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rantišek Bažant\Desktop\kros - excel\"/>
    </mc:Choice>
  </mc:AlternateContent>
  <bookViews>
    <workbookView xWindow="0" yWindow="0" windowWidth="0" windowHeight="0"/>
  </bookViews>
  <sheets>
    <sheet name="Rekapitulace stavby" sheetId="1" r:id="rId1"/>
    <sheet name="01 - Přímé výdaje na hlav..." sheetId="2" r:id="rId2"/>
    <sheet name="02 - Přímé výdaje na dopr..." sheetId="3" r:id="rId3"/>
    <sheet name="03 - Přímé výdaje na dopr..." sheetId="4" r:id="rId4"/>
    <sheet name="04 - nepřímé výdaje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'01 - Přímé výdaje na hlav...'!$C$124:$K$197</definedName>
    <definedName name="_xlnm.Print_Area" localSheetId="1">'01 - Přímé výdaje na hlav...'!$C$4:$J$76,'01 - Přímé výdaje na hlav...'!$C$82:$J$106,'01 - Přímé výdaje na hlav...'!$C$112:$K$197</definedName>
    <definedName name="_xlnm.Print_Titles" localSheetId="1">'01 - Přímé výdaje na hlav...'!$124:$124</definedName>
    <definedName name="_xlnm._FilterDatabase" localSheetId="2" hidden="1">'02 - Přímé výdaje na dopr...'!$C$123:$K$234</definedName>
    <definedName name="_xlnm.Print_Area" localSheetId="2">'02 - Přímé výdaje na dopr...'!$C$4:$J$76,'02 - Přímé výdaje na dopr...'!$C$82:$J$105,'02 - Přímé výdaje na dopr...'!$C$111:$K$234</definedName>
    <definedName name="_xlnm.Print_Titles" localSheetId="2">'02 - Přímé výdaje na dopr...'!$123:$123</definedName>
    <definedName name="_xlnm._FilterDatabase" localSheetId="3" hidden="1">'03 - Přímé výdaje na dopr...'!$C$121:$K$237</definedName>
    <definedName name="_xlnm.Print_Area" localSheetId="3">'03 - Přímé výdaje na dopr...'!$C$4:$J$76,'03 - Přímé výdaje na dopr...'!$C$82:$J$103,'03 - Přímé výdaje na dopr...'!$C$109:$K$237</definedName>
    <definedName name="_xlnm.Print_Titles" localSheetId="3">'03 - Přímé výdaje na dopr...'!$121:$121</definedName>
    <definedName name="_xlnm._FilterDatabase" localSheetId="4" hidden="1">'04 - nepřímé výdaje'!$C$127:$K$238</definedName>
    <definedName name="_xlnm.Print_Area" localSheetId="4">'04 - nepřímé výdaje'!$C$4:$J$76,'04 - nepřímé výdaje'!$C$82:$J$109,'04 - nepřímé výdaje'!$C$115:$K$238</definedName>
    <definedName name="_xlnm.Print_Titles" localSheetId="4">'04 - nepřímé výdaje'!$127:$127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237"/>
  <c r="BH237"/>
  <c r="BG237"/>
  <c r="BF237"/>
  <c r="T237"/>
  <c r="T236"/>
  <c r="R237"/>
  <c r="R236"/>
  <c r="P237"/>
  <c r="P236"/>
  <c r="BI234"/>
  <c r="BH234"/>
  <c r="BG234"/>
  <c r="BF234"/>
  <c r="T234"/>
  <c r="T233"/>
  <c r="R234"/>
  <c r="R233"/>
  <c r="P234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T225"/>
  <c r="R226"/>
  <c r="R225"/>
  <c r="P226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T213"/>
  <c r="R214"/>
  <c r="R213"/>
  <c r="P214"/>
  <c r="P213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3"/>
  <c r="BH203"/>
  <c r="BG203"/>
  <c r="BF203"/>
  <c r="T203"/>
  <c r="R203"/>
  <c r="P203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F122"/>
  <c r="E120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122"/>
  <c r="E7"/>
  <c r="E85"/>
  <c i="4" r="J37"/>
  <c r="J36"/>
  <c i="1" r="AY97"/>
  <c i="4" r="J35"/>
  <c i="1" r="AX97"/>
  <c i="4" r="BI236"/>
  <c r="BH236"/>
  <c r="BG236"/>
  <c r="BF236"/>
  <c r="T236"/>
  <c r="R236"/>
  <c r="P236"/>
  <c r="BI234"/>
  <c r="BH234"/>
  <c r="BG234"/>
  <c r="BF234"/>
  <c r="T234"/>
  <c r="R234"/>
  <c r="P234"/>
  <c r="BI229"/>
  <c r="BH229"/>
  <c r="BG229"/>
  <c r="BF229"/>
  <c r="T229"/>
  <c r="R229"/>
  <c r="P229"/>
  <c r="BI227"/>
  <c r="BH227"/>
  <c r="BG227"/>
  <c r="BF227"/>
  <c r="T227"/>
  <c r="R227"/>
  <c r="P227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199"/>
  <c r="BH199"/>
  <c r="BG199"/>
  <c r="BF199"/>
  <c r="T199"/>
  <c r="R199"/>
  <c r="P199"/>
  <c r="BI194"/>
  <c r="BH194"/>
  <c r="BG194"/>
  <c r="BF194"/>
  <c r="T194"/>
  <c r="R194"/>
  <c r="P194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6"/>
  <c r="BH176"/>
  <c r="BG176"/>
  <c r="BF176"/>
  <c r="T176"/>
  <c r="R176"/>
  <c r="P176"/>
  <c r="BI171"/>
  <c r="BH171"/>
  <c r="BG171"/>
  <c r="BF171"/>
  <c r="T171"/>
  <c r="R171"/>
  <c r="P171"/>
  <c r="BI160"/>
  <c r="BH160"/>
  <c r="BG160"/>
  <c r="BF160"/>
  <c r="T160"/>
  <c r="R160"/>
  <c r="P160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2"/>
  <c r="BH132"/>
  <c r="BG132"/>
  <c r="BF132"/>
  <c r="T132"/>
  <c r="R132"/>
  <c r="P132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119"/>
  <c r="J17"/>
  <c r="J15"/>
  <c r="E15"/>
  <c r="F118"/>
  <c r="J14"/>
  <c r="J12"/>
  <c r="J89"/>
  <c r="E7"/>
  <c r="E85"/>
  <c i="3" r="J37"/>
  <c r="J36"/>
  <c i="1" r="AY96"/>
  <c i="3" r="J35"/>
  <c i="1" r="AX96"/>
  <c i="3" r="BI233"/>
  <c r="BH233"/>
  <c r="BG233"/>
  <c r="BF233"/>
  <c r="T233"/>
  <c r="T232"/>
  <c r="R233"/>
  <c r="R232"/>
  <c r="P233"/>
  <c r="P232"/>
  <c r="BI230"/>
  <c r="BH230"/>
  <c r="BG230"/>
  <c r="BF230"/>
  <c r="T230"/>
  <c r="R230"/>
  <c r="P230"/>
  <c r="BI228"/>
  <c r="BH228"/>
  <c r="BG228"/>
  <c r="BF228"/>
  <c r="T228"/>
  <c r="R228"/>
  <c r="P228"/>
  <c r="BI223"/>
  <c r="BH223"/>
  <c r="BG223"/>
  <c r="BF223"/>
  <c r="T223"/>
  <c r="R223"/>
  <c r="P223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4"/>
  <c r="BH154"/>
  <c r="BG154"/>
  <c r="BF154"/>
  <c r="T154"/>
  <c r="T153"/>
  <c r="R154"/>
  <c r="R153"/>
  <c r="P154"/>
  <c r="P153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F118"/>
  <c r="E116"/>
  <c r="F89"/>
  <c r="E87"/>
  <c r="J24"/>
  <c r="E24"/>
  <c r="J92"/>
  <c r="J23"/>
  <c r="J21"/>
  <c r="E21"/>
  <c r="J120"/>
  <c r="J20"/>
  <c r="J18"/>
  <c r="E18"/>
  <c r="F121"/>
  <c r="J17"/>
  <c r="J15"/>
  <c r="E15"/>
  <c r="F91"/>
  <c r="J14"/>
  <c r="J12"/>
  <c r="J89"/>
  <c r="E7"/>
  <c r="E85"/>
  <c i="2" r="J37"/>
  <c r="J36"/>
  <c i="1" r="AY95"/>
  <c i="2" r="J35"/>
  <c i="1" r="AX95"/>
  <c i="2" r="BI196"/>
  <c r="BH196"/>
  <c r="BG196"/>
  <c r="BF196"/>
  <c r="T196"/>
  <c r="T195"/>
  <c r="R196"/>
  <c r="R195"/>
  <c r="P196"/>
  <c r="P195"/>
  <c r="BI193"/>
  <c r="BH193"/>
  <c r="BG193"/>
  <c r="BF193"/>
  <c r="T193"/>
  <c r="T192"/>
  <c r="R193"/>
  <c r="R192"/>
  <c r="P193"/>
  <c r="P192"/>
  <c r="BI190"/>
  <c r="BH190"/>
  <c r="BG190"/>
  <c r="BF190"/>
  <c r="T190"/>
  <c r="T189"/>
  <c r="T188"/>
  <c r="R190"/>
  <c r="R189"/>
  <c r="R188"/>
  <c r="P190"/>
  <c r="P189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F119"/>
  <c r="E117"/>
  <c r="F89"/>
  <c r="E87"/>
  <c r="J24"/>
  <c r="E24"/>
  <c r="J92"/>
  <c r="J23"/>
  <c r="J21"/>
  <c r="E21"/>
  <c r="J121"/>
  <c r="J20"/>
  <c r="J18"/>
  <c r="E18"/>
  <c r="F122"/>
  <c r="J17"/>
  <c r="J15"/>
  <c r="E15"/>
  <c r="F121"/>
  <c r="J14"/>
  <c r="J12"/>
  <c r="J119"/>
  <c r="E7"/>
  <c r="E85"/>
  <c i="1" r="L90"/>
  <c r="AM90"/>
  <c r="AM89"/>
  <c r="L89"/>
  <c r="AM87"/>
  <c r="L87"/>
  <c r="L85"/>
  <c r="L84"/>
  <c i="2" r="J193"/>
  <c r="BK161"/>
  <c r="BK196"/>
  <c r="BK193"/>
  <c r="J165"/>
  <c r="J146"/>
  <c r="BK184"/>
  <c r="BK130"/>
  <c r="BK171"/>
  <c r="J156"/>
  <c r="J186"/>
  <c r="BK163"/>
  <c r="BK150"/>
  <c i="3" r="BK230"/>
  <c r="J190"/>
  <c r="BK202"/>
  <c r="J148"/>
  <c r="J230"/>
  <c r="BK186"/>
  <c r="BK154"/>
  <c r="J136"/>
  <c r="J202"/>
  <c r="J142"/>
  <c r="J213"/>
  <c r="BK184"/>
  <c i="4" r="BK204"/>
  <c r="J223"/>
  <c r="BK143"/>
  <c r="J212"/>
  <c r="J181"/>
  <c r="BK227"/>
  <c r="J185"/>
  <c r="J236"/>
  <c r="BK210"/>
  <c r="BK176"/>
  <c r="J229"/>
  <c i="5" r="J229"/>
  <c r="J192"/>
  <c r="J159"/>
  <c r="BK231"/>
  <c r="BK203"/>
  <c r="J139"/>
  <c r="J231"/>
  <c r="J197"/>
  <c r="J149"/>
  <c r="BK226"/>
  <c r="BK188"/>
  <c r="BK177"/>
  <c r="BK219"/>
  <c r="J199"/>
  <c r="J188"/>
  <c r="BK163"/>
  <c i="2" r="BK181"/>
  <c r="J163"/>
  <c r="BK141"/>
  <c r="BK158"/>
  <c r="J171"/>
  <c r="BK148"/>
  <c r="J177"/>
  <c i="1" r="AS94"/>
  <c i="2" r="J167"/>
  <c r="J136"/>
  <c i="3" r="J223"/>
  <c r="J208"/>
  <c r="BK162"/>
  <c r="BK132"/>
  <c r="BK217"/>
  <c r="BK188"/>
  <c r="J172"/>
  <c r="J138"/>
  <c r="BK204"/>
  <c r="J174"/>
  <c r="BK127"/>
  <c r="J194"/>
  <c r="J167"/>
  <c i="4" r="J160"/>
  <c r="BK139"/>
  <c r="J214"/>
  <c r="J208"/>
  <c r="J132"/>
  <c r="BK212"/>
  <c r="J143"/>
  <c r="BK229"/>
  <c r="J204"/>
  <c r="J234"/>
  <c r="BK125"/>
  <c i="5" r="BK199"/>
  <c r="J143"/>
  <c r="BK209"/>
  <c r="BK135"/>
  <c r="BK205"/>
  <c r="BK173"/>
  <c r="J131"/>
  <c r="J221"/>
  <c r="J182"/>
  <c r="BK143"/>
  <c r="J203"/>
  <c r="BK190"/>
  <c r="BK159"/>
  <c i="2" r="J175"/>
  <c r="BK146"/>
  <c r="J190"/>
  <c r="J181"/>
  <c r="BK154"/>
  <c r="BK186"/>
  <c r="BK156"/>
  <c r="J173"/>
  <c r="J141"/>
  <c r="BK179"/>
  <c r="J161"/>
  <c i="3" r="BK233"/>
  <c r="J176"/>
  <c r="BK196"/>
  <c r="BK136"/>
  <c r="BK223"/>
  <c r="BK194"/>
  <c r="J162"/>
  <c r="J217"/>
  <c r="J198"/>
  <c r="BK157"/>
  <c r="J228"/>
  <c r="J204"/>
  <c r="BK172"/>
  <c i="4" r="BK181"/>
  <c r="BK194"/>
  <c r="J125"/>
  <c r="J216"/>
  <c r="J199"/>
  <c r="BK236"/>
  <c r="BK199"/>
  <c r="BK171"/>
  <c r="BK214"/>
  <c r="J194"/>
  <c r="BK208"/>
  <c i="5" r="BK211"/>
  <c r="J173"/>
  <c r="BK131"/>
  <c r="BK221"/>
  <c r="J147"/>
  <c r="BK234"/>
  <c r="J190"/>
  <c r="BK139"/>
  <c r="BK229"/>
  <c r="J205"/>
  <c r="BK180"/>
  <c r="J226"/>
  <c r="BK197"/>
  <c r="J180"/>
  <c i="2" r="J196"/>
  <c r="J148"/>
  <c r="BK167"/>
  <c r="BK177"/>
  <c r="J152"/>
  <c r="BK138"/>
  <c r="J132"/>
  <c r="J179"/>
  <c r="BK165"/>
  <c r="J138"/>
  <c r="J169"/>
  <c r="BK152"/>
  <c i="3" r="BK228"/>
  <c r="J127"/>
  <c r="J200"/>
  <c r="BK138"/>
  <c r="BK219"/>
  <c r="BK174"/>
  <c r="BK142"/>
  <c r="BK208"/>
  <c r="BK190"/>
  <c r="J132"/>
  <c r="BK211"/>
  <c r="J192"/>
  <c i="4" r="BK221"/>
  <c r="BK147"/>
  <c r="J147"/>
  <c r="BK223"/>
  <c r="J210"/>
  <c r="J176"/>
  <c r="J218"/>
  <c r="BK183"/>
  <c r="BK234"/>
  <c r="BK206"/>
  <c r="J139"/>
  <c r="BK160"/>
  <c i="5" r="J209"/>
  <c r="BK154"/>
  <c r="BK223"/>
  <c r="BK168"/>
  <c r="J217"/>
  <c r="J168"/>
  <c r="J135"/>
  <c r="J223"/>
  <c r="BK186"/>
  <c r="J163"/>
  <c r="J211"/>
  <c r="BK192"/>
  <c r="BK182"/>
  <c i="2" r="J184"/>
  <c r="BK169"/>
  <c r="J128"/>
  <c r="BK128"/>
  <c r="BK175"/>
  <c r="J150"/>
  <c r="J130"/>
  <c r="BK173"/>
  <c r="BK190"/>
  <c r="J158"/>
  <c r="BK136"/>
  <c r="J154"/>
  <c r="BK132"/>
  <c i="3" r="J196"/>
  <c r="BK198"/>
  <c r="J233"/>
  <c r="BK206"/>
  <c r="BK176"/>
  <c r="BK148"/>
  <c r="BK213"/>
  <c r="J184"/>
  <c r="J219"/>
  <c r="BK200"/>
  <c r="J157"/>
  <c r="J154"/>
  <c r="BK146"/>
  <c r="J211"/>
  <c r="J206"/>
  <c r="BK192"/>
  <c r="J188"/>
  <c r="J186"/>
  <c r="BK167"/>
  <c r="J146"/>
  <c i="4" r="BK218"/>
  <c r="J151"/>
  <c r="J171"/>
  <c r="J221"/>
  <c r="J206"/>
  <c r="BK151"/>
  <c r="BK216"/>
  <c r="BK132"/>
  <c r="J227"/>
  <c r="BK185"/>
  <c r="J183"/>
  <c i="5" r="J214"/>
  <c r="J177"/>
  <c r="J237"/>
  <c r="J194"/>
  <c r="BK237"/>
  <c r="BK214"/>
  <c r="J184"/>
  <c r="BK147"/>
  <c r="J234"/>
  <c r="J219"/>
  <c r="BK184"/>
  <c r="BK149"/>
  <c r="BK217"/>
  <c r="BK194"/>
  <c r="J186"/>
  <c r="J154"/>
  <c i="2" l="1" r="T127"/>
  <c r="P160"/>
  <c r="R183"/>
  <c i="3" r="BK126"/>
  <c r="J126"/>
  <c r="J98"/>
  <c r="R156"/>
  <c r="R183"/>
  <c r="T210"/>
  <c i="4" r="P124"/>
  <c r="R159"/>
  <c r="T203"/>
  <c r="T233"/>
  <c i="5" r="BK179"/>
  <c r="J179"/>
  <c r="J100"/>
  <c i="2" r="R127"/>
  <c r="BK160"/>
  <c r="J160"/>
  <c r="J100"/>
  <c r="T183"/>
  <c i="3" r="BK156"/>
  <c r="J156"/>
  <c r="J100"/>
  <c r="P183"/>
  <c r="R210"/>
  <c r="T227"/>
  <c i="4" r="BK124"/>
  <c r="J124"/>
  <c r="J98"/>
  <c r="P159"/>
  <c r="R203"/>
  <c r="T220"/>
  <c i="5" r="BK130"/>
  <c r="P153"/>
  <c i="2" r="BK140"/>
  <c r="J140"/>
  <c r="J99"/>
  <c r="R160"/>
  <c r="P183"/>
  <c i="3" r="T126"/>
  <c r="BK183"/>
  <c r="J183"/>
  <c r="J101"/>
  <c r="P210"/>
  <c r="R227"/>
  <c i="4" r="BK159"/>
  <c r="J159"/>
  <c r="J99"/>
  <c r="P203"/>
  <c r="P220"/>
  <c r="R233"/>
  <c i="5" r="P130"/>
  <c r="BK153"/>
  <c r="J153"/>
  <c r="J99"/>
  <c r="P179"/>
  <c r="BK196"/>
  <c r="J196"/>
  <c r="J101"/>
  <c r="R196"/>
  <c i="2" r="P127"/>
  <c r="P140"/>
  <c r="T140"/>
  <c r="BK183"/>
  <c r="J183"/>
  <c r="J101"/>
  <c i="3" r="R126"/>
  <c r="R125"/>
  <c r="R124"/>
  <c r="P156"/>
  <c r="T183"/>
  <c r="BK227"/>
  <c r="J227"/>
  <c r="J103"/>
  <c i="4" r="T159"/>
  <c r="R220"/>
  <c r="P233"/>
  <c i="5" r="R130"/>
  <c r="T153"/>
  <c r="T179"/>
  <c r="P196"/>
  <c r="BK208"/>
  <c r="J208"/>
  <c r="J102"/>
  <c i="2" r="BK127"/>
  <c r="J127"/>
  <c r="J98"/>
  <c r="R140"/>
  <c r="T160"/>
  <c i="3" r="P126"/>
  <c r="P125"/>
  <c r="P124"/>
  <c i="1" r="AU96"/>
  <c i="3" r="T156"/>
  <c r="BK210"/>
  <c r="J210"/>
  <c r="J102"/>
  <c r="P227"/>
  <c i="4" r="R124"/>
  <c r="R123"/>
  <c r="R122"/>
  <c r="T124"/>
  <c r="T123"/>
  <c r="T122"/>
  <c r="BK203"/>
  <c r="J203"/>
  <c r="J100"/>
  <c r="BK220"/>
  <c r="J220"/>
  <c r="J101"/>
  <c r="BK233"/>
  <c r="J233"/>
  <c r="J102"/>
  <c i="5" r="T130"/>
  <c r="R153"/>
  <c r="R179"/>
  <c r="T196"/>
  <c r="P208"/>
  <c r="R208"/>
  <c r="T208"/>
  <c r="BK228"/>
  <c r="J228"/>
  <c r="J106"/>
  <c r="P228"/>
  <c r="P216"/>
  <c r="R228"/>
  <c r="R216"/>
  <c r="T228"/>
  <c r="T216"/>
  <c i="3" r="BK232"/>
  <c r="J232"/>
  <c r="J104"/>
  <c i="2" r="BK192"/>
  <c r="J192"/>
  <c r="J104"/>
  <c r="BK195"/>
  <c r="J195"/>
  <c r="J105"/>
  <c i="3" r="BK153"/>
  <c r="J153"/>
  <c r="J99"/>
  <c i="5" r="BK213"/>
  <c r="J213"/>
  <c r="J103"/>
  <c i="2" r="BK189"/>
  <c r="J189"/>
  <c r="J103"/>
  <c i="5" r="BK225"/>
  <c r="J225"/>
  <c r="J105"/>
  <c r="BK233"/>
  <c r="J233"/>
  <c r="J107"/>
  <c r="BK236"/>
  <c r="J236"/>
  <c r="J108"/>
  <c r="J89"/>
  <c r="E118"/>
  <c r="F125"/>
  <c r="BE135"/>
  <c r="BE149"/>
  <c r="J125"/>
  <c r="BE177"/>
  <c r="BE184"/>
  <c r="BE209"/>
  <c r="BE223"/>
  <c r="J124"/>
  <c r="BE139"/>
  <c r="BE159"/>
  <c r="BE190"/>
  <c r="BE203"/>
  <c r="BE214"/>
  <c r="BE221"/>
  <c r="BE229"/>
  <c r="BE231"/>
  <c r="BE237"/>
  <c r="F124"/>
  <c r="BE143"/>
  <c r="BE154"/>
  <c r="BE163"/>
  <c r="BE182"/>
  <c r="BE186"/>
  <c r="BE194"/>
  <c r="BE211"/>
  <c r="BE217"/>
  <c r="BE234"/>
  <c i="4" r="BK123"/>
  <c r="J123"/>
  <c r="J97"/>
  <c i="5" r="BE131"/>
  <c r="BE173"/>
  <c r="BE188"/>
  <c r="BE192"/>
  <c r="BE199"/>
  <c r="BE219"/>
  <c r="BE147"/>
  <c r="BE168"/>
  <c r="BE180"/>
  <c r="BE197"/>
  <c r="BE205"/>
  <c r="BE226"/>
  <c i="4" r="F91"/>
  <c r="BE147"/>
  <c r="BE151"/>
  <c r="BE181"/>
  <c r="BE206"/>
  <c r="BE236"/>
  <c r="J116"/>
  <c r="BE208"/>
  <c r="BE212"/>
  <c r="BE221"/>
  <c r="BE223"/>
  <c i="3" r="BK125"/>
  <c r="J125"/>
  <c r="J97"/>
  <c i="4" r="F92"/>
  <c r="J119"/>
  <c r="BE204"/>
  <c r="BE210"/>
  <c r="BE214"/>
  <c r="BE234"/>
  <c r="J91"/>
  <c r="BE125"/>
  <c r="BE171"/>
  <c r="BE183"/>
  <c r="E112"/>
  <c r="BE132"/>
  <c r="BE160"/>
  <c r="BE185"/>
  <c r="BE218"/>
  <c r="BE227"/>
  <c r="BE139"/>
  <c r="BE143"/>
  <c r="BE176"/>
  <c r="BE194"/>
  <c r="BE199"/>
  <c r="BE216"/>
  <c r="BE229"/>
  <c i="2" r="BK188"/>
  <c r="J188"/>
  <c r="J102"/>
  <c i="3" r="E114"/>
  <c r="J118"/>
  <c r="BE194"/>
  <c r="BE196"/>
  <c r="BE217"/>
  <c r="BE228"/>
  <c i="2" r="BK126"/>
  <c r="BK125"/>
  <c r="J125"/>
  <c i="3" r="BE142"/>
  <c r="BE162"/>
  <c r="BE176"/>
  <c r="BE190"/>
  <c r="BE206"/>
  <c r="BE208"/>
  <c r="BE223"/>
  <c r="BE230"/>
  <c r="J91"/>
  <c r="BE136"/>
  <c r="BE138"/>
  <c r="BE146"/>
  <c r="BE148"/>
  <c r="BE172"/>
  <c r="BE186"/>
  <c r="BE200"/>
  <c r="BE211"/>
  <c r="BE219"/>
  <c r="BE233"/>
  <c r="F92"/>
  <c r="F120"/>
  <c r="J121"/>
  <c r="BE127"/>
  <c r="BE132"/>
  <c r="BE167"/>
  <c r="BE184"/>
  <c r="BE192"/>
  <c r="BE154"/>
  <c r="BE157"/>
  <c r="BE174"/>
  <c r="BE204"/>
  <c r="BE188"/>
  <c r="BE198"/>
  <c r="BE202"/>
  <c r="BE213"/>
  <c i="2" r="F91"/>
  <c r="E115"/>
  <c r="J122"/>
  <c r="BE152"/>
  <c r="BE154"/>
  <c r="BE175"/>
  <c r="F92"/>
  <c r="BE146"/>
  <c r="BE196"/>
  <c r="BE128"/>
  <c r="BE171"/>
  <c r="BE179"/>
  <c r="J91"/>
  <c r="BE148"/>
  <c r="BE150"/>
  <c r="BE161"/>
  <c r="BE163"/>
  <c r="BE167"/>
  <c r="BE169"/>
  <c r="BE173"/>
  <c r="BE186"/>
  <c r="BE190"/>
  <c r="BE130"/>
  <c r="BE136"/>
  <c r="BE138"/>
  <c r="BE141"/>
  <c r="BE156"/>
  <c r="BE165"/>
  <c r="BE181"/>
  <c r="BE184"/>
  <c r="BE193"/>
  <c r="J89"/>
  <c r="BE132"/>
  <c r="BE158"/>
  <c r="BE177"/>
  <c i="3" r="J34"/>
  <c i="1" r="AW96"/>
  <c i="4" r="F36"/>
  <c i="1" r="BC97"/>
  <c i="5" r="F36"/>
  <c i="1" r="BC98"/>
  <c i="2" r="F37"/>
  <c i="1" r="BD95"/>
  <c i="3" r="F37"/>
  <c i="1" r="BD96"/>
  <c i="5" r="F34"/>
  <c i="1" r="BA98"/>
  <c i="2" r="F34"/>
  <c i="1" r="BA95"/>
  <c i="3" r="F35"/>
  <c i="1" r="BB96"/>
  <c i="4" r="J34"/>
  <c i="1" r="AW97"/>
  <c i="5" r="F37"/>
  <c i="1" r="BD98"/>
  <c i="2" r="J34"/>
  <c i="1" r="AW95"/>
  <c i="3" r="F36"/>
  <c i="1" r="BC96"/>
  <c i="4" r="F34"/>
  <c i="1" r="BA97"/>
  <c i="2" r="F35"/>
  <c i="1" r="BB95"/>
  <c i="3" r="F34"/>
  <c i="1" r="BA96"/>
  <c i="4" r="F37"/>
  <c i="1" r="BD97"/>
  <c i="5" r="J34"/>
  <c i="1" r="AW98"/>
  <c i="2" r="F36"/>
  <c i="1" r="BC95"/>
  <c i="2" r="J30"/>
  <c i="4" r="F35"/>
  <c i="1" r="BB97"/>
  <c i="5" r="F35"/>
  <c i="1" r="BB98"/>
  <c i="5" l="1" r="BK129"/>
  <c r="R129"/>
  <c r="R128"/>
  <c i="2" r="R126"/>
  <c r="R125"/>
  <c r="P126"/>
  <c r="P125"/>
  <c i="1" r="AU95"/>
  <c i="4" r="P123"/>
  <c r="P122"/>
  <c i="1" r="AU97"/>
  <c i="3" r="T125"/>
  <c r="T124"/>
  <c i="5" r="T129"/>
  <c r="T128"/>
  <c r="P129"/>
  <c r="P128"/>
  <c i="1" r="AU98"/>
  <c i="2" r="T126"/>
  <c r="T125"/>
  <c i="5" r="BK216"/>
  <c r="J216"/>
  <c r="J104"/>
  <c r="J130"/>
  <c r="J98"/>
  <c i="4" r="BK122"/>
  <c r="J122"/>
  <c r="J96"/>
  <c i="3" r="BK124"/>
  <c r="J124"/>
  <c i="1" r="AG95"/>
  <c i="2" r="J96"/>
  <c r="J126"/>
  <c r="J97"/>
  <c r="J33"/>
  <c i="1" r="AV95"/>
  <c r="AT95"/>
  <c r="AN95"/>
  <c i="3" r="F33"/>
  <c i="1" r="AZ96"/>
  <c i="3" r="J33"/>
  <c i="1" r="AV96"/>
  <c r="AT96"/>
  <c i="4" r="J33"/>
  <c i="1" r="AV97"/>
  <c r="AT97"/>
  <c i="5" r="F33"/>
  <c i="1" r="AZ98"/>
  <c r="BD94"/>
  <c r="W33"/>
  <c r="BB94"/>
  <c r="AX94"/>
  <c r="BA94"/>
  <c r="AW94"/>
  <c r="AK30"/>
  <c r="BC94"/>
  <c r="W32"/>
  <c i="3" r="J30"/>
  <c i="1" r="AG96"/>
  <c i="4" r="F33"/>
  <c i="1" r="AZ97"/>
  <c i="2" r="F33"/>
  <c i="1" r="AZ95"/>
  <c i="5" r="J33"/>
  <c i="1" r="AV98"/>
  <c r="AT98"/>
  <c i="5" l="1" r="BK128"/>
  <c r="J128"/>
  <c r="J96"/>
  <c r="J129"/>
  <c r="J97"/>
  <c i="1" r="AN96"/>
  <c i="3" r="J96"/>
  <c r="J39"/>
  <c i="2" r="J39"/>
  <c i="1" r="AU94"/>
  <c i="4" r="J30"/>
  <c i="1" r="AG97"/>
  <c r="AZ94"/>
  <c r="W29"/>
  <c r="W31"/>
  <c r="AY94"/>
  <c r="W30"/>
  <c i="4" l="1" r="J39"/>
  <c i="1" r="AN97"/>
  <c i="5" r="J30"/>
  <c i="1" r="AG98"/>
  <c r="AV94"/>
  <c r="AK29"/>
  <c i="5" l="1" r="J39"/>
  <c i="1" r="AN98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<sst xmlns="http://schemas.openxmlformats.org/spreadsheetml/2006/main">
  <si>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</si>
  <si>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</si>
  <si>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</si>
  <si>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</si>
  <si>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</si>
  <si>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{0c6bb7e6-fbd6-4f93-aa31-1b21522669be}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</si>
  <si>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</si>
  <si>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</si>
  <si>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</si>
  <si>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</si>
  <si>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</si>
  <si>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</si>
  <si>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</si>
  <si>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</si>
  <si>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URSrozpocet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</si>
  <si>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</si>
  <si>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</si>
  <si>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Hrdly pristupovy chodnik k arealu EMCO</t>
  </si>
  <si>
    <t>KSO:</t>
  </si>
  <si>
    <t>CC-CZ:</t>
  </si>
  <si>
    <t>Místo:</t>
  </si>
  <si>
    <t xml:space="preserve"> </t>
  </si>
  <si>
    <t>Datum:</t>
  </si>
  <si>
    <t>16. 9. 2025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</si>
  <si>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</si>
  <si>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</si>
  <si>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</si>
  <si>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</si>
  <si>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</si>
  <si>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</si>
  <si>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</si>
  <si>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</si>
  <si>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</si>
  <si>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</si>
  <si>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</si>
  <si>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</si>
  <si>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</si>
  <si>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</si>
  <si>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</si>
  <si>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</si>
  <si>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</si>
  <si>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</si>
  <si>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</si>
  <si>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</si>
  <si>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</si>
  <si>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</si>
  <si>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</si>
  <si>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</si>
  <si>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</si>
  <si>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</si>
  <si>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</si>
  <si>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</si>
  <si>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</si>
  <si>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</si>
  <si>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</si>
  <si>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</si>
  <si>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</si>
  <si>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</si>
  <si>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</si>
  <si>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</si>
  <si>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</si>
  <si>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</si>
  <si>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</si>
  <si>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</si>
  <si>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</si>
  <si>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</si>
  <si>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</si>
  <si>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</si>
  <si>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</si>
  <si>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</si>
  <si>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</si>
  <si>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</si>
  <si>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</si>
  <si>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</si>
  <si>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</si>
  <si>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</si>
  <si>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</si>
  <si>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</si>
  <si>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</si>
  <si>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Přímé výdaje na hlav...</t>
  </si>
  <si>
    <t>STA</t>
  </si>
  <si>
    <t>1</t>
  </si>
  <si>
    <t>{3d33509f-bf93-431c-968d-37ecc46b0570}</t>
  </si>
  <si>
    <t>2</t>
  </si>
  <si>
    <t>02</t>
  </si>
  <si>
    <t>Přímé výdaje na dopr...</t>
  </si>
  <si>
    <t>{ed381703-aec3-43f2-99e7-9e0874246d63}</t>
  </si>
  <si>
    <t>03</t>
  </si>
  <si>
    <t>{d703b5ae-841b-4730-a15b-a2f6184c16a2}</t>
  </si>
  <si>
    <t>04</t>
  </si>
  <si>
    <t>nepřímé výdaje</t>
  </si>
  <si>
    <t>{dc973fdf-ca23-4ded-96c6-df141997bc4e}</t>
  </si>
  <si>
    <t>KRYCÍ LIST SOUPISU PRACÍ</t>
  </si>
  <si>
    <t>Objekt:</t>
  </si>
  <si>
    <t>01 - Přímé výdaje na hlav...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</si>
  <si>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</si>
  <si>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</si>
  <si>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</si>
  <si>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</si>
  <si>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</si>
  <si>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</si>
  <si>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</si>
  <si>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</si>
  <si>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</si>
  <si>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</si>
  <si>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</si>
  <si>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VRN4 - Inženýrská činnost</t>
  </si>
  <si>
    <t xml:space="preserve">    VRN9 - Ostatní náklady</t>
  </si>
  <si>
    <t>VRN1 - Průzkumné, geodetické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</si>
  <si>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</si>
  <si>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</si>
  <si>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</si>
  <si>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</si>
  <si>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</si>
  <si>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</si>
  <si>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</si>
  <si>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</si>
  <si>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</si>
  <si>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</si>
  <si>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</si>
  <si>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</si>
  <si>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</si>
  <si>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</si>
  <si>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</si>
  <si>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</si>
  <si>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</si>
  <si>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</si>
  <si>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</si>
  <si>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122251103</t>
  </si>
  <si>
    <t>Odkopávky a prokopávky nezapažené v hornině třídy těžitelnosti I skupiny 3 objem do 100 m3 strojně</t>
  </si>
  <si>
    <t>m3</t>
  </si>
  <si>
    <t>4</t>
  </si>
  <si>
    <t>PP</t>
  </si>
  <si>
    <t>162751117</t>
  </si>
  <si>
    <t>Vodorovné přemístění přes 9 000 do 10000 m výkopku/sypaniny z horniny třídy těžitelnosti I skupiny 1 až 3</t>
  </si>
  <si>
    <t>171201231</t>
  </si>
  <si>
    <t>Poplatek za uložení zeminy a kamení na recyklační skládce (skládkovné) kód odpadu 17 05 04</t>
  </si>
  <si>
    <t>t</t>
  </si>
  <si>
    <t>8</t>
  </si>
  <si>
    <t>VV</t>
  </si>
  <si>
    <t>142,92*1,80</t>
  </si>
  <si>
    <t>Součet</t>
  </si>
  <si>
    <t>5</t>
  </si>
  <si>
    <t>171251201</t>
  </si>
  <si>
    <t>Uložení sypaniny na skládky nebo meziskládky</t>
  </si>
  <si>
    <t>10</t>
  </si>
  <si>
    <t>6</t>
  </si>
  <si>
    <t>181951112</t>
  </si>
  <si>
    <t>Úprava pláně v hornině třídy těžitelnosti I skupiny 1 až 3 se zhutněním strojně</t>
  </si>
  <si>
    <t>m2</t>
  </si>
  <si>
    <t>Komunikace pozemní</t>
  </si>
  <si>
    <t>30</t>
  </si>
  <si>
    <t>564851111</t>
  </si>
  <si>
    <t>Podklad ze štěrkodrtě ŠD plochy přes 100 m2 tl 150 mm</t>
  </si>
  <si>
    <t>CS ÚRS 2025 02</t>
  </si>
  <si>
    <t>-1877122358</t>
  </si>
  <si>
    <t>Podklad ze štěrkodrti ŠD s rozprostřením a zhutněním plochy přes 100 m2, po zhutnění tl. 150 mm</t>
  </si>
  <si>
    <t>Online PSC</t>
  </si>
  <si>
    <t>https://podminky.urs.cz/item/CS_URS_2025_02/564851111</t>
  </si>
  <si>
    <t>595,5</t>
  </si>
  <si>
    <t>7</t>
  </si>
  <si>
    <t>569531111</t>
  </si>
  <si>
    <t>Zpevnění krajnic prohozenou zeminou tl 100 mm</t>
  </si>
  <si>
    <t>14</t>
  </si>
  <si>
    <t>591141111</t>
  </si>
  <si>
    <t>Kladení dlažby z kostek velkých z kamene na MC tl 50 mm</t>
  </si>
  <si>
    <t>16</t>
  </si>
  <si>
    <t>9</t>
  </si>
  <si>
    <t>M</t>
  </si>
  <si>
    <t>58381015</t>
  </si>
  <si>
    <t>kostka řezanoštípaná dlažební žula 10x10x10cm</t>
  </si>
  <si>
    <t>18</t>
  </si>
  <si>
    <t>596211132</t>
  </si>
  <si>
    <t>Kladení zámkové dlažby komunikací pro pěší ručně tl 60 mm skupiny C pl přes 100 do 300 m2</t>
  </si>
  <si>
    <t>20</t>
  </si>
  <si>
    <t>11</t>
  </si>
  <si>
    <t>59245018</t>
  </si>
  <si>
    <t>dlažba tvar obdélník betonová 200x100x60mm přírodní</t>
  </si>
  <si>
    <t>22</t>
  </si>
  <si>
    <t>59245006</t>
  </si>
  <si>
    <t>dlažba tvar obdélník betonová pro nevidomé 200x100x60mm barevná</t>
  </si>
  <si>
    <t>24</t>
  </si>
  <si>
    <t>13</t>
  </si>
  <si>
    <t>59212315</t>
  </si>
  <si>
    <t>dlaždice betonová pro nástupiště s varovným pásem sloučeným s vodící linií 495x400x60mm</t>
  </si>
  <si>
    <t>kus</t>
  </si>
  <si>
    <t>26</t>
  </si>
  <si>
    <t>Ostatní konstrukce a práce, bourání</t>
  </si>
  <si>
    <t>915331111</t>
  </si>
  <si>
    <t>Předformátované vodorovné dopravní značení čára šířky 12 cm</t>
  </si>
  <si>
    <t>m</t>
  </si>
  <si>
    <t>28</t>
  </si>
  <si>
    <t>15</t>
  </si>
  <si>
    <t>916131213</t>
  </si>
  <si>
    <t>Osazení silničního obrubníku betonového stojatého s boční opěrou do lože z betonu prostého</t>
  </si>
  <si>
    <t>59217031</t>
  </si>
  <si>
    <t>obrubník betonový silniční 1000x150x250mm</t>
  </si>
  <si>
    <t>32</t>
  </si>
  <si>
    <t>17</t>
  </si>
  <si>
    <t>59217053.1</t>
  </si>
  <si>
    <t>obrubník betonový kruhový</t>
  </si>
  <si>
    <t>34</t>
  </si>
  <si>
    <t>916132112</t>
  </si>
  <si>
    <t>Osazení obruby z betonové přídlažby bez boční opěry do lože z betonu prostého</t>
  </si>
  <si>
    <t>36</t>
  </si>
  <si>
    <t>19</t>
  </si>
  <si>
    <t>59218001</t>
  </si>
  <si>
    <t>krajník betonový silniční 500x250x80mm</t>
  </si>
  <si>
    <t>38</t>
  </si>
  <si>
    <t>916331112</t>
  </si>
  <si>
    <t>Osazení zahradního obrubníku betonového do lože z betonu s boční opěrou</t>
  </si>
  <si>
    <t>40</t>
  </si>
  <si>
    <t>59217002</t>
  </si>
  <si>
    <t>obrubník betonový zahradní šedý 1000x50x200mm</t>
  </si>
  <si>
    <t>42</t>
  </si>
  <si>
    <t>59381016</t>
  </si>
  <si>
    <t>panel zastávkový nájezdový s nástupní hranou 200mm</t>
  </si>
  <si>
    <t>44</t>
  </si>
  <si>
    <t>23</t>
  </si>
  <si>
    <t>59381019</t>
  </si>
  <si>
    <t>panel zastávkový výjezdový s nástupní hranou 200mm</t>
  </si>
  <si>
    <t>46</t>
  </si>
  <si>
    <t>59381021</t>
  </si>
  <si>
    <t>panel zastávkový základní s nástupní hranou 200mm</t>
  </si>
  <si>
    <t>48</t>
  </si>
  <si>
    <t>998</t>
  </si>
  <si>
    <t>Přesun hmot</t>
  </si>
  <si>
    <t>25</t>
  </si>
  <si>
    <t>998223011</t>
  </si>
  <si>
    <t>Přesun hmot pro pozemní komunikace s krytem dlážděným</t>
  </si>
  <si>
    <t>50</t>
  </si>
  <si>
    <t>998223091</t>
  </si>
  <si>
    <t>Příplatek k přesunu hmot pro pozemní komunikace s krytem dlážděným za zvětšený přesun do 1000 m</t>
  </si>
  <si>
    <t>52</t>
  </si>
  <si>
    <t>VRN</t>
  </si>
  <si>
    <t>Vedlejší rozpočtové náklady</t>
  </si>
  <si>
    <t>VRN4</t>
  </si>
  <si>
    <t>Inženýrská činnost</t>
  </si>
  <si>
    <t>27</t>
  </si>
  <si>
    <t>043154000</t>
  </si>
  <si>
    <t>Zkoušky hutnicí</t>
  </si>
  <si>
    <t>ks</t>
  </si>
  <si>
    <t>54</t>
  </si>
  <si>
    <t>VRN9</t>
  </si>
  <si>
    <t>Ostatní náklady</t>
  </si>
  <si>
    <t>091002000</t>
  </si>
  <si>
    <t>sondy pro ověření stávajících sítí TI</t>
  </si>
  <si>
    <t>56</t>
  </si>
  <si>
    <t>VRN1</t>
  </si>
  <si>
    <t>Průzkumné, geodetické a projektové práce</t>
  </si>
  <si>
    <t>29</t>
  </si>
  <si>
    <t>012002000</t>
  </si>
  <si>
    <t>Geodetické práce</t>
  </si>
  <si>
    <t>Kč</t>
  </si>
  <si>
    <t>58</t>
  </si>
  <si>
    <t>02 - Přímé výdaje na dopr...</t>
  </si>
  <si>
    <t xml:space="preserve">    2 - Zakládání</t>
  </si>
  <si>
    <t xml:space="preserve">    997 - Přesun sutě</t>
  </si>
  <si>
    <t>113154253</t>
  </si>
  <si>
    <t>Frézování živičného krytu tl 50 mm pruh š přes 0,5 do 1 m pl přes 500 do 1000 m2 s překážkami v trase</t>
  </si>
  <si>
    <t>12,00*3,75</t>
  </si>
  <si>
    <t>45,00*0,42</t>
  </si>
  <si>
    <t>3</t>
  </si>
  <si>
    <t>133212811</t>
  </si>
  <si>
    <t>Hloubení nezapažených šachet v hornině třídy těžitelnosti I skupiny 3 plocha výkopu do 4 m2 ručně</t>
  </si>
  <si>
    <t>18,90+0,512</t>
  </si>
  <si>
    <t>19,412*1,80</t>
  </si>
  <si>
    <t>Zakládání</t>
  </si>
  <si>
    <t>275313611</t>
  </si>
  <si>
    <t>Základové patky z betonu tř. C 16/20</t>
  </si>
  <si>
    <t>564861011</t>
  </si>
  <si>
    <t>Podklad ze štěrkodrtě ŠD plochy do 100 m2 tl 200 mm</t>
  </si>
  <si>
    <t>autobus</t>
  </si>
  <si>
    <t>565155101</t>
  </si>
  <si>
    <t>Asfaltový beton vrstva podkladní ACP 16 (obalované kamenivo OKS) tl 70 mm š do 1,5 m</t>
  </si>
  <si>
    <t>doplnění</t>
  </si>
  <si>
    <t>567122114</t>
  </si>
  <si>
    <t>Podklad ze směsi stmelené cementem SC C 8/10 (KSC I) tl 150 mm</t>
  </si>
  <si>
    <t>573111112</t>
  </si>
  <si>
    <t>Postřik živičný infiltrační s posypem z asfaltu množství 1 kg/m2</t>
  </si>
  <si>
    <t>573211109</t>
  </si>
  <si>
    <t>Postřik živičný spojovací z asfaltu v množství 0,50 kg/m2</t>
  </si>
  <si>
    <t>577144111</t>
  </si>
  <si>
    <t>Asfaltový beton vrstva obrusná ACO 11 (ABS) tř. I tl 50 mm š do 3 m z nemodifikovaného asfaltu</t>
  </si>
  <si>
    <t>odfrezování</t>
  </si>
  <si>
    <t>nová</t>
  </si>
  <si>
    <t>914111111</t>
  </si>
  <si>
    <t>Montáž svislé dopravní značky do velikosti 1 m2 objímkami na sloupek nebo konzolu</t>
  </si>
  <si>
    <t>40445645</t>
  </si>
  <si>
    <t>informativní značky jiné IJ4b 500mm</t>
  </si>
  <si>
    <t>40445620</t>
  </si>
  <si>
    <t>zákazové, příkazové dopravní značky B1-B34, C1-15 700mm</t>
  </si>
  <si>
    <t>914511113</t>
  </si>
  <si>
    <t>Montáž sloupku dopravních značek délky do 3,5 m s betonovým základem a patkou D 70 mm</t>
  </si>
  <si>
    <t>40445230</t>
  </si>
  <si>
    <t>sloupek pro dopravní značku Zn D 70mm v 3,5m</t>
  </si>
  <si>
    <t>40445241</t>
  </si>
  <si>
    <t>patka pro sloupek Al D 70mm</t>
  </si>
  <si>
    <t>40445254</t>
  </si>
  <si>
    <t>víčko plastové na sloupek D 70mm</t>
  </si>
  <si>
    <t>40445257</t>
  </si>
  <si>
    <t>svorka upínací na sloupek D 70mm</t>
  </si>
  <si>
    <t>915351111</t>
  </si>
  <si>
    <t>Předformátované vodorovné dopravní značení číslice nebo písmeno délky do 1 m</t>
  </si>
  <si>
    <t>919735112</t>
  </si>
  <si>
    <t>Řezání stávajícího živičného krytu hl přes 50 do 100 mm</t>
  </si>
  <si>
    <t>966006132</t>
  </si>
  <si>
    <t>Odstranění značek dopravních nebo orientačních se sloupky s betonovými patkami</t>
  </si>
  <si>
    <t>966006211</t>
  </si>
  <si>
    <t>Odstranění svislých dopravních značek ze sloupů, sloupků nebo konzol</t>
  </si>
  <si>
    <t>997</t>
  </si>
  <si>
    <t>Přesun sutě</t>
  </si>
  <si>
    <t>997221551</t>
  </si>
  <si>
    <t>Vodorovná doprava suti ze sypkých materiálů do 1 km</t>
  </si>
  <si>
    <t>60</t>
  </si>
  <si>
    <t>31</t>
  </si>
  <si>
    <t>997221559</t>
  </si>
  <si>
    <t>Příplatek ZKD 1 km u vodorovné dopravy suti ze sypkých materiálů</t>
  </si>
  <si>
    <t>62</t>
  </si>
  <si>
    <t>10,522*10</t>
  </si>
  <si>
    <t>997221611</t>
  </si>
  <si>
    <t>Nakládání suti na dopravní prostředky pro vodorovnou dopravu</t>
  </si>
  <si>
    <t>64</t>
  </si>
  <si>
    <t>94621000</t>
  </si>
  <si>
    <t>poplatek za uložení stavebního odpadu betonového zatříděného kódem 17 01 01 na recyklační skládku</t>
  </si>
  <si>
    <t>68</t>
  </si>
  <si>
    <t>0,164</t>
  </si>
  <si>
    <t>35</t>
  </si>
  <si>
    <t>94621006</t>
  </si>
  <si>
    <t>poplatek za uložení stavebního odpadu z asfaltových směsí bez obsahu dehtu zatříděného kódem 17 03 02 na recyklační skládku</t>
  </si>
  <si>
    <t>70</t>
  </si>
  <si>
    <t>10,35</t>
  </si>
  <si>
    <t>72</t>
  </si>
  <si>
    <t>37</t>
  </si>
  <si>
    <t>74</t>
  </si>
  <si>
    <t>76</t>
  </si>
  <si>
    <t>03 - Přímé výdaje na dopr...</t>
  </si>
  <si>
    <t>8*3,75/2+3,00*3,75+13,00*3,75/2</t>
  </si>
  <si>
    <t>13,00*2/2</t>
  </si>
  <si>
    <t>117,50*0,80</t>
  </si>
  <si>
    <t>25,00*0,60</t>
  </si>
  <si>
    <t>(8*3,75/2+3,00*3,75+13,00*3,75/2)*0,42</t>
  </si>
  <si>
    <t>chodník - odstavná plocha</t>
  </si>
  <si>
    <t>8,00*2,00*0,52</t>
  </si>
  <si>
    <t>29,583</t>
  </si>
  <si>
    <t>29,583*1,80</t>
  </si>
  <si>
    <t>16,435*1,8 "Přepočtené koeficientem množství</t>
  </si>
  <si>
    <t>8,00*2,00</t>
  </si>
  <si>
    <t>odfrézovaná část</t>
  </si>
  <si>
    <t>plocha</t>
  </si>
  <si>
    <t>8,00*2,00*2</t>
  </si>
  <si>
    <t>596212231</t>
  </si>
  <si>
    <t>Kladení zámkové dlažby pozemních komunikací ručně tl 80 mm skupiny C pl přes 50 do 100 m2</t>
  </si>
  <si>
    <t>59245020</t>
  </si>
  <si>
    <t>dlažba tvar obdélník betonová 200x100x80mm přírodní</t>
  </si>
  <si>
    <t>16,00*1,1</t>
  </si>
  <si>
    <t>596 - 1</t>
  </si>
  <si>
    <t>úprava stávajícího schodníku pro napojení nového</t>
  </si>
  <si>
    <t>19,852*10</t>
  </si>
  <si>
    <t>19,852</t>
  </si>
  <si>
    <t>04 - nepřímé výdaje</t>
  </si>
  <si>
    <t>HZS - Hodinové zúčtovací sazby</t>
  </si>
  <si>
    <t xml:space="preserve">    VRN3 - Zařízení staveniště</t>
  </si>
  <si>
    <t xml:space="preserve">    VRN7 - Provozní vlivy</t>
  </si>
  <si>
    <t>150,00*2,00</t>
  </si>
  <si>
    <t>10,00*8,00*0,52</t>
  </si>
  <si>
    <t>41,60</t>
  </si>
  <si>
    <t>41,60*1,80</t>
  </si>
  <si>
    <t>10,0*8,00</t>
  </si>
  <si>
    <t>10,00*8,00*2</t>
  </si>
  <si>
    <t>300,00</t>
  </si>
  <si>
    <t>80,00</t>
  </si>
  <si>
    <t>80,00*1,1-12,87</t>
  </si>
  <si>
    <t>59245005</t>
  </si>
  <si>
    <t>dlažba tvar obdélník betonová 200x100x80mm barevná</t>
  </si>
  <si>
    <t>919735111</t>
  </si>
  <si>
    <t>Řezání stávajícího živičného krytu hl do 50 mm</t>
  </si>
  <si>
    <t>935921216</t>
  </si>
  <si>
    <t>Obrubníkový odvodňovací žlab z polymerbetonu pro zatížení C 250 výšky od 275 do 325 mm pro autobusové zastávky středový prvek</t>
  </si>
  <si>
    <t>935921217</t>
  </si>
  <si>
    <t>Obrubníkový odvodňovací žlab z polymerbetonu pro zatížení C 250 výšky od 275 do 325 mm pro autobusové zastávky zešikmený prvek</t>
  </si>
  <si>
    <t>935932116</t>
  </si>
  <si>
    <t>Odvodňovací plastový žlab pro zatížení A15 vnitřní š 100 mm s roštem mřížkovým z Pz oceli</t>
  </si>
  <si>
    <t>935932611</t>
  </si>
  <si>
    <t>Vpusť s kalovým košem pro plastový žlab vnitřní š 100 mm</t>
  </si>
  <si>
    <t>935932623</t>
  </si>
  <si>
    <t>Mezikus pro kalový koš pro plastový žlab vnitřní š 300 mm</t>
  </si>
  <si>
    <t>935932626</t>
  </si>
  <si>
    <t>Svislé odtokové hrdlo pro plastový žlab vnitřní š 100 mm z PP</t>
  </si>
  <si>
    <t>935932632</t>
  </si>
  <si>
    <t>Sifon a sítko pro plastový žlab vnitřní š 100 mm z PP</t>
  </si>
  <si>
    <t>34,5*10</t>
  </si>
  <si>
    <t>997221875</t>
  </si>
  <si>
    <t>Poplatek za uložení na recyklační skládce (skládkovné) stavebního odpadu asfaltového bez obsahu dehtu zatříděného do Katalogu odpadů pod kódem 17 03 02</t>
  </si>
  <si>
    <t>1999977408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</si>
  <si>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</si>
  <si>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</si>
  <si>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HZS</t>
  </si>
  <si>
    <t>Hodinové zúčtovací sazby</t>
  </si>
  <si>
    <t>HZS1292</t>
  </si>
  <si>
    <t>Hodinová zúčtovací sazba stavební dělník</t>
  </si>
  <si>
    <t>hod</t>
  </si>
  <si>
    <t>262144</t>
  </si>
  <si>
    <t>33</t>
  </si>
  <si>
    <t>3.109</t>
  </si>
  <si>
    <t>Dopravní opatření</t>
  </si>
  <si>
    <t>66</t>
  </si>
  <si>
    <t>3.111</t>
  </si>
  <si>
    <t>Označení stavby</t>
  </si>
  <si>
    <t>3.112</t>
  </si>
  <si>
    <t>Fotodokumentace stavby a všech objektů</t>
  </si>
  <si>
    <t>3.113</t>
  </si>
  <si>
    <t>Pasportizace stávajících objektů před výstavbou (1x) a po výstavbě (1x)</t>
  </si>
  <si>
    <t>VRN3</t>
  </si>
  <si>
    <t>Zařízení staveniště</t>
  </si>
  <si>
    <t>030001000</t>
  </si>
  <si>
    <t>proc</t>
  </si>
  <si>
    <t>045203000</t>
  </si>
  <si>
    <t>Kompletační činnost</t>
  </si>
  <si>
    <t>39</t>
  </si>
  <si>
    <t>049103000</t>
  </si>
  <si>
    <t>Náklady vzniklé v souvislosti s realizací stavby</t>
  </si>
  <si>
    <t>78</t>
  </si>
  <si>
    <t>VRN7</t>
  </si>
  <si>
    <t>Provozní vlivy</t>
  </si>
  <si>
    <t>079002000</t>
  </si>
  <si>
    <t>Ostatní provozní vlivy</t>
  </si>
  <si>
    <t>80</t>
  </si>
  <si>
    <t>41</t>
  </si>
  <si>
    <t>094104000</t>
  </si>
  <si>
    <t>Náklady na opatření BOZP</t>
  </si>
  <si>
    <t>%</t>
  </si>
  <si>
    <t>82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</si>
</sst>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5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0" fontId="23" fillId="0" borderId="15" xfId="0" applyFont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564851111" TargetMode="External" /><Relationship Id="rId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7221875" TargetMode="External" /><Relationship Id="rId2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URSrozpocet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Hrdly pristupovy chodnik k arealu EMCO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16. 9. 2025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Přímé výdaje na hlav...'!J30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'01 - Přímé výdaje na hlav...'!P125</f>
        <v>0</v>
      </c>
      <c r="AV95" s="128">
        <f>'01 - Přímé výdaje na hlav...'!J33</f>
        <v>0</v>
      </c>
      <c r="AW95" s="128">
        <f>'01 - Přímé výdaje na hlav...'!J34</f>
        <v>0</v>
      </c>
      <c r="AX95" s="128">
        <f>'01 - Přímé výdaje na hlav...'!J35</f>
        <v>0</v>
      </c>
      <c r="AY95" s="128">
        <f>'01 - Přímé výdaje na hlav...'!J36</f>
        <v>0</v>
      </c>
      <c r="AZ95" s="128">
        <f>'01 - Přímé výdaje na hlav...'!F33</f>
        <v>0</v>
      </c>
      <c r="BA95" s="128">
        <f>'01 - Přímé výdaje na hlav...'!F34</f>
        <v>0</v>
      </c>
      <c r="BB95" s="128">
        <f>'01 - Přímé výdaje na hlav...'!F35</f>
        <v>0</v>
      </c>
      <c r="BC95" s="128">
        <f>'01 - Přímé výdaje na hlav...'!F36</f>
        <v>0</v>
      </c>
      <c r="BD95" s="130">
        <f>'01 - Přímé výdaje na hlav...'!F37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16.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Přímé výdaje na dopr...'!J30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'02 - Přímé výdaje na dopr...'!P124</f>
        <v>0</v>
      </c>
      <c r="AV96" s="128">
        <f>'02 - Přímé výdaje na dopr...'!J33</f>
        <v>0</v>
      </c>
      <c r="AW96" s="128">
        <f>'02 - Přímé výdaje na dopr...'!J34</f>
        <v>0</v>
      </c>
      <c r="AX96" s="128">
        <f>'02 - Přímé výdaje na dopr...'!J35</f>
        <v>0</v>
      </c>
      <c r="AY96" s="128">
        <f>'02 - Přímé výdaje na dopr...'!J36</f>
        <v>0</v>
      </c>
      <c r="AZ96" s="128">
        <f>'02 - Přímé výdaje na dopr...'!F33</f>
        <v>0</v>
      </c>
      <c r="BA96" s="128">
        <f>'02 - Přímé výdaje na dopr...'!F34</f>
        <v>0</v>
      </c>
      <c r="BB96" s="128">
        <f>'02 - Přímé výdaje na dopr...'!F35</f>
        <v>0</v>
      </c>
      <c r="BC96" s="128">
        <f>'02 - Přímé výdaje na dopr...'!F36</f>
        <v>0</v>
      </c>
      <c r="BD96" s="130">
        <f>'02 - Přímé výdaje na dopr...'!F37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7" customFormat="1" ht="16.5" customHeight="1">
      <c r="A97" s="119" t="s">
        <v>77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85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Přímé výdaje na dopr...'!J30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'03 - Přímé výdaje na dopr...'!P122</f>
        <v>0</v>
      </c>
      <c r="AV97" s="128">
        <f>'03 - Přímé výdaje na dopr...'!J33</f>
        <v>0</v>
      </c>
      <c r="AW97" s="128">
        <f>'03 - Přímé výdaje na dopr...'!J34</f>
        <v>0</v>
      </c>
      <c r="AX97" s="128">
        <f>'03 - Přímé výdaje na dopr...'!J35</f>
        <v>0</v>
      </c>
      <c r="AY97" s="128">
        <f>'03 - Přímé výdaje na dopr...'!J36</f>
        <v>0</v>
      </c>
      <c r="AZ97" s="128">
        <f>'03 - Přímé výdaje na dopr...'!F33</f>
        <v>0</v>
      </c>
      <c r="BA97" s="128">
        <f>'03 - Přímé výdaje na dopr...'!F34</f>
        <v>0</v>
      </c>
      <c r="BB97" s="128">
        <f>'03 - Přímé výdaje na dopr...'!F35</f>
        <v>0</v>
      </c>
      <c r="BC97" s="128">
        <f>'03 - Přímé výdaje na dopr...'!F36</f>
        <v>0</v>
      </c>
      <c r="BD97" s="130">
        <f>'03 - Přímé výdaje na dopr...'!F37</f>
        <v>0</v>
      </c>
      <c r="BE97" s="7"/>
      <c r="BT97" s="131" t="s">
        <v>81</v>
      </c>
      <c r="BV97" s="131" t="s">
        <v>75</v>
      </c>
      <c r="BW97" s="131" t="s">
        <v>88</v>
      </c>
      <c r="BX97" s="131" t="s">
        <v>5</v>
      </c>
      <c r="CL97" s="131" t="s">
        <v>1</v>
      </c>
      <c r="CM97" s="131" t="s">
        <v>83</v>
      </c>
    </row>
    <row r="98" s="7" customFormat="1" ht="16.5" customHeight="1">
      <c r="A98" s="119" t="s">
        <v>77</v>
      </c>
      <c r="B98" s="120"/>
      <c r="C98" s="121"/>
      <c r="D98" s="122" t="s">
        <v>89</v>
      </c>
      <c r="E98" s="122"/>
      <c r="F98" s="122"/>
      <c r="G98" s="122"/>
      <c r="H98" s="122"/>
      <c r="I98" s="123"/>
      <c r="J98" s="122" t="s">
        <v>90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nepřímé výdaje'!J30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32">
        <v>0</v>
      </c>
      <c r="AT98" s="133">
        <f>ROUND(SUM(AV98:AW98),2)</f>
        <v>0</v>
      </c>
      <c r="AU98" s="134">
        <f>'04 - nepřímé výdaje'!P128</f>
        <v>0</v>
      </c>
      <c r="AV98" s="133">
        <f>'04 - nepřímé výdaje'!J33</f>
        <v>0</v>
      </c>
      <c r="AW98" s="133">
        <f>'04 - nepřímé výdaje'!J34</f>
        <v>0</v>
      </c>
      <c r="AX98" s="133">
        <f>'04 - nepřímé výdaje'!J35</f>
        <v>0</v>
      </c>
      <c r="AY98" s="133">
        <f>'04 - nepřímé výdaje'!J36</f>
        <v>0</v>
      </c>
      <c r="AZ98" s="133">
        <f>'04 - nepřímé výdaje'!F33</f>
        <v>0</v>
      </c>
      <c r="BA98" s="133">
        <f>'04 - nepřímé výdaje'!F34</f>
        <v>0</v>
      </c>
      <c r="BB98" s="133">
        <f>'04 - nepřímé výdaje'!F35</f>
        <v>0</v>
      </c>
      <c r="BC98" s="133">
        <f>'04 - nepřímé výdaje'!F36</f>
        <v>0</v>
      </c>
      <c r="BD98" s="135">
        <f>'04 - nepřímé výdaje'!F37</f>
        <v>0</v>
      </c>
      <c r="BE98" s="7"/>
      <c r="BT98" s="131" t="s">
        <v>81</v>
      </c>
      <c r="BV98" s="131" t="s">
        <v>75</v>
      </c>
      <c r="BW98" s="131" t="s">
        <v>91</v>
      </c>
      <c r="BX98" s="131" t="s">
        <v>5</v>
      </c>
      <c r="CL98" s="131" t="s">
        <v>1</v>
      </c>
      <c r="CM98" s="131" t="s">
        <v>83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TExAiyY0Vp3+1TDcC4t3K/1FZG633hoU3CX6nXzGZAucDGY5wSRaiJVVfgmBWiQInb/d78EmpfxPvcfBHqfO+g==" hashValue="aSF4D/0iF+H97YuiHr1gm7GeyHEnpkDp3Usmi12WgD3KN9qVC7VuKtVM37LxkmP3VpVqcyY6ahPsBQgQPFlKVg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Přímé výdaje na hlav...'!C2" display="/"/>
    <hyperlink ref="A96" location="'02 - Přímé výdaje na dopr...'!C2" display="/"/>
    <hyperlink ref="A97" location="'03 - Přímé výdaje na dopr...'!C2" display="/"/>
    <hyperlink ref="A98" location="'04 - nepřímé výdaj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Hrdly pristupovy chodnik k arealu EMCO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ROUND((SUM(BE125:BE197)),  2)</f>
        <v>0</v>
      </c>
      <c r="G33" s="38"/>
      <c r="H33" s="38"/>
      <c r="I33" s="155">
        <v>0.20999999999999999</v>
      </c>
      <c r="J33" s="154">
        <f>ROUND(((SUM(BE125:BE197))*I33),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ROUND((SUM(BF125:BF197)),  2)</f>
        <v>0</v>
      </c>
      <c r="G34" s="38"/>
      <c r="H34" s="38"/>
      <c r="I34" s="155">
        <v>0.12</v>
      </c>
      <c r="J34" s="154">
        <f>ROUND(((SUM(BF125:BF197))*I34),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ROUND((SUM(BG125:BG197)),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ROUND((SUM(BH125:BH197)),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ROUND((SUM(BI125:BI197)),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Hrdly pristupovy chodnik k arealu EMCO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Přímé výdaje na hlav...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98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99</v>
      </c>
    </row>
    <row r="97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J140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103</v>
      </c>
      <c r="E100" s="188"/>
      <c r="F100" s="188"/>
      <c r="G100" s="188"/>
      <c r="H100" s="188"/>
      <c r="I100" s="188"/>
      <c r="J100" s="189">
        <f>J160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104</v>
      </c>
      <c r="E101" s="188"/>
      <c r="F101" s="188"/>
      <c r="G101" s="188"/>
      <c r="H101" s="188"/>
      <c r="I101" s="188"/>
      <c r="J101" s="189">
        <f>J183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105</v>
      </c>
      <c r="E102" s="182"/>
      <c r="F102" s="182"/>
      <c r="G102" s="182"/>
      <c r="H102" s="182"/>
      <c r="I102" s="182"/>
      <c r="J102" s="183">
        <f>J188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106</v>
      </c>
      <c r="E103" s="188"/>
      <c r="F103" s="188"/>
      <c r="G103" s="188"/>
      <c r="H103" s="188"/>
      <c r="I103" s="188"/>
      <c r="J103" s="189">
        <f>J189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107</v>
      </c>
      <c r="E104" s="188"/>
      <c r="F104" s="188"/>
      <c r="G104" s="188"/>
      <c r="H104" s="188"/>
      <c r="I104" s="188"/>
      <c r="J104" s="189">
        <f>J192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108</v>
      </c>
      <c r="E105" s="182"/>
      <c r="F105" s="182"/>
      <c r="G105" s="182"/>
      <c r="H105" s="182"/>
      <c r="I105" s="182"/>
      <c r="J105" s="183">
        <f>J195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109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Hrdly pristupovy chodnik k arealu EMCO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93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01 - Přímé výdaje na hlav...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 xml:space="preserve"> </v>
      </c>
      <c r="G119" s="40"/>
      <c r="H119" s="40"/>
      <c r="I119" s="32" t="s">
        <v>22</v>
      </c>
      <c r="J119" s="79" t="str">
        <f>IF(J12="","",J12)</f>
        <v>16. 9. 2025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 xml:space="preserve"> </v>
      </c>
      <c r="G121" s="40"/>
      <c r="H121" s="40"/>
      <c r="I121" s="32" t="s">
        <v>29</v>
      </c>
      <c r="J121" s="36" t="str">
        <f>E21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27</v>
      </c>
      <c r="D122" s="40"/>
      <c r="E122" s="40"/>
      <c r="F122" s="27" t="str">
        <f>IF(E18="","",E18)</f>
        <v>Vyplň údaj</v>
      </c>
      <c r="G122" s="40"/>
      <c r="H122" s="40"/>
      <c r="I122" s="32" t="s">
        <v>31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110</v>
      </c>
      <c r="D124" s="194" t="s">
        <v>58</v>
      </c>
      <c r="E124" s="194" t="s">
        <v>54</v>
      </c>
      <c r="F124" s="194" t="s">
        <v>55</v>
      </c>
      <c r="G124" s="194" t="s">
        <v>111</v>
      </c>
      <c r="H124" s="194" t="s">
        <v>112</v>
      </c>
      <c r="I124" s="194" t="s">
        <v>113</v>
      </c>
      <c r="J124" s="194" t="s">
        <v>97</v>
      </c>
      <c r="K124" s="195" t="s">
        <v>114</v>
      </c>
      <c r="L124" s="196"/>
      <c r="M124" s="100" t="s">
        <v>1</v>
      </c>
      <c r="N124" s="101" t="s">
        <v>37</v>
      </c>
      <c r="O124" s="101" t="s">
        <v>115</v>
      </c>
      <c r="P124" s="101" t="s">
        <v>116</v>
      </c>
      <c r="Q124" s="101" t="s">
        <v>117</v>
      </c>
      <c r="R124" s="101" t="s">
        <v>118</v>
      </c>
      <c r="S124" s="101" t="s">
        <v>119</v>
      </c>
      <c r="T124" s="101" t="s">
        <v>120</v>
      </c>
      <c r="U124" s="102" t="s">
        <v>121</v>
      </c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122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P126+P188+P195</f>
        <v>0</v>
      </c>
      <c r="Q125" s="104"/>
      <c r="R125" s="199">
        <f>R126+R188+R195</f>
        <v>0</v>
      </c>
      <c r="S125" s="104"/>
      <c r="T125" s="199">
        <f>T126+T188+T195</f>
        <v>0</v>
      </c>
      <c r="U125" s="105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72</v>
      </c>
      <c r="AU125" s="17" t="s">
        <v>99</v>
      </c>
      <c r="BK125" s="200">
        <f>BK126+BK188+BK195</f>
        <v>0</v>
      </c>
    </row>
    <row r="126" s="12" customFormat="1" ht="25.92" customHeight="1">
      <c r="A126" s="12"/>
      <c r="B126" s="201"/>
      <c r="C126" s="202"/>
      <c r="D126" s="203" t="s">
        <v>72</v>
      </c>
      <c r="E126" s="204" t="s">
        <v>123</v>
      </c>
      <c r="F126" s="204" t="s">
        <v>124</v>
      </c>
      <c r="G126" s="202"/>
      <c r="H126" s="202"/>
      <c r="I126" s="205"/>
      <c r="J126" s="206">
        <f>BK126</f>
        <v>0</v>
      </c>
      <c r="K126" s="202"/>
      <c r="L126" s="207"/>
      <c r="M126" s="208"/>
      <c r="N126" s="209"/>
      <c r="O126" s="209"/>
      <c r="P126" s="210">
        <f>P127+P140+P160+P183</f>
        <v>0</v>
      </c>
      <c r="Q126" s="209"/>
      <c r="R126" s="210">
        <f>R127+R140+R160+R183</f>
        <v>0</v>
      </c>
      <c r="S126" s="209"/>
      <c r="T126" s="210">
        <f>T127+T140+T160+T183</f>
        <v>0</v>
      </c>
      <c r="U126" s="211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81</v>
      </c>
      <c r="AT126" s="213" t="s">
        <v>72</v>
      </c>
      <c r="AU126" s="213" t="s">
        <v>73</v>
      </c>
      <c r="AY126" s="212" t="s">
        <v>125</v>
      </c>
      <c r="BK126" s="214">
        <f>BK127+BK140+BK160+BK183</f>
        <v>0</v>
      </c>
    </row>
    <row r="127" s="12" customFormat="1" ht="22.8" customHeight="1">
      <c r="A127" s="12"/>
      <c r="B127" s="201"/>
      <c r="C127" s="202"/>
      <c r="D127" s="203" t="s">
        <v>72</v>
      </c>
      <c r="E127" s="215" t="s">
        <v>81</v>
      </c>
      <c r="F127" s="215" t="s">
        <v>126</v>
      </c>
      <c r="G127" s="202"/>
      <c r="H127" s="202"/>
      <c r="I127" s="205"/>
      <c r="J127" s="216">
        <f>BK127</f>
        <v>0</v>
      </c>
      <c r="K127" s="202"/>
      <c r="L127" s="207"/>
      <c r="M127" s="208"/>
      <c r="N127" s="209"/>
      <c r="O127" s="209"/>
      <c r="P127" s="210">
        <f>SUM(P128:P139)</f>
        <v>0</v>
      </c>
      <c r="Q127" s="209"/>
      <c r="R127" s="210">
        <f>SUM(R128:R139)</f>
        <v>0</v>
      </c>
      <c r="S127" s="209"/>
      <c r="T127" s="210">
        <f>SUM(T128:T139)</f>
        <v>0</v>
      </c>
      <c r="U127" s="211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2" t="s">
        <v>81</v>
      </c>
      <c r="AT127" s="213" t="s">
        <v>72</v>
      </c>
      <c r="AU127" s="213" t="s">
        <v>81</v>
      </c>
      <c r="AY127" s="212" t="s">
        <v>125</v>
      </c>
      <c r="BK127" s="214">
        <f>SUM(BK128:BK139)</f>
        <v>0</v>
      </c>
    </row>
    <row r="128" s="2" customFormat="1" ht="33" customHeight="1">
      <c r="A128" s="38"/>
      <c r="B128" s="39"/>
      <c r="C128" s="217" t="s">
        <v>81</v>
      </c>
      <c r="D128" s="217" t="s">
        <v>127</v>
      </c>
      <c r="E128" s="218" t="s">
        <v>128</v>
      </c>
      <c r="F128" s="219" t="s">
        <v>129</v>
      </c>
      <c r="G128" s="220" t="s">
        <v>130</v>
      </c>
      <c r="H128" s="221">
        <v>142.91999999999999</v>
      </c>
      <c r="I128" s="222"/>
      <c r="J128" s="223">
        <f>ROUND(I128*H128,2)</f>
        <v>0</v>
      </c>
      <c r="K128" s="219" t="s">
        <v>1</v>
      </c>
      <c r="L128" s="44"/>
      <c r="M128" s="224" t="s">
        <v>1</v>
      </c>
      <c r="N128" s="225" t="s">
        <v>38</v>
      </c>
      <c r="O128" s="91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6">
        <f>S128*H128</f>
        <v>0</v>
      </c>
      <c r="U128" s="227" t="s">
        <v>1</v>
      </c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8" t="s">
        <v>131</v>
      </c>
      <c r="AT128" s="228" t="s">
        <v>127</v>
      </c>
      <c r="AU128" s="228" t="s">
        <v>83</v>
      </c>
      <c r="AY128" s="17" t="s">
        <v>125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7" t="s">
        <v>81</v>
      </c>
      <c r="BK128" s="229">
        <f>ROUND(I128*H128,2)</f>
        <v>0</v>
      </c>
      <c r="BL128" s="17" t="s">
        <v>131</v>
      </c>
      <c r="BM128" s="228" t="s">
        <v>83</v>
      </c>
    </row>
    <row r="129" s="2" customFormat="1">
      <c r="A129" s="38"/>
      <c r="B129" s="39"/>
      <c r="C129" s="40"/>
      <c r="D129" s="230" t="s">
        <v>132</v>
      </c>
      <c r="E129" s="40"/>
      <c r="F129" s="231" t="s">
        <v>129</v>
      </c>
      <c r="G129" s="40"/>
      <c r="H129" s="40"/>
      <c r="I129" s="232"/>
      <c r="J129" s="40"/>
      <c r="K129" s="40"/>
      <c r="L129" s="44"/>
      <c r="M129" s="233"/>
      <c r="N129" s="234"/>
      <c r="O129" s="91"/>
      <c r="P129" s="91"/>
      <c r="Q129" s="91"/>
      <c r="R129" s="91"/>
      <c r="S129" s="91"/>
      <c r="T129" s="91"/>
      <c r="U129" s="92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132</v>
      </c>
      <c r="AU129" s="17" t="s">
        <v>83</v>
      </c>
    </row>
    <row r="130" s="2" customFormat="1" ht="37.8" customHeight="1">
      <c r="A130" s="38"/>
      <c r="B130" s="39"/>
      <c r="C130" s="217" t="s">
        <v>83</v>
      </c>
      <c r="D130" s="217" t="s">
        <v>127</v>
      </c>
      <c r="E130" s="218" t="s">
        <v>133</v>
      </c>
      <c r="F130" s="219" t="s">
        <v>134</v>
      </c>
      <c r="G130" s="220" t="s">
        <v>130</v>
      </c>
      <c r="H130" s="221">
        <v>142.91999999999999</v>
      </c>
      <c r="I130" s="222"/>
      <c r="J130" s="223">
        <f>ROUND(I130*H130,2)</f>
        <v>0</v>
      </c>
      <c r="K130" s="219" t="s">
        <v>1</v>
      </c>
      <c r="L130" s="44"/>
      <c r="M130" s="224" t="s">
        <v>1</v>
      </c>
      <c r="N130" s="225" t="s">
        <v>38</v>
      </c>
      <c r="O130" s="91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6">
        <f>S130*H130</f>
        <v>0</v>
      </c>
      <c r="U130" s="227" t="s">
        <v>1</v>
      </c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8" t="s">
        <v>131</v>
      </c>
      <c r="AT130" s="228" t="s">
        <v>127</v>
      </c>
      <c r="AU130" s="228" t="s">
        <v>83</v>
      </c>
      <c r="AY130" s="17" t="s">
        <v>125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7" t="s">
        <v>81</v>
      </c>
      <c r="BK130" s="229">
        <f>ROUND(I130*H130,2)</f>
        <v>0</v>
      </c>
      <c r="BL130" s="17" t="s">
        <v>131</v>
      </c>
      <c r="BM130" s="228" t="s">
        <v>131</v>
      </c>
    </row>
    <row r="131" s="2" customFormat="1">
      <c r="A131" s="38"/>
      <c r="B131" s="39"/>
      <c r="C131" s="40"/>
      <c r="D131" s="230" t="s">
        <v>132</v>
      </c>
      <c r="E131" s="40"/>
      <c r="F131" s="231" t="s">
        <v>134</v>
      </c>
      <c r="G131" s="40"/>
      <c r="H131" s="40"/>
      <c r="I131" s="232"/>
      <c r="J131" s="40"/>
      <c r="K131" s="40"/>
      <c r="L131" s="44"/>
      <c r="M131" s="233"/>
      <c r="N131" s="234"/>
      <c r="O131" s="91"/>
      <c r="P131" s="91"/>
      <c r="Q131" s="91"/>
      <c r="R131" s="91"/>
      <c r="S131" s="91"/>
      <c r="T131" s="91"/>
      <c r="U131" s="92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132</v>
      </c>
      <c r="AU131" s="17" t="s">
        <v>83</v>
      </c>
    </row>
    <row r="132" s="2" customFormat="1" ht="33" customHeight="1">
      <c r="A132" s="38"/>
      <c r="B132" s="39"/>
      <c r="C132" s="217" t="s">
        <v>131</v>
      </c>
      <c r="D132" s="217" t="s">
        <v>127</v>
      </c>
      <c r="E132" s="218" t="s">
        <v>135</v>
      </c>
      <c r="F132" s="219" t="s">
        <v>136</v>
      </c>
      <c r="G132" s="220" t="s">
        <v>137</v>
      </c>
      <c r="H132" s="221">
        <v>257.25599999999997</v>
      </c>
      <c r="I132" s="222"/>
      <c r="J132" s="223">
        <f>ROUND(I132*H132,2)</f>
        <v>0</v>
      </c>
      <c r="K132" s="219" t="s">
        <v>1</v>
      </c>
      <c r="L132" s="44"/>
      <c r="M132" s="224" t="s">
        <v>1</v>
      </c>
      <c r="N132" s="225" t="s">
        <v>38</v>
      </c>
      <c r="O132" s="91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6">
        <f>S132*H132</f>
        <v>0</v>
      </c>
      <c r="U132" s="227" t="s">
        <v>1</v>
      </c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8" t="s">
        <v>131</v>
      </c>
      <c r="AT132" s="228" t="s">
        <v>127</v>
      </c>
      <c r="AU132" s="228" t="s">
        <v>83</v>
      </c>
      <c r="AY132" s="17" t="s">
        <v>125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7" t="s">
        <v>81</v>
      </c>
      <c r="BK132" s="229">
        <f>ROUND(I132*H132,2)</f>
        <v>0</v>
      </c>
      <c r="BL132" s="17" t="s">
        <v>131</v>
      </c>
      <c r="BM132" s="228" t="s">
        <v>138</v>
      </c>
    </row>
    <row r="133" s="2" customFormat="1">
      <c r="A133" s="38"/>
      <c r="B133" s="39"/>
      <c r="C133" s="40"/>
      <c r="D133" s="230" t="s">
        <v>132</v>
      </c>
      <c r="E133" s="40"/>
      <c r="F133" s="231" t="s">
        <v>136</v>
      </c>
      <c r="G133" s="40"/>
      <c r="H133" s="40"/>
      <c r="I133" s="232"/>
      <c r="J133" s="40"/>
      <c r="K133" s="40"/>
      <c r="L133" s="44"/>
      <c r="M133" s="233"/>
      <c r="N133" s="234"/>
      <c r="O133" s="91"/>
      <c r="P133" s="91"/>
      <c r="Q133" s="91"/>
      <c r="R133" s="91"/>
      <c r="S133" s="91"/>
      <c r="T133" s="91"/>
      <c r="U133" s="92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132</v>
      </c>
      <c r="AU133" s="17" t="s">
        <v>83</v>
      </c>
    </row>
    <row r="134" s="13" customFormat="1">
      <c r="A134" s="13"/>
      <c r="B134" s="235"/>
      <c r="C134" s="236"/>
      <c r="D134" s="230" t="s">
        <v>139</v>
      </c>
      <c r="E134" s="237" t="s">
        <v>1</v>
      </c>
      <c r="F134" s="238" t="s">
        <v>140</v>
      </c>
      <c r="G134" s="236"/>
      <c r="H134" s="239">
        <v>257.25599999999997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3"/>
      <c r="U134" s="244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139</v>
      </c>
      <c r="AU134" s="245" t="s">
        <v>83</v>
      </c>
      <c r="AV134" s="13" t="s">
        <v>83</v>
      </c>
      <c r="AW134" s="13" t="s">
        <v>30</v>
      </c>
      <c r="AX134" s="13" t="s">
        <v>73</v>
      </c>
      <c r="AY134" s="245" t="s">
        <v>125</v>
      </c>
    </row>
    <row r="135" s="14" customFormat="1">
      <c r="A135" s="14"/>
      <c r="B135" s="246"/>
      <c r="C135" s="247"/>
      <c r="D135" s="230" t="s">
        <v>139</v>
      </c>
      <c r="E135" s="248" t="s">
        <v>1</v>
      </c>
      <c r="F135" s="249" t="s">
        <v>141</v>
      </c>
      <c r="G135" s="247"/>
      <c r="H135" s="250">
        <v>257.25599999999997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4"/>
      <c r="U135" s="255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139</v>
      </c>
      <c r="AU135" s="256" t="s">
        <v>83</v>
      </c>
      <c r="AV135" s="14" t="s">
        <v>131</v>
      </c>
      <c r="AW135" s="14" t="s">
        <v>30</v>
      </c>
      <c r="AX135" s="14" t="s">
        <v>81</v>
      </c>
      <c r="AY135" s="256" t="s">
        <v>125</v>
      </c>
    </row>
    <row r="136" s="2" customFormat="1" ht="16.5" customHeight="1">
      <c r="A136" s="38"/>
      <c r="B136" s="39"/>
      <c r="C136" s="217" t="s">
        <v>142</v>
      </c>
      <c r="D136" s="217" t="s">
        <v>127</v>
      </c>
      <c r="E136" s="218" t="s">
        <v>143</v>
      </c>
      <c r="F136" s="219" t="s">
        <v>144</v>
      </c>
      <c r="G136" s="220" t="s">
        <v>130</v>
      </c>
      <c r="H136" s="221">
        <v>142.91999999999999</v>
      </c>
      <c r="I136" s="222"/>
      <c r="J136" s="223">
        <f>ROUND(I136*H136,2)</f>
        <v>0</v>
      </c>
      <c r="K136" s="219" t="s">
        <v>1</v>
      </c>
      <c r="L136" s="44"/>
      <c r="M136" s="224" t="s">
        <v>1</v>
      </c>
      <c r="N136" s="225" t="s">
        <v>38</v>
      </c>
      <c r="O136" s="91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6">
        <f>S136*H136</f>
        <v>0</v>
      </c>
      <c r="U136" s="227" t="s">
        <v>1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8" t="s">
        <v>131</v>
      </c>
      <c r="AT136" s="228" t="s">
        <v>127</v>
      </c>
      <c r="AU136" s="228" t="s">
        <v>83</v>
      </c>
      <c r="AY136" s="17" t="s">
        <v>125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7" t="s">
        <v>81</v>
      </c>
      <c r="BK136" s="229">
        <f>ROUND(I136*H136,2)</f>
        <v>0</v>
      </c>
      <c r="BL136" s="17" t="s">
        <v>131</v>
      </c>
      <c r="BM136" s="228" t="s">
        <v>145</v>
      </c>
    </row>
    <row r="137" s="2" customFormat="1">
      <c r="A137" s="38"/>
      <c r="B137" s="39"/>
      <c r="C137" s="40"/>
      <c r="D137" s="230" t="s">
        <v>132</v>
      </c>
      <c r="E137" s="40"/>
      <c r="F137" s="231" t="s">
        <v>144</v>
      </c>
      <c r="G137" s="40"/>
      <c r="H137" s="40"/>
      <c r="I137" s="232"/>
      <c r="J137" s="40"/>
      <c r="K137" s="40"/>
      <c r="L137" s="44"/>
      <c r="M137" s="233"/>
      <c r="N137" s="234"/>
      <c r="O137" s="91"/>
      <c r="P137" s="91"/>
      <c r="Q137" s="91"/>
      <c r="R137" s="91"/>
      <c r="S137" s="91"/>
      <c r="T137" s="91"/>
      <c r="U137" s="92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132</v>
      </c>
      <c r="AU137" s="17" t="s">
        <v>83</v>
      </c>
    </row>
    <row r="138" s="2" customFormat="1" ht="24.15" customHeight="1">
      <c r="A138" s="38"/>
      <c r="B138" s="39"/>
      <c r="C138" s="217" t="s">
        <v>146</v>
      </c>
      <c r="D138" s="217" t="s">
        <v>127</v>
      </c>
      <c r="E138" s="218" t="s">
        <v>147</v>
      </c>
      <c r="F138" s="219" t="s">
        <v>148</v>
      </c>
      <c r="G138" s="220" t="s">
        <v>149</v>
      </c>
      <c r="H138" s="221">
        <v>595.5</v>
      </c>
      <c r="I138" s="222"/>
      <c r="J138" s="223">
        <f>ROUND(I138*H138,2)</f>
        <v>0</v>
      </c>
      <c r="K138" s="219" t="s">
        <v>1</v>
      </c>
      <c r="L138" s="44"/>
      <c r="M138" s="224" t="s">
        <v>1</v>
      </c>
      <c r="N138" s="225" t="s">
        <v>38</v>
      </c>
      <c r="O138" s="91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6">
        <f>S138*H138</f>
        <v>0</v>
      </c>
      <c r="U138" s="227" t="s">
        <v>1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8" t="s">
        <v>131</v>
      </c>
      <c r="AT138" s="228" t="s">
        <v>127</v>
      </c>
      <c r="AU138" s="228" t="s">
        <v>83</v>
      </c>
      <c r="AY138" s="17" t="s">
        <v>125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7" t="s">
        <v>81</v>
      </c>
      <c r="BK138" s="229">
        <f>ROUND(I138*H138,2)</f>
        <v>0</v>
      </c>
      <c r="BL138" s="17" t="s">
        <v>131</v>
      </c>
      <c r="BM138" s="228" t="s">
        <v>8</v>
      </c>
    </row>
    <row r="139" s="2" customFormat="1">
      <c r="A139" s="38"/>
      <c r="B139" s="39"/>
      <c r="C139" s="40"/>
      <c r="D139" s="230" t="s">
        <v>132</v>
      </c>
      <c r="E139" s="40"/>
      <c r="F139" s="231" t="s">
        <v>148</v>
      </c>
      <c r="G139" s="40"/>
      <c r="H139" s="40"/>
      <c r="I139" s="232"/>
      <c r="J139" s="40"/>
      <c r="K139" s="40"/>
      <c r="L139" s="44"/>
      <c r="M139" s="233"/>
      <c r="N139" s="234"/>
      <c r="O139" s="91"/>
      <c r="P139" s="91"/>
      <c r="Q139" s="91"/>
      <c r="R139" s="91"/>
      <c r="S139" s="91"/>
      <c r="T139" s="91"/>
      <c r="U139" s="92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132</v>
      </c>
      <c r="AU139" s="17" t="s">
        <v>83</v>
      </c>
    </row>
    <row r="140" s="12" customFormat="1" ht="22.8" customHeight="1">
      <c r="A140" s="12"/>
      <c r="B140" s="201"/>
      <c r="C140" s="202"/>
      <c r="D140" s="203" t="s">
        <v>72</v>
      </c>
      <c r="E140" s="215" t="s">
        <v>142</v>
      </c>
      <c r="F140" s="215" t="s">
        <v>150</v>
      </c>
      <c r="G140" s="202"/>
      <c r="H140" s="202"/>
      <c r="I140" s="205"/>
      <c r="J140" s="216">
        <f>BK140</f>
        <v>0</v>
      </c>
      <c r="K140" s="202"/>
      <c r="L140" s="207"/>
      <c r="M140" s="208"/>
      <c r="N140" s="209"/>
      <c r="O140" s="209"/>
      <c r="P140" s="210">
        <f>SUM(P141:P159)</f>
        <v>0</v>
      </c>
      <c r="Q140" s="209"/>
      <c r="R140" s="210">
        <f>SUM(R141:R159)</f>
        <v>0</v>
      </c>
      <c r="S140" s="209"/>
      <c r="T140" s="210">
        <f>SUM(T141:T159)</f>
        <v>0</v>
      </c>
      <c r="U140" s="211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2" t="s">
        <v>81</v>
      </c>
      <c r="AT140" s="213" t="s">
        <v>72</v>
      </c>
      <c r="AU140" s="213" t="s">
        <v>81</v>
      </c>
      <c r="AY140" s="212" t="s">
        <v>125</v>
      </c>
      <c r="BK140" s="214">
        <f>SUM(BK141:BK159)</f>
        <v>0</v>
      </c>
    </row>
    <row r="141" s="2" customFormat="1" ht="24.15" customHeight="1">
      <c r="A141" s="38"/>
      <c r="B141" s="39"/>
      <c r="C141" s="217" t="s">
        <v>151</v>
      </c>
      <c r="D141" s="217" t="s">
        <v>127</v>
      </c>
      <c r="E141" s="218" t="s">
        <v>152</v>
      </c>
      <c r="F141" s="219" t="s">
        <v>153</v>
      </c>
      <c r="G141" s="220" t="s">
        <v>149</v>
      </c>
      <c r="H141" s="221">
        <v>595.5</v>
      </c>
      <c r="I141" s="222"/>
      <c r="J141" s="223">
        <f>ROUND(I141*H141,2)</f>
        <v>0</v>
      </c>
      <c r="K141" s="219" t="s">
        <v>154</v>
      </c>
      <c r="L141" s="44"/>
      <c r="M141" s="224" t="s">
        <v>1</v>
      </c>
      <c r="N141" s="225" t="s">
        <v>38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6">
        <f>S141*H141</f>
        <v>0</v>
      </c>
      <c r="U141" s="227" t="s">
        <v>1</v>
      </c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131</v>
      </c>
      <c r="AT141" s="228" t="s">
        <v>127</v>
      </c>
      <c r="AU141" s="228" t="s">
        <v>83</v>
      </c>
      <c r="AY141" s="17" t="s">
        <v>125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81</v>
      </c>
      <c r="BK141" s="229">
        <f>ROUND(I141*H141,2)</f>
        <v>0</v>
      </c>
      <c r="BL141" s="17" t="s">
        <v>131</v>
      </c>
      <c r="BM141" s="228" t="s">
        <v>155</v>
      </c>
    </row>
    <row r="142" s="2" customFormat="1">
      <c r="A142" s="38"/>
      <c r="B142" s="39"/>
      <c r="C142" s="40"/>
      <c r="D142" s="230" t="s">
        <v>132</v>
      </c>
      <c r="E142" s="40"/>
      <c r="F142" s="231" t="s">
        <v>156</v>
      </c>
      <c r="G142" s="40"/>
      <c r="H142" s="40"/>
      <c r="I142" s="232"/>
      <c r="J142" s="40"/>
      <c r="K142" s="40"/>
      <c r="L142" s="44"/>
      <c r="M142" s="233"/>
      <c r="N142" s="234"/>
      <c r="O142" s="91"/>
      <c r="P142" s="91"/>
      <c r="Q142" s="91"/>
      <c r="R142" s="91"/>
      <c r="S142" s="91"/>
      <c r="T142" s="91"/>
      <c r="U142" s="92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132</v>
      </c>
      <c r="AU142" s="17" t="s">
        <v>83</v>
      </c>
    </row>
    <row r="143" s="2" customFormat="1">
      <c r="A143" s="38"/>
      <c r="B143" s="39"/>
      <c r="C143" s="40"/>
      <c r="D143" s="257" t="s">
        <v>157</v>
      </c>
      <c r="E143" s="40"/>
      <c r="F143" s="258" t="s">
        <v>158</v>
      </c>
      <c r="G143" s="40"/>
      <c r="H143" s="40"/>
      <c r="I143" s="232"/>
      <c r="J143" s="40"/>
      <c r="K143" s="40"/>
      <c r="L143" s="44"/>
      <c r="M143" s="233"/>
      <c r="N143" s="234"/>
      <c r="O143" s="91"/>
      <c r="P143" s="91"/>
      <c r="Q143" s="91"/>
      <c r="R143" s="91"/>
      <c r="S143" s="91"/>
      <c r="T143" s="91"/>
      <c r="U143" s="92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157</v>
      </c>
      <c r="AU143" s="17" t="s">
        <v>83</v>
      </c>
    </row>
    <row r="144" s="13" customFormat="1">
      <c r="A144" s="13"/>
      <c r="B144" s="235"/>
      <c r="C144" s="236"/>
      <c r="D144" s="230" t="s">
        <v>139</v>
      </c>
      <c r="E144" s="237" t="s">
        <v>1</v>
      </c>
      <c r="F144" s="238" t="s">
        <v>159</v>
      </c>
      <c r="G144" s="236"/>
      <c r="H144" s="239">
        <v>595.5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3"/>
      <c r="U144" s="244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139</v>
      </c>
      <c r="AU144" s="245" t="s">
        <v>83</v>
      </c>
      <c r="AV144" s="13" t="s">
        <v>83</v>
      </c>
      <c r="AW144" s="13" t="s">
        <v>30</v>
      </c>
      <c r="AX144" s="13" t="s">
        <v>73</v>
      </c>
      <c r="AY144" s="245" t="s">
        <v>125</v>
      </c>
    </row>
    <row r="145" s="14" customFormat="1">
      <c r="A145" s="14"/>
      <c r="B145" s="246"/>
      <c r="C145" s="247"/>
      <c r="D145" s="230" t="s">
        <v>139</v>
      </c>
      <c r="E145" s="248" t="s">
        <v>1</v>
      </c>
      <c r="F145" s="249" t="s">
        <v>141</v>
      </c>
      <c r="G145" s="247"/>
      <c r="H145" s="250">
        <v>595.5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4"/>
      <c r="U145" s="255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139</v>
      </c>
      <c r="AU145" s="256" t="s">
        <v>83</v>
      </c>
      <c r="AV145" s="14" t="s">
        <v>131</v>
      </c>
      <c r="AW145" s="14" t="s">
        <v>30</v>
      </c>
      <c r="AX145" s="14" t="s">
        <v>81</v>
      </c>
      <c r="AY145" s="256" t="s">
        <v>125</v>
      </c>
    </row>
    <row r="146" s="2" customFormat="1" ht="21.75" customHeight="1">
      <c r="A146" s="38"/>
      <c r="B146" s="39"/>
      <c r="C146" s="217" t="s">
        <v>160</v>
      </c>
      <c r="D146" s="217" t="s">
        <v>127</v>
      </c>
      <c r="E146" s="218" t="s">
        <v>161</v>
      </c>
      <c r="F146" s="219" t="s">
        <v>162</v>
      </c>
      <c r="G146" s="220" t="s">
        <v>149</v>
      </c>
      <c r="H146" s="221">
        <v>91.540000000000006</v>
      </c>
      <c r="I146" s="222"/>
      <c r="J146" s="223">
        <f>ROUND(I146*H146,2)</f>
        <v>0</v>
      </c>
      <c r="K146" s="219" t="s">
        <v>1</v>
      </c>
      <c r="L146" s="44"/>
      <c r="M146" s="224" t="s">
        <v>1</v>
      </c>
      <c r="N146" s="225" t="s">
        <v>38</v>
      </c>
      <c r="O146" s="91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6">
        <f>S146*H146</f>
        <v>0</v>
      </c>
      <c r="U146" s="227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131</v>
      </c>
      <c r="AT146" s="228" t="s">
        <v>127</v>
      </c>
      <c r="AU146" s="228" t="s">
        <v>83</v>
      </c>
      <c r="AY146" s="17" t="s">
        <v>125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81</v>
      </c>
      <c r="BK146" s="229">
        <f>ROUND(I146*H146,2)</f>
        <v>0</v>
      </c>
      <c r="BL146" s="17" t="s">
        <v>131</v>
      </c>
      <c r="BM146" s="228" t="s">
        <v>163</v>
      </c>
    </row>
    <row r="147" s="2" customFormat="1">
      <c r="A147" s="38"/>
      <c r="B147" s="39"/>
      <c r="C147" s="40"/>
      <c r="D147" s="230" t="s">
        <v>132</v>
      </c>
      <c r="E147" s="40"/>
      <c r="F147" s="231" t="s">
        <v>162</v>
      </c>
      <c r="G147" s="40"/>
      <c r="H147" s="40"/>
      <c r="I147" s="232"/>
      <c r="J147" s="40"/>
      <c r="K147" s="40"/>
      <c r="L147" s="44"/>
      <c r="M147" s="233"/>
      <c r="N147" s="234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132</v>
      </c>
      <c r="AU147" s="17" t="s">
        <v>83</v>
      </c>
    </row>
    <row r="148" s="2" customFormat="1" ht="24.15" customHeight="1">
      <c r="A148" s="38"/>
      <c r="B148" s="39"/>
      <c r="C148" s="217" t="s">
        <v>138</v>
      </c>
      <c r="D148" s="217" t="s">
        <v>127</v>
      </c>
      <c r="E148" s="218" t="s">
        <v>164</v>
      </c>
      <c r="F148" s="219" t="s">
        <v>165</v>
      </c>
      <c r="G148" s="220" t="s">
        <v>149</v>
      </c>
      <c r="H148" s="221">
        <v>4.5</v>
      </c>
      <c r="I148" s="222"/>
      <c r="J148" s="223">
        <f>ROUND(I148*H148,2)</f>
        <v>0</v>
      </c>
      <c r="K148" s="219" t="s">
        <v>1</v>
      </c>
      <c r="L148" s="44"/>
      <c r="M148" s="224" t="s">
        <v>1</v>
      </c>
      <c r="N148" s="225" t="s">
        <v>38</v>
      </c>
      <c r="O148" s="91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6">
        <f>S148*H148</f>
        <v>0</v>
      </c>
      <c r="U148" s="227" t="s">
        <v>1</v>
      </c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8" t="s">
        <v>131</v>
      </c>
      <c r="AT148" s="228" t="s">
        <v>127</v>
      </c>
      <c r="AU148" s="228" t="s">
        <v>83</v>
      </c>
      <c r="AY148" s="17" t="s">
        <v>125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7" t="s">
        <v>81</v>
      </c>
      <c r="BK148" s="229">
        <f>ROUND(I148*H148,2)</f>
        <v>0</v>
      </c>
      <c r="BL148" s="17" t="s">
        <v>131</v>
      </c>
      <c r="BM148" s="228" t="s">
        <v>166</v>
      </c>
    </row>
    <row r="149" s="2" customFormat="1">
      <c r="A149" s="38"/>
      <c r="B149" s="39"/>
      <c r="C149" s="40"/>
      <c r="D149" s="230" t="s">
        <v>132</v>
      </c>
      <c r="E149" s="40"/>
      <c r="F149" s="231" t="s">
        <v>165</v>
      </c>
      <c r="G149" s="40"/>
      <c r="H149" s="40"/>
      <c r="I149" s="232"/>
      <c r="J149" s="40"/>
      <c r="K149" s="40"/>
      <c r="L149" s="44"/>
      <c r="M149" s="233"/>
      <c r="N149" s="234"/>
      <c r="O149" s="91"/>
      <c r="P149" s="91"/>
      <c r="Q149" s="91"/>
      <c r="R149" s="91"/>
      <c r="S149" s="91"/>
      <c r="T149" s="91"/>
      <c r="U149" s="92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132</v>
      </c>
      <c r="AU149" s="17" t="s">
        <v>83</v>
      </c>
    </row>
    <row r="150" s="2" customFormat="1" ht="16.5" customHeight="1">
      <c r="A150" s="38"/>
      <c r="B150" s="39"/>
      <c r="C150" s="259" t="s">
        <v>167</v>
      </c>
      <c r="D150" s="259" t="s">
        <v>168</v>
      </c>
      <c r="E150" s="260" t="s">
        <v>169</v>
      </c>
      <c r="F150" s="261" t="s">
        <v>170</v>
      </c>
      <c r="G150" s="262" t="s">
        <v>149</v>
      </c>
      <c r="H150" s="263">
        <v>4.9500000000000002</v>
      </c>
      <c r="I150" s="264"/>
      <c r="J150" s="265">
        <f>ROUND(I150*H150,2)</f>
        <v>0</v>
      </c>
      <c r="K150" s="261" t="s">
        <v>1</v>
      </c>
      <c r="L150" s="266"/>
      <c r="M150" s="267" t="s">
        <v>1</v>
      </c>
      <c r="N150" s="268" t="s">
        <v>38</v>
      </c>
      <c r="O150" s="91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6">
        <f>S150*H150</f>
        <v>0</v>
      </c>
      <c r="U150" s="227" t="s">
        <v>1</v>
      </c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8" t="s">
        <v>138</v>
      </c>
      <c r="AT150" s="228" t="s">
        <v>168</v>
      </c>
      <c r="AU150" s="228" t="s">
        <v>83</v>
      </c>
      <c r="AY150" s="17" t="s">
        <v>125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7" t="s">
        <v>81</v>
      </c>
      <c r="BK150" s="229">
        <f>ROUND(I150*H150,2)</f>
        <v>0</v>
      </c>
      <c r="BL150" s="17" t="s">
        <v>131</v>
      </c>
      <c r="BM150" s="228" t="s">
        <v>171</v>
      </c>
    </row>
    <row r="151" s="2" customFormat="1">
      <c r="A151" s="38"/>
      <c r="B151" s="39"/>
      <c r="C151" s="40"/>
      <c r="D151" s="230" t="s">
        <v>132</v>
      </c>
      <c r="E151" s="40"/>
      <c r="F151" s="231" t="s">
        <v>170</v>
      </c>
      <c r="G151" s="40"/>
      <c r="H151" s="40"/>
      <c r="I151" s="232"/>
      <c r="J151" s="40"/>
      <c r="K151" s="40"/>
      <c r="L151" s="44"/>
      <c r="M151" s="233"/>
      <c r="N151" s="234"/>
      <c r="O151" s="91"/>
      <c r="P151" s="91"/>
      <c r="Q151" s="91"/>
      <c r="R151" s="91"/>
      <c r="S151" s="91"/>
      <c r="T151" s="91"/>
      <c r="U151" s="92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132</v>
      </c>
      <c r="AU151" s="17" t="s">
        <v>83</v>
      </c>
    </row>
    <row r="152" s="2" customFormat="1" ht="33" customHeight="1">
      <c r="A152" s="38"/>
      <c r="B152" s="39"/>
      <c r="C152" s="217" t="s">
        <v>145</v>
      </c>
      <c r="D152" s="217" t="s">
        <v>127</v>
      </c>
      <c r="E152" s="218" t="s">
        <v>172</v>
      </c>
      <c r="F152" s="219" t="s">
        <v>173</v>
      </c>
      <c r="G152" s="220" t="s">
        <v>149</v>
      </c>
      <c r="H152" s="221">
        <v>595.5</v>
      </c>
      <c r="I152" s="222"/>
      <c r="J152" s="223">
        <f>ROUND(I152*H152,2)</f>
        <v>0</v>
      </c>
      <c r="K152" s="219" t="s">
        <v>1</v>
      </c>
      <c r="L152" s="44"/>
      <c r="M152" s="224" t="s">
        <v>1</v>
      </c>
      <c r="N152" s="225" t="s">
        <v>38</v>
      </c>
      <c r="O152" s="91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6">
        <f>S152*H152</f>
        <v>0</v>
      </c>
      <c r="U152" s="227" t="s">
        <v>1</v>
      </c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8" t="s">
        <v>131</v>
      </c>
      <c r="AT152" s="228" t="s">
        <v>127</v>
      </c>
      <c r="AU152" s="228" t="s">
        <v>83</v>
      </c>
      <c r="AY152" s="17" t="s">
        <v>125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7" t="s">
        <v>81</v>
      </c>
      <c r="BK152" s="229">
        <f>ROUND(I152*H152,2)</f>
        <v>0</v>
      </c>
      <c r="BL152" s="17" t="s">
        <v>131</v>
      </c>
      <c r="BM152" s="228" t="s">
        <v>174</v>
      </c>
    </row>
    <row r="153" s="2" customFormat="1">
      <c r="A153" s="38"/>
      <c r="B153" s="39"/>
      <c r="C153" s="40"/>
      <c r="D153" s="230" t="s">
        <v>132</v>
      </c>
      <c r="E153" s="40"/>
      <c r="F153" s="231" t="s">
        <v>173</v>
      </c>
      <c r="G153" s="40"/>
      <c r="H153" s="40"/>
      <c r="I153" s="232"/>
      <c r="J153" s="40"/>
      <c r="K153" s="40"/>
      <c r="L153" s="44"/>
      <c r="M153" s="233"/>
      <c r="N153" s="234"/>
      <c r="O153" s="91"/>
      <c r="P153" s="91"/>
      <c r="Q153" s="91"/>
      <c r="R153" s="91"/>
      <c r="S153" s="91"/>
      <c r="T153" s="91"/>
      <c r="U153" s="92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132</v>
      </c>
      <c r="AU153" s="17" t="s">
        <v>83</v>
      </c>
    </row>
    <row r="154" s="2" customFormat="1" ht="21.75" customHeight="1">
      <c r="A154" s="38"/>
      <c r="B154" s="39"/>
      <c r="C154" s="259" t="s">
        <v>175</v>
      </c>
      <c r="D154" s="259" t="s">
        <v>168</v>
      </c>
      <c r="E154" s="260" t="s">
        <v>176</v>
      </c>
      <c r="F154" s="261" t="s">
        <v>177</v>
      </c>
      <c r="G154" s="262" t="s">
        <v>149</v>
      </c>
      <c r="H154" s="263">
        <v>620.28999999999996</v>
      </c>
      <c r="I154" s="264"/>
      <c r="J154" s="265">
        <f>ROUND(I154*H154,2)</f>
        <v>0</v>
      </c>
      <c r="K154" s="261" t="s">
        <v>1</v>
      </c>
      <c r="L154" s="266"/>
      <c r="M154" s="267" t="s">
        <v>1</v>
      </c>
      <c r="N154" s="268" t="s">
        <v>38</v>
      </c>
      <c r="O154" s="91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6">
        <f>S154*H154</f>
        <v>0</v>
      </c>
      <c r="U154" s="227" t="s">
        <v>1</v>
      </c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138</v>
      </c>
      <c r="AT154" s="228" t="s">
        <v>168</v>
      </c>
      <c r="AU154" s="228" t="s">
        <v>83</v>
      </c>
      <c r="AY154" s="17" t="s">
        <v>125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81</v>
      </c>
      <c r="BK154" s="229">
        <f>ROUND(I154*H154,2)</f>
        <v>0</v>
      </c>
      <c r="BL154" s="17" t="s">
        <v>131</v>
      </c>
      <c r="BM154" s="228" t="s">
        <v>178</v>
      </c>
    </row>
    <row r="155" s="2" customFormat="1">
      <c r="A155" s="38"/>
      <c r="B155" s="39"/>
      <c r="C155" s="40"/>
      <c r="D155" s="230" t="s">
        <v>132</v>
      </c>
      <c r="E155" s="40"/>
      <c r="F155" s="231" t="s">
        <v>177</v>
      </c>
      <c r="G155" s="40"/>
      <c r="H155" s="40"/>
      <c r="I155" s="232"/>
      <c r="J155" s="40"/>
      <c r="K155" s="40"/>
      <c r="L155" s="44"/>
      <c r="M155" s="233"/>
      <c r="N155" s="234"/>
      <c r="O155" s="91"/>
      <c r="P155" s="91"/>
      <c r="Q155" s="91"/>
      <c r="R155" s="91"/>
      <c r="S155" s="91"/>
      <c r="T155" s="91"/>
      <c r="U155" s="92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132</v>
      </c>
      <c r="AU155" s="17" t="s">
        <v>83</v>
      </c>
    </row>
    <row r="156" s="2" customFormat="1" ht="24.15" customHeight="1">
      <c r="A156" s="38"/>
      <c r="B156" s="39"/>
      <c r="C156" s="259" t="s">
        <v>8</v>
      </c>
      <c r="D156" s="259" t="s">
        <v>168</v>
      </c>
      <c r="E156" s="260" t="s">
        <v>179</v>
      </c>
      <c r="F156" s="261" t="s">
        <v>180</v>
      </c>
      <c r="G156" s="262" t="s">
        <v>149</v>
      </c>
      <c r="H156" s="263">
        <v>21.559999999999999</v>
      </c>
      <c r="I156" s="264"/>
      <c r="J156" s="265">
        <f>ROUND(I156*H156,2)</f>
        <v>0</v>
      </c>
      <c r="K156" s="261" t="s">
        <v>1</v>
      </c>
      <c r="L156" s="266"/>
      <c r="M156" s="267" t="s">
        <v>1</v>
      </c>
      <c r="N156" s="268" t="s">
        <v>38</v>
      </c>
      <c r="O156" s="91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6">
        <f>S156*H156</f>
        <v>0</v>
      </c>
      <c r="U156" s="227" t="s">
        <v>1</v>
      </c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8" t="s">
        <v>138</v>
      </c>
      <c r="AT156" s="228" t="s">
        <v>168</v>
      </c>
      <c r="AU156" s="228" t="s">
        <v>83</v>
      </c>
      <c r="AY156" s="17" t="s">
        <v>125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7" t="s">
        <v>81</v>
      </c>
      <c r="BK156" s="229">
        <f>ROUND(I156*H156,2)</f>
        <v>0</v>
      </c>
      <c r="BL156" s="17" t="s">
        <v>131</v>
      </c>
      <c r="BM156" s="228" t="s">
        <v>181</v>
      </c>
    </row>
    <row r="157" s="2" customFormat="1">
      <c r="A157" s="38"/>
      <c r="B157" s="39"/>
      <c r="C157" s="40"/>
      <c r="D157" s="230" t="s">
        <v>132</v>
      </c>
      <c r="E157" s="40"/>
      <c r="F157" s="231" t="s">
        <v>180</v>
      </c>
      <c r="G157" s="40"/>
      <c r="H157" s="40"/>
      <c r="I157" s="232"/>
      <c r="J157" s="40"/>
      <c r="K157" s="40"/>
      <c r="L157" s="44"/>
      <c r="M157" s="233"/>
      <c r="N157" s="234"/>
      <c r="O157" s="91"/>
      <c r="P157" s="91"/>
      <c r="Q157" s="91"/>
      <c r="R157" s="91"/>
      <c r="S157" s="91"/>
      <c r="T157" s="91"/>
      <c r="U157" s="92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132</v>
      </c>
      <c r="AU157" s="17" t="s">
        <v>83</v>
      </c>
    </row>
    <row r="158" s="2" customFormat="1" ht="24.15" customHeight="1">
      <c r="A158" s="38"/>
      <c r="B158" s="39"/>
      <c r="C158" s="259" t="s">
        <v>182</v>
      </c>
      <c r="D158" s="259" t="s">
        <v>168</v>
      </c>
      <c r="E158" s="260" t="s">
        <v>183</v>
      </c>
      <c r="F158" s="261" t="s">
        <v>184</v>
      </c>
      <c r="G158" s="262" t="s">
        <v>185</v>
      </c>
      <c r="H158" s="263">
        <v>66</v>
      </c>
      <c r="I158" s="264"/>
      <c r="J158" s="265">
        <f>ROUND(I158*H158,2)</f>
        <v>0</v>
      </c>
      <c r="K158" s="261" t="s">
        <v>1</v>
      </c>
      <c r="L158" s="266"/>
      <c r="M158" s="267" t="s">
        <v>1</v>
      </c>
      <c r="N158" s="268" t="s">
        <v>38</v>
      </c>
      <c r="O158" s="91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6">
        <f>S158*H158</f>
        <v>0</v>
      </c>
      <c r="U158" s="227" t="s">
        <v>1</v>
      </c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8" t="s">
        <v>138</v>
      </c>
      <c r="AT158" s="228" t="s">
        <v>168</v>
      </c>
      <c r="AU158" s="228" t="s">
        <v>83</v>
      </c>
      <c r="AY158" s="17" t="s">
        <v>125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7" t="s">
        <v>81</v>
      </c>
      <c r="BK158" s="229">
        <f>ROUND(I158*H158,2)</f>
        <v>0</v>
      </c>
      <c r="BL158" s="17" t="s">
        <v>131</v>
      </c>
      <c r="BM158" s="228" t="s">
        <v>186</v>
      </c>
    </row>
    <row r="159" s="2" customFormat="1">
      <c r="A159" s="38"/>
      <c r="B159" s="39"/>
      <c r="C159" s="40"/>
      <c r="D159" s="230" t="s">
        <v>132</v>
      </c>
      <c r="E159" s="40"/>
      <c r="F159" s="231" t="s">
        <v>184</v>
      </c>
      <c r="G159" s="40"/>
      <c r="H159" s="40"/>
      <c r="I159" s="232"/>
      <c r="J159" s="40"/>
      <c r="K159" s="40"/>
      <c r="L159" s="44"/>
      <c r="M159" s="233"/>
      <c r="N159" s="234"/>
      <c r="O159" s="91"/>
      <c r="P159" s="91"/>
      <c r="Q159" s="91"/>
      <c r="R159" s="91"/>
      <c r="S159" s="91"/>
      <c r="T159" s="91"/>
      <c r="U159" s="92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132</v>
      </c>
      <c r="AU159" s="17" t="s">
        <v>83</v>
      </c>
    </row>
    <row r="160" s="12" customFormat="1" ht="22.8" customHeight="1">
      <c r="A160" s="12"/>
      <c r="B160" s="201"/>
      <c r="C160" s="202"/>
      <c r="D160" s="203" t="s">
        <v>72</v>
      </c>
      <c r="E160" s="215" t="s">
        <v>167</v>
      </c>
      <c r="F160" s="215" t="s">
        <v>187</v>
      </c>
      <c r="G160" s="202"/>
      <c r="H160" s="202"/>
      <c r="I160" s="205"/>
      <c r="J160" s="216">
        <f>BK160</f>
        <v>0</v>
      </c>
      <c r="K160" s="202"/>
      <c r="L160" s="207"/>
      <c r="M160" s="208"/>
      <c r="N160" s="209"/>
      <c r="O160" s="209"/>
      <c r="P160" s="210">
        <f>SUM(P161:P182)</f>
        <v>0</v>
      </c>
      <c r="Q160" s="209"/>
      <c r="R160" s="210">
        <f>SUM(R161:R182)</f>
        <v>0</v>
      </c>
      <c r="S160" s="209"/>
      <c r="T160" s="210">
        <f>SUM(T161:T182)</f>
        <v>0</v>
      </c>
      <c r="U160" s="211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2" t="s">
        <v>81</v>
      </c>
      <c r="AT160" s="213" t="s">
        <v>72</v>
      </c>
      <c r="AU160" s="213" t="s">
        <v>81</v>
      </c>
      <c r="AY160" s="212" t="s">
        <v>125</v>
      </c>
      <c r="BK160" s="214">
        <f>SUM(BK161:BK182)</f>
        <v>0</v>
      </c>
    </row>
    <row r="161" s="2" customFormat="1" ht="24.15" customHeight="1">
      <c r="A161" s="38"/>
      <c r="B161" s="39"/>
      <c r="C161" s="217" t="s">
        <v>163</v>
      </c>
      <c r="D161" s="217" t="s">
        <v>127</v>
      </c>
      <c r="E161" s="218" t="s">
        <v>188</v>
      </c>
      <c r="F161" s="219" t="s">
        <v>189</v>
      </c>
      <c r="G161" s="220" t="s">
        <v>190</v>
      </c>
      <c r="H161" s="221">
        <v>30</v>
      </c>
      <c r="I161" s="222"/>
      <c r="J161" s="223">
        <f>ROUND(I161*H161,2)</f>
        <v>0</v>
      </c>
      <c r="K161" s="219" t="s">
        <v>1</v>
      </c>
      <c r="L161" s="44"/>
      <c r="M161" s="224" t="s">
        <v>1</v>
      </c>
      <c r="N161" s="225" t="s">
        <v>38</v>
      </c>
      <c r="O161" s="91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6">
        <f>S161*H161</f>
        <v>0</v>
      </c>
      <c r="U161" s="227" t="s">
        <v>1</v>
      </c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8" t="s">
        <v>131</v>
      </c>
      <c r="AT161" s="228" t="s">
        <v>127</v>
      </c>
      <c r="AU161" s="228" t="s">
        <v>83</v>
      </c>
      <c r="AY161" s="17" t="s">
        <v>125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7" t="s">
        <v>81</v>
      </c>
      <c r="BK161" s="229">
        <f>ROUND(I161*H161,2)</f>
        <v>0</v>
      </c>
      <c r="BL161" s="17" t="s">
        <v>131</v>
      </c>
      <c r="BM161" s="228" t="s">
        <v>191</v>
      </c>
    </row>
    <row r="162" s="2" customFormat="1">
      <c r="A162" s="38"/>
      <c r="B162" s="39"/>
      <c r="C162" s="40"/>
      <c r="D162" s="230" t="s">
        <v>132</v>
      </c>
      <c r="E162" s="40"/>
      <c r="F162" s="231" t="s">
        <v>189</v>
      </c>
      <c r="G162" s="40"/>
      <c r="H162" s="40"/>
      <c r="I162" s="232"/>
      <c r="J162" s="40"/>
      <c r="K162" s="40"/>
      <c r="L162" s="44"/>
      <c r="M162" s="233"/>
      <c r="N162" s="234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132</v>
      </c>
      <c r="AU162" s="17" t="s">
        <v>83</v>
      </c>
    </row>
    <row r="163" s="2" customFormat="1" ht="33" customHeight="1">
      <c r="A163" s="38"/>
      <c r="B163" s="39"/>
      <c r="C163" s="217" t="s">
        <v>192</v>
      </c>
      <c r="D163" s="217" t="s">
        <v>127</v>
      </c>
      <c r="E163" s="218" t="s">
        <v>193</v>
      </c>
      <c r="F163" s="219" t="s">
        <v>194</v>
      </c>
      <c r="G163" s="220" t="s">
        <v>190</v>
      </c>
      <c r="H163" s="221">
        <v>389.30000000000001</v>
      </c>
      <c r="I163" s="222"/>
      <c r="J163" s="223">
        <f>ROUND(I163*H163,2)</f>
        <v>0</v>
      </c>
      <c r="K163" s="219" t="s">
        <v>1</v>
      </c>
      <c r="L163" s="44"/>
      <c r="M163" s="224" t="s">
        <v>1</v>
      </c>
      <c r="N163" s="225" t="s">
        <v>38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6">
        <f>S163*H163</f>
        <v>0</v>
      </c>
      <c r="U163" s="227" t="s">
        <v>1</v>
      </c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131</v>
      </c>
      <c r="AT163" s="228" t="s">
        <v>127</v>
      </c>
      <c r="AU163" s="228" t="s">
        <v>83</v>
      </c>
      <c r="AY163" s="17" t="s">
        <v>125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81</v>
      </c>
      <c r="BK163" s="229">
        <f>ROUND(I163*H163,2)</f>
        <v>0</v>
      </c>
      <c r="BL163" s="17" t="s">
        <v>131</v>
      </c>
      <c r="BM163" s="228" t="s">
        <v>151</v>
      </c>
    </row>
    <row r="164" s="2" customFormat="1">
      <c r="A164" s="38"/>
      <c r="B164" s="39"/>
      <c r="C164" s="40"/>
      <c r="D164" s="230" t="s">
        <v>132</v>
      </c>
      <c r="E164" s="40"/>
      <c r="F164" s="231" t="s">
        <v>194</v>
      </c>
      <c r="G164" s="40"/>
      <c r="H164" s="40"/>
      <c r="I164" s="232"/>
      <c r="J164" s="40"/>
      <c r="K164" s="40"/>
      <c r="L164" s="44"/>
      <c r="M164" s="233"/>
      <c r="N164" s="234"/>
      <c r="O164" s="91"/>
      <c r="P164" s="91"/>
      <c r="Q164" s="91"/>
      <c r="R164" s="91"/>
      <c r="S164" s="91"/>
      <c r="T164" s="91"/>
      <c r="U164" s="92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132</v>
      </c>
      <c r="AU164" s="17" t="s">
        <v>83</v>
      </c>
    </row>
    <row r="165" s="2" customFormat="1" ht="16.5" customHeight="1">
      <c r="A165" s="38"/>
      <c r="B165" s="39"/>
      <c r="C165" s="259" t="s">
        <v>166</v>
      </c>
      <c r="D165" s="259" t="s">
        <v>168</v>
      </c>
      <c r="E165" s="260" t="s">
        <v>195</v>
      </c>
      <c r="F165" s="261" t="s">
        <v>196</v>
      </c>
      <c r="G165" s="262" t="s">
        <v>190</v>
      </c>
      <c r="H165" s="263">
        <v>416.13</v>
      </c>
      <c r="I165" s="264"/>
      <c r="J165" s="265">
        <f>ROUND(I165*H165,2)</f>
        <v>0</v>
      </c>
      <c r="K165" s="261" t="s">
        <v>1</v>
      </c>
      <c r="L165" s="266"/>
      <c r="M165" s="267" t="s">
        <v>1</v>
      </c>
      <c r="N165" s="268" t="s">
        <v>38</v>
      </c>
      <c r="O165" s="91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6">
        <f>S165*H165</f>
        <v>0</v>
      </c>
      <c r="U165" s="227" t="s">
        <v>1</v>
      </c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8" t="s">
        <v>138</v>
      </c>
      <c r="AT165" s="228" t="s">
        <v>168</v>
      </c>
      <c r="AU165" s="228" t="s">
        <v>83</v>
      </c>
      <c r="AY165" s="17" t="s">
        <v>125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7" t="s">
        <v>81</v>
      </c>
      <c r="BK165" s="229">
        <f>ROUND(I165*H165,2)</f>
        <v>0</v>
      </c>
      <c r="BL165" s="17" t="s">
        <v>131</v>
      </c>
      <c r="BM165" s="228" t="s">
        <v>197</v>
      </c>
    </row>
    <row r="166" s="2" customFormat="1">
      <c r="A166" s="38"/>
      <c r="B166" s="39"/>
      <c r="C166" s="40"/>
      <c r="D166" s="230" t="s">
        <v>132</v>
      </c>
      <c r="E166" s="40"/>
      <c r="F166" s="231" t="s">
        <v>196</v>
      </c>
      <c r="G166" s="40"/>
      <c r="H166" s="40"/>
      <c r="I166" s="232"/>
      <c r="J166" s="40"/>
      <c r="K166" s="40"/>
      <c r="L166" s="44"/>
      <c r="M166" s="233"/>
      <c r="N166" s="234"/>
      <c r="O166" s="91"/>
      <c r="P166" s="91"/>
      <c r="Q166" s="91"/>
      <c r="R166" s="91"/>
      <c r="S166" s="91"/>
      <c r="T166" s="91"/>
      <c r="U166" s="92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132</v>
      </c>
      <c r="AU166" s="17" t="s">
        <v>83</v>
      </c>
    </row>
    <row r="167" s="2" customFormat="1" ht="16.5" customHeight="1">
      <c r="A167" s="38"/>
      <c r="B167" s="39"/>
      <c r="C167" s="259" t="s">
        <v>198</v>
      </c>
      <c r="D167" s="259" t="s">
        <v>168</v>
      </c>
      <c r="E167" s="260" t="s">
        <v>199</v>
      </c>
      <c r="F167" s="261" t="s">
        <v>200</v>
      </c>
      <c r="G167" s="262" t="s">
        <v>190</v>
      </c>
      <c r="H167" s="263">
        <v>12.1</v>
      </c>
      <c r="I167" s="264"/>
      <c r="J167" s="265">
        <f>ROUND(I167*H167,2)</f>
        <v>0</v>
      </c>
      <c r="K167" s="261" t="s">
        <v>1</v>
      </c>
      <c r="L167" s="266"/>
      <c r="M167" s="267" t="s">
        <v>1</v>
      </c>
      <c r="N167" s="268" t="s">
        <v>38</v>
      </c>
      <c r="O167" s="91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6">
        <f>S167*H167</f>
        <v>0</v>
      </c>
      <c r="U167" s="227" t="s">
        <v>1</v>
      </c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8" t="s">
        <v>138</v>
      </c>
      <c r="AT167" s="228" t="s">
        <v>168</v>
      </c>
      <c r="AU167" s="228" t="s">
        <v>83</v>
      </c>
      <c r="AY167" s="17" t="s">
        <v>125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7" t="s">
        <v>81</v>
      </c>
      <c r="BK167" s="229">
        <f>ROUND(I167*H167,2)</f>
        <v>0</v>
      </c>
      <c r="BL167" s="17" t="s">
        <v>131</v>
      </c>
      <c r="BM167" s="228" t="s">
        <v>201</v>
      </c>
    </row>
    <row r="168" s="2" customFormat="1">
      <c r="A168" s="38"/>
      <c r="B168" s="39"/>
      <c r="C168" s="40"/>
      <c r="D168" s="230" t="s">
        <v>132</v>
      </c>
      <c r="E168" s="40"/>
      <c r="F168" s="231" t="s">
        <v>200</v>
      </c>
      <c r="G168" s="40"/>
      <c r="H168" s="40"/>
      <c r="I168" s="232"/>
      <c r="J168" s="40"/>
      <c r="K168" s="40"/>
      <c r="L168" s="44"/>
      <c r="M168" s="233"/>
      <c r="N168" s="234"/>
      <c r="O168" s="91"/>
      <c r="P168" s="91"/>
      <c r="Q168" s="91"/>
      <c r="R168" s="91"/>
      <c r="S168" s="91"/>
      <c r="T168" s="91"/>
      <c r="U168" s="92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132</v>
      </c>
      <c r="AU168" s="17" t="s">
        <v>83</v>
      </c>
    </row>
    <row r="169" s="2" customFormat="1" ht="24.15" customHeight="1">
      <c r="A169" s="38"/>
      <c r="B169" s="39"/>
      <c r="C169" s="217" t="s">
        <v>171</v>
      </c>
      <c r="D169" s="217" t="s">
        <v>127</v>
      </c>
      <c r="E169" s="218" t="s">
        <v>202</v>
      </c>
      <c r="F169" s="219" t="s">
        <v>203</v>
      </c>
      <c r="G169" s="220" t="s">
        <v>190</v>
      </c>
      <c r="H169" s="221">
        <v>75.799999999999997</v>
      </c>
      <c r="I169" s="222"/>
      <c r="J169" s="223">
        <f>ROUND(I169*H169,2)</f>
        <v>0</v>
      </c>
      <c r="K169" s="219" t="s">
        <v>1</v>
      </c>
      <c r="L169" s="44"/>
      <c r="M169" s="224" t="s">
        <v>1</v>
      </c>
      <c r="N169" s="225" t="s">
        <v>38</v>
      </c>
      <c r="O169" s="91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6">
        <f>S169*H169</f>
        <v>0</v>
      </c>
      <c r="U169" s="227" t="s">
        <v>1</v>
      </c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131</v>
      </c>
      <c r="AT169" s="228" t="s">
        <v>127</v>
      </c>
      <c r="AU169" s="228" t="s">
        <v>83</v>
      </c>
      <c r="AY169" s="17" t="s">
        <v>125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81</v>
      </c>
      <c r="BK169" s="229">
        <f>ROUND(I169*H169,2)</f>
        <v>0</v>
      </c>
      <c r="BL169" s="17" t="s">
        <v>131</v>
      </c>
      <c r="BM169" s="228" t="s">
        <v>204</v>
      </c>
    </row>
    <row r="170" s="2" customFormat="1">
      <c r="A170" s="38"/>
      <c r="B170" s="39"/>
      <c r="C170" s="40"/>
      <c r="D170" s="230" t="s">
        <v>132</v>
      </c>
      <c r="E170" s="40"/>
      <c r="F170" s="231" t="s">
        <v>203</v>
      </c>
      <c r="G170" s="40"/>
      <c r="H170" s="40"/>
      <c r="I170" s="232"/>
      <c r="J170" s="40"/>
      <c r="K170" s="40"/>
      <c r="L170" s="44"/>
      <c r="M170" s="233"/>
      <c r="N170" s="234"/>
      <c r="O170" s="91"/>
      <c r="P170" s="91"/>
      <c r="Q170" s="91"/>
      <c r="R170" s="91"/>
      <c r="S170" s="91"/>
      <c r="T170" s="91"/>
      <c r="U170" s="92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132</v>
      </c>
      <c r="AU170" s="17" t="s">
        <v>83</v>
      </c>
    </row>
    <row r="171" s="2" customFormat="1" ht="16.5" customHeight="1">
      <c r="A171" s="38"/>
      <c r="B171" s="39"/>
      <c r="C171" s="259" t="s">
        <v>205</v>
      </c>
      <c r="D171" s="259" t="s">
        <v>168</v>
      </c>
      <c r="E171" s="260" t="s">
        <v>206</v>
      </c>
      <c r="F171" s="261" t="s">
        <v>207</v>
      </c>
      <c r="G171" s="262" t="s">
        <v>190</v>
      </c>
      <c r="H171" s="263">
        <v>77.316000000000002</v>
      </c>
      <c r="I171" s="264"/>
      <c r="J171" s="265">
        <f>ROUND(I171*H171,2)</f>
        <v>0</v>
      </c>
      <c r="K171" s="261" t="s">
        <v>1</v>
      </c>
      <c r="L171" s="266"/>
      <c r="M171" s="267" t="s">
        <v>1</v>
      </c>
      <c r="N171" s="268" t="s">
        <v>38</v>
      </c>
      <c r="O171" s="91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6">
        <f>S171*H171</f>
        <v>0</v>
      </c>
      <c r="U171" s="227" t="s">
        <v>1</v>
      </c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8" t="s">
        <v>138</v>
      </c>
      <c r="AT171" s="228" t="s">
        <v>168</v>
      </c>
      <c r="AU171" s="228" t="s">
        <v>83</v>
      </c>
      <c r="AY171" s="17" t="s">
        <v>125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7" t="s">
        <v>81</v>
      </c>
      <c r="BK171" s="229">
        <f>ROUND(I171*H171,2)</f>
        <v>0</v>
      </c>
      <c r="BL171" s="17" t="s">
        <v>131</v>
      </c>
      <c r="BM171" s="228" t="s">
        <v>208</v>
      </c>
    </row>
    <row r="172" s="2" customFormat="1">
      <c r="A172" s="38"/>
      <c r="B172" s="39"/>
      <c r="C172" s="40"/>
      <c r="D172" s="230" t="s">
        <v>132</v>
      </c>
      <c r="E172" s="40"/>
      <c r="F172" s="231" t="s">
        <v>207</v>
      </c>
      <c r="G172" s="40"/>
      <c r="H172" s="40"/>
      <c r="I172" s="232"/>
      <c r="J172" s="40"/>
      <c r="K172" s="40"/>
      <c r="L172" s="44"/>
      <c r="M172" s="233"/>
      <c r="N172" s="234"/>
      <c r="O172" s="91"/>
      <c r="P172" s="91"/>
      <c r="Q172" s="91"/>
      <c r="R172" s="91"/>
      <c r="S172" s="91"/>
      <c r="T172" s="91"/>
      <c r="U172" s="92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132</v>
      </c>
      <c r="AU172" s="17" t="s">
        <v>83</v>
      </c>
    </row>
    <row r="173" s="2" customFormat="1" ht="24.15" customHeight="1">
      <c r="A173" s="38"/>
      <c r="B173" s="39"/>
      <c r="C173" s="217" t="s">
        <v>174</v>
      </c>
      <c r="D173" s="217" t="s">
        <v>127</v>
      </c>
      <c r="E173" s="218" t="s">
        <v>209</v>
      </c>
      <c r="F173" s="219" t="s">
        <v>210</v>
      </c>
      <c r="G173" s="220" t="s">
        <v>190</v>
      </c>
      <c r="H173" s="221">
        <v>451.69999999999999</v>
      </c>
      <c r="I173" s="222"/>
      <c r="J173" s="223">
        <f>ROUND(I173*H173,2)</f>
        <v>0</v>
      </c>
      <c r="K173" s="219" t="s">
        <v>1</v>
      </c>
      <c r="L173" s="44"/>
      <c r="M173" s="224" t="s">
        <v>1</v>
      </c>
      <c r="N173" s="225" t="s">
        <v>38</v>
      </c>
      <c r="O173" s="91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6">
        <f>S173*H173</f>
        <v>0</v>
      </c>
      <c r="U173" s="227" t="s">
        <v>1</v>
      </c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8" t="s">
        <v>131</v>
      </c>
      <c r="AT173" s="228" t="s">
        <v>127</v>
      </c>
      <c r="AU173" s="228" t="s">
        <v>83</v>
      </c>
      <c r="AY173" s="17" t="s">
        <v>125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7" t="s">
        <v>81</v>
      </c>
      <c r="BK173" s="229">
        <f>ROUND(I173*H173,2)</f>
        <v>0</v>
      </c>
      <c r="BL173" s="17" t="s">
        <v>131</v>
      </c>
      <c r="BM173" s="228" t="s">
        <v>211</v>
      </c>
    </row>
    <row r="174" s="2" customFormat="1">
      <c r="A174" s="38"/>
      <c r="B174" s="39"/>
      <c r="C174" s="40"/>
      <c r="D174" s="230" t="s">
        <v>132</v>
      </c>
      <c r="E174" s="40"/>
      <c r="F174" s="231" t="s">
        <v>210</v>
      </c>
      <c r="G174" s="40"/>
      <c r="H174" s="40"/>
      <c r="I174" s="232"/>
      <c r="J174" s="40"/>
      <c r="K174" s="40"/>
      <c r="L174" s="44"/>
      <c r="M174" s="233"/>
      <c r="N174" s="234"/>
      <c r="O174" s="91"/>
      <c r="P174" s="91"/>
      <c r="Q174" s="91"/>
      <c r="R174" s="91"/>
      <c r="S174" s="91"/>
      <c r="T174" s="91"/>
      <c r="U174" s="92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132</v>
      </c>
      <c r="AU174" s="17" t="s">
        <v>83</v>
      </c>
    </row>
    <row r="175" s="2" customFormat="1" ht="16.5" customHeight="1">
      <c r="A175" s="38"/>
      <c r="B175" s="39"/>
      <c r="C175" s="259" t="s">
        <v>7</v>
      </c>
      <c r="D175" s="259" t="s">
        <v>168</v>
      </c>
      <c r="E175" s="260" t="s">
        <v>212</v>
      </c>
      <c r="F175" s="261" t="s">
        <v>213</v>
      </c>
      <c r="G175" s="262" t="s">
        <v>190</v>
      </c>
      <c r="H175" s="263">
        <v>496.87</v>
      </c>
      <c r="I175" s="264"/>
      <c r="J175" s="265">
        <f>ROUND(I175*H175,2)</f>
        <v>0</v>
      </c>
      <c r="K175" s="261" t="s">
        <v>1</v>
      </c>
      <c r="L175" s="266"/>
      <c r="M175" s="267" t="s">
        <v>1</v>
      </c>
      <c r="N175" s="268" t="s">
        <v>38</v>
      </c>
      <c r="O175" s="91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6">
        <f>S175*H175</f>
        <v>0</v>
      </c>
      <c r="U175" s="227" t="s">
        <v>1</v>
      </c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8" t="s">
        <v>138</v>
      </c>
      <c r="AT175" s="228" t="s">
        <v>168</v>
      </c>
      <c r="AU175" s="228" t="s">
        <v>83</v>
      </c>
      <c r="AY175" s="17" t="s">
        <v>125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7" t="s">
        <v>81</v>
      </c>
      <c r="BK175" s="229">
        <f>ROUND(I175*H175,2)</f>
        <v>0</v>
      </c>
      <c r="BL175" s="17" t="s">
        <v>131</v>
      </c>
      <c r="BM175" s="228" t="s">
        <v>214</v>
      </c>
    </row>
    <row r="176" s="2" customFormat="1">
      <c r="A176" s="38"/>
      <c r="B176" s="39"/>
      <c r="C176" s="40"/>
      <c r="D176" s="230" t="s">
        <v>132</v>
      </c>
      <c r="E176" s="40"/>
      <c r="F176" s="231" t="s">
        <v>213</v>
      </c>
      <c r="G176" s="40"/>
      <c r="H176" s="40"/>
      <c r="I176" s="232"/>
      <c r="J176" s="40"/>
      <c r="K176" s="40"/>
      <c r="L176" s="44"/>
      <c r="M176" s="233"/>
      <c r="N176" s="234"/>
      <c r="O176" s="91"/>
      <c r="P176" s="91"/>
      <c r="Q176" s="91"/>
      <c r="R176" s="91"/>
      <c r="S176" s="91"/>
      <c r="T176" s="91"/>
      <c r="U176" s="92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132</v>
      </c>
      <c r="AU176" s="17" t="s">
        <v>83</v>
      </c>
    </row>
    <row r="177" s="2" customFormat="1" ht="21.75" customHeight="1">
      <c r="A177" s="38"/>
      <c r="B177" s="39"/>
      <c r="C177" s="259" t="s">
        <v>178</v>
      </c>
      <c r="D177" s="259" t="s">
        <v>168</v>
      </c>
      <c r="E177" s="260" t="s">
        <v>215</v>
      </c>
      <c r="F177" s="261" t="s">
        <v>216</v>
      </c>
      <c r="G177" s="262" t="s">
        <v>185</v>
      </c>
      <c r="H177" s="263">
        <v>2</v>
      </c>
      <c r="I177" s="264"/>
      <c r="J177" s="265">
        <f>ROUND(I177*H177,2)</f>
        <v>0</v>
      </c>
      <c r="K177" s="261" t="s">
        <v>1</v>
      </c>
      <c r="L177" s="266"/>
      <c r="M177" s="267" t="s">
        <v>1</v>
      </c>
      <c r="N177" s="268" t="s">
        <v>38</v>
      </c>
      <c r="O177" s="91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6">
        <f>S177*H177</f>
        <v>0</v>
      </c>
      <c r="U177" s="227" t="s">
        <v>1</v>
      </c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8" t="s">
        <v>138</v>
      </c>
      <c r="AT177" s="228" t="s">
        <v>168</v>
      </c>
      <c r="AU177" s="228" t="s">
        <v>83</v>
      </c>
      <c r="AY177" s="17" t="s">
        <v>125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7" t="s">
        <v>81</v>
      </c>
      <c r="BK177" s="229">
        <f>ROUND(I177*H177,2)</f>
        <v>0</v>
      </c>
      <c r="BL177" s="17" t="s">
        <v>131</v>
      </c>
      <c r="BM177" s="228" t="s">
        <v>217</v>
      </c>
    </row>
    <row r="178" s="2" customFormat="1">
      <c r="A178" s="38"/>
      <c r="B178" s="39"/>
      <c r="C178" s="40"/>
      <c r="D178" s="230" t="s">
        <v>132</v>
      </c>
      <c r="E178" s="40"/>
      <c r="F178" s="231" t="s">
        <v>216</v>
      </c>
      <c r="G178" s="40"/>
      <c r="H178" s="40"/>
      <c r="I178" s="232"/>
      <c r="J178" s="40"/>
      <c r="K178" s="40"/>
      <c r="L178" s="44"/>
      <c r="M178" s="233"/>
      <c r="N178" s="234"/>
      <c r="O178" s="91"/>
      <c r="P178" s="91"/>
      <c r="Q178" s="91"/>
      <c r="R178" s="91"/>
      <c r="S178" s="91"/>
      <c r="T178" s="91"/>
      <c r="U178" s="92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132</v>
      </c>
      <c r="AU178" s="17" t="s">
        <v>83</v>
      </c>
    </row>
    <row r="179" s="2" customFormat="1" ht="21.75" customHeight="1">
      <c r="A179" s="38"/>
      <c r="B179" s="39"/>
      <c r="C179" s="259" t="s">
        <v>218</v>
      </c>
      <c r="D179" s="259" t="s">
        <v>168</v>
      </c>
      <c r="E179" s="260" t="s">
        <v>219</v>
      </c>
      <c r="F179" s="261" t="s">
        <v>220</v>
      </c>
      <c r="G179" s="262" t="s">
        <v>185</v>
      </c>
      <c r="H179" s="263">
        <v>2</v>
      </c>
      <c r="I179" s="264"/>
      <c r="J179" s="265">
        <f>ROUND(I179*H179,2)</f>
        <v>0</v>
      </c>
      <c r="K179" s="261" t="s">
        <v>1</v>
      </c>
      <c r="L179" s="266"/>
      <c r="M179" s="267" t="s">
        <v>1</v>
      </c>
      <c r="N179" s="268" t="s">
        <v>38</v>
      </c>
      <c r="O179" s="91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6">
        <f>S179*H179</f>
        <v>0</v>
      </c>
      <c r="U179" s="227" t="s">
        <v>1</v>
      </c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8" t="s">
        <v>138</v>
      </c>
      <c r="AT179" s="228" t="s">
        <v>168</v>
      </c>
      <c r="AU179" s="228" t="s">
        <v>83</v>
      </c>
      <c r="AY179" s="17" t="s">
        <v>125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7" t="s">
        <v>81</v>
      </c>
      <c r="BK179" s="229">
        <f>ROUND(I179*H179,2)</f>
        <v>0</v>
      </c>
      <c r="BL179" s="17" t="s">
        <v>131</v>
      </c>
      <c r="BM179" s="228" t="s">
        <v>221</v>
      </c>
    </row>
    <row r="180" s="2" customFormat="1">
      <c r="A180" s="38"/>
      <c r="B180" s="39"/>
      <c r="C180" s="40"/>
      <c r="D180" s="230" t="s">
        <v>132</v>
      </c>
      <c r="E180" s="40"/>
      <c r="F180" s="231" t="s">
        <v>220</v>
      </c>
      <c r="G180" s="40"/>
      <c r="H180" s="40"/>
      <c r="I180" s="232"/>
      <c r="J180" s="40"/>
      <c r="K180" s="40"/>
      <c r="L180" s="44"/>
      <c r="M180" s="233"/>
      <c r="N180" s="234"/>
      <c r="O180" s="91"/>
      <c r="P180" s="91"/>
      <c r="Q180" s="91"/>
      <c r="R180" s="91"/>
      <c r="S180" s="91"/>
      <c r="T180" s="91"/>
      <c r="U180" s="92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132</v>
      </c>
      <c r="AU180" s="17" t="s">
        <v>83</v>
      </c>
    </row>
    <row r="181" s="2" customFormat="1" ht="21.75" customHeight="1">
      <c r="A181" s="38"/>
      <c r="B181" s="39"/>
      <c r="C181" s="259" t="s">
        <v>181</v>
      </c>
      <c r="D181" s="259" t="s">
        <v>168</v>
      </c>
      <c r="E181" s="260" t="s">
        <v>222</v>
      </c>
      <c r="F181" s="261" t="s">
        <v>223</v>
      </c>
      <c r="G181" s="262" t="s">
        <v>185</v>
      </c>
      <c r="H181" s="263">
        <v>6.5999999999999996</v>
      </c>
      <c r="I181" s="264"/>
      <c r="J181" s="265">
        <f>ROUND(I181*H181,2)</f>
        <v>0</v>
      </c>
      <c r="K181" s="261" t="s">
        <v>1</v>
      </c>
      <c r="L181" s="266"/>
      <c r="M181" s="267" t="s">
        <v>1</v>
      </c>
      <c r="N181" s="268" t="s">
        <v>38</v>
      </c>
      <c r="O181" s="91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6">
        <f>S181*H181</f>
        <v>0</v>
      </c>
      <c r="U181" s="227" t="s">
        <v>1</v>
      </c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8" t="s">
        <v>138</v>
      </c>
      <c r="AT181" s="228" t="s">
        <v>168</v>
      </c>
      <c r="AU181" s="228" t="s">
        <v>83</v>
      </c>
      <c r="AY181" s="17" t="s">
        <v>125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7" t="s">
        <v>81</v>
      </c>
      <c r="BK181" s="229">
        <f>ROUND(I181*H181,2)</f>
        <v>0</v>
      </c>
      <c r="BL181" s="17" t="s">
        <v>131</v>
      </c>
      <c r="BM181" s="228" t="s">
        <v>224</v>
      </c>
    </row>
    <row r="182" s="2" customFormat="1">
      <c r="A182" s="38"/>
      <c r="B182" s="39"/>
      <c r="C182" s="40"/>
      <c r="D182" s="230" t="s">
        <v>132</v>
      </c>
      <c r="E182" s="40"/>
      <c r="F182" s="231" t="s">
        <v>223</v>
      </c>
      <c r="G182" s="40"/>
      <c r="H182" s="40"/>
      <c r="I182" s="232"/>
      <c r="J182" s="40"/>
      <c r="K182" s="40"/>
      <c r="L182" s="44"/>
      <c r="M182" s="233"/>
      <c r="N182" s="234"/>
      <c r="O182" s="91"/>
      <c r="P182" s="91"/>
      <c r="Q182" s="91"/>
      <c r="R182" s="91"/>
      <c r="S182" s="91"/>
      <c r="T182" s="91"/>
      <c r="U182" s="92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132</v>
      </c>
      <c r="AU182" s="17" t="s">
        <v>83</v>
      </c>
    </row>
    <row r="183" s="12" customFormat="1" ht="22.8" customHeight="1">
      <c r="A183" s="12"/>
      <c r="B183" s="201"/>
      <c r="C183" s="202"/>
      <c r="D183" s="203" t="s">
        <v>72</v>
      </c>
      <c r="E183" s="215" t="s">
        <v>225</v>
      </c>
      <c r="F183" s="215" t="s">
        <v>226</v>
      </c>
      <c r="G183" s="202"/>
      <c r="H183" s="202"/>
      <c r="I183" s="205"/>
      <c r="J183" s="216">
        <f>BK183</f>
        <v>0</v>
      </c>
      <c r="K183" s="202"/>
      <c r="L183" s="207"/>
      <c r="M183" s="208"/>
      <c r="N183" s="209"/>
      <c r="O183" s="209"/>
      <c r="P183" s="210">
        <f>SUM(P184:P187)</f>
        <v>0</v>
      </c>
      <c r="Q183" s="209"/>
      <c r="R183" s="210">
        <f>SUM(R184:R187)</f>
        <v>0</v>
      </c>
      <c r="S183" s="209"/>
      <c r="T183" s="210">
        <f>SUM(T184:T187)</f>
        <v>0</v>
      </c>
      <c r="U183" s="211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2" t="s">
        <v>81</v>
      </c>
      <c r="AT183" s="213" t="s">
        <v>72</v>
      </c>
      <c r="AU183" s="213" t="s">
        <v>81</v>
      </c>
      <c r="AY183" s="212" t="s">
        <v>125</v>
      </c>
      <c r="BK183" s="214">
        <f>SUM(BK184:BK187)</f>
        <v>0</v>
      </c>
    </row>
    <row r="184" s="2" customFormat="1" ht="24.15" customHeight="1">
      <c r="A184" s="38"/>
      <c r="B184" s="39"/>
      <c r="C184" s="217" t="s">
        <v>227</v>
      </c>
      <c r="D184" s="217" t="s">
        <v>127</v>
      </c>
      <c r="E184" s="218" t="s">
        <v>228</v>
      </c>
      <c r="F184" s="219" t="s">
        <v>229</v>
      </c>
      <c r="G184" s="220" t="s">
        <v>137</v>
      </c>
      <c r="H184" s="221">
        <v>154.71100000000001</v>
      </c>
      <c r="I184" s="222"/>
      <c r="J184" s="223">
        <f>ROUND(I184*H184,2)</f>
        <v>0</v>
      </c>
      <c r="K184" s="219" t="s">
        <v>1</v>
      </c>
      <c r="L184" s="44"/>
      <c r="M184" s="224" t="s">
        <v>1</v>
      </c>
      <c r="N184" s="225" t="s">
        <v>38</v>
      </c>
      <c r="O184" s="91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6">
        <f>S184*H184</f>
        <v>0</v>
      </c>
      <c r="U184" s="227" t="s">
        <v>1</v>
      </c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8" t="s">
        <v>131</v>
      </c>
      <c r="AT184" s="228" t="s">
        <v>127</v>
      </c>
      <c r="AU184" s="228" t="s">
        <v>83</v>
      </c>
      <c r="AY184" s="17" t="s">
        <v>125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7" t="s">
        <v>81</v>
      </c>
      <c r="BK184" s="229">
        <f>ROUND(I184*H184,2)</f>
        <v>0</v>
      </c>
      <c r="BL184" s="17" t="s">
        <v>131</v>
      </c>
      <c r="BM184" s="228" t="s">
        <v>230</v>
      </c>
    </row>
    <row r="185" s="2" customFormat="1">
      <c r="A185" s="38"/>
      <c r="B185" s="39"/>
      <c r="C185" s="40"/>
      <c r="D185" s="230" t="s">
        <v>132</v>
      </c>
      <c r="E185" s="40"/>
      <c r="F185" s="231" t="s">
        <v>229</v>
      </c>
      <c r="G185" s="40"/>
      <c r="H185" s="40"/>
      <c r="I185" s="232"/>
      <c r="J185" s="40"/>
      <c r="K185" s="40"/>
      <c r="L185" s="44"/>
      <c r="M185" s="233"/>
      <c r="N185" s="234"/>
      <c r="O185" s="91"/>
      <c r="P185" s="91"/>
      <c r="Q185" s="91"/>
      <c r="R185" s="91"/>
      <c r="S185" s="91"/>
      <c r="T185" s="91"/>
      <c r="U185" s="92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132</v>
      </c>
      <c r="AU185" s="17" t="s">
        <v>83</v>
      </c>
    </row>
    <row r="186" s="2" customFormat="1" ht="33" customHeight="1">
      <c r="A186" s="38"/>
      <c r="B186" s="39"/>
      <c r="C186" s="217" t="s">
        <v>186</v>
      </c>
      <c r="D186" s="217" t="s">
        <v>127</v>
      </c>
      <c r="E186" s="218" t="s">
        <v>231</v>
      </c>
      <c r="F186" s="219" t="s">
        <v>232</v>
      </c>
      <c r="G186" s="220" t="s">
        <v>137</v>
      </c>
      <c r="H186" s="221">
        <v>154.71100000000001</v>
      </c>
      <c r="I186" s="222"/>
      <c r="J186" s="223">
        <f>ROUND(I186*H186,2)</f>
        <v>0</v>
      </c>
      <c r="K186" s="219" t="s">
        <v>1</v>
      </c>
      <c r="L186" s="44"/>
      <c r="M186" s="224" t="s">
        <v>1</v>
      </c>
      <c r="N186" s="225" t="s">
        <v>38</v>
      </c>
      <c r="O186" s="91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6">
        <f>S186*H186</f>
        <v>0</v>
      </c>
      <c r="U186" s="227" t="s">
        <v>1</v>
      </c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8" t="s">
        <v>131</v>
      </c>
      <c r="AT186" s="228" t="s">
        <v>127</v>
      </c>
      <c r="AU186" s="228" t="s">
        <v>83</v>
      </c>
      <c r="AY186" s="17" t="s">
        <v>125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7" t="s">
        <v>81</v>
      </c>
      <c r="BK186" s="229">
        <f>ROUND(I186*H186,2)</f>
        <v>0</v>
      </c>
      <c r="BL186" s="17" t="s">
        <v>131</v>
      </c>
      <c r="BM186" s="228" t="s">
        <v>233</v>
      </c>
    </row>
    <row r="187" s="2" customFormat="1">
      <c r="A187" s="38"/>
      <c r="B187" s="39"/>
      <c r="C187" s="40"/>
      <c r="D187" s="230" t="s">
        <v>132</v>
      </c>
      <c r="E187" s="40"/>
      <c r="F187" s="231" t="s">
        <v>232</v>
      </c>
      <c r="G187" s="40"/>
      <c r="H187" s="40"/>
      <c r="I187" s="232"/>
      <c r="J187" s="40"/>
      <c r="K187" s="40"/>
      <c r="L187" s="44"/>
      <c r="M187" s="233"/>
      <c r="N187" s="234"/>
      <c r="O187" s="91"/>
      <c r="P187" s="91"/>
      <c r="Q187" s="91"/>
      <c r="R187" s="91"/>
      <c r="S187" s="91"/>
      <c r="T187" s="91"/>
      <c r="U187" s="92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132</v>
      </c>
      <c r="AU187" s="17" t="s">
        <v>83</v>
      </c>
    </row>
    <row r="188" s="12" customFormat="1" ht="25.92" customHeight="1">
      <c r="A188" s="12"/>
      <c r="B188" s="201"/>
      <c r="C188" s="202"/>
      <c r="D188" s="203" t="s">
        <v>72</v>
      </c>
      <c r="E188" s="204" t="s">
        <v>234</v>
      </c>
      <c r="F188" s="204" t="s">
        <v>235</v>
      </c>
      <c r="G188" s="202"/>
      <c r="H188" s="202"/>
      <c r="I188" s="205"/>
      <c r="J188" s="206">
        <f>BK188</f>
        <v>0</v>
      </c>
      <c r="K188" s="202"/>
      <c r="L188" s="207"/>
      <c r="M188" s="208"/>
      <c r="N188" s="209"/>
      <c r="O188" s="209"/>
      <c r="P188" s="210">
        <f>P189+P192</f>
        <v>0</v>
      </c>
      <c r="Q188" s="209"/>
      <c r="R188" s="210">
        <f>R189+R192</f>
        <v>0</v>
      </c>
      <c r="S188" s="209"/>
      <c r="T188" s="210">
        <f>T189+T192</f>
        <v>0</v>
      </c>
      <c r="U188" s="211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2" t="s">
        <v>142</v>
      </c>
      <c r="AT188" s="213" t="s">
        <v>72</v>
      </c>
      <c r="AU188" s="213" t="s">
        <v>73</v>
      </c>
      <c r="AY188" s="212" t="s">
        <v>125</v>
      </c>
      <c r="BK188" s="214">
        <f>BK189+BK192</f>
        <v>0</v>
      </c>
    </row>
    <row r="189" s="12" customFormat="1" ht="22.8" customHeight="1">
      <c r="A189" s="12"/>
      <c r="B189" s="201"/>
      <c r="C189" s="202"/>
      <c r="D189" s="203" t="s">
        <v>72</v>
      </c>
      <c r="E189" s="215" t="s">
        <v>236</v>
      </c>
      <c r="F189" s="215" t="s">
        <v>237</v>
      </c>
      <c r="G189" s="202"/>
      <c r="H189" s="202"/>
      <c r="I189" s="205"/>
      <c r="J189" s="216">
        <f>BK189</f>
        <v>0</v>
      </c>
      <c r="K189" s="202"/>
      <c r="L189" s="207"/>
      <c r="M189" s="208"/>
      <c r="N189" s="209"/>
      <c r="O189" s="209"/>
      <c r="P189" s="210">
        <f>SUM(P190:P191)</f>
        <v>0</v>
      </c>
      <c r="Q189" s="209"/>
      <c r="R189" s="210">
        <f>SUM(R190:R191)</f>
        <v>0</v>
      </c>
      <c r="S189" s="209"/>
      <c r="T189" s="210">
        <f>SUM(T190:T191)</f>
        <v>0</v>
      </c>
      <c r="U189" s="211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2" t="s">
        <v>142</v>
      </c>
      <c r="AT189" s="213" t="s">
        <v>72</v>
      </c>
      <c r="AU189" s="213" t="s">
        <v>81</v>
      </c>
      <c r="AY189" s="212" t="s">
        <v>125</v>
      </c>
      <c r="BK189" s="214">
        <f>SUM(BK190:BK191)</f>
        <v>0</v>
      </c>
    </row>
    <row r="190" s="2" customFormat="1" ht="16.5" customHeight="1">
      <c r="A190" s="38"/>
      <c r="B190" s="39"/>
      <c r="C190" s="217" t="s">
        <v>238</v>
      </c>
      <c r="D190" s="217" t="s">
        <v>127</v>
      </c>
      <c r="E190" s="218" t="s">
        <v>239</v>
      </c>
      <c r="F190" s="219" t="s">
        <v>240</v>
      </c>
      <c r="G190" s="220" t="s">
        <v>241</v>
      </c>
      <c r="H190" s="221">
        <v>10</v>
      </c>
      <c r="I190" s="222"/>
      <c r="J190" s="223">
        <f>ROUND(I190*H190,2)</f>
        <v>0</v>
      </c>
      <c r="K190" s="219" t="s">
        <v>1</v>
      </c>
      <c r="L190" s="44"/>
      <c r="M190" s="224" t="s">
        <v>1</v>
      </c>
      <c r="N190" s="225" t="s">
        <v>38</v>
      </c>
      <c r="O190" s="91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6">
        <f>S190*H190</f>
        <v>0</v>
      </c>
      <c r="U190" s="227" t="s">
        <v>1</v>
      </c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8" t="s">
        <v>131</v>
      </c>
      <c r="AT190" s="228" t="s">
        <v>127</v>
      </c>
      <c r="AU190" s="228" t="s">
        <v>83</v>
      </c>
      <c r="AY190" s="17" t="s">
        <v>125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7" t="s">
        <v>81</v>
      </c>
      <c r="BK190" s="229">
        <f>ROUND(I190*H190,2)</f>
        <v>0</v>
      </c>
      <c r="BL190" s="17" t="s">
        <v>131</v>
      </c>
      <c r="BM190" s="228" t="s">
        <v>242</v>
      </c>
    </row>
    <row r="191" s="2" customFormat="1">
      <c r="A191" s="38"/>
      <c r="B191" s="39"/>
      <c r="C191" s="40"/>
      <c r="D191" s="230" t="s">
        <v>132</v>
      </c>
      <c r="E191" s="40"/>
      <c r="F191" s="231" t="s">
        <v>240</v>
      </c>
      <c r="G191" s="40"/>
      <c r="H191" s="40"/>
      <c r="I191" s="232"/>
      <c r="J191" s="40"/>
      <c r="K191" s="40"/>
      <c r="L191" s="44"/>
      <c r="M191" s="233"/>
      <c r="N191" s="234"/>
      <c r="O191" s="91"/>
      <c r="P191" s="91"/>
      <c r="Q191" s="91"/>
      <c r="R191" s="91"/>
      <c r="S191" s="91"/>
      <c r="T191" s="91"/>
      <c r="U191" s="92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132</v>
      </c>
      <c r="AU191" s="17" t="s">
        <v>83</v>
      </c>
    </row>
    <row r="192" s="12" customFormat="1" ht="22.8" customHeight="1">
      <c r="A192" s="12"/>
      <c r="B192" s="201"/>
      <c r="C192" s="202"/>
      <c r="D192" s="203" t="s">
        <v>72</v>
      </c>
      <c r="E192" s="215" t="s">
        <v>243</v>
      </c>
      <c r="F192" s="215" t="s">
        <v>244</v>
      </c>
      <c r="G192" s="202"/>
      <c r="H192" s="202"/>
      <c r="I192" s="205"/>
      <c r="J192" s="216">
        <f>BK192</f>
        <v>0</v>
      </c>
      <c r="K192" s="202"/>
      <c r="L192" s="207"/>
      <c r="M192" s="208"/>
      <c r="N192" s="209"/>
      <c r="O192" s="209"/>
      <c r="P192" s="210">
        <f>SUM(P193:P194)</f>
        <v>0</v>
      </c>
      <c r="Q192" s="209"/>
      <c r="R192" s="210">
        <f>SUM(R193:R194)</f>
        <v>0</v>
      </c>
      <c r="S192" s="209"/>
      <c r="T192" s="210">
        <f>SUM(T193:T194)</f>
        <v>0</v>
      </c>
      <c r="U192" s="211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2" t="s">
        <v>142</v>
      </c>
      <c r="AT192" s="213" t="s">
        <v>72</v>
      </c>
      <c r="AU192" s="213" t="s">
        <v>81</v>
      </c>
      <c r="AY192" s="212" t="s">
        <v>125</v>
      </c>
      <c r="BK192" s="214">
        <f>SUM(BK193:BK194)</f>
        <v>0</v>
      </c>
    </row>
    <row r="193" s="2" customFormat="1" ht="16.5" customHeight="1">
      <c r="A193" s="38"/>
      <c r="B193" s="39"/>
      <c r="C193" s="217" t="s">
        <v>191</v>
      </c>
      <c r="D193" s="217" t="s">
        <v>127</v>
      </c>
      <c r="E193" s="218" t="s">
        <v>245</v>
      </c>
      <c r="F193" s="219" t="s">
        <v>246</v>
      </c>
      <c r="G193" s="220" t="s">
        <v>241</v>
      </c>
      <c r="H193" s="221">
        <v>4</v>
      </c>
      <c r="I193" s="222"/>
      <c r="J193" s="223">
        <f>ROUND(I193*H193,2)</f>
        <v>0</v>
      </c>
      <c r="K193" s="219" t="s">
        <v>1</v>
      </c>
      <c r="L193" s="44"/>
      <c r="M193" s="224" t="s">
        <v>1</v>
      </c>
      <c r="N193" s="225" t="s">
        <v>38</v>
      </c>
      <c r="O193" s="91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6">
        <f>S193*H193</f>
        <v>0</v>
      </c>
      <c r="U193" s="227" t="s">
        <v>1</v>
      </c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8" t="s">
        <v>131</v>
      </c>
      <c r="AT193" s="228" t="s">
        <v>127</v>
      </c>
      <c r="AU193" s="228" t="s">
        <v>83</v>
      </c>
      <c r="AY193" s="17" t="s">
        <v>125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7" t="s">
        <v>81</v>
      </c>
      <c r="BK193" s="229">
        <f>ROUND(I193*H193,2)</f>
        <v>0</v>
      </c>
      <c r="BL193" s="17" t="s">
        <v>131</v>
      </c>
      <c r="BM193" s="228" t="s">
        <v>247</v>
      </c>
    </row>
    <row r="194" s="2" customFormat="1">
      <c r="A194" s="38"/>
      <c r="B194" s="39"/>
      <c r="C194" s="40"/>
      <c r="D194" s="230" t="s">
        <v>132</v>
      </c>
      <c r="E194" s="40"/>
      <c r="F194" s="231" t="s">
        <v>246</v>
      </c>
      <c r="G194" s="40"/>
      <c r="H194" s="40"/>
      <c r="I194" s="232"/>
      <c r="J194" s="40"/>
      <c r="K194" s="40"/>
      <c r="L194" s="44"/>
      <c r="M194" s="233"/>
      <c r="N194" s="234"/>
      <c r="O194" s="91"/>
      <c r="P194" s="91"/>
      <c r="Q194" s="91"/>
      <c r="R194" s="91"/>
      <c r="S194" s="91"/>
      <c r="T194" s="91"/>
      <c r="U194" s="92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132</v>
      </c>
      <c r="AU194" s="17" t="s">
        <v>83</v>
      </c>
    </row>
    <row r="195" s="12" customFormat="1" ht="25.92" customHeight="1">
      <c r="A195" s="12"/>
      <c r="B195" s="201"/>
      <c r="C195" s="202"/>
      <c r="D195" s="203" t="s">
        <v>72</v>
      </c>
      <c r="E195" s="204" t="s">
        <v>248</v>
      </c>
      <c r="F195" s="204" t="s">
        <v>249</v>
      </c>
      <c r="G195" s="202"/>
      <c r="H195" s="202"/>
      <c r="I195" s="205"/>
      <c r="J195" s="206">
        <f>BK195</f>
        <v>0</v>
      </c>
      <c r="K195" s="202"/>
      <c r="L195" s="207"/>
      <c r="M195" s="208"/>
      <c r="N195" s="209"/>
      <c r="O195" s="209"/>
      <c r="P195" s="210">
        <f>SUM(P196:P197)</f>
        <v>0</v>
      </c>
      <c r="Q195" s="209"/>
      <c r="R195" s="210">
        <f>SUM(R196:R197)</f>
        <v>0</v>
      </c>
      <c r="S195" s="209"/>
      <c r="T195" s="210">
        <f>SUM(T196:T197)</f>
        <v>0</v>
      </c>
      <c r="U195" s="211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2" t="s">
        <v>142</v>
      </c>
      <c r="AT195" s="213" t="s">
        <v>72</v>
      </c>
      <c r="AU195" s="213" t="s">
        <v>73</v>
      </c>
      <c r="AY195" s="212" t="s">
        <v>125</v>
      </c>
      <c r="BK195" s="214">
        <f>SUM(BK196:BK197)</f>
        <v>0</v>
      </c>
    </row>
    <row r="196" s="2" customFormat="1" ht="16.5" customHeight="1">
      <c r="A196" s="38"/>
      <c r="B196" s="39"/>
      <c r="C196" s="217" t="s">
        <v>250</v>
      </c>
      <c r="D196" s="217" t="s">
        <v>127</v>
      </c>
      <c r="E196" s="218" t="s">
        <v>251</v>
      </c>
      <c r="F196" s="219" t="s">
        <v>252</v>
      </c>
      <c r="G196" s="220" t="s">
        <v>253</v>
      </c>
      <c r="H196" s="221">
        <v>1</v>
      </c>
      <c r="I196" s="222"/>
      <c r="J196" s="223">
        <f>ROUND(I196*H196,2)</f>
        <v>0</v>
      </c>
      <c r="K196" s="219" t="s">
        <v>1</v>
      </c>
      <c r="L196" s="44"/>
      <c r="M196" s="224" t="s">
        <v>1</v>
      </c>
      <c r="N196" s="225" t="s">
        <v>38</v>
      </c>
      <c r="O196" s="91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6">
        <f>S196*H196</f>
        <v>0</v>
      </c>
      <c r="U196" s="227" t="s">
        <v>1</v>
      </c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8" t="s">
        <v>131</v>
      </c>
      <c r="AT196" s="228" t="s">
        <v>127</v>
      </c>
      <c r="AU196" s="228" t="s">
        <v>81</v>
      </c>
      <c r="AY196" s="17" t="s">
        <v>125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7" t="s">
        <v>81</v>
      </c>
      <c r="BK196" s="229">
        <f>ROUND(I196*H196,2)</f>
        <v>0</v>
      </c>
      <c r="BL196" s="17" t="s">
        <v>131</v>
      </c>
      <c r="BM196" s="228" t="s">
        <v>254</v>
      </c>
    </row>
    <row r="197" s="2" customFormat="1">
      <c r="A197" s="38"/>
      <c r="B197" s="39"/>
      <c r="C197" s="40"/>
      <c r="D197" s="230" t="s">
        <v>132</v>
      </c>
      <c r="E197" s="40"/>
      <c r="F197" s="231" t="s">
        <v>252</v>
      </c>
      <c r="G197" s="40"/>
      <c r="H197" s="40"/>
      <c r="I197" s="232"/>
      <c r="J197" s="40"/>
      <c r="K197" s="40"/>
      <c r="L197" s="44"/>
      <c r="M197" s="269"/>
      <c r="N197" s="270"/>
      <c r="O197" s="271"/>
      <c r="P197" s="271"/>
      <c r="Q197" s="271"/>
      <c r="R197" s="271"/>
      <c r="S197" s="271"/>
      <c r="T197" s="271"/>
      <c r="U197" s="272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132</v>
      </c>
      <c r="AU197" s="17" t="s">
        <v>81</v>
      </c>
    </row>
    <row r="198" s="2" customFormat="1" ht="6.96" customHeight="1">
      <c r="A198" s="38"/>
      <c r="B198" s="66"/>
      <c r="C198" s="67"/>
      <c r="D198" s="67"/>
      <c r="E198" s="67"/>
      <c r="F198" s="67"/>
      <c r="G198" s="67"/>
      <c r="H198" s="67"/>
      <c r="I198" s="67"/>
      <c r="J198" s="67"/>
      <c r="K198" s="67"/>
      <c r="L198" s="44"/>
      <c r="M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</row>
  </sheetData>
  <sheetProtection sheet="1" autoFilter="0" formatColumns="0" formatRows="0" objects="1" scenarios="1" spinCount="100000" saltValue="qAr/DT9Dck4IT7cIDsWNJL4P2zJf7KVi23/wh6MaqHT7G+Jh3n0/7mHu50bimxAIaPIKDPMzYl2S2HEFDnNPsA==" hashValue="+yUJlTIpGrbDimzbpmgXyZj5guH9Gzo2tdCbH995UMaOik3niO7x6rueHGjFDhVrB0JU9kaXPqI0kW5CniOTkQ==" algorithmName="SHA-512" password="CC35"/>
  <autoFilter ref="C124:K197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43" r:id="rId1" display="https://podminky.urs.cz/item/CS_URS_2025_02/56485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Hrdly pristupovy chodnik k arealu EMCO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255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ROUND((SUM(BE124:BE234)),  2)</f>
        <v>0</v>
      </c>
      <c r="G33" s="38"/>
      <c r="H33" s="38"/>
      <c r="I33" s="155">
        <v>0.20999999999999999</v>
      </c>
      <c r="J33" s="154">
        <f>ROUND(((SUM(BE124:BE234))*I33),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ROUND((SUM(BF124:BF234)),  2)</f>
        <v>0</v>
      </c>
      <c r="G34" s="38"/>
      <c r="H34" s="38"/>
      <c r="I34" s="155">
        <v>0.12</v>
      </c>
      <c r="J34" s="154">
        <f>ROUND(((SUM(BF124:BF234))*I34),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ROUND((SUM(BG124:BG234)),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ROUND((SUM(BH124:BH234)),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ROUND((SUM(BI124:BI234)),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Hrdly pristupovy chodnik k arealu EMCO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Přímé výdaje na dopr...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98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99</v>
      </c>
    </row>
    <row r="97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256</v>
      </c>
      <c r="E99" s="188"/>
      <c r="F99" s="188"/>
      <c r="G99" s="188"/>
      <c r="H99" s="188"/>
      <c r="I99" s="188"/>
      <c r="J99" s="189">
        <f>J153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102</v>
      </c>
      <c r="E100" s="188"/>
      <c r="F100" s="188"/>
      <c r="G100" s="188"/>
      <c r="H100" s="188"/>
      <c r="I100" s="188"/>
      <c r="J100" s="189">
        <f>J156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103</v>
      </c>
      <c r="E101" s="188"/>
      <c r="F101" s="188"/>
      <c r="G101" s="188"/>
      <c r="H101" s="188"/>
      <c r="I101" s="188"/>
      <c r="J101" s="189">
        <f>J183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257</v>
      </c>
      <c r="E102" s="188"/>
      <c r="F102" s="188"/>
      <c r="G102" s="188"/>
      <c r="H102" s="188"/>
      <c r="I102" s="188"/>
      <c r="J102" s="189">
        <f>J210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104</v>
      </c>
      <c r="E103" s="188"/>
      <c r="F103" s="188"/>
      <c r="G103" s="188"/>
      <c r="H103" s="188"/>
      <c r="I103" s="188"/>
      <c r="J103" s="189">
        <f>J227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108</v>
      </c>
      <c r="E104" s="182"/>
      <c r="F104" s="182"/>
      <c r="G104" s="182"/>
      <c r="H104" s="182"/>
      <c r="I104" s="182"/>
      <c r="J104" s="183">
        <f>J232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109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4" t="str">
        <f>E7</f>
        <v>Hrdly pristupovy chodnik k arealu EMCO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02 - Přímé výdaje na dopr...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16. 9. 2025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29</v>
      </c>
      <c r="J120" s="36" t="str">
        <f>E21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27</v>
      </c>
      <c r="D121" s="40"/>
      <c r="E121" s="40"/>
      <c r="F121" s="27" t="str">
        <f>IF(E18="","",E18)</f>
        <v>Vyplň údaj</v>
      </c>
      <c r="G121" s="40"/>
      <c r="H121" s="40"/>
      <c r="I121" s="32" t="s">
        <v>31</v>
      </c>
      <c r="J121" s="36" t="str">
        <f>E24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110</v>
      </c>
      <c r="D123" s="194" t="s">
        <v>58</v>
      </c>
      <c r="E123" s="194" t="s">
        <v>54</v>
      </c>
      <c r="F123" s="194" t="s">
        <v>55</v>
      </c>
      <c r="G123" s="194" t="s">
        <v>111</v>
      </c>
      <c r="H123" s="194" t="s">
        <v>112</v>
      </c>
      <c r="I123" s="194" t="s">
        <v>113</v>
      </c>
      <c r="J123" s="194" t="s">
        <v>97</v>
      </c>
      <c r="K123" s="195" t="s">
        <v>114</v>
      </c>
      <c r="L123" s="196"/>
      <c r="M123" s="100" t="s">
        <v>1</v>
      </c>
      <c r="N123" s="101" t="s">
        <v>37</v>
      </c>
      <c r="O123" s="101" t="s">
        <v>115</v>
      </c>
      <c r="P123" s="101" t="s">
        <v>116</v>
      </c>
      <c r="Q123" s="101" t="s">
        <v>117</v>
      </c>
      <c r="R123" s="101" t="s">
        <v>118</v>
      </c>
      <c r="S123" s="101" t="s">
        <v>119</v>
      </c>
      <c r="T123" s="101" t="s">
        <v>120</v>
      </c>
      <c r="U123" s="102" t="s">
        <v>121</v>
      </c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122</v>
      </c>
      <c r="D124" s="40"/>
      <c r="E124" s="40"/>
      <c r="F124" s="40"/>
      <c r="G124" s="40"/>
      <c r="H124" s="40"/>
      <c r="I124" s="40"/>
      <c r="J124" s="197">
        <f>BK124</f>
        <v>0</v>
      </c>
      <c r="K124" s="40"/>
      <c r="L124" s="44"/>
      <c r="M124" s="103"/>
      <c r="N124" s="198"/>
      <c r="O124" s="104"/>
      <c r="P124" s="199">
        <f>P125+P232</f>
        <v>0</v>
      </c>
      <c r="Q124" s="104"/>
      <c r="R124" s="199">
        <f>R125+R232</f>
        <v>60.012326280000003</v>
      </c>
      <c r="S124" s="104"/>
      <c r="T124" s="199">
        <f>T125+T232</f>
        <v>10.522</v>
      </c>
      <c r="U124" s="105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72</v>
      </c>
      <c r="AU124" s="17" t="s">
        <v>99</v>
      </c>
      <c r="BK124" s="200">
        <f>BK125+BK232</f>
        <v>0</v>
      </c>
    </row>
    <row r="125" s="12" customFormat="1" ht="25.92" customHeight="1">
      <c r="A125" s="12"/>
      <c r="B125" s="201"/>
      <c r="C125" s="202"/>
      <c r="D125" s="203" t="s">
        <v>72</v>
      </c>
      <c r="E125" s="204" t="s">
        <v>123</v>
      </c>
      <c r="F125" s="204" t="s">
        <v>124</v>
      </c>
      <c r="G125" s="202"/>
      <c r="H125" s="202"/>
      <c r="I125" s="205"/>
      <c r="J125" s="206">
        <f>BK125</f>
        <v>0</v>
      </c>
      <c r="K125" s="202"/>
      <c r="L125" s="207"/>
      <c r="M125" s="208"/>
      <c r="N125" s="209"/>
      <c r="O125" s="209"/>
      <c r="P125" s="210">
        <f>P126+P153+P156+P183+P210+P227</f>
        <v>0</v>
      </c>
      <c r="Q125" s="209"/>
      <c r="R125" s="210">
        <f>R126+R153+R156+R183+R210+R227</f>
        <v>60.012326280000003</v>
      </c>
      <c r="S125" s="209"/>
      <c r="T125" s="210">
        <f>T126+T153+T156+T183+T210+T227</f>
        <v>10.522</v>
      </c>
      <c r="U125" s="211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81</v>
      </c>
      <c r="AT125" s="213" t="s">
        <v>72</v>
      </c>
      <c r="AU125" s="213" t="s">
        <v>73</v>
      </c>
      <c r="AY125" s="212" t="s">
        <v>125</v>
      </c>
      <c r="BK125" s="214">
        <f>BK126+BK153+BK156+BK183+BK210+BK227</f>
        <v>0</v>
      </c>
    </row>
    <row r="126" s="12" customFormat="1" ht="22.8" customHeight="1">
      <c r="A126" s="12"/>
      <c r="B126" s="201"/>
      <c r="C126" s="202"/>
      <c r="D126" s="203" t="s">
        <v>72</v>
      </c>
      <c r="E126" s="215" t="s">
        <v>81</v>
      </c>
      <c r="F126" s="215" t="s">
        <v>126</v>
      </c>
      <c r="G126" s="202"/>
      <c r="H126" s="202"/>
      <c r="I126" s="205"/>
      <c r="J126" s="216">
        <f>BK126</f>
        <v>0</v>
      </c>
      <c r="K126" s="202"/>
      <c r="L126" s="207"/>
      <c r="M126" s="208"/>
      <c r="N126" s="209"/>
      <c r="O126" s="209"/>
      <c r="P126" s="210">
        <f>SUM(P127:P152)</f>
        <v>0</v>
      </c>
      <c r="Q126" s="209"/>
      <c r="R126" s="210">
        <f>SUM(R127:R152)</f>
        <v>0</v>
      </c>
      <c r="S126" s="209"/>
      <c r="T126" s="210">
        <f>SUM(T127:T152)</f>
        <v>10.35</v>
      </c>
      <c r="U126" s="211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81</v>
      </c>
      <c r="AT126" s="213" t="s">
        <v>72</v>
      </c>
      <c r="AU126" s="213" t="s">
        <v>81</v>
      </c>
      <c r="AY126" s="212" t="s">
        <v>125</v>
      </c>
      <c r="BK126" s="214">
        <f>SUM(BK127:BK152)</f>
        <v>0</v>
      </c>
    </row>
    <row r="127" s="2" customFormat="1" ht="33" customHeight="1">
      <c r="A127" s="38"/>
      <c r="B127" s="39"/>
      <c r="C127" s="217" t="s">
        <v>81</v>
      </c>
      <c r="D127" s="217" t="s">
        <v>127</v>
      </c>
      <c r="E127" s="218" t="s">
        <v>258</v>
      </c>
      <c r="F127" s="219" t="s">
        <v>259</v>
      </c>
      <c r="G127" s="220" t="s">
        <v>149</v>
      </c>
      <c r="H127" s="221">
        <v>90</v>
      </c>
      <c r="I127" s="222"/>
      <c r="J127" s="223">
        <f>ROUND(I127*H127,2)</f>
        <v>0</v>
      </c>
      <c r="K127" s="219" t="s">
        <v>1</v>
      </c>
      <c r="L127" s="44"/>
      <c r="M127" s="224" t="s">
        <v>1</v>
      </c>
      <c r="N127" s="225" t="s">
        <v>38</v>
      </c>
      <c r="O127" s="91"/>
      <c r="P127" s="226">
        <f>O127*H127</f>
        <v>0</v>
      </c>
      <c r="Q127" s="226">
        <v>0</v>
      </c>
      <c r="R127" s="226">
        <f>Q127*H127</f>
        <v>0</v>
      </c>
      <c r="S127" s="226">
        <v>0.11500000000000001</v>
      </c>
      <c r="T127" s="226">
        <f>S127*H127</f>
        <v>10.35</v>
      </c>
      <c r="U127" s="227" t="s">
        <v>1</v>
      </c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8" t="s">
        <v>131</v>
      </c>
      <c r="AT127" s="228" t="s">
        <v>127</v>
      </c>
      <c r="AU127" s="228" t="s">
        <v>83</v>
      </c>
      <c r="AY127" s="17" t="s">
        <v>125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7" t="s">
        <v>81</v>
      </c>
      <c r="BK127" s="229">
        <f>ROUND(I127*H127,2)</f>
        <v>0</v>
      </c>
      <c r="BL127" s="17" t="s">
        <v>131</v>
      </c>
      <c r="BM127" s="228" t="s">
        <v>83</v>
      </c>
    </row>
    <row r="128" s="2" customFormat="1">
      <c r="A128" s="38"/>
      <c r="B128" s="39"/>
      <c r="C128" s="40"/>
      <c r="D128" s="230" t="s">
        <v>132</v>
      </c>
      <c r="E128" s="40"/>
      <c r="F128" s="231" t="s">
        <v>259</v>
      </c>
      <c r="G128" s="40"/>
      <c r="H128" s="40"/>
      <c r="I128" s="232"/>
      <c r="J128" s="40"/>
      <c r="K128" s="40"/>
      <c r="L128" s="44"/>
      <c r="M128" s="233"/>
      <c r="N128" s="234"/>
      <c r="O128" s="91"/>
      <c r="P128" s="91"/>
      <c r="Q128" s="91"/>
      <c r="R128" s="91"/>
      <c r="S128" s="91"/>
      <c r="T128" s="91"/>
      <c r="U128" s="92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132</v>
      </c>
      <c r="AU128" s="17" t="s">
        <v>83</v>
      </c>
    </row>
    <row r="129" s="13" customFormat="1">
      <c r="A129" s="13"/>
      <c r="B129" s="235"/>
      <c r="C129" s="236"/>
      <c r="D129" s="230" t="s">
        <v>139</v>
      </c>
      <c r="E129" s="237" t="s">
        <v>1</v>
      </c>
      <c r="F129" s="238" t="s">
        <v>260</v>
      </c>
      <c r="G129" s="236"/>
      <c r="H129" s="239">
        <v>45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3"/>
      <c r="U129" s="244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139</v>
      </c>
      <c r="AU129" s="245" t="s">
        <v>83</v>
      </c>
      <c r="AV129" s="13" t="s">
        <v>83</v>
      </c>
      <c r="AW129" s="13" t="s">
        <v>30</v>
      </c>
      <c r="AX129" s="13" t="s">
        <v>73</v>
      </c>
      <c r="AY129" s="245" t="s">
        <v>125</v>
      </c>
    </row>
    <row r="130" s="13" customFormat="1">
      <c r="A130" s="13"/>
      <c r="B130" s="235"/>
      <c r="C130" s="236"/>
      <c r="D130" s="230" t="s">
        <v>139</v>
      </c>
      <c r="E130" s="237" t="s">
        <v>1</v>
      </c>
      <c r="F130" s="238" t="s">
        <v>260</v>
      </c>
      <c r="G130" s="236"/>
      <c r="H130" s="239">
        <v>45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3"/>
      <c r="U130" s="244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139</v>
      </c>
      <c r="AU130" s="245" t="s">
        <v>83</v>
      </c>
      <c r="AV130" s="13" t="s">
        <v>83</v>
      </c>
      <c r="AW130" s="13" t="s">
        <v>30</v>
      </c>
      <c r="AX130" s="13" t="s">
        <v>73</v>
      </c>
      <c r="AY130" s="245" t="s">
        <v>125</v>
      </c>
    </row>
    <row r="131" s="14" customFormat="1">
      <c r="A131" s="14"/>
      <c r="B131" s="246"/>
      <c r="C131" s="247"/>
      <c r="D131" s="230" t="s">
        <v>139</v>
      </c>
      <c r="E131" s="248" t="s">
        <v>1</v>
      </c>
      <c r="F131" s="249" t="s">
        <v>141</v>
      </c>
      <c r="G131" s="247"/>
      <c r="H131" s="250">
        <v>90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4"/>
      <c r="U131" s="255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6" t="s">
        <v>139</v>
      </c>
      <c r="AU131" s="256" t="s">
        <v>83</v>
      </c>
      <c r="AV131" s="14" t="s">
        <v>131</v>
      </c>
      <c r="AW131" s="14" t="s">
        <v>30</v>
      </c>
      <c r="AX131" s="14" t="s">
        <v>81</v>
      </c>
      <c r="AY131" s="256" t="s">
        <v>125</v>
      </c>
    </row>
    <row r="132" s="2" customFormat="1" ht="33" customHeight="1">
      <c r="A132" s="38"/>
      <c r="B132" s="39"/>
      <c r="C132" s="217" t="s">
        <v>83</v>
      </c>
      <c r="D132" s="217" t="s">
        <v>127</v>
      </c>
      <c r="E132" s="218" t="s">
        <v>128</v>
      </c>
      <c r="F132" s="219" t="s">
        <v>129</v>
      </c>
      <c r="G132" s="220" t="s">
        <v>130</v>
      </c>
      <c r="H132" s="221">
        <v>18.899999999999999</v>
      </c>
      <c r="I132" s="222"/>
      <c r="J132" s="223">
        <f>ROUND(I132*H132,2)</f>
        <v>0</v>
      </c>
      <c r="K132" s="219" t="s">
        <v>1</v>
      </c>
      <c r="L132" s="44"/>
      <c r="M132" s="224" t="s">
        <v>1</v>
      </c>
      <c r="N132" s="225" t="s">
        <v>38</v>
      </c>
      <c r="O132" s="91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6">
        <f>S132*H132</f>
        <v>0</v>
      </c>
      <c r="U132" s="227" t="s">
        <v>1</v>
      </c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8" t="s">
        <v>131</v>
      </c>
      <c r="AT132" s="228" t="s">
        <v>127</v>
      </c>
      <c r="AU132" s="228" t="s">
        <v>83</v>
      </c>
      <c r="AY132" s="17" t="s">
        <v>125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7" t="s">
        <v>81</v>
      </c>
      <c r="BK132" s="229">
        <f>ROUND(I132*H132,2)</f>
        <v>0</v>
      </c>
      <c r="BL132" s="17" t="s">
        <v>131</v>
      </c>
      <c r="BM132" s="228" t="s">
        <v>131</v>
      </c>
    </row>
    <row r="133" s="2" customFormat="1">
      <c r="A133" s="38"/>
      <c r="B133" s="39"/>
      <c r="C133" s="40"/>
      <c r="D133" s="230" t="s">
        <v>132</v>
      </c>
      <c r="E133" s="40"/>
      <c r="F133" s="231" t="s">
        <v>129</v>
      </c>
      <c r="G133" s="40"/>
      <c r="H133" s="40"/>
      <c r="I133" s="232"/>
      <c r="J133" s="40"/>
      <c r="K133" s="40"/>
      <c r="L133" s="44"/>
      <c r="M133" s="233"/>
      <c r="N133" s="234"/>
      <c r="O133" s="91"/>
      <c r="P133" s="91"/>
      <c r="Q133" s="91"/>
      <c r="R133" s="91"/>
      <c r="S133" s="91"/>
      <c r="T133" s="91"/>
      <c r="U133" s="92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132</v>
      </c>
      <c r="AU133" s="17" t="s">
        <v>83</v>
      </c>
    </row>
    <row r="134" s="13" customFormat="1">
      <c r="A134" s="13"/>
      <c r="B134" s="235"/>
      <c r="C134" s="236"/>
      <c r="D134" s="230" t="s">
        <v>139</v>
      </c>
      <c r="E134" s="237" t="s">
        <v>1</v>
      </c>
      <c r="F134" s="238" t="s">
        <v>261</v>
      </c>
      <c r="G134" s="236"/>
      <c r="H134" s="239">
        <v>18.899999999999999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3"/>
      <c r="U134" s="244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139</v>
      </c>
      <c r="AU134" s="245" t="s">
        <v>83</v>
      </c>
      <c r="AV134" s="13" t="s">
        <v>83</v>
      </c>
      <c r="AW134" s="13" t="s">
        <v>30</v>
      </c>
      <c r="AX134" s="13" t="s">
        <v>73</v>
      </c>
      <c r="AY134" s="245" t="s">
        <v>125</v>
      </c>
    </row>
    <row r="135" s="14" customFormat="1">
      <c r="A135" s="14"/>
      <c r="B135" s="246"/>
      <c r="C135" s="247"/>
      <c r="D135" s="230" t="s">
        <v>139</v>
      </c>
      <c r="E135" s="248" t="s">
        <v>1</v>
      </c>
      <c r="F135" s="249" t="s">
        <v>141</v>
      </c>
      <c r="G135" s="247"/>
      <c r="H135" s="250">
        <v>18.899999999999999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4"/>
      <c r="U135" s="255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139</v>
      </c>
      <c r="AU135" s="256" t="s">
        <v>83</v>
      </c>
      <c r="AV135" s="14" t="s">
        <v>131</v>
      </c>
      <c r="AW135" s="14" t="s">
        <v>30</v>
      </c>
      <c r="AX135" s="14" t="s">
        <v>81</v>
      </c>
      <c r="AY135" s="256" t="s">
        <v>125</v>
      </c>
    </row>
    <row r="136" s="2" customFormat="1" ht="33" customHeight="1">
      <c r="A136" s="38"/>
      <c r="B136" s="39"/>
      <c r="C136" s="217" t="s">
        <v>262</v>
      </c>
      <c r="D136" s="217" t="s">
        <v>127</v>
      </c>
      <c r="E136" s="218" t="s">
        <v>263</v>
      </c>
      <c r="F136" s="219" t="s">
        <v>264</v>
      </c>
      <c r="G136" s="220" t="s">
        <v>130</v>
      </c>
      <c r="H136" s="221">
        <v>0.51200000000000001</v>
      </c>
      <c r="I136" s="222"/>
      <c r="J136" s="223">
        <f>ROUND(I136*H136,2)</f>
        <v>0</v>
      </c>
      <c r="K136" s="219" t="s">
        <v>1</v>
      </c>
      <c r="L136" s="44"/>
      <c r="M136" s="224" t="s">
        <v>1</v>
      </c>
      <c r="N136" s="225" t="s">
        <v>38</v>
      </c>
      <c r="O136" s="91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6">
        <f>S136*H136</f>
        <v>0</v>
      </c>
      <c r="U136" s="227" t="s">
        <v>1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8" t="s">
        <v>131</v>
      </c>
      <c r="AT136" s="228" t="s">
        <v>127</v>
      </c>
      <c r="AU136" s="228" t="s">
        <v>83</v>
      </c>
      <c r="AY136" s="17" t="s">
        <v>125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7" t="s">
        <v>81</v>
      </c>
      <c r="BK136" s="229">
        <f>ROUND(I136*H136,2)</f>
        <v>0</v>
      </c>
      <c r="BL136" s="17" t="s">
        <v>131</v>
      </c>
      <c r="BM136" s="228" t="s">
        <v>146</v>
      </c>
    </row>
    <row r="137" s="2" customFormat="1">
      <c r="A137" s="38"/>
      <c r="B137" s="39"/>
      <c r="C137" s="40"/>
      <c r="D137" s="230" t="s">
        <v>132</v>
      </c>
      <c r="E137" s="40"/>
      <c r="F137" s="231" t="s">
        <v>264</v>
      </c>
      <c r="G137" s="40"/>
      <c r="H137" s="40"/>
      <c r="I137" s="232"/>
      <c r="J137" s="40"/>
      <c r="K137" s="40"/>
      <c r="L137" s="44"/>
      <c r="M137" s="233"/>
      <c r="N137" s="234"/>
      <c r="O137" s="91"/>
      <c r="P137" s="91"/>
      <c r="Q137" s="91"/>
      <c r="R137" s="91"/>
      <c r="S137" s="91"/>
      <c r="T137" s="91"/>
      <c r="U137" s="92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132</v>
      </c>
      <c r="AU137" s="17" t="s">
        <v>83</v>
      </c>
    </row>
    <row r="138" s="2" customFormat="1" ht="37.8" customHeight="1">
      <c r="A138" s="38"/>
      <c r="B138" s="39"/>
      <c r="C138" s="217" t="s">
        <v>131</v>
      </c>
      <c r="D138" s="217" t="s">
        <v>127</v>
      </c>
      <c r="E138" s="218" t="s">
        <v>133</v>
      </c>
      <c r="F138" s="219" t="s">
        <v>134</v>
      </c>
      <c r="G138" s="220" t="s">
        <v>130</v>
      </c>
      <c r="H138" s="221">
        <v>19.411999999999999</v>
      </c>
      <c r="I138" s="222"/>
      <c r="J138" s="223">
        <f>ROUND(I138*H138,2)</f>
        <v>0</v>
      </c>
      <c r="K138" s="219" t="s">
        <v>1</v>
      </c>
      <c r="L138" s="44"/>
      <c r="M138" s="224" t="s">
        <v>1</v>
      </c>
      <c r="N138" s="225" t="s">
        <v>38</v>
      </c>
      <c r="O138" s="91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6">
        <f>S138*H138</f>
        <v>0</v>
      </c>
      <c r="U138" s="227" t="s">
        <v>1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8" t="s">
        <v>131</v>
      </c>
      <c r="AT138" s="228" t="s">
        <v>127</v>
      </c>
      <c r="AU138" s="228" t="s">
        <v>83</v>
      </c>
      <c r="AY138" s="17" t="s">
        <v>125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7" t="s">
        <v>81</v>
      </c>
      <c r="BK138" s="229">
        <f>ROUND(I138*H138,2)</f>
        <v>0</v>
      </c>
      <c r="BL138" s="17" t="s">
        <v>131</v>
      </c>
      <c r="BM138" s="228" t="s">
        <v>138</v>
      </c>
    </row>
    <row r="139" s="2" customFormat="1">
      <c r="A139" s="38"/>
      <c r="B139" s="39"/>
      <c r="C139" s="40"/>
      <c r="D139" s="230" t="s">
        <v>132</v>
      </c>
      <c r="E139" s="40"/>
      <c r="F139" s="231" t="s">
        <v>134</v>
      </c>
      <c r="G139" s="40"/>
      <c r="H139" s="40"/>
      <c r="I139" s="232"/>
      <c r="J139" s="40"/>
      <c r="K139" s="40"/>
      <c r="L139" s="44"/>
      <c r="M139" s="233"/>
      <c r="N139" s="234"/>
      <c r="O139" s="91"/>
      <c r="P139" s="91"/>
      <c r="Q139" s="91"/>
      <c r="R139" s="91"/>
      <c r="S139" s="91"/>
      <c r="T139" s="91"/>
      <c r="U139" s="92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132</v>
      </c>
      <c r="AU139" s="17" t="s">
        <v>83</v>
      </c>
    </row>
    <row r="140" s="13" customFormat="1">
      <c r="A140" s="13"/>
      <c r="B140" s="235"/>
      <c r="C140" s="236"/>
      <c r="D140" s="230" t="s">
        <v>139</v>
      </c>
      <c r="E140" s="237" t="s">
        <v>1</v>
      </c>
      <c r="F140" s="238" t="s">
        <v>265</v>
      </c>
      <c r="G140" s="236"/>
      <c r="H140" s="239">
        <v>19.411999999999999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3"/>
      <c r="U140" s="244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139</v>
      </c>
      <c r="AU140" s="245" t="s">
        <v>83</v>
      </c>
      <c r="AV140" s="13" t="s">
        <v>83</v>
      </c>
      <c r="AW140" s="13" t="s">
        <v>30</v>
      </c>
      <c r="AX140" s="13" t="s">
        <v>73</v>
      </c>
      <c r="AY140" s="245" t="s">
        <v>125</v>
      </c>
    </row>
    <row r="141" s="14" customFormat="1">
      <c r="A141" s="14"/>
      <c r="B141" s="246"/>
      <c r="C141" s="247"/>
      <c r="D141" s="230" t="s">
        <v>139</v>
      </c>
      <c r="E141" s="248" t="s">
        <v>1</v>
      </c>
      <c r="F141" s="249" t="s">
        <v>141</v>
      </c>
      <c r="G141" s="247"/>
      <c r="H141" s="250">
        <v>19.411999999999999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4"/>
      <c r="U141" s="255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139</v>
      </c>
      <c r="AU141" s="256" t="s">
        <v>83</v>
      </c>
      <c r="AV141" s="14" t="s">
        <v>131</v>
      </c>
      <c r="AW141" s="14" t="s">
        <v>30</v>
      </c>
      <c r="AX141" s="14" t="s">
        <v>81</v>
      </c>
      <c r="AY141" s="256" t="s">
        <v>125</v>
      </c>
    </row>
    <row r="142" s="2" customFormat="1" ht="33" customHeight="1">
      <c r="A142" s="38"/>
      <c r="B142" s="39"/>
      <c r="C142" s="217" t="s">
        <v>160</v>
      </c>
      <c r="D142" s="217" t="s">
        <v>127</v>
      </c>
      <c r="E142" s="218" t="s">
        <v>135</v>
      </c>
      <c r="F142" s="219" t="s">
        <v>136</v>
      </c>
      <c r="G142" s="220" t="s">
        <v>137</v>
      </c>
      <c r="H142" s="221">
        <v>34.942</v>
      </c>
      <c r="I142" s="222"/>
      <c r="J142" s="223">
        <f>ROUND(I142*H142,2)</f>
        <v>0</v>
      </c>
      <c r="K142" s="219" t="s">
        <v>1</v>
      </c>
      <c r="L142" s="44"/>
      <c r="M142" s="224" t="s">
        <v>1</v>
      </c>
      <c r="N142" s="225" t="s">
        <v>38</v>
      </c>
      <c r="O142" s="91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6">
        <f>S142*H142</f>
        <v>0</v>
      </c>
      <c r="U142" s="227" t="s">
        <v>1</v>
      </c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8" t="s">
        <v>131</v>
      </c>
      <c r="AT142" s="228" t="s">
        <v>127</v>
      </c>
      <c r="AU142" s="228" t="s">
        <v>83</v>
      </c>
      <c r="AY142" s="17" t="s">
        <v>125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7" t="s">
        <v>81</v>
      </c>
      <c r="BK142" s="229">
        <f>ROUND(I142*H142,2)</f>
        <v>0</v>
      </c>
      <c r="BL142" s="17" t="s">
        <v>131</v>
      </c>
      <c r="BM142" s="228" t="s">
        <v>163</v>
      </c>
    </row>
    <row r="143" s="2" customFormat="1">
      <c r="A143" s="38"/>
      <c r="B143" s="39"/>
      <c r="C143" s="40"/>
      <c r="D143" s="230" t="s">
        <v>132</v>
      </c>
      <c r="E143" s="40"/>
      <c r="F143" s="231" t="s">
        <v>136</v>
      </c>
      <c r="G143" s="40"/>
      <c r="H143" s="40"/>
      <c r="I143" s="232"/>
      <c r="J143" s="40"/>
      <c r="K143" s="40"/>
      <c r="L143" s="44"/>
      <c r="M143" s="233"/>
      <c r="N143" s="234"/>
      <c r="O143" s="91"/>
      <c r="P143" s="91"/>
      <c r="Q143" s="91"/>
      <c r="R143" s="91"/>
      <c r="S143" s="91"/>
      <c r="T143" s="91"/>
      <c r="U143" s="92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132</v>
      </c>
      <c r="AU143" s="17" t="s">
        <v>83</v>
      </c>
    </row>
    <row r="144" s="13" customFormat="1">
      <c r="A144" s="13"/>
      <c r="B144" s="235"/>
      <c r="C144" s="236"/>
      <c r="D144" s="230" t="s">
        <v>139</v>
      </c>
      <c r="E144" s="237" t="s">
        <v>1</v>
      </c>
      <c r="F144" s="238" t="s">
        <v>266</v>
      </c>
      <c r="G144" s="236"/>
      <c r="H144" s="239">
        <v>34.942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3"/>
      <c r="U144" s="244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139</v>
      </c>
      <c r="AU144" s="245" t="s">
        <v>83</v>
      </c>
      <c r="AV144" s="13" t="s">
        <v>83</v>
      </c>
      <c r="AW144" s="13" t="s">
        <v>30</v>
      </c>
      <c r="AX144" s="13" t="s">
        <v>73</v>
      </c>
      <c r="AY144" s="245" t="s">
        <v>125</v>
      </c>
    </row>
    <row r="145" s="14" customFormat="1">
      <c r="A145" s="14"/>
      <c r="B145" s="246"/>
      <c r="C145" s="247"/>
      <c r="D145" s="230" t="s">
        <v>139</v>
      </c>
      <c r="E145" s="248" t="s">
        <v>1</v>
      </c>
      <c r="F145" s="249" t="s">
        <v>141</v>
      </c>
      <c r="G145" s="247"/>
      <c r="H145" s="250">
        <v>34.942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4"/>
      <c r="U145" s="255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139</v>
      </c>
      <c r="AU145" s="256" t="s">
        <v>83</v>
      </c>
      <c r="AV145" s="14" t="s">
        <v>131</v>
      </c>
      <c r="AW145" s="14" t="s">
        <v>30</v>
      </c>
      <c r="AX145" s="14" t="s">
        <v>81</v>
      </c>
      <c r="AY145" s="256" t="s">
        <v>125</v>
      </c>
    </row>
    <row r="146" s="2" customFormat="1" ht="16.5" customHeight="1">
      <c r="A146" s="38"/>
      <c r="B146" s="39"/>
      <c r="C146" s="217" t="s">
        <v>138</v>
      </c>
      <c r="D146" s="217" t="s">
        <v>127</v>
      </c>
      <c r="E146" s="218" t="s">
        <v>143</v>
      </c>
      <c r="F146" s="219" t="s">
        <v>144</v>
      </c>
      <c r="G146" s="220" t="s">
        <v>130</v>
      </c>
      <c r="H146" s="221">
        <v>61.012</v>
      </c>
      <c r="I146" s="222"/>
      <c r="J146" s="223">
        <f>ROUND(I146*H146,2)</f>
        <v>0</v>
      </c>
      <c r="K146" s="219" t="s">
        <v>1</v>
      </c>
      <c r="L146" s="44"/>
      <c r="M146" s="224" t="s">
        <v>1</v>
      </c>
      <c r="N146" s="225" t="s">
        <v>38</v>
      </c>
      <c r="O146" s="91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6">
        <f>S146*H146</f>
        <v>0</v>
      </c>
      <c r="U146" s="227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131</v>
      </c>
      <c r="AT146" s="228" t="s">
        <v>127</v>
      </c>
      <c r="AU146" s="228" t="s">
        <v>83</v>
      </c>
      <c r="AY146" s="17" t="s">
        <v>125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81</v>
      </c>
      <c r="BK146" s="229">
        <f>ROUND(I146*H146,2)</f>
        <v>0</v>
      </c>
      <c r="BL146" s="17" t="s">
        <v>131</v>
      </c>
      <c r="BM146" s="228" t="s">
        <v>166</v>
      </c>
    </row>
    <row r="147" s="2" customFormat="1">
      <c r="A147" s="38"/>
      <c r="B147" s="39"/>
      <c r="C147" s="40"/>
      <c r="D147" s="230" t="s">
        <v>132</v>
      </c>
      <c r="E147" s="40"/>
      <c r="F147" s="231" t="s">
        <v>144</v>
      </c>
      <c r="G147" s="40"/>
      <c r="H147" s="40"/>
      <c r="I147" s="232"/>
      <c r="J147" s="40"/>
      <c r="K147" s="40"/>
      <c r="L147" s="44"/>
      <c r="M147" s="233"/>
      <c r="N147" s="234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132</v>
      </c>
      <c r="AU147" s="17" t="s">
        <v>83</v>
      </c>
    </row>
    <row r="148" s="2" customFormat="1" ht="24.15" customHeight="1">
      <c r="A148" s="38"/>
      <c r="B148" s="39"/>
      <c r="C148" s="217" t="s">
        <v>167</v>
      </c>
      <c r="D148" s="217" t="s">
        <v>127</v>
      </c>
      <c r="E148" s="218" t="s">
        <v>147</v>
      </c>
      <c r="F148" s="219" t="s">
        <v>148</v>
      </c>
      <c r="G148" s="220" t="s">
        <v>149</v>
      </c>
      <c r="H148" s="221">
        <v>90</v>
      </c>
      <c r="I148" s="222"/>
      <c r="J148" s="223">
        <f>ROUND(I148*H148,2)</f>
        <v>0</v>
      </c>
      <c r="K148" s="219" t="s">
        <v>1</v>
      </c>
      <c r="L148" s="44"/>
      <c r="M148" s="224" t="s">
        <v>1</v>
      </c>
      <c r="N148" s="225" t="s">
        <v>38</v>
      </c>
      <c r="O148" s="91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6">
        <f>S148*H148</f>
        <v>0</v>
      </c>
      <c r="U148" s="227" t="s">
        <v>1</v>
      </c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8" t="s">
        <v>131</v>
      </c>
      <c r="AT148" s="228" t="s">
        <v>127</v>
      </c>
      <c r="AU148" s="228" t="s">
        <v>83</v>
      </c>
      <c r="AY148" s="17" t="s">
        <v>125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7" t="s">
        <v>81</v>
      </c>
      <c r="BK148" s="229">
        <f>ROUND(I148*H148,2)</f>
        <v>0</v>
      </c>
      <c r="BL148" s="17" t="s">
        <v>131</v>
      </c>
      <c r="BM148" s="228" t="s">
        <v>171</v>
      </c>
    </row>
    <row r="149" s="2" customFormat="1">
      <c r="A149" s="38"/>
      <c r="B149" s="39"/>
      <c r="C149" s="40"/>
      <c r="D149" s="230" t="s">
        <v>132</v>
      </c>
      <c r="E149" s="40"/>
      <c r="F149" s="231" t="s">
        <v>148</v>
      </c>
      <c r="G149" s="40"/>
      <c r="H149" s="40"/>
      <c r="I149" s="232"/>
      <c r="J149" s="40"/>
      <c r="K149" s="40"/>
      <c r="L149" s="44"/>
      <c r="M149" s="233"/>
      <c r="N149" s="234"/>
      <c r="O149" s="91"/>
      <c r="P149" s="91"/>
      <c r="Q149" s="91"/>
      <c r="R149" s="91"/>
      <c r="S149" s="91"/>
      <c r="T149" s="91"/>
      <c r="U149" s="92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132</v>
      </c>
      <c r="AU149" s="17" t="s">
        <v>83</v>
      </c>
    </row>
    <row r="150" s="13" customFormat="1">
      <c r="A150" s="13"/>
      <c r="B150" s="235"/>
      <c r="C150" s="236"/>
      <c r="D150" s="230" t="s">
        <v>139</v>
      </c>
      <c r="E150" s="237" t="s">
        <v>1</v>
      </c>
      <c r="F150" s="238" t="s">
        <v>260</v>
      </c>
      <c r="G150" s="236"/>
      <c r="H150" s="239">
        <v>45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3"/>
      <c r="U150" s="244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139</v>
      </c>
      <c r="AU150" s="245" t="s">
        <v>83</v>
      </c>
      <c r="AV150" s="13" t="s">
        <v>83</v>
      </c>
      <c r="AW150" s="13" t="s">
        <v>30</v>
      </c>
      <c r="AX150" s="13" t="s">
        <v>73</v>
      </c>
      <c r="AY150" s="245" t="s">
        <v>125</v>
      </c>
    </row>
    <row r="151" s="13" customFormat="1">
      <c r="A151" s="13"/>
      <c r="B151" s="235"/>
      <c r="C151" s="236"/>
      <c r="D151" s="230" t="s">
        <v>139</v>
      </c>
      <c r="E151" s="237" t="s">
        <v>1</v>
      </c>
      <c r="F151" s="238" t="s">
        <v>260</v>
      </c>
      <c r="G151" s="236"/>
      <c r="H151" s="239">
        <v>45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3"/>
      <c r="U151" s="244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139</v>
      </c>
      <c r="AU151" s="245" t="s">
        <v>83</v>
      </c>
      <c r="AV151" s="13" t="s">
        <v>83</v>
      </c>
      <c r="AW151" s="13" t="s">
        <v>30</v>
      </c>
      <c r="AX151" s="13" t="s">
        <v>73</v>
      </c>
      <c r="AY151" s="245" t="s">
        <v>125</v>
      </c>
    </row>
    <row r="152" s="14" customFormat="1">
      <c r="A152" s="14"/>
      <c r="B152" s="246"/>
      <c r="C152" s="247"/>
      <c r="D152" s="230" t="s">
        <v>139</v>
      </c>
      <c r="E152" s="248" t="s">
        <v>1</v>
      </c>
      <c r="F152" s="249" t="s">
        <v>141</v>
      </c>
      <c r="G152" s="247"/>
      <c r="H152" s="250">
        <v>90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4"/>
      <c r="U152" s="255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139</v>
      </c>
      <c r="AU152" s="256" t="s">
        <v>83</v>
      </c>
      <c r="AV152" s="14" t="s">
        <v>131</v>
      </c>
      <c r="AW152" s="14" t="s">
        <v>30</v>
      </c>
      <c r="AX152" s="14" t="s">
        <v>81</v>
      </c>
      <c r="AY152" s="256" t="s">
        <v>125</v>
      </c>
    </row>
    <row r="153" s="12" customFormat="1" ht="22.8" customHeight="1">
      <c r="A153" s="12"/>
      <c r="B153" s="201"/>
      <c r="C153" s="202"/>
      <c r="D153" s="203" t="s">
        <v>72</v>
      </c>
      <c r="E153" s="215" t="s">
        <v>83</v>
      </c>
      <c r="F153" s="215" t="s">
        <v>267</v>
      </c>
      <c r="G153" s="202"/>
      <c r="H153" s="202"/>
      <c r="I153" s="205"/>
      <c r="J153" s="216">
        <f>BK153</f>
        <v>0</v>
      </c>
      <c r="K153" s="202"/>
      <c r="L153" s="207"/>
      <c r="M153" s="208"/>
      <c r="N153" s="209"/>
      <c r="O153" s="209"/>
      <c r="P153" s="210">
        <f>SUM(P154:P155)</f>
        <v>0</v>
      </c>
      <c r="Q153" s="209"/>
      <c r="R153" s="210">
        <f>SUM(R154:R155)</f>
        <v>1.41282628</v>
      </c>
      <c r="S153" s="209"/>
      <c r="T153" s="210">
        <f>SUM(T154:T155)</f>
        <v>0</v>
      </c>
      <c r="U153" s="211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2" t="s">
        <v>81</v>
      </c>
      <c r="AT153" s="213" t="s">
        <v>72</v>
      </c>
      <c r="AU153" s="213" t="s">
        <v>81</v>
      </c>
      <c r="AY153" s="212" t="s">
        <v>125</v>
      </c>
      <c r="BK153" s="214">
        <f>SUM(BK154:BK155)</f>
        <v>0</v>
      </c>
    </row>
    <row r="154" s="2" customFormat="1" ht="16.5" customHeight="1">
      <c r="A154" s="38"/>
      <c r="B154" s="39"/>
      <c r="C154" s="217" t="s">
        <v>145</v>
      </c>
      <c r="D154" s="217" t="s">
        <v>127</v>
      </c>
      <c r="E154" s="218" t="s">
        <v>268</v>
      </c>
      <c r="F154" s="219" t="s">
        <v>269</v>
      </c>
      <c r="G154" s="220" t="s">
        <v>130</v>
      </c>
      <c r="H154" s="221">
        <v>0.61399999999999999</v>
      </c>
      <c r="I154" s="222"/>
      <c r="J154" s="223">
        <f>ROUND(I154*H154,2)</f>
        <v>0</v>
      </c>
      <c r="K154" s="219" t="s">
        <v>1</v>
      </c>
      <c r="L154" s="44"/>
      <c r="M154" s="224" t="s">
        <v>1</v>
      </c>
      <c r="N154" s="225" t="s">
        <v>38</v>
      </c>
      <c r="O154" s="91"/>
      <c r="P154" s="226">
        <f>O154*H154</f>
        <v>0</v>
      </c>
      <c r="Q154" s="226">
        <v>2.3010199999999998</v>
      </c>
      <c r="R154" s="226">
        <f>Q154*H154</f>
        <v>1.41282628</v>
      </c>
      <c r="S154" s="226">
        <v>0</v>
      </c>
      <c r="T154" s="226">
        <f>S154*H154</f>
        <v>0</v>
      </c>
      <c r="U154" s="227" t="s">
        <v>1</v>
      </c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131</v>
      </c>
      <c r="AT154" s="228" t="s">
        <v>127</v>
      </c>
      <c r="AU154" s="228" t="s">
        <v>83</v>
      </c>
      <c r="AY154" s="17" t="s">
        <v>125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81</v>
      </c>
      <c r="BK154" s="229">
        <f>ROUND(I154*H154,2)</f>
        <v>0</v>
      </c>
      <c r="BL154" s="17" t="s">
        <v>131</v>
      </c>
      <c r="BM154" s="228" t="s">
        <v>174</v>
      </c>
    </row>
    <row r="155" s="2" customFormat="1">
      <c r="A155" s="38"/>
      <c r="B155" s="39"/>
      <c r="C155" s="40"/>
      <c r="D155" s="230" t="s">
        <v>132</v>
      </c>
      <c r="E155" s="40"/>
      <c r="F155" s="231" t="s">
        <v>269</v>
      </c>
      <c r="G155" s="40"/>
      <c r="H155" s="40"/>
      <c r="I155" s="232"/>
      <c r="J155" s="40"/>
      <c r="K155" s="40"/>
      <c r="L155" s="44"/>
      <c r="M155" s="233"/>
      <c r="N155" s="234"/>
      <c r="O155" s="91"/>
      <c r="P155" s="91"/>
      <c r="Q155" s="91"/>
      <c r="R155" s="91"/>
      <c r="S155" s="91"/>
      <c r="T155" s="91"/>
      <c r="U155" s="92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132</v>
      </c>
      <c r="AU155" s="17" t="s">
        <v>83</v>
      </c>
    </row>
    <row r="156" s="12" customFormat="1" ht="22.8" customHeight="1">
      <c r="A156" s="12"/>
      <c r="B156" s="201"/>
      <c r="C156" s="202"/>
      <c r="D156" s="203" t="s">
        <v>72</v>
      </c>
      <c r="E156" s="215" t="s">
        <v>142</v>
      </c>
      <c r="F156" s="215" t="s">
        <v>150</v>
      </c>
      <c r="G156" s="202"/>
      <c r="H156" s="202"/>
      <c r="I156" s="205"/>
      <c r="J156" s="216">
        <f>BK156</f>
        <v>0</v>
      </c>
      <c r="K156" s="202"/>
      <c r="L156" s="207"/>
      <c r="M156" s="208"/>
      <c r="N156" s="209"/>
      <c r="O156" s="209"/>
      <c r="P156" s="210">
        <f>SUM(P157:P182)</f>
        <v>0</v>
      </c>
      <c r="Q156" s="209"/>
      <c r="R156" s="210">
        <f>SUM(R157:R182)</f>
        <v>58.212450000000004</v>
      </c>
      <c r="S156" s="209"/>
      <c r="T156" s="210">
        <f>SUM(T157:T182)</f>
        <v>0</v>
      </c>
      <c r="U156" s="211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2" t="s">
        <v>81</v>
      </c>
      <c r="AT156" s="213" t="s">
        <v>72</v>
      </c>
      <c r="AU156" s="213" t="s">
        <v>81</v>
      </c>
      <c r="AY156" s="212" t="s">
        <v>125</v>
      </c>
      <c r="BK156" s="214">
        <f>SUM(BK157:BK182)</f>
        <v>0</v>
      </c>
    </row>
    <row r="157" s="2" customFormat="1" ht="21.75" customHeight="1">
      <c r="A157" s="38"/>
      <c r="B157" s="39"/>
      <c r="C157" s="217" t="s">
        <v>175</v>
      </c>
      <c r="D157" s="217" t="s">
        <v>127</v>
      </c>
      <c r="E157" s="218" t="s">
        <v>270</v>
      </c>
      <c r="F157" s="219" t="s">
        <v>271</v>
      </c>
      <c r="G157" s="220" t="s">
        <v>149</v>
      </c>
      <c r="H157" s="221">
        <v>45</v>
      </c>
      <c r="I157" s="222"/>
      <c r="J157" s="223">
        <f>ROUND(I157*H157,2)</f>
        <v>0</v>
      </c>
      <c r="K157" s="219" t="s">
        <v>1</v>
      </c>
      <c r="L157" s="44"/>
      <c r="M157" s="224" t="s">
        <v>1</v>
      </c>
      <c r="N157" s="225" t="s">
        <v>38</v>
      </c>
      <c r="O157" s="91"/>
      <c r="P157" s="226">
        <f>O157*H157</f>
        <v>0</v>
      </c>
      <c r="Q157" s="226">
        <v>0.46000000000000002</v>
      </c>
      <c r="R157" s="226">
        <f>Q157*H157</f>
        <v>20.699999999999999</v>
      </c>
      <c r="S157" s="226">
        <v>0</v>
      </c>
      <c r="T157" s="226">
        <f>S157*H157</f>
        <v>0</v>
      </c>
      <c r="U157" s="227" t="s">
        <v>1</v>
      </c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8" t="s">
        <v>131</v>
      </c>
      <c r="AT157" s="228" t="s">
        <v>127</v>
      </c>
      <c r="AU157" s="228" t="s">
        <v>83</v>
      </c>
      <c r="AY157" s="17" t="s">
        <v>125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7" t="s">
        <v>81</v>
      </c>
      <c r="BK157" s="229">
        <f>ROUND(I157*H157,2)</f>
        <v>0</v>
      </c>
      <c r="BL157" s="17" t="s">
        <v>131</v>
      </c>
      <c r="BM157" s="228" t="s">
        <v>178</v>
      </c>
    </row>
    <row r="158" s="2" customFormat="1">
      <c r="A158" s="38"/>
      <c r="B158" s="39"/>
      <c r="C158" s="40"/>
      <c r="D158" s="230" t="s">
        <v>132</v>
      </c>
      <c r="E158" s="40"/>
      <c r="F158" s="231" t="s">
        <v>271</v>
      </c>
      <c r="G158" s="40"/>
      <c r="H158" s="40"/>
      <c r="I158" s="232"/>
      <c r="J158" s="40"/>
      <c r="K158" s="40"/>
      <c r="L158" s="44"/>
      <c r="M158" s="233"/>
      <c r="N158" s="234"/>
      <c r="O158" s="91"/>
      <c r="P158" s="91"/>
      <c r="Q158" s="91"/>
      <c r="R158" s="91"/>
      <c r="S158" s="91"/>
      <c r="T158" s="91"/>
      <c r="U158" s="92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132</v>
      </c>
      <c r="AU158" s="17" t="s">
        <v>83</v>
      </c>
    </row>
    <row r="159" s="15" customFormat="1">
      <c r="A159" s="15"/>
      <c r="B159" s="273"/>
      <c r="C159" s="274"/>
      <c r="D159" s="230" t="s">
        <v>139</v>
      </c>
      <c r="E159" s="275" t="s">
        <v>1</v>
      </c>
      <c r="F159" s="276" t="s">
        <v>272</v>
      </c>
      <c r="G159" s="274"/>
      <c r="H159" s="275" t="s">
        <v>1</v>
      </c>
      <c r="I159" s="277"/>
      <c r="J159" s="274"/>
      <c r="K159" s="274"/>
      <c r="L159" s="278"/>
      <c r="M159" s="279"/>
      <c r="N159" s="280"/>
      <c r="O159" s="280"/>
      <c r="P159" s="280"/>
      <c r="Q159" s="280"/>
      <c r="R159" s="280"/>
      <c r="S159" s="280"/>
      <c r="T159" s="280"/>
      <c r="U159" s="281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82" t="s">
        <v>139</v>
      </c>
      <c r="AU159" s="282" t="s">
        <v>83</v>
      </c>
      <c r="AV159" s="15" t="s">
        <v>81</v>
      </c>
      <c r="AW159" s="15" t="s">
        <v>30</v>
      </c>
      <c r="AX159" s="15" t="s">
        <v>73</v>
      </c>
      <c r="AY159" s="282" t="s">
        <v>125</v>
      </c>
    </row>
    <row r="160" s="13" customFormat="1">
      <c r="A160" s="13"/>
      <c r="B160" s="235"/>
      <c r="C160" s="236"/>
      <c r="D160" s="230" t="s">
        <v>139</v>
      </c>
      <c r="E160" s="237" t="s">
        <v>1</v>
      </c>
      <c r="F160" s="238" t="s">
        <v>260</v>
      </c>
      <c r="G160" s="236"/>
      <c r="H160" s="239">
        <v>45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3"/>
      <c r="U160" s="244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139</v>
      </c>
      <c r="AU160" s="245" t="s">
        <v>83</v>
      </c>
      <c r="AV160" s="13" t="s">
        <v>83</v>
      </c>
      <c r="AW160" s="13" t="s">
        <v>30</v>
      </c>
      <c r="AX160" s="13" t="s">
        <v>73</v>
      </c>
      <c r="AY160" s="245" t="s">
        <v>125</v>
      </c>
    </row>
    <row r="161" s="14" customFormat="1">
      <c r="A161" s="14"/>
      <c r="B161" s="246"/>
      <c r="C161" s="247"/>
      <c r="D161" s="230" t="s">
        <v>139</v>
      </c>
      <c r="E161" s="248" t="s">
        <v>1</v>
      </c>
      <c r="F161" s="249" t="s">
        <v>141</v>
      </c>
      <c r="G161" s="247"/>
      <c r="H161" s="250">
        <v>45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4"/>
      <c r="U161" s="255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139</v>
      </c>
      <c r="AU161" s="256" t="s">
        <v>83</v>
      </c>
      <c r="AV161" s="14" t="s">
        <v>131</v>
      </c>
      <c r="AW161" s="14" t="s">
        <v>30</v>
      </c>
      <c r="AX161" s="14" t="s">
        <v>81</v>
      </c>
      <c r="AY161" s="256" t="s">
        <v>125</v>
      </c>
    </row>
    <row r="162" s="2" customFormat="1" ht="33" customHeight="1">
      <c r="A162" s="38"/>
      <c r="B162" s="39"/>
      <c r="C162" s="217" t="s">
        <v>8</v>
      </c>
      <c r="D162" s="217" t="s">
        <v>127</v>
      </c>
      <c r="E162" s="218" t="s">
        <v>273</v>
      </c>
      <c r="F162" s="219" t="s">
        <v>274</v>
      </c>
      <c r="G162" s="220" t="s">
        <v>149</v>
      </c>
      <c r="H162" s="221">
        <v>45</v>
      </c>
      <c r="I162" s="222"/>
      <c r="J162" s="223">
        <f>ROUND(I162*H162,2)</f>
        <v>0</v>
      </c>
      <c r="K162" s="219" t="s">
        <v>1</v>
      </c>
      <c r="L162" s="44"/>
      <c r="M162" s="224" t="s">
        <v>1</v>
      </c>
      <c r="N162" s="225" t="s">
        <v>38</v>
      </c>
      <c r="O162" s="91"/>
      <c r="P162" s="226">
        <f>O162*H162</f>
        <v>0</v>
      </c>
      <c r="Q162" s="226">
        <v>0.18462999999999999</v>
      </c>
      <c r="R162" s="226">
        <f>Q162*H162</f>
        <v>8.308349999999999</v>
      </c>
      <c r="S162" s="226">
        <v>0</v>
      </c>
      <c r="T162" s="226">
        <f>S162*H162</f>
        <v>0</v>
      </c>
      <c r="U162" s="227" t="s">
        <v>1</v>
      </c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8" t="s">
        <v>131</v>
      </c>
      <c r="AT162" s="228" t="s">
        <v>127</v>
      </c>
      <c r="AU162" s="228" t="s">
        <v>83</v>
      </c>
      <c r="AY162" s="17" t="s">
        <v>125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7" t="s">
        <v>81</v>
      </c>
      <c r="BK162" s="229">
        <f>ROUND(I162*H162,2)</f>
        <v>0</v>
      </c>
      <c r="BL162" s="17" t="s">
        <v>131</v>
      </c>
      <c r="BM162" s="228" t="s">
        <v>181</v>
      </c>
    </row>
    <row r="163" s="2" customFormat="1">
      <c r="A163" s="38"/>
      <c r="B163" s="39"/>
      <c r="C163" s="40"/>
      <c r="D163" s="230" t="s">
        <v>132</v>
      </c>
      <c r="E163" s="40"/>
      <c r="F163" s="231" t="s">
        <v>274</v>
      </c>
      <c r="G163" s="40"/>
      <c r="H163" s="40"/>
      <c r="I163" s="232"/>
      <c r="J163" s="40"/>
      <c r="K163" s="40"/>
      <c r="L163" s="44"/>
      <c r="M163" s="233"/>
      <c r="N163" s="234"/>
      <c r="O163" s="91"/>
      <c r="P163" s="91"/>
      <c r="Q163" s="91"/>
      <c r="R163" s="91"/>
      <c r="S163" s="91"/>
      <c r="T163" s="91"/>
      <c r="U163" s="92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132</v>
      </c>
      <c r="AU163" s="17" t="s">
        <v>83</v>
      </c>
    </row>
    <row r="164" s="15" customFormat="1">
      <c r="A164" s="15"/>
      <c r="B164" s="273"/>
      <c r="C164" s="274"/>
      <c r="D164" s="230" t="s">
        <v>139</v>
      </c>
      <c r="E164" s="275" t="s">
        <v>1</v>
      </c>
      <c r="F164" s="276" t="s">
        <v>275</v>
      </c>
      <c r="G164" s="274"/>
      <c r="H164" s="275" t="s">
        <v>1</v>
      </c>
      <c r="I164" s="277"/>
      <c r="J164" s="274"/>
      <c r="K164" s="274"/>
      <c r="L164" s="278"/>
      <c r="M164" s="279"/>
      <c r="N164" s="280"/>
      <c r="O164" s="280"/>
      <c r="P164" s="280"/>
      <c r="Q164" s="280"/>
      <c r="R164" s="280"/>
      <c r="S164" s="280"/>
      <c r="T164" s="280"/>
      <c r="U164" s="281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82" t="s">
        <v>139</v>
      </c>
      <c r="AU164" s="282" t="s">
        <v>83</v>
      </c>
      <c r="AV164" s="15" t="s">
        <v>81</v>
      </c>
      <c r="AW164" s="15" t="s">
        <v>30</v>
      </c>
      <c r="AX164" s="15" t="s">
        <v>73</v>
      </c>
      <c r="AY164" s="282" t="s">
        <v>125</v>
      </c>
    </row>
    <row r="165" s="13" customFormat="1">
      <c r="A165" s="13"/>
      <c r="B165" s="235"/>
      <c r="C165" s="236"/>
      <c r="D165" s="230" t="s">
        <v>139</v>
      </c>
      <c r="E165" s="237" t="s">
        <v>1</v>
      </c>
      <c r="F165" s="238" t="s">
        <v>260</v>
      </c>
      <c r="G165" s="236"/>
      <c r="H165" s="239">
        <v>45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3"/>
      <c r="U165" s="244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139</v>
      </c>
      <c r="AU165" s="245" t="s">
        <v>83</v>
      </c>
      <c r="AV165" s="13" t="s">
        <v>83</v>
      </c>
      <c r="AW165" s="13" t="s">
        <v>30</v>
      </c>
      <c r="AX165" s="13" t="s">
        <v>73</v>
      </c>
      <c r="AY165" s="245" t="s">
        <v>125</v>
      </c>
    </row>
    <row r="166" s="14" customFormat="1">
      <c r="A166" s="14"/>
      <c r="B166" s="246"/>
      <c r="C166" s="247"/>
      <c r="D166" s="230" t="s">
        <v>139</v>
      </c>
      <c r="E166" s="248" t="s">
        <v>1</v>
      </c>
      <c r="F166" s="249" t="s">
        <v>141</v>
      </c>
      <c r="G166" s="247"/>
      <c r="H166" s="250">
        <v>45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4"/>
      <c r="U166" s="255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139</v>
      </c>
      <c r="AU166" s="256" t="s">
        <v>83</v>
      </c>
      <c r="AV166" s="14" t="s">
        <v>131</v>
      </c>
      <c r="AW166" s="14" t="s">
        <v>30</v>
      </c>
      <c r="AX166" s="14" t="s">
        <v>81</v>
      </c>
      <c r="AY166" s="256" t="s">
        <v>125</v>
      </c>
    </row>
    <row r="167" s="2" customFormat="1" ht="24.15" customHeight="1">
      <c r="A167" s="38"/>
      <c r="B167" s="39"/>
      <c r="C167" s="217" t="s">
        <v>182</v>
      </c>
      <c r="D167" s="217" t="s">
        <v>127</v>
      </c>
      <c r="E167" s="218" t="s">
        <v>276</v>
      </c>
      <c r="F167" s="219" t="s">
        <v>277</v>
      </c>
      <c r="G167" s="220" t="s">
        <v>149</v>
      </c>
      <c r="H167" s="221">
        <v>45</v>
      </c>
      <c r="I167" s="222"/>
      <c r="J167" s="223">
        <f>ROUND(I167*H167,2)</f>
        <v>0</v>
      </c>
      <c r="K167" s="219" t="s">
        <v>1</v>
      </c>
      <c r="L167" s="44"/>
      <c r="M167" s="224" t="s">
        <v>1</v>
      </c>
      <c r="N167" s="225" t="s">
        <v>38</v>
      </c>
      <c r="O167" s="91"/>
      <c r="P167" s="226">
        <f>O167*H167</f>
        <v>0</v>
      </c>
      <c r="Q167" s="226">
        <v>0.38313999999999998</v>
      </c>
      <c r="R167" s="226">
        <f>Q167*H167</f>
        <v>17.241299999999999</v>
      </c>
      <c r="S167" s="226">
        <v>0</v>
      </c>
      <c r="T167" s="226">
        <f>S167*H167</f>
        <v>0</v>
      </c>
      <c r="U167" s="227" t="s">
        <v>1</v>
      </c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8" t="s">
        <v>131</v>
      </c>
      <c r="AT167" s="228" t="s">
        <v>127</v>
      </c>
      <c r="AU167" s="228" t="s">
        <v>83</v>
      </c>
      <c r="AY167" s="17" t="s">
        <v>125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7" t="s">
        <v>81</v>
      </c>
      <c r="BK167" s="229">
        <f>ROUND(I167*H167,2)</f>
        <v>0</v>
      </c>
      <c r="BL167" s="17" t="s">
        <v>131</v>
      </c>
      <c r="BM167" s="228" t="s">
        <v>186</v>
      </c>
    </row>
    <row r="168" s="2" customFormat="1">
      <c r="A168" s="38"/>
      <c r="B168" s="39"/>
      <c r="C168" s="40"/>
      <c r="D168" s="230" t="s">
        <v>132</v>
      </c>
      <c r="E168" s="40"/>
      <c r="F168" s="231" t="s">
        <v>277</v>
      </c>
      <c r="G168" s="40"/>
      <c r="H168" s="40"/>
      <c r="I168" s="232"/>
      <c r="J168" s="40"/>
      <c r="K168" s="40"/>
      <c r="L168" s="44"/>
      <c r="M168" s="233"/>
      <c r="N168" s="234"/>
      <c r="O168" s="91"/>
      <c r="P168" s="91"/>
      <c r="Q168" s="91"/>
      <c r="R168" s="91"/>
      <c r="S168" s="91"/>
      <c r="T168" s="91"/>
      <c r="U168" s="92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132</v>
      </c>
      <c r="AU168" s="17" t="s">
        <v>83</v>
      </c>
    </row>
    <row r="169" s="15" customFormat="1">
      <c r="A169" s="15"/>
      <c r="B169" s="273"/>
      <c r="C169" s="274"/>
      <c r="D169" s="230" t="s">
        <v>139</v>
      </c>
      <c r="E169" s="275" t="s">
        <v>1</v>
      </c>
      <c r="F169" s="276" t="s">
        <v>275</v>
      </c>
      <c r="G169" s="274"/>
      <c r="H169" s="275" t="s">
        <v>1</v>
      </c>
      <c r="I169" s="277"/>
      <c r="J169" s="274"/>
      <c r="K169" s="274"/>
      <c r="L169" s="278"/>
      <c r="M169" s="279"/>
      <c r="N169" s="280"/>
      <c r="O169" s="280"/>
      <c r="P169" s="280"/>
      <c r="Q169" s="280"/>
      <c r="R169" s="280"/>
      <c r="S169" s="280"/>
      <c r="T169" s="280"/>
      <c r="U169" s="281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82" t="s">
        <v>139</v>
      </c>
      <c r="AU169" s="282" t="s">
        <v>83</v>
      </c>
      <c r="AV169" s="15" t="s">
        <v>81</v>
      </c>
      <c r="AW169" s="15" t="s">
        <v>30</v>
      </c>
      <c r="AX169" s="15" t="s">
        <v>73</v>
      </c>
      <c r="AY169" s="282" t="s">
        <v>125</v>
      </c>
    </row>
    <row r="170" s="13" customFormat="1">
      <c r="A170" s="13"/>
      <c r="B170" s="235"/>
      <c r="C170" s="236"/>
      <c r="D170" s="230" t="s">
        <v>139</v>
      </c>
      <c r="E170" s="237" t="s">
        <v>1</v>
      </c>
      <c r="F170" s="238" t="s">
        <v>260</v>
      </c>
      <c r="G170" s="236"/>
      <c r="H170" s="239">
        <v>45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3"/>
      <c r="U170" s="244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139</v>
      </c>
      <c r="AU170" s="245" t="s">
        <v>83</v>
      </c>
      <c r="AV170" s="13" t="s">
        <v>83</v>
      </c>
      <c r="AW170" s="13" t="s">
        <v>30</v>
      </c>
      <c r="AX170" s="13" t="s">
        <v>73</v>
      </c>
      <c r="AY170" s="245" t="s">
        <v>125</v>
      </c>
    </row>
    <row r="171" s="14" customFormat="1">
      <c r="A171" s="14"/>
      <c r="B171" s="246"/>
      <c r="C171" s="247"/>
      <c r="D171" s="230" t="s">
        <v>139</v>
      </c>
      <c r="E171" s="248" t="s">
        <v>1</v>
      </c>
      <c r="F171" s="249" t="s">
        <v>141</v>
      </c>
      <c r="G171" s="247"/>
      <c r="H171" s="250">
        <v>45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4"/>
      <c r="U171" s="255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139</v>
      </c>
      <c r="AU171" s="256" t="s">
        <v>83</v>
      </c>
      <c r="AV171" s="14" t="s">
        <v>131</v>
      </c>
      <c r="AW171" s="14" t="s">
        <v>30</v>
      </c>
      <c r="AX171" s="14" t="s">
        <v>81</v>
      </c>
      <c r="AY171" s="256" t="s">
        <v>125</v>
      </c>
    </row>
    <row r="172" s="2" customFormat="1" ht="24.15" customHeight="1">
      <c r="A172" s="38"/>
      <c r="B172" s="39"/>
      <c r="C172" s="217" t="s">
        <v>163</v>
      </c>
      <c r="D172" s="217" t="s">
        <v>127</v>
      </c>
      <c r="E172" s="218" t="s">
        <v>278</v>
      </c>
      <c r="F172" s="219" t="s">
        <v>279</v>
      </c>
      <c r="G172" s="220" t="s">
        <v>149</v>
      </c>
      <c r="H172" s="221">
        <v>45</v>
      </c>
      <c r="I172" s="222"/>
      <c r="J172" s="223">
        <f>ROUND(I172*H172,2)</f>
        <v>0</v>
      </c>
      <c r="K172" s="219" t="s">
        <v>1</v>
      </c>
      <c r="L172" s="44"/>
      <c r="M172" s="224" t="s">
        <v>1</v>
      </c>
      <c r="N172" s="225" t="s">
        <v>38</v>
      </c>
      <c r="O172" s="91"/>
      <c r="P172" s="226">
        <f>O172*H172</f>
        <v>0</v>
      </c>
      <c r="Q172" s="226">
        <v>0.0060099999999999997</v>
      </c>
      <c r="R172" s="226">
        <f>Q172*H172</f>
        <v>0.27044999999999997</v>
      </c>
      <c r="S172" s="226">
        <v>0</v>
      </c>
      <c r="T172" s="226">
        <f>S172*H172</f>
        <v>0</v>
      </c>
      <c r="U172" s="227" t="s">
        <v>1</v>
      </c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8" t="s">
        <v>131</v>
      </c>
      <c r="AT172" s="228" t="s">
        <v>127</v>
      </c>
      <c r="AU172" s="228" t="s">
        <v>83</v>
      </c>
      <c r="AY172" s="17" t="s">
        <v>125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7" t="s">
        <v>81</v>
      </c>
      <c r="BK172" s="229">
        <f>ROUND(I172*H172,2)</f>
        <v>0</v>
      </c>
      <c r="BL172" s="17" t="s">
        <v>131</v>
      </c>
      <c r="BM172" s="228" t="s">
        <v>191</v>
      </c>
    </row>
    <row r="173" s="2" customFormat="1">
      <c r="A173" s="38"/>
      <c r="B173" s="39"/>
      <c r="C173" s="40"/>
      <c r="D173" s="230" t="s">
        <v>132</v>
      </c>
      <c r="E173" s="40"/>
      <c r="F173" s="231" t="s">
        <v>279</v>
      </c>
      <c r="G173" s="40"/>
      <c r="H173" s="40"/>
      <c r="I173" s="232"/>
      <c r="J173" s="40"/>
      <c r="K173" s="40"/>
      <c r="L173" s="44"/>
      <c r="M173" s="233"/>
      <c r="N173" s="234"/>
      <c r="O173" s="91"/>
      <c r="P173" s="91"/>
      <c r="Q173" s="91"/>
      <c r="R173" s="91"/>
      <c r="S173" s="91"/>
      <c r="T173" s="91"/>
      <c r="U173" s="92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132</v>
      </c>
      <c r="AU173" s="17" t="s">
        <v>83</v>
      </c>
    </row>
    <row r="174" s="2" customFormat="1" ht="21.75" customHeight="1">
      <c r="A174" s="38"/>
      <c r="B174" s="39"/>
      <c r="C174" s="217" t="s">
        <v>192</v>
      </c>
      <c r="D174" s="217" t="s">
        <v>127</v>
      </c>
      <c r="E174" s="218" t="s">
        <v>280</v>
      </c>
      <c r="F174" s="219" t="s">
        <v>281</v>
      </c>
      <c r="G174" s="220" t="s">
        <v>149</v>
      </c>
      <c r="H174" s="221">
        <v>45</v>
      </c>
      <c r="I174" s="222"/>
      <c r="J174" s="223">
        <f>ROUND(I174*H174,2)</f>
        <v>0</v>
      </c>
      <c r="K174" s="219" t="s">
        <v>1</v>
      </c>
      <c r="L174" s="44"/>
      <c r="M174" s="224" t="s">
        <v>1</v>
      </c>
      <c r="N174" s="225" t="s">
        <v>38</v>
      </c>
      <c r="O174" s="91"/>
      <c r="P174" s="226">
        <f>O174*H174</f>
        <v>0</v>
      </c>
      <c r="Q174" s="226">
        <v>0.00051000000000000004</v>
      </c>
      <c r="R174" s="226">
        <f>Q174*H174</f>
        <v>0.022950000000000002</v>
      </c>
      <c r="S174" s="226">
        <v>0</v>
      </c>
      <c r="T174" s="226">
        <f>S174*H174</f>
        <v>0</v>
      </c>
      <c r="U174" s="227" t="s">
        <v>1</v>
      </c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8" t="s">
        <v>131</v>
      </c>
      <c r="AT174" s="228" t="s">
        <v>127</v>
      </c>
      <c r="AU174" s="228" t="s">
        <v>83</v>
      </c>
      <c r="AY174" s="17" t="s">
        <v>125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7" t="s">
        <v>81</v>
      </c>
      <c r="BK174" s="229">
        <f>ROUND(I174*H174,2)</f>
        <v>0</v>
      </c>
      <c r="BL174" s="17" t="s">
        <v>131</v>
      </c>
      <c r="BM174" s="228" t="s">
        <v>151</v>
      </c>
    </row>
    <row r="175" s="2" customFormat="1">
      <c r="A175" s="38"/>
      <c r="B175" s="39"/>
      <c r="C175" s="40"/>
      <c r="D175" s="230" t="s">
        <v>132</v>
      </c>
      <c r="E175" s="40"/>
      <c r="F175" s="231" t="s">
        <v>281</v>
      </c>
      <c r="G175" s="40"/>
      <c r="H175" s="40"/>
      <c r="I175" s="232"/>
      <c r="J175" s="40"/>
      <c r="K175" s="40"/>
      <c r="L175" s="44"/>
      <c r="M175" s="233"/>
      <c r="N175" s="234"/>
      <c r="O175" s="91"/>
      <c r="P175" s="91"/>
      <c r="Q175" s="91"/>
      <c r="R175" s="91"/>
      <c r="S175" s="91"/>
      <c r="T175" s="91"/>
      <c r="U175" s="92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132</v>
      </c>
      <c r="AU175" s="17" t="s">
        <v>83</v>
      </c>
    </row>
    <row r="176" s="2" customFormat="1" ht="33" customHeight="1">
      <c r="A176" s="38"/>
      <c r="B176" s="39"/>
      <c r="C176" s="217" t="s">
        <v>166</v>
      </c>
      <c r="D176" s="217" t="s">
        <v>127</v>
      </c>
      <c r="E176" s="218" t="s">
        <v>282</v>
      </c>
      <c r="F176" s="219" t="s">
        <v>283</v>
      </c>
      <c r="G176" s="220" t="s">
        <v>149</v>
      </c>
      <c r="H176" s="221">
        <v>90</v>
      </c>
      <c r="I176" s="222"/>
      <c r="J176" s="223">
        <f>ROUND(I176*H176,2)</f>
        <v>0</v>
      </c>
      <c r="K176" s="219" t="s">
        <v>1</v>
      </c>
      <c r="L176" s="44"/>
      <c r="M176" s="224" t="s">
        <v>1</v>
      </c>
      <c r="N176" s="225" t="s">
        <v>38</v>
      </c>
      <c r="O176" s="91"/>
      <c r="P176" s="226">
        <f>O176*H176</f>
        <v>0</v>
      </c>
      <c r="Q176" s="226">
        <v>0.12966</v>
      </c>
      <c r="R176" s="226">
        <f>Q176*H176</f>
        <v>11.6694</v>
      </c>
      <c r="S176" s="226">
        <v>0</v>
      </c>
      <c r="T176" s="226">
        <f>S176*H176</f>
        <v>0</v>
      </c>
      <c r="U176" s="227" t="s">
        <v>1</v>
      </c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8" t="s">
        <v>131</v>
      </c>
      <c r="AT176" s="228" t="s">
        <v>127</v>
      </c>
      <c r="AU176" s="228" t="s">
        <v>83</v>
      </c>
      <c r="AY176" s="17" t="s">
        <v>125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7" t="s">
        <v>81</v>
      </c>
      <c r="BK176" s="229">
        <f>ROUND(I176*H176,2)</f>
        <v>0</v>
      </c>
      <c r="BL176" s="17" t="s">
        <v>131</v>
      </c>
      <c r="BM176" s="228" t="s">
        <v>197</v>
      </c>
    </row>
    <row r="177" s="2" customFormat="1">
      <c r="A177" s="38"/>
      <c r="B177" s="39"/>
      <c r="C177" s="40"/>
      <c r="D177" s="230" t="s">
        <v>132</v>
      </c>
      <c r="E177" s="40"/>
      <c r="F177" s="231" t="s">
        <v>283</v>
      </c>
      <c r="G177" s="40"/>
      <c r="H177" s="40"/>
      <c r="I177" s="232"/>
      <c r="J177" s="40"/>
      <c r="K177" s="40"/>
      <c r="L177" s="44"/>
      <c r="M177" s="233"/>
      <c r="N177" s="234"/>
      <c r="O177" s="91"/>
      <c r="P177" s="91"/>
      <c r="Q177" s="91"/>
      <c r="R177" s="91"/>
      <c r="S177" s="91"/>
      <c r="T177" s="91"/>
      <c r="U177" s="92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132</v>
      </c>
      <c r="AU177" s="17" t="s">
        <v>83</v>
      </c>
    </row>
    <row r="178" s="15" customFormat="1">
      <c r="A178" s="15"/>
      <c r="B178" s="273"/>
      <c r="C178" s="274"/>
      <c r="D178" s="230" t="s">
        <v>139</v>
      </c>
      <c r="E178" s="275" t="s">
        <v>1</v>
      </c>
      <c r="F178" s="276" t="s">
        <v>284</v>
      </c>
      <c r="G178" s="274"/>
      <c r="H178" s="275" t="s">
        <v>1</v>
      </c>
      <c r="I178" s="277"/>
      <c r="J178" s="274"/>
      <c r="K178" s="274"/>
      <c r="L178" s="278"/>
      <c r="M178" s="279"/>
      <c r="N178" s="280"/>
      <c r="O178" s="280"/>
      <c r="P178" s="280"/>
      <c r="Q178" s="280"/>
      <c r="R178" s="280"/>
      <c r="S178" s="280"/>
      <c r="T178" s="280"/>
      <c r="U178" s="281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82" t="s">
        <v>139</v>
      </c>
      <c r="AU178" s="282" t="s">
        <v>83</v>
      </c>
      <c r="AV178" s="15" t="s">
        <v>81</v>
      </c>
      <c r="AW178" s="15" t="s">
        <v>30</v>
      </c>
      <c r="AX178" s="15" t="s">
        <v>73</v>
      </c>
      <c r="AY178" s="282" t="s">
        <v>125</v>
      </c>
    </row>
    <row r="179" s="13" customFormat="1">
      <c r="A179" s="13"/>
      <c r="B179" s="235"/>
      <c r="C179" s="236"/>
      <c r="D179" s="230" t="s">
        <v>139</v>
      </c>
      <c r="E179" s="237" t="s">
        <v>1</v>
      </c>
      <c r="F179" s="238" t="s">
        <v>260</v>
      </c>
      <c r="G179" s="236"/>
      <c r="H179" s="239">
        <v>45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3"/>
      <c r="U179" s="244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139</v>
      </c>
      <c r="AU179" s="245" t="s">
        <v>83</v>
      </c>
      <c r="AV179" s="13" t="s">
        <v>83</v>
      </c>
      <c r="AW179" s="13" t="s">
        <v>30</v>
      </c>
      <c r="AX179" s="13" t="s">
        <v>73</v>
      </c>
      <c r="AY179" s="245" t="s">
        <v>125</v>
      </c>
    </row>
    <row r="180" s="15" customFormat="1">
      <c r="A180" s="15"/>
      <c r="B180" s="273"/>
      <c r="C180" s="274"/>
      <c r="D180" s="230" t="s">
        <v>139</v>
      </c>
      <c r="E180" s="275" t="s">
        <v>1</v>
      </c>
      <c r="F180" s="276" t="s">
        <v>285</v>
      </c>
      <c r="G180" s="274"/>
      <c r="H180" s="275" t="s">
        <v>1</v>
      </c>
      <c r="I180" s="277"/>
      <c r="J180" s="274"/>
      <c r="K180" s="274"/>
      <c r="L180" s="278"/>
      <c r="M180" s="279"/>
      <c r="N180" s="280"/>
      <c r="O180" s="280"/>
      <c r="P180" s="280"/>
      <c r="Q180" s="280"/>
      <c r="R180" s="280"/>
      <c r="S180" s="280"/>
      <c r="T180" s="280"/>
      <c r="U180" s="281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82" t="s">
        <v>139</v>
      </c>
      <c r="AU180" s="282" t="s">
        <v>83</v>
      </c>
      <c r="AV180" s="15" t="s">
        <v>81</v>
      </c>
      <c r="AW180" s="15" t="s">
        <v>30</v>
      </c>
      <c r="AX180" s="15" t="s">
        <v>73</v>
      </c>
      <c r="AY180" s="282" t="s">
        <v>125</v>
      </c>
    </row>
    <row r="181" s="13" customFormat="1">
      <c r="A181" s="13"/>
      <c r="B181" s="235"/>
      <c r="C181" s="236"/>
      <c r="D181" s="230" t="s">
        <v>139</v>
      </c>
      <c r="E181" s="237" t="s">
        <v>1</v>
      </c>
      <c r="F181" s="238" t="s">
        <v>260</v>
      </c>
      <c r="G181" s="236"/>
      <c r="H181" s="239">
        <v>45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3"/>
      <c r="U181" s="244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139</v>
      </c>
      <c r="AU181" s="245" t="s">
        <v>83</v>
      </c>
      <c r="AV181" s="13" t="s">
        <v>83</v>
      </c>
      <c r="AW181" s="13" t="s">
        <v>30</v>
      </c>
      <c r="AX181" s="13" t="s">
        <v>73</v>
      </c>
      <c r="AY181" s="245" t="s">
        <v>125</v>
      </c>
    </row>
    <row r="182" s="14" customFormat="1">
      <c r="A182" s="14"/>
      <c r="B182" s="246"/>
      <c r="C182" s="247"/>
      <c r="D182" s="230" t="s">
        <v>139</v>
      </c>
      <c r="E182" s="248" t="s">
        <v>1</v>
      </c>
      <c r="F182" s="249" t="s">
        <v>141</v>
      </c>
      <c r="G182" s="247"/>
      <c r="H182" s="250">
        <v>90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4"/>
      <c r="U182" s="255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139</v>
      </c>
      <c r="AU182" s="256" t="s">
        <v>83</v>
      </c>
      <c r="AV182" s="14" t="s">
        <v>131</v>
      </c>
      <c r="AW182" s="14" t="s">
        <v>30</v>
      </c>
      <c r="AX182" s="14" t="s">
        <v>81</v>
      </c>
      <c r="AY182" s="256" t="s">
        <v>125</v>
      </c>
    </row>
    <row r="183" s="12" customFormat="1" ht="22.8" customHeight="1">
      <c r="A183" s="12"/>
      <c r="B183" s="201"/>
      <c r="C183" s="202"/>
      <c r="D183" s="203" t="s">
        <v>72</v>
      </c>
      <c r="E183" s="215" t="s">
        <v>167</v>
      </c>
      <c r="F183" s="215" t="s">
        <v>187</v>
      </c>
      <c r="G183" s="202"/>
      <c r="H183" s="202"/>
      <c r="I183" s="205"/>
      <c r="J183" s="216">
        <f>BK183</f>
        <v>0</v>
      </c>
      <c r="K183" s="202"/>
      <c r="L183" s="207"/>
      <c r="M183" s="208"/>
      <c r="N183" s="209"/>
      <c r="O183" s="209"/>
      <c r="P183" s="210">
        <f>SUM(P184:P209)</f>
        <v>0</v>
      </c>
      <c r="Q183" s="209"/>
      <c r="R183" s="210">
        <f>SUM(R184:R209)</f>
        <v>0.38705000000000001</v>
      </c>
      <c r="S183" s="209"/>
      <c r="T183" s="210">
        <f>SUM(T184:T209)</f>
        <v>0.17200000000000001</v>
      </c>
      <c r="U183" s="211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2" t="s">
        <v>81</v>
      </c>
      <c r="AT183" s="213" t="s">
        <v>72</v>
      </c>
      <c r="AU183" s="213" t="s">
        <v>81</v>
      </c>
      <c r="AY183" s="212" t="s">
        <v>125</v>
      </c>
      <c r="BK183" s="214">
        <f>SUM(BK184:BK209)</f>
        <v>0</v>
      </c>
    </row>
    <row r="184" s="2" customFormat="1" ht="24.15" customHeight="1">
      <c r="A184" s="38"/>
      <c r="B184" s="39"/>
      <c r="C184" s="217" t="s">
        <v>198</v>
      </c>
      <c r="D184" s="217" t="s">
        <v>127</v>
      </c>
      <c r="E184" s="218" t="s">
        <v>286</v>
      </c>
      <c r="F184" s="219" t="s">
        <v>287</v>
      </c>
      <c r="G184" s="220" t="s">
        <v>185</v>
      </c>
      <c r="H184" s="221">
        <v>3</v>
      </c>
      <c r="I184" s="222"/>
      <c r="J184" s="223">
        <f>ROUND(I184*H184,2)</f>
        <v>0</v>
      </c>
      <c r="K184" s="219" t="s">
        <v>1</v>
      </c>
      <c r="L184" s="44"/>
      <c r="M184" s="224" t="s">
        <v>1</v>
      </c>
      <c r="N184" s="225" t="s">
        <v>38</v>
      </c>
      <c r="O184" s="91"/>
      <c r="P184" s="226">
        <f>O184*H184</f>
        <v>0</v>
      </c>
      <c r="Q184" s="226">
        <v>0.00069999999999999999</v>
      </c>
      <c r="R184" s="226">
        <f>Q184*H184</f>
        <v>0.0020999999999999999</v>
      </c>
      <c r="S184" s="226">
        <v>0</v>
      </c>
      <c r="T184" s="226">
        <f>S184*H184</f>
        <v>0</v>
      </c>
      <c r="U184" s="227" t="s">
        <v>1</v>
      </c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8" t="s">
        <v>131</v>
      </c>
      <c r="AT184" s="228" t="s">
        <v>127</v>
      </c>
      <c r="AU184" s="228" t="s">
        <v>83</v>
      </c>
      <c r="AY184" s="17" t="s">
        <v>125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7" t="s">
        <v>81</v>
      </c>
      <c r="BK184" s="229">
        <f>ROUND(I184*H184,2)</f>
        <v>0</v>
      </c>
      <c r="BL184" s="17" t="s">
        <v>131</v>
      </c>
      <c r="BM184" s="228" t="s">
        <v>201</v>
      </c>
    </row>
    <row r="185" s="2" customFormat="1">
      <c r="A185" s="38"/>
      <c r="B185" s="39"/>
      <c r="C185" s="40"/>
      <c r="D185" s="230" t="s">
        <v>132</v>
      </c>
      <c r="E185" s="40"/>
      <c r="F185" s="231" t="s">
        <v>287</v>
      </c>
      <c r="G185" s="40"/>
      <c r="H185" s="40"/>
      <c r="I185" s="232"/>
      <c r="J185" s="40"/>
      <c r="K185" s="40"/>
      <c r="L185" s="44"/>
      <c r="M185" s="233"/>
      <c r="N185" s="234"/>
      <c r="O185" s="91"/>
      <c r="P185" s="91"/>
      <c r="Q185" s="91"/>
      <c r="R185" s="91"/>
      <c r="S185" s="91"/>
      <c r="T185" s="91"/>
      <c r="U185" s="92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132</v>
      </c>
      <c r="AU185" s="17" t="s">
        <v>83</v>
      </c>
    </row>
    <row r="186" s="2" customFormat="1" ht="16.5" customHeight="1">
      <c r="A186" s="38"/>
      <c r="B186" s="39"/>
      <c r="C186" s="259" t="s">
        <v>171</v>
      </c>
      <c r="D186" s="259" t="s">
        <v>168</v>
      </c>
      <c r="E186" s="260" t="s">
        <v>288</v>
      </c>
      <c r="F186" s="261" t="s">
        <v>289</v>
      </c>
      <c r="G186" s="262" t="s">
        <v>185</v>
      </c>
      <c r="H186" s="263">
        <v>2</v>
      </c>
      <c r="I186" s="264"/>
      <c r="J186" s="265">
        <f>ROUND(I186*H186,2)</f>
        <v>0</v>
      </c>
      <c r="K186" s="261" t="s">
        <v>1</v>
      </c>
      <c r="L186" s="266"/>
      <c r="M186" s="267" t="s">
        <v>1</v>
      </c>
      <c r="N186" s="268" t="s">
        <v>38</v>
      </c>
      <c r="O186" s="91"/>
      <c r="P186" s="226">
        <f>O186*H186</f>
        <v>0</v>
      </c>
      <c r="Q186" s="226">
        <v>0.0012999999999999999</v>
      </c>
      <c r="R186" s="226">
        <f>Q186*H186</f>
        <v>0.0025999999999999999</v>
      </c>
      <c r="S186" s="226">
        <v>0</v>
      </c>
      <c r="T186" s="226">
        <f>S186*H186</f>
        <v>0</v>
      </c>
      <c r="U186" s="227" t="s">
        <v>1</v>
      </c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8" t="s">
        <v>138</v>
      </c>
      <c r="AT186" s="228" t="s">
        <v>168</v>
      </c>
      <c r="AU186" s="228" t="s">
        <v>83</v>
      </c>
      <c r="AY186" s="17" t="s">
        <v>125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7" t="s">
        <v>81</v>
      </c>
      <c r="BK186" s="229">
        <f>ROUND(I186*H186,2)</f>
        <v>0</v>
      </c>
      <c r="BL186" s="17" t="s">
        <v>131</v>
      </c>
      <c r="BM186" s="228" t="s">
        <v>204</v>
      </c>
    </row>
    <row r="187" s="2" customFormat="1">
      <c r="A187" s="38"/>
      <c r="B187" s="39"/>
      <c r="C187" s="40"/>
      <c r="D187" s="230" t="s">
        <v>132</v>
      </c>
      <c r="E187" s="40"/>
      <c r="F187" s="231" t="s">
        <v>289</v>
      </c>
      <c r="G187" s="40"/>
      <c r="H187" s="40"/>
      <c r="I187" s="232"/>
      <c r="J187" s="40"/>
      <c r="K187" s="40"/>
      <c r="L187" s="44"/>
      <c r="M187" s="233"/>
      <c r="N187" s="234"/>
      <c r="O187" s="91"/>
      <c r="P187" s="91"/>
      <c r="Q187" s="91"/>
      <c r="R187" s="91"/>
      <c r="S187" s="91"/>
      <c r="T187" s="91"/>
      <c r="U187" s="92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132</v>
      </c>
      <c r="AU187" s="17" t="s">
        <v>83</v>
      </c>
    </row>
    <row r="188" s="2" customFormat="1" ht="24.15" customHeight="1">
      <c r="A188" s="38"/>
      <c r="B188" s="39"/>
      <c r="C188" s="259" t="s">
        <v>205</v>
      </c>
      <c r="D188" s="259" t="s">
        <v>168</v>
      </c>
      <c r="E188" s="260" t="s">
        <v>290</v>
      </c>
      <c r="F188" s="261" t="s">
        <v>291</v>
      </c>
      <c r="G188" s="262" t="s">
        <v>185</v>
      </c>
      <c r="H188" s="263">
        <v>1</v>
      </c>
      <c r="I188" s="264"/>
      <c r="J188" s="265">
        <f>ROUND(I188*H188,2)</f>
        <v>0</v>
      </c>
      <c r="K188" s="261" t="s">
        <v>1</v>
      </c>
      <c r="L188" s="266"/>
      <c r="M188" s="267" t="s">
        <v>1</v>
      </c>
      <c r="N188" s="268" t="s">
        <v>38</v>
      </c>
      <c r="O188" s="91"/>
      <c r="P188" s="226">
        <f>O188*H188</f>
        <v>0</v>
      </c>
      <c r="Q188" s="226">
        <v>0.0025000000000000001</v>
      </c>
      <c r="R188" s="226">
        <f>Q188*H188</f>
        <v>0.0025000000000000001</v>
      </c>
      <c r="S188" s="226">
        <v>0</v>
      </c>
      <c r="T188" s="226">
        <f>S188*H188</f>
        <v>0</v>
      </c>
      <c r="U188" s="227" t="s">
        <v>1</v>
      </c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8" t="s">
        <v>138</v>
      </c>
      <c r="AT188" s="228" t="s">
        <v>168</v>
      </c>
      <c r="AU188" s="228" t="s">
        <v>83</v>
      </c>
      <c r="AY188" s="17" t="s">
        <v>125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7" t="s">
        <v>81</v>
      </c>
      <c r="BK188" s="229">
        <f>ROUND(I188*H188,2)</f>
        <v>0</v>
      </c>
      <c r="BL188" s="17" t="s">
        <v>131</v>
      </c>
      <c r="BM188" s="228" t="s">
        <v>208</v>
      </c>
    </row>
    <row r="189" s="2" customFormat="1">
      <c r="A189" s="38"/>
      <c r="B189" s="39"/>
      <c r="C189" s="40"/>
      <c r="D189" s="230" t="s">
        <v>132</v>
      </c>
      <c r="E189" s="40"/>
      <c r="F189" s="231" t="s">
        <v>291</v>
      </c>
      <c r="G189" s="40"/>
      <c r="H189" s="40"/>
      <c r="I189" s="232"/>
      <c r="J189" s="40"/>
      <c r="K189" s="40"/>
      <c r="L189" s="44"/>
      <c r="M189" s="233"/>
      <c r="N189" s="234"/>
      <c r="O189" s="91"/>
      <c r="P189" s="91"/>
      <c r="Q189" s="91"/>
      <c r="R189" s="91"/>
      <c r="S189" s="91"/>
      <c r="T189" s="91"/>
      <c r="U189" s="92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132</v>
      </c>
      <c r="AU189" s="17" t="s">
        <v>83</v>
      </c>
    </row>
    <row r="190" s="2" customFormat="1" ht="24.15" customHeight="1">
      <c r="A190" s="38"/>
      <c r="B190" s="39"/>
      <c r="C190" s="217" t="s">
        <v>174</v>
      </c>
      <c r="D190" s="217" t="s">
        <v>127</v>
      </c>
      <c r="E190" s="218" t="s">
        <v>292</v>
      </c>
      <c r="F190" s="219" t="s">
        <v>293</v>
      </c>
      <c r="G190" s="220" t="s">
        <v>185</v>
      </c>
      <c r="H190" s="221">
        <v>3</v>
      </c>
      <c r="I190" s="222"/>
      <c r="J190" s="223">
        <f>ROUND(I190*H190,2)</f>
        <v>0</v>
      </c>
      <c r="K190" s="219" t="s">
        <v>1</v>
      </c>
      <c r="L190" s="44"/>
      <c r="M190" s="224" t="s">
        <v>1</v>
      </c>
      <c r="N190" s="225" t="s">
        <v>38</v>
      </c>
      <c r="O190" s="91"/>
      <c r="P190" s="226">
        <f>O190*H190</f>
        <v>0</v>
      </c>
      <c r="Q190" s="226">
        <v>0.11276</v>
      </c>
      <c r="R190" s="226">
        <f>Q190*H190</f>
        <v>0.33828000000000003</v>
      </c>
      <c r="S190" s="226">
        <v>0</v>
      </c>
      <c r="T190" s="226">
        <f>S190*H190</f>
        <v>0</v>
      </c>
      <c r="U190" s="227" t="s">
        <v>1</v>
      </c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8" t="s">
        <v>131</v>
      </c>
      <c r="AT190" s="228" t="s">
        <v>127</v>
      </c>
      <c r="AU190" s="228" t="s">
        <v>83</v>
      </c>
      <c r="AY190" s="17" t="s">
        <v>125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7" t="s">
        <v>81</v>
      </c>
      <c r="BK190" s="229">
        <f>ROUND(I190*H190,2)</f>
        <v>0</v>
      </c>
      <c r="BL190" s="17" t="s">
        <v>131</v>
      </c>
      <c r="BM190" s="228" t="s">
        <v>211</v>
      </c>
    </row>
    <row r="191" s="2" customFormat="1">
      <c r="A191" s="38"/>
      <c r="B191" s="39"/>
      <c r="C191" s="40"/>
      <c r="D191" s="230" t="s">
        <v>132</v>
      </c>
      <c r="E191" s="40"/>
      <c r="F191" s="231" t="s">
        <v>293</v>
      </c>
      <c r="G191" s="40"/>
      <c r="H191" s="40"/>
      <c r="I191" s="232"/>
      <c r="J191" s="40"/>
      <c r="K191" s="40"/>
      <c r="L191" s="44"/>
      <c r="M191" s="233"/>
      <c r="N191" s="234"/>
      <c r="O191" s="91"/>
      <c r="P191" s="91"/>
      <c r="Q191" s="91"/>
      <c r="R191" s="91"/>
      <c r="S191" s="91"/>
      <c r="T191" s="91"/>
      <c r="U191" s="92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132</v>
      </c>
      <c r="AU191" s="17" t="s">
        <v>83</v>
      </c>
    </row>
    <row r="192" s="2" customFormat="1" ht="21.75" customHeight="1">
      <c r="A192" s="38"/>
      <c r="B192" s="39"/>
      <c r="C192" s="259" t="s">
        <v>7</v>
      </c>
      <c r="D192" s="259" t="s">
        <v>168</v>
      </c>
      <c r="E192" s="260" t="s">
        <v>294</v>
      </c>
      <c r="F192" s="261" t="s">
        <v>295</v>
      </c>
      <c r="G192" s="262" t="s">
        <v>185</v>
      </c>
      <c r="H192" s="263">
        <v>3</v>
      </c>
      <c r="I192" s="264"/>
      <c r="J192" s="265">
        <f>ROUND(I192*H192,2)</f>
        <v>0</v>
      </c>
      <c r="K192" s="261" t="s">
        <v>1</v>
      </c>
      <c r="L192" s="266"/>
      <c r="M192" s="267" t="s">
        <v>1</v>
      </c>
      <c r="N192" s="268" t="s">
        <v>38</v>
      </c>
      <c r="O192" s="91"/>
      <c r="P192" s="226">
        <f>O192*H192</f>
        <v>0</v>
      </c>
      <c r="Q192" s="226">
        <v>0.0064999999999999997</v>
      </c>
      <c r="R192" s="226">
        <f>Q192*H192</f>
        <v>0.0195</v>
      </c>
      <c r="S192" s="226">
        <v>0</v>
      </c>
      <c r="T192" s="226">
        <f>S192*H192</f>
        <v>0</v>
      </c>
      <c r="U192" s="227" t="s">
        <v>1</v>
      </c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8" t="s">
        <v>138</v>
      </c>
      <c r="AT192" s="228" t="s">
        <v>168</v>
      </c>
      <c r="AU192" s="228" t="s">
        <v>83</v>
      </c>
      <c r="AY192" s="17" t="s">
        <v>125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7" t="s">
        <v>81</v>
      </c>
      <c r="BK192" s="229">
        <f>ROUND(I192*H192,2)</f>
        <v>0</v>
      </c>
      <c r="BL192" s="17" t="s">
        <v>131</v>
      </c>
      <c r="BM192" s="228" t="s">
        <v>214</v>
      </c>
    </row>
    <row r="193" s="2" customFormat="1">
      <c r="A193" s="38"/>
      <c r="B193" s="39"/>
      <c r="C193" s="40"/>
      <c r="D193" s="230" t="s">
        <v>132</v>
      </c>
      <c r="E193" s="40"/>
      <c r="F193" s="231" t="s">
        <v>295</v>
      </c>
      <c r="G193" s="40"/>
      <c r="H193" s="40"/>
      <c r="I193" s="232"/>
      <c r="J193" s="40"/>
      <c r="K193" s="40"/>
      <c r="L193" s="44"/>
      <c r="M193" s="233"/>
      <c r="N193" s="234"/>
      <c r="O193" s="91"/>
      <c r="P193" s="91"/>
      <c r="Q193" s="91"/>
      <c r="R193" s="91"/>
      <c r="S193" s="91"/>
      <c r="T193" s="91"/>
      <c r="U193" s="92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132</v>
      </c>
      <c r="AU193" s="17" t="s">
        <v>83</v>
      </c>
    </row>
    <row r="194" s="2" customFormat="1" ht="16.5" customHeight="1">
      <c r="A194" s="38"/>
      <c r="B194" s="39"/>
      <c r="C194" s="259" t="s">
        <v>178</v>
      </c>
      <c r="D194" s="259" t="s">
        <v>168</v>
      </c>
      <c r="E194" s="260" t="s">
        <v>296</v>
      </c>
      <c r="F194" s="261" t="s">
        <v>297</v>
      </c>
      <c r="G194" s="262" t="s">
        <v>185</v>
      </c>
      <c r="H194" s="263">
        <v>3</v>
      </c>
      <c r="I194" s="264"/>
      <c r="J194" s="265">
        <f>ROUND(I194*H194,2)</f>
        <v>0</v>
      </c>
      <c r="K194" s="261" t="s">
        <v>1</v>
      </c>
      <c r="L194" s="266"/>
      <c r="M194" s="267" t="s">
        <v>1</v>
      </c>
      <c r="N194" s="268" t="s">
        <v>38</v>
      </c>
      <c r="O194" s="91"/>
      <c r="P194" s="226">
        <f>O194*H194</f>
        <v>0</v>
      </c>
      <c r="Q194" s="226">
        <v>0.0033</v>
      </c>
      <c r="R194" s="226">
        <f>Q194*H194</f>
        <v>0.0098999999999999991</v>
      </c>
      <c r="S194" s="226">
        <v>0</v>
      </c>
      <c r="T194" s="226">
        <f>S194*H194</f>
        <v>0</v>
      </c>
      <c r="U194" s="227" t="s">
        <v>1</v>
      </c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8" t="s">
        <v>138</v>
      </c>
      <c r="AT194" s="228" t="s">
        <v>168</v>
      </c>
      <c r="AU194" s="228" t="s">
        <v>83</v>
      </c>
      <c r="AY194" s="17" t="s">
        <v>125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7" t="s">
        <v>81</v>
      </c>
      <c r="BK194" s="229">
        <f>ROUND(I194*H194,2)</f>
        <v>0</v>
      </c>
      <c r="BL194" s="17" t="s">
        <v>131</v>
      </c>
      <c r="BM194" s="228" t="s">
        <v>217</v>
      </c>
    </row>
    <row r="195" s="2" customFormat="1">
      <c r="A195" s="38"/>
      <c r="B195" s="39"/>
      <c r="C195" s="40"/>
      <c r="D195" s="230" t="s">
        <v>132</v>
      </c>
      <c r="E195" s="40"/>
      <c r="F195" s="231" t="s">
        <v>297</v>
      </c>
      <c r="G195" s="40"/>
      <c r="H195" s="40"/>
      <c r="I195" s="232"/>
      <c r="J195" s="40"/>
      <c r="K195" s="40"/>
      <c r="L195" s="44"/>
      <c r="M195" s="233"/>
      <c r="N195" s="234"/>
      <c r="O195" s="91"/>
      <c r="P195" s="91"/>
      <c r="Q195" s="91"/>
      <c r="R195" s="91"/>
      <c r="S195" s="91"/>
      <c r="T195" s="91"/>
      <c r="U195" s="92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132</v>
      </c>
      <c r="AU195" s="17" t="s">
        <v>83</v>
      </c>
    </row>
    <row r="196" s="2" customFormat="1" ht="16.5" customHeight="1">
      <c r="A196" s="38"/>
      <c r="B196" s="39"/>
      <c r="C196" s="259" t="s">
        <v>218</v>
      </c>
      <c r="D196" s="259" t="s">
        <v>168</v>
      </c>
      <c r="E196" s="260" t="s">
        <v>298</v>
      </c>
      <c r="F196" s="261" t="s">
        <v>299</v>
      </c>
      <c r="G196" s="262" t="s">
        <v>185</v>
      </c>
      <c r="H196" s="263">
        <v>3</v>
      </c>
      <c r="I196" s="264"/>
      <c r="J196" s="265">
        <f>ROUND(I196*H196,2)</f>
        <v>0</v>
      </c>
      <c r="K196" s="261" t="s">
        <v>1</v>
      </c>
      <c r="L196" s="266"/>
      <c r="M196" s="267" t="s">
        <v>1</v>
      </c>
      <c r="N196" s="268" t="s">
        <v>38</v>
      </c>
      <c r="O196" s="91"/>
      <c r="P196" s="226">
        <f>O196*H196</f>
        <v>0</v>
      </c>
      <c r="Q196" s="226">
        <v>0.00014999999999999999</v>
      </c>
      <c r="R196" s="226">
        <f>Q196*H196</f>
        <v>0.00044999999999999999</v>
      </c>
      <c r="S196" s="226">
        <v>0</v>
      </c>
      <c r="T196" s="226">
        <f>S196*H196</f>
        <v>0</v>
      </c>
      <c r="U196" s="227" t="s">
        <v>1</v>
      </c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8" t="s">
        <v>138</v>
      </c>
      <c r="AT196" s="228" t="s">
        <v>168</v>
      </c>
      <c r="AU196" s="228" t="s">
        <v>83</v>
      </c>
      <c r="AY196" s="17" t="s">
        <v>125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7" t="s">
        <v>81</v>
      </c>
      <c r="BK196" s="229">
        <f>ROUND(I196*H196,2)</f>
        <v>0</v>
      </c>
      <c r="BL196" s="17" t="s">
        <v>131</v>
      </c>
      <c r="BM196" s="228" t="s">
        <v>221</v>
      </c>
    </row>
    <row r="197" s="2" customFormat="1">
      <c r="A197" s="38"/>
      <c r="B197" s="39"/>
      <c r="C197" s="40"/>
      <c r="D197" s="230" t="s">
        <v>132</v>
      </c>
      <c r="E197" s="40"/>
      <c r="F197" s="231" t="s">
        <v>299</v>
      </c>
      <c r="G197" s="40"/>
      <c r="H197" s="40"/>
      <c r="I197" s="232"/>
      <c r="J197" s="40"/>
      <c r="K197" s="40"/>
      <c r="L197" s="44"/>
      <c r="M197" s="233"/>
      <c r="N197" s="234"/>
      <c r="O197" s="91"/>
      <c r="P197" s="91"/>
      <c r="Q197" s="91"/>
      <c r="R197" s="91"/>
      <c r="S197" s="91"/>
      <c r="T197" s="91"/>
      <c r="U197" s="92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132</v>
      </c>
      <c r="AU197" s="17" t="s">
        <v>83</v>
      </c>
    </row>
    <row r="198" s="2" customFormat="1" ht="16.5" customHeight="1">
      <c r="A198" s="38"/>
      <c r="B198" s="39"/>
      <c r="C198" s="259" t="s">
        <v>181</v>
      </c>
      <c r="D198" s="259" t="s">
        <v>168</v>
      </c>
      <c r="E198" s="260" t="s">
        <v>300</v>
      </c>
      <c r="F198" s="261" t="s">
        <v>301</v>
      </c>
      <c r="G198" s="262" t="s">
        <v>185</v>
      </c>
      <c r="H198" s="263">
        <v>3</v>
      </c>
      <c r="I198" s="264"/>
      <c r="J198" s="265">
        <f>ROUND(I198*H198,2)</f>
        <v>0</v>
      </c>
      <c r="K198" s="261" t="s">
        <v>1</v>
      </c>
      <c r="L198" s="266"/>
      <c r="M198" s="267" t="s">
        <v>1</v>
      </c>
      <c r="N198" s="268" t="s">
        <v>38</v>
      </c>
      <c r="O198" s="91"/>
      <c r="P198" s="226">
        <f>O198*H198</f>
        <v>0</v>
      </c>
      <c r="Q198" s="226">
        <v>0.00040000000000000002</v>
      </c>
      <c r="R198" s="226">
        <f>Q198*H198</f>
        <v>0.0012000000000000001</v>
      </c>
      <c r="S198" s="226">
        <v>0</v>
      </c>
      <c r="T198" s="226">
        <f>S198*H198</f>
        <v>0</v>
      </c>
      <c r="U198" s="227" t="s">
        <v>1</v>
      </c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8" t="s">
        <v>138</v>
      </c>
      <c r="AT198" s="228" t="s">
        <v>168</v>
      </c>
      <c r="AU198" s="228" t="s">
        <v>83</v>
      </c>
      <c r="AY198" s="17" t="s">
        <v>125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7" t="s">
        <v>81</v>
      </c>
      <c r="BK198" s="229">
        <f>ROUND(I198*H198,2)</f>
        <v>0</v>
      </c>
      <c r="BL198" s="17" t="s">
        <v>131</v>
      </c>
      <c r="BM198" s="228" t="s">
        <v>224</v>
      </c>
    </row>
    <row r="199" s="2" customFormat="1">
      <c r="A199" s="38"/>
      <c r="B199" s="39"/>
      <c r="C199" s="40"/>
      <c r="D199" s="230" t="s">
        <v>132</v>
      </c>
      <c r="E199" s="40"/>
      <c r="F199" s="231" t="s">
        <v>301</v>
      </c>
      <c r="G199" s="40"/>
      <c r="H199" s="40"/>
      <c r="I199" s="232"/>
      <c r="J199" s="40"/>
      <c r="K199" s="40"/>
      <c r="L199" s="44"/>
      <c r="M199" s="233"/>
      <c r="N199" s="234"/>
      <c r="O199" s="91"/>
      <c r="P199" s="91"/>
      <c r="Q199" s="91"/>
      <c r="R199" s="91"/>
      <c r="S199" s="91"/>
      <c r="T199" s="91"/>
      <c r="U199" s="92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132</v>
      </c>
      <c r="AU199" s="17" t="s">
        <v>83</v>
      </c>
    </row>
    <row r="200" s="2" customFormat="1" ht="24.15" customHeight="1">
      <c r="A200" s="38"/>
      <c r="B200" s="39"/>
      <c r="C200" s="217" t="s">
        <v>227</v>
      </c>
      <c r="D200" s="217" t="s">
        <v>127</v>
      </c>
      <c r="E200" s="218" t="s">
        <v>188</v>
      </c>
      <c r="F200" s="219" t="s">
        <v>189</v>
      </c>
      <c r="G200" s="220" t="s">
        <v>190</v>
      </c>
      <c r="H200" s="221">
        <v>104</v>
      </c>
      <c r="I200" s="222"/>
      <c r="J200" s="223">
        <f>ROUND(I200*H200,2)</f>
        <v>0</v>
      </c>
      <c r="K200" s="219" t="s">
        <v>1</v>
      </c>
      <c r="L200" s="44"/>
      <c r="M200" s="224" t="s">
        <v>1</v>
      </c>
      <c r="N200" s="225" t="s">
        <v>38</v>
      </c>
      <c r="O200" s="91"/>
      <c r="P200" s="226">
        <f>O200*H200</f>
        <v>0</v>
      </c>
      <c r="Q200" s="226">
        <v>4.0000000000000003E-05</v>
      </c>
      <c r="R200" s="226">
        <f>Q200*H200</f>
        <v>0.0041600000000000005</v>
      </c>
      <c r="S200" s="226">
        <v>0</v>
      </c>
      <c r="T200" s="226">
        <f>S200*H200</f>
        <v>0</v>
      </c>
      <c r="U200" s="227" t="s">
        <v>1</v>
      </c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8" t="s">
        <v>131</v>
      </c>
      <c r="AT200" s="228" t="s">
        <v>127</v>
      </c>
      <c r="AU200" s="228" t="s">
        <v>83</v>
      </c>
      <c r="AY200" s="17" t="s">
        <v>125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7" t="s">
        <v>81</v>
      </c>
      <c r="BK200" s="229">
        <f>ROUND(I200*H200,2)</f>
        <v>0</v>
      </c>
      <c r="BL200" s="17" t="s">
        <v>131</v>
      </c>
      <c r="BM200" s="228" t="s">
        <v>230</v>
      </c>
    </row>
    <row r="201" s="2" customFormat="1">
      <c r="A201" s="38"/>
      <c r="B201" s="39"/>
      <c r="C201" s="40"/>
      <c r="D201" s="230" t="s">
        <v>132</v>
      </c>
      <c r="E201" s="40"/>
      <c r="F201" s="231" t="s">
        <v>189</v>
      </c>
      <c r="G201" s="40"/>
      <c r="H201" s="40"/>
      <c r="I201" s="232"/>
      <c r="J201" s="40"/>
      <c r="K201" s="40"/>
      <c r="L201" s="44"/>
      <c r="M201" s="233"/>
      <c r="N201" s="234"/>
      <c r="O201" s="91"/>
      <c r="P201" s="91"/>
      <c r="Q201" s="91"/>
      <c r="R201" s="91"/>
      <c r="S201" s="91"/>
      <c r="T201" s="91"/>
      <c r="U201" s="92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132</v>
      </c>
      <c r="AU201" s="17" t="s">
        <v>83</v>
      </c>
    </row>
    <row r="202" s="2" customFormat="1" ht="24.15" customHeight="1">
      <c r="A202" s="38"/>
      <c r="B202" s="39"/>
      <c r="C202" s="217" t="s">
        <v>186</v>
      </c>
      <c r="D202" s="217" t="s">
        <v>127</v>
      </c>
      <c r="E202" s="218" t="s">
        <v>302</v>
      </c>
      <c r="F202" s="219" t="s">
        <v>303</v>
      </c>
      <c r="G202" s="220" t="s">
        <v>185</v>
      </c>
      <c r="H202" s="221">
        <v>12</v>
      </c>
      <c r="I202" s="222"/>
      <c r="J202" s="223">
        <f>ROUND(I202*H202,2)</f>
        <v>0</v>
      </c>
      <c r="K202" s="219" t="s">
        <v>1</v>
      </c>
      <c r="L202" s="44"/>
      <c r="M202" s="224" t="s">
        <v>1</v>
      </c>
      <c r="N202" s="225" t="s">
        <v>38</v>
      </c>
      <c r="O202" s="91"/>
      <c r="P202" s="226">
        <f>O202*H202</f>
        <v>0</v>
      </c>
      <c r="Q202" s="226">
        <v>0.00052999999999999998</v>
      </c>
      <c r="R202" s="226">
        <f>Q202*H202</f>
        <v>0.0063599999999999993</v>
      </c>
      <c r="S202" s="226">
        <v>0</v>
      </c>
      <c r="T202" s="226">
        <f>S202*H202</f>
        <v>0</v>
      </c>
      <c r="U202" s="227" t="s">
        <v>1</v>
      </c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8" t="s">
        <v>131</v>
      </c>
      <c r="AT202" s="228" t="s">
        <v>127</v>
      </c>
      <c r="AU202" s="228" t="s">
        <v>83</v>
      </c>
      <c r="AY202" s="17" t="s">
        <v>125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7" t="s">
        <v>81</v>
      </c>
      <c r="BK202" s="229">
        <f>ROUND(I202*H202,2)</f>
        <v>0</v>
      </c>
      <c r="BL202" s="17" t="s">
        <v>131</v>
      </c>
      <c r="BM202" s="228" t="s">
        <v>233</v>
      </c>
    </row>
    <row r="203" s="2" customFormat="1">
      <c r="A203" s="38"/>
      <c r="B203" s="39"/>
      <c r="C203" s="40"/>
      <c r="D203" s="230" t="s">
        <v>132</v>
      </c>
      <c r="E203" s="40"/>
      <c r="F203" s="231" t="s">
        <v>303</v>
      </c>
      <c r="G203" s="40"/>
      <c r="H203" s="40"/>
      <c r="I203" s="232"/>
      <c r="J203" s="40"/>
      <c r="K203" s="40"/>
      <c r="L203" s="44"/>
      <c r="M203" s="233"/>
      <c r="N203" s="234"/>
      <c r="O203" s="91"/>
      <c r="P203" s="91"/>
      <c r="Q203" s="91"/>
      <c r="R203" s="91"/>
      <c r="S203" s="91"/>
      <c r="T203" s="91"/>
      <c r="U203" s="92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132</v>
      </c>
      <c r="AU203" s="17" t="s">
        <v>83</v>
      </c>
    </row>
    <row r="204" s="2" customFormat="1" ht="24.15" customHeight="1">
      <c r="A204" s="38"/>
      <c r="B204" s="39"/>
      <c r="C204" s="217" t="s">
        <v>238</v>
      </c>
      <c r="D204" s="217" t="s">
        <v>127</v>
      </c>
      <c r="E204" s="218" t="s">
        <v>304</v>
      </c>
      <c r="F204" s="219" t="s">
        <v>305</v>
      </c>
      <c r="G204" s="220" t="s">
        <v>190</v>
      </c>
      <c r="H204" s="221">
        <v>389.30000000000001</v>
      </c>
      <c r="I204" s="222"/>
      <c r="J204" s="223">
        <f>ROUND(I204*H204,2)</f>
        <v>0</v>
      </c>
      <c r="K204" s="219" t="s">
        <v>1</v>
      </c>
      <c r="L204" s="44"/>
      <c r="M204" s="224" t="s">
        <v>1</v>
      </c>
      <c r="N204" s="225" t="s">
        <v>38</v>
      </c>
      <c r="O204" s="91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6">
        <f>S204*H204</f>
        <v>0</v>
      </c>
      <c r="U204" s="227" t="s">
        <v>1</v>
      </c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8" t="s">
        <v>131</v>
      </c>
      <c r="AT204" s="228" t="s">
        <v>127</v>
      </c>
      <c r="AU204" s="228" t="s">
        <v>83</v>
      </c>
      <c r="AY204" s="17" t="s">
        <v>125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7" t="s">
        <v>81</v>
      </c>
      <c r="BK204" s="229">
        <f>ROUND(I204*H204,2)</f>
        <v>0</v>
      </c>
      <c r="BL204" s="17" t="s">
        <v>131</v>
      </c>
      <c r="BM204" s="228" t="s">
        <v>242</v>
      </c>
    </row>
    <row r="205" s="2" customFormat="1">
      <c r="A205" s="38"/>
      <c r="B205" s="39"/>
      <c r="C205" s="40"/>
      <c r="D205" s="230" t="s">
        <v>132</v>
      </c>
      <c r="E205" s="40"/>
      <c r="F205" s="231" t="s">
        <v>305</v>
      </c>
      <c r="G205" s="40"/>
      <c r="H205" s="40"/>
      <c r="I205" s="232"/>
      <c r="J205" s="40"/>
      <c r="K205" s="40"/>
      <c r="L205" s="44"/>
      <c r="M205" s="233"/>
      <c r="N205" s="234"/>
      <c r="O205" s="91"/>
      <c r="P205" s="91"/>
      <c r="Q205" s="91"/>
      <c r="R205" s="91"/>
      <c r="S205" s="91"/>
      <c r="T205" s="91"/>
      <c r="U205" s="92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132</v>
      </c>
      <c r="AU205" s="17" t="s">
        <v>83</v>
      </c>
    </row>
    <row r="206" s="2" customFormat="1" ht="24.15" customHeight="1">
      <c r="A206" s="38"/>
      <c r="B206" s="39"/>
      <c r="C206" s="217" t="s">
        <v>191</v>
      </c>
      <c r="D206" s="217" t="s">
        <v>127</v>
      </c>
      <c r="E206" s="218" t="s">
        <v>306</v>
      </c>
      <c r="F206" s="219" t="s">
        <v>307</v>
      </c>
      <c r="G206" s="220" t="s">
        <v>185</v>
      </c>
      <c r="H206" s="221">
        <v>2</v>
      </c>
      <c r="I206" s="222"/>
      <c r="J206" s="223">
        <f>ROUND(I206*H206,2)</f>
        <v>0</v>
      </c>
      <c r="K206" s="219" t="s">
        <v>1</v>
      </c>
      <c r="L206" s="44"/>
      <c r="M206" s="224" t="s">
        <v>1</v>
      </c>
      <c r="N206" s="225" t="s">
        <v>38</v>
      </c>
      <c r="O206" s="91"/>
      <c r="P206" s="226">
        <f>O206*H206</f>
        <v>0</v>
      </c>
      <c r="Q206" s="226">
        <v>0</v>
      </c>
      <c r="R206" s="226">
        <f>Q206*H206</f>
        <v>0</v>
      </c>
      <c r="S206" s="226">
        <v>0.082000000000000003</v>
      </c>
      <c r="T206" s="226">
        <f>S206*H206</f>
        <v>0.16400000000000001</v>
      </c>
      <c r="U206" s="227" t="s">
        <v>1</v>
      </c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8" t="s">
        <v>131</v>
      </c>
      <c r="AT206" s="228" t="s">
        <v>127</v>
      </c>
      <c r="AU206" s="228" t="s">
        <v>83</v>
      </c>
      <c r="AY206" s="17" t="s">
        <v>125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7" t="s">
        <v>81</v>
      </c>
      <c r="BK206" s="229">
        <f>ROUND(I206*H206,2)</f>
        <v>0</v>
      </c>
      <c r="BL206" s="17" t="s">
        <v>131</v>
      </c>
      <c r="BM206" s="228" t="s">
        <v>247</v>
      </c>
    </row>
    <row r="207" s="2" customFormat="1">
      <c r="A207" s="38"/>
      <c r="B207" s="39"/>
      <c r="C207" s="40"/>
      <c r="D207" s="230" t="s">
        <v>132</v>
      </c>
      <c r="E207" s="40"/>
      <c r="F207" s="231" t="s">
        <v>307</v>
      </c>
      <c r="G207" s="40"/>
      <c r="H207" s="40"/>
      <c r="I207" s="232"/>
      <c r="J207" s="40"/>
      <c r="K207" s="40"/>
      <c r="L207" s="44"/>
      <c r="M207" s="233"/>
      <c r="N207" s="234"/>
      <c r="O207" s="91"/>
      <c r="P207" s="91"/>
      <c r="Q207" s="91"/>
      <c r="R207" s="91"/>
      <c r="S207" s="91"/>
      <c r="T207" s="91"/>
      <c r="U207" s="92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132</v>
      </c>
      <c r="AU207" s="17" t="s">
        <v>83</v>
      </c>
    </row>
    <row r="208" s="2" customFormat="1" ht="24.15" customHeight="1">
      <c r="A208" s="38"/>
      <c r="B208" s="39"/>
      <c r="C208" s="217" t="s">
        <v>250</v>
      </c>
      <c r="D208" s="217" t="s">
        <v>127</v>
      </c>
      <c r="E208" s="218" t="s">
        <v>308</v>
      </c>
      <c r="F208" s="219" t="s">
        <v>309</v>
      </c>
      <c r="G208" s="220" t="s">
        <v>185</v>
      </c>
      <c r="H208" s="221">
        <v>2</v>
      </c>
      <c r="I208" s="222"/>
      <c r="J208" s="223">
        <f>ROUND(I208*H208,2)</f>
        <v>0</v>
      </c>
      <c r="K208" s="219" t="s">
        <v>1</v>
      </c>
      <c r="L208" s="44"/>
      <c r="M208" s="224" t="s">
        <v>1</v>
      </c>
      <c r="N208" s="225" t="s">
        <v>38</v>
      </c>
      <c r="O208" s="91"/>
      <c r="P208" s="226">
        <f>O208*H208</f>
        <v>0</v>
      </c>
      <c r="Q208" s="226">
        <v>0</v>
      </c>
      <c r="R208" s="226">
        <f>Q208*H208</f>
        <v>0</v>
      </c>
      <c r="S208" s="226">
        <v>0.0040000000000000001</v>
      </c>
      <c r="T208" s="226">
        <f>S208*H208</f>
        <v>0.0080000000000000002</v>
      </c>
      <c r="U208" s="227" t="s">
        <v>1</v>
      </c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8" t="s">
        <v>131</v>
      </c>
      <c r="AT208" s="228" t="s">
        <v>127</v>
      </c>
      <c r="AU208" s="228" t="s">
        <v>83</v>
      </c>
      <c r="AY208" s="17" t="s">
        <v>125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7" t="s">
        <v>81</v>
      </c>
      <c r="BK208" s="229">
        <f>ROUND(I208*H208,2)</f>
        <v>0</v>
      </c>
      <c r="BL208" s="17" t="s">
        <v>131</v>
      </c>
      <c r="BM208" s="228" t="s">
        <v>254</v>
      </c>
    </row>
    <row r="209" s="2" customFormat="1">
      <c r="A209" s="38"/>
      <c r="B209" s="39"/>
      <c r="C209" s="40"/>
      <c r="D209" s="230" t="s">
        <v>132</v>
      </c>
      <c r="E209" s="40"/>
      <c r="F209" s="231" t="s">
        <v>309</v>
      </c>
      <c r="G209" s="40"/>
      <c r="H209" s="40"/>
      <c r="I209" s="232"/>
      <c r="J209" s="40"/>
      <c r="K209" s="40"/>
      <c r="L209" s="44"/>
      <c r="M209" s="233"/>
      <c r="N209" s="234"/>
      <c r="O209" s="91"/>
      <c r="P209" s="91"/>
      <c r="Q209" s="91"/>
      <c r="R209" s="91"/>
      <c r="S209" s="91"/>
      <c r="T209" s="91"/>
      <c r="U209" s="92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132</v>
      </c>
      <c r="AU209" s="17" t="s">
        <v>83</v>
      </c>
    </row>
    <row r="210" s="12" customFormat="1" ht="22.8" customHeight="1">
      <c r="A210" s="12"/>
      <c r="B210" s="201"/>
      <c r="C210" s="202"/>
      <c r="D210" s="203" t="s">
        <v>72</v>
      </c>
      <c r="E210" s="215" t="s">
        <v>310</v>
      </c>
      <c r="F210" s="215" t="s">
        <v>311</v>
      </c>
      <c r="G210" s="202"/>
      <c r="H210" s="202"/>
      <c r="I210" s="205"/>
      <c r="J210" s="216">
        <f>BK210</f>
        <v>0</v>
      </c>
      <c r="K210" s="202"/>
      <c r="L210" s="207"/>
      <c r="M210" s="208"/>
      <c r="N210" s="209"/>
      <c r="O210" s="209"/>
      <c r="P210" s="210">
        <f>SUM(P211:P226)</f>
        <v>0</v>
      </c>
      <c r="Q210" s="209"/>
      <c r="R210" s="210">
        <f>SUM(R211:R226)</f>
        <v>0</v>
      </c>
      <c r="S210" s="209"/>
      <c r="T210" s="210">
        <f>SUM(T211:T226)</f>
        <v>0</v>
      </c>
      <c r="U210" s="211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2" t="s">
        <v>81</v>
      </c>
      <c r="AT210" s="213" t="s">
        <v>72</v>
      </c>
      <c r="AU210" s="213" t="s">
        <v>81</v>
      </c>
      <c r="AY210" s="212" t="s">
        <v>125</v>
      </c>
      <c r="BK210" s="214">
        <f>SUM(BK211:BK226)</f>
        <v>0</v>
      </c>
    </row>
    <row r="211" s="2" customFormat="1" ht="21.75" customHeight="1">
      <c r="A211" s="38"/>
      <c r="B211" s="39"/>
      <c r="C211" s="217" t="s">
        <v>151</v>
      </c>
      <c r="D211" s="217" t="s">
        <v>127</v>
      </c>
      <c r="E211" s="218" t="s">
        <v>312</v>
      </c>
      <c r="F211" s="219" t="s">
        <v>313</v>
      </c>
      <c r="G211" s="220" t="s">
        <v>137</v>
      </c>
      <c r="H211" s="221">
        <v>10.522</v>
      </c>
      <c r="I211" s="222"/>
      <c r="J211" s="223">
        <f>ROUND(I211*H211,2)</f>
        <v>0</v>
      </c>
      <c r="K211" s="219" t="s">
        <v>1</v>
      </c>
      <c r="L211" s="44"/>
      <c r="M211" s="224" t="s">
        <v>1</v>
      </c>
      <c r="N211" s="225" t="s">
        <v>38</v>
      </c>
      <c r="O211" s="91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6">
        <f>S211*H211</f>
        <v>0</v>
      </c>
      <c r="U211" s="227" t="s">
        <v>1</v>
      </c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8" t="s">
        <v>131</v>
      </c>
      <c r="AT211" s="228" t="s">
        <v>127</v>
      </c>
      <c r="AU211" s="228" t="s">
        <v>83</v>
      </c>
      <c r="AY211" s="17" t="s">
        <v>125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7" t="s">
        <v>81</v>
      </c>
      <c r="BK211" s="229">
        <f>ROUND(I211*H211,2)</f>
        <v>0</v>
      </c>
      <c r="BL211" s="17" t="s">
        <v>131</v>
      </c>
      <c r="BM211" s="228" t="s">
        <v>314</v>
      </c>
    </row>
    <row r="212" s="2" customFormat="1">
      <c r="A212" s="38"/>
      <c r="B212" s="39"/>
      <c r="C212" s="40"/>
      <c r="D212" s="230" t="s">
        <v>132</v>
      </c>
      <c r="E212" s="40"/>
      <c r="F212" s="231" t="s">
        <v>313</v>
      </c>
      <c r="G212" s="40"/>
      <c r="H212" s="40"/>
      <c r="I212" s="232"/>
      <c r="J212" s="40"/>
      <c r="K212" s="40"/>
      <c r="L212" s="44"/>
      <c r="M212" s="233"/>
      <c r="N212" s="234"/>
      <c r="O212" s="91"/>
      <c r="P212" s="91"/>
      <c r="Q212" s="91"/>
      <c r="R212" s="91"/>
      <c r="S212" s="91"/>
      <c r="T212" s="91"/>
      <c r="U212" s="92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132</v>
      </c>
      <c r="AU212" s="17" t="s">
        <v>83</v>
      </c>
    </row>
    <row r="213" s="2" customFormat="1" ht="24.15" customHeight="1">
      <c r="A213" s="38"/>
      <c r="B213" s="39"/>
      <c r="C213" s="217" t="s">
        <v>315</v>
      </c>
      <c r="D213" s="217" t="s">
        <v>127</v>
      </c>
      <c r="E213" s="218" t="s">
        <v>316</v>
      </c>
      <c r="F213" s="219" t="s">
        <v>317</v>
      </c>
      <c r="G213" s="220" t="s">
        <v>137</v>
      </c>
      <c r="H213" s="221">
        <v>105.22</v>
      </c>
      <c r="I213" s="222"/>
      <c r="J213" s="223">
        <f>ROUND(I213*H213,2)</f>
        <v>0</v>
      </c>
      <c r="K213" s="219" t="s">
        <v>1</v>
      </c>
      <c r="L213" s="44"/>
      <c r="M213" s="224" t="s">
        <v>1</v>
      </c>
      <c r="N213" s="225" t="s">
        <v>38</v>
      </c>
      <c r="O213" s="91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6">
        <f>S213*H213</f>
        <v>0</v>
      </c>
      <c r="U213" s="227" t="s">
        <v>1</v>
      </c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8" t="s">
        <v>131</v>
      </c>
      <c r="AT213" s="228" t="s">
        <v>127</v>
      </c>
      <c r="AU213" s="228" t="s">
        <v>83</v>
      </c>
      <c r="AY213" s="17" t="s">
        <v>125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7" t="s">
        <v>81</v>
      </c>
      <c r="BK213" s="229">
        <f>ROUND(I213*H213,2)</f>
        <v>0</v>
      </c>
      <c r="BL213" s="17" t="s">
        <v>131</v>
      </c>
      <c r="BM213" s="228" t="s">
        <v>318</v>
      </c>
    </row>
    <row r="214" s="2" customFormat="1">
      <c r="A214" s="38"/>
      <c r="B214" s="39"/>
      <c r="C214" s="40"/>
      <c r="D214" s="230" t="s">
        <v>132</v>
      </c>
      <c r="E214" s="40"/>
      <c r="F214" s="231" t="s">
        <v>317</v>
      </c>
      <c r="G214" s="40"/>
      <c r="H214" s="40"/>
      <c r="I214" s="232"/>
      <c r="J214" s="40"/>
      <c r="K214" s="40"/>
      <c r="L214" s="44"/>
      <c r="M214" s="233"/>
      <c r="N214" s="234"/>
      <c r="O214" s="91"/>
      <c r="P214" s="91"/>
      <c r="Q214" s="91"/>
      <c r="R214" s="91"/>
      <c r="S214" s="91"/>
      <c r="T214" s="91"/>
      <c r="U214" s="92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132</v>
      </c>
      <c r="AU214" s="17" t="s">
        <v>83</v>
      </c>
    </row>
    <row r="215" s="13" customFormat="1">
      <c r="A215" s="13"/>
      <c r="B215" s="235"/>
      <c r="C215" s="236"/>
      <c r="D215" s="230" t="s">
        <v>139</v>
      </c>
      <c r="E215" s="237" t="s">
        <v>1</v>
      </c>
      <c r="F215" s="238" t="s">
        <v>319</v>
      </c>
      <c r="G215" s="236"/>
      <c r="H215" s="239">
        <v>105.22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3"/>
      <c r="U215" s="244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139</v>
      </c>
      <c r="AU215" s="245" t="s">
        <v>83</v>
      </c>
      <c r="AV215" s="13" t="s">
        <v>83</v>
      </c>
      <c r="AW215" s="13" t="s">
        <v>30</v>
      </c>
      <c r="AX215" s="13" t="s">
        <v>73</v>
      </c>
      <c r="AY215" s="245" t="s">
        <v>125</v>
      </c>
    </row>
    <row r="216" s="14" customFormat="1">
      <c r="A216" s="14"/>
      <c r="B216" s="246"/>
      <c r="C216" s="247"/>
      <c r="D216" s="230" t="s">
        <v>139</v>
      </c>
      <c r="E216" s="248" t="s">
        <v>1</v>
      </c>
      <c r="F216" s="249" t="s">
        <v>141</v>
      </c>
      <c r="G216" s="247"/>
      <c r="H216" s="250">
        <v>105.22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4"/>
      <c r="U216" s="255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139</v>
      </c>
      <c r="AU216" s="256" t="s">
        <v>83</v>
      </c>
      <c r="AV216" s="14" t="s">
        <v>131</v>
      </c>
      <c r="AW216" s="14" t="s">
        <v>30</v>
      </c>
      <c r="AX216" s="14" t="s">
        <v>81</v>
      </c>
      <c r="AY216" s="256" t="s">
        <v>125</v>
      </c>
    </row>
    <row r="217" s="2" customFormat="1" ht="24.15" customHeight="1">
      <c r="A217" s="38"/>
      <c r="B217" s="39"/>
      <c r="C217" s="217" t="s">
        <v>197</v>
      </c>
      <c r="D217" s="217" t="s">
        <v>127</v>
      </c>
      <c r="E217" s="218" t="s">
        <v>320</v>
      </c>
      <c r="F217" s="219" t="s">
        <v>321</v>
      </c>
      <c r="G217" s="220" t="s">
        <v>137</v>
      </c>
      <c r="H217" s="221">
        <v>10.522</v>
      </c>
      <c r="I217" s="222"/>
      <c r="J217" s="223">
        <f>ROUND(I217*H217,2)</f>
        <v>0</v>
      </c>
      <c r="K217" s="219" t="s">
        <v>1</v>
      </c>
      <c r="L217" s="44"/>
      <c r="M217" s="224" t="s">
        <v>1</v>
      </c>
      <c r="N217" s="225" t="s">
        <v>38</v>
      </c>
      <c r="O217" s="91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6">
        <f>S217*H217</f>
        <v>0</v>
      </c>
      <c r="U217" s="227" t="s">
        <v>1</v>
      </c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8" t="s">
        <v>131</v>
      </c>
      <c r="AT217" s="228" t="s">
        <v>127</v>
      </c>
      <c r="AU217" s="228" t="s">
        <v>83</v>
      </c>
      <c r="AY217" s="17" t="s">
        <v>125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7" t="s">
        <v>81</v>
      </c>
      <c r="BK217" s="229">
        <f>ROUND(I217*H217,2)</f>
        <v>0</v>
      </c>
      <c r="BL217" s="17" t="s">
        <v>131</v>
      </c>
      <c r="BM217" s="228" t="s">
        <v>322</v>
      </c>
    </row>
    <row r="218" s="2" customFormat="1">
      <c r="A218" s="38"/>
      <c r="B218" s="39"/>
      <c r="C218" s="40"/>
      <c r="D218" s="230" t="s">
        <v>132</v>
      </c>
      <c r="E218" s="40"/>
      <c r="F218" s="231" t="s">
        <v>321</v>
      </c>
      <c r="G218" s="40"/>
      <c r="H218" s="40"/>
      <c r="I218" s="232"/>
      <c r="J218" s="40"/>
      <c r="K218" s="40"/>
      <c r="L218" s="44"/>
      <c r="M218" s="233"/>
      <c r="N218" s="234"/>
      <c r="O218" s="91"/>
      <c r="P218" s="91"/>
      <c r="Q218" s="91"/>
      <c r="R218" s="91"/>
      <c r="S218" s="91"/>
      <c r="T218" s="91"/>
      <c r="U218" s="92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132</v>
      </c>
      <c r="AU218" s="17" t="s">
        <v>83</v>
      </c>
    </row>
    <row r="219" s="2" customFormat="1" ht="33" customHeight="1">
      <c r="A219" s="38"/>
      <c r="B219" s="39"/>
      <c r="C219" s="259" t="s">
        <v>201</v>
      </c>
      <c r="D219" s="259" t="s">
        <v>168</v>
      </c>
      <c r="E219" s="260" t="s">
        <v>323</v>
      </c>
      <c r="F219" s="261" t="s">
        <v>324</v>
      </c>
      <c r="G219" s="262" t="s">
        <v>137</v>
      </c>
      <c r="H219" s="263">
        <v>0.16400000000000001</v>
      </c>
      <c r="I219" s="264"/>
      <c r="J219" s="265">
        <f>ROUND(I219*H219,2)</f>
        <v>0</v>
      </c>
      <c r="K219" s="261" t="s">
        <v>1</v>
      </c>
      <c r="L219" s="266"/>
      <c r="M219" s="267" t="s">
        <v>1</v>
      </c>
      <c r="N219" s="268" t="s">
        <v>38</v>
      </c>
      <c r="O219" s="91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6">
        <f>S219*H219</f>
        <v>0</v>
      </c>
      <c r="U219" s="227" t="s">
        <v>1</v>
      </c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8" t="s">
        <v>138</v>
      </c>
      <c r="AT219" s="228" t="s">
        <v>168</v>
      </c>
      <c r="AU219" s="228" t="s">
        <v>83</v>
      </c>
      <c r="AY219" s="17" t="s">
        <v>125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7" t="s">
        <v>81</v>
      </c>
      <c r="BK219" s="229">
        <f>ROUND(I219*H219,2)</f>
        <v>0</v>
      </c>
      <c r="BL219" s="17" t="s">
        <v>131</v>
      </c>
      <c r="BM219" s="228" t="s">
        <v>325</v>
      </c>
    </row>
    <row r="220" s="2" customFormat="1">
      <c r="A220" s="38"/>
      <c r="B220" s="39"/>
      <c r="C220" s="40"/>
      <c r="D220" s="230" t="s">
        <v>132</v>
      </c>
      <c r="E220" s="40"/>
      <c r="F220" s="231" t="s">
        <v>324</v>
      </c>
      <c r="G220" s="40"/>
      <c r="H220" s="40"/>
      <c r="I220" s="232"/>
      <c r="J220" s="40"/>
      <c r="K220" s="40"/>
      <c r="L220" s="44"/>
      <c r="M220" s="233"/>
      <c r="N220" s="234"/>
      <c r="O220" s="91"/>
      <c r="P220" s="91"/>
      <c r="Q220" s="91"/>
      <c r="R220" s="91"/>
      <c r="S220" s="91"/>
      <c r="T220" s="91"/>
      <c r="U220" s="92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132</v>
      </c>
      <c r="AU220" s="17" t="s">
        <v>83</v>
      </c>
    </row>
    <row r="221" s="13" customFormat="1">
      <c r="A221" s="13"/>
      <c r="B221" s="235"/>
      <c r="C221" s="236"/>
      <c r="D221" s="230" t="s">
        <v>139</v>
      </c>
      <c r="E221" s="237" t="s">
        <v>1</v>
      </c>
      <c r="F221" s="238" t="s">
        <v>326</v>
      </c>
      <c r="G221" s="236"/>
      <c r="H221" s="239">
        <v>0.16400000000000001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3"/>
      <c r="U221" s="244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139</v>
      </c>
      <c r="AU221" s="245" t="s">
        <v>83</v>
      </c>
      <c r="AV221" s="13" t="s">
        <v>83</v>
      </c>
      <c r="AW221" s="13" t="s">
        <v>30</v>
      </c>
      <c r="AX221" s="13" t="s">
        <v>73</v>
      </c>
      <c r="AY221" s="245" t="s">
        <v>125</v>
      </c>
    </row>
    <row r="222" s="14" customFormat="1">
      <c r="A222" s="14"/>
      <c r="B222" s="246"/>
      <c r="C222" s="247"/>
      <c r="D222" s="230" t="s">
        <v>139</v>
      </c>
      <c r="E222" s="248" t="s">
        <v>1</v>
      </c>
      <c r="F222" s="249" t="s">
        <v>141</v>
      </c>
      <c r="G222" s="247"/>
      <c r="H222" s="250">
        <v>0.16400000000000001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4"/>
      <c r="U222" s="255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6" t="s">
        <v>139</v>
      </c>
      <c r="AU222" s="256" t="s">
        <v>83</v>
      </c>
      <c r="AV222" s="14" t="s">
        <v>131</v>
      </c>
      <c r="AW222" s="14" t="s">
        <v>30</v>
      </c>
      <c r="AX222" s="14" t="s">
        <v>81</v>
      </c>
      <c r="AY222" s="256" t="s">
        <v>125</v>
      </c>
    </row>
    <row r="223" s="2" customFormat="1" ht="37.8" customHeight="1">
      <c r="A223" s="38"/>
      <c r="B223" s="39"/>
      <c r="C223" s="259" t="s">
        <v>327</v>
      </c>
      <c r="D223" s="259" t="s">
        <v>168</v>
      </c>
      <c r="E223" s="260" t="s">
        <v>328</v>
      </c>
      <c r="F223" s="261" t="s">
        <v>329</v>
      </c>
      <c r="G223" s="262" t="s">
        <v>137</v>
      </c>
      <c r="H223" s="263">
        <v>10.35</v>
      </c>
      <c r="I223" s="264"/>
      <c r="J223" s="265">
        <f>ROUND(I223*H223,2)</f>
        <v>0</v>
      </c>
      <c r="K223" s="261" t="s">
        <v>1</v>
      </c>
      <c r="L223" s="266"/>
      <c r="M223" s="267" t="s">
        <v>1</v>
      </c>
      <c r="N223" s="268" t="s">
        <v>38</v>
      </c>
      <c r="O223" s="91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6">
        <f>S223*H223</f>
        <v>0</v>
      </c>
      <c r="U223" s="227" t="s">
        <v>1</v>
      </c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8" t="s">
        <v>138</v>
      </c>
      <c r="AT223" s="228" t="s">
        <v>168</v>
      </c>
      <c r="AU223" s="228" t="s">
        <v>83</v>
      </c>
      <c r="AY223" s="17" t="s">
        <v>125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7" t="s">
        <v>81</v>
      </c>
      <c r="BK223" s="229">
        <f>ROUND(I223*H223,2)</f>
        <v>0</v>
      </c>
      <c r="BL223" s="17" t="s">
        <v>131</v>
      </c>
      <c r="BM223" s="228" t="s">
        <v>330</v>
      </c>
    </row>
    <row r="224" s="2" customFormat="1">
      <c r="A224" s="38"/>
      <c r="B224" s="39"/>
      <c r="C224" s="40"/>
      <c r="D224" s="230" t="s">
        <v>132</v>
      </c>
      <c r="E224" s="40"/>
      <c r="F224" s="231" t="s">
        <v>329</v>
      </c>
      <c r="G224" s="40"/>
      <c r="H224" s="40"/>
      <c r="I224" s="232"/>
      <c r="J224" s="40"/>
      <c r="K224" s="40"/>
      <c r="L224" s="44"/>
      <c r="M224" s="233"/>
      <c r="N224" s="234"/>
      <c r="O224" s="91"/>
      <c r="P224" s="91"/>
      <c r="Q224" s="91"/>
      <c r="R224" s="91"/>
      <c r="S224" s="91"/>
      <c r="T224" s="91"/>
      <c r="U224" s="92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132</v>
      </c>
      <c r="AU224" s="17" t="s">
        <v>83</v>
      </c>
    </row>
    <row r="225" s="13" customFormat="1">
      <c r="A225" s="13"/>
      <c r="B225" s="235"/>
      <c r="C225" s="236"/>
      <c r="D225" s="230" t="s">
        <v>139</v>
      </c>
      <c r="E225" s="237" t="s">
        <v>1</v>
      </c>
      <c r="F225" s="238" t="s">
        <v>331</v>
      </c>
      <c r="G225" s="236"/>
      <c r="H225" s="239">
        <v>10.35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3"/>
      <c r="U225" s="244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139</v>
      </c>
      <c r="AU225" s="245" t="s">
        <v>83</v>
      </c>
      <c r="AV225" s="13" t="s">
        <v>83</v>
      </c>
      <c r="AW225" s="13" t="s">
        <v>30</v>
      </c>
      <c r="AX225" s="13" t="s">
        <v>73</v>
      </c>
      <c r="AY225" s="245" t="s">
        <v>125</v>
      </c>
    </row>
    <row r="226" s="14" customFormat="1">
      <c r="A226" s="14"/>
      <c r="B226" s="246"/>
      <c r="C226" s="247"/>
      <c r="D226" s="230" t="s">
        <v>139</v>
      </c>
      <c r="E226" s="248" t="s">
        <v>1</v>
      </c>
      <c r="F226" s="249" t="s">
        <v>141</v>
      </c>
      <c r="G226" s="247"/>
      <c r="H226" s="250">
        <v>10.35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4"/>
      <c r="U226" s="255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6" t="s">
        <v>139</v>
      </c>
      <c r="AU226" s="256" t="s">
        <v>83</v>
      </c>
      <c r="AV226" s="14" t="s">
        <v>131</v>
      </c>
      <c r="AW226" s="14" t="s">
        <v>30</v>
      </c>
      <c r="AX226" s="14" t="s">
        <v>81</v>
      </c>
      <c r="AY226" s="256" t="s">
        <v>125</v>
      </c>
    </row>
    <row r="227" s="12" customFormat="1" ht="22.8" customHeight="1">
      <c r="A227" s="12"/>
      <c r="B227" s="201"/>
      <c r="C227" s="202"/>
      <c r="D227" s="203" t="s">
        <v>72</v>
      </c>
      <c r="E227" s="215" t="s">
        <v>225</v>
      </c>
      <c r="F227" s="215" t="s">
        <v>226</v>
      </c>
      <c r="G227" s="202"/>
      <c r="H227" s="202"/>
      <c r="I227" s="205"/>
      <c r="J227" s="216">
        <f>BK227</f>
        <v>0</v>
      </c>
      <c r="K227" s="202"/>
      <c r="L227" s="207"/>
      <c r="M227" s="208"/>
      <c r="N227" s="209"/>
      <c r="O227" s="209"/>
      <c r="P227" s="210">
        <f>SUM(P228:P231)</f>
        <v>0</v>
      </c>
      <c r="Q227" s="209"/>
      <c r="R227" s="210">
        <f>SUM(R228:R231)</f>
        <v>0</v>
      </c>
      <c r="S227" s="209"/>
      <c r="T227" s="210">
        <f>SUM(T228:T231)</f>
        <v>0</v>
      </c>
      <c r="U227" s="211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2" t="s">
        <v>81</v>
      </c>
      <c r="AT227" s="213" t="s">
        <v>72</v>
      </c>
      <c r="AU227" s="213" t="s">
        <v>81</v>
      </c>
      <c r="AY227" s="212" t="s">
        <v>125</v>
      </c>
      <c r="BK227" s="214">
        <f>SUM(BK228:BK231)</f>
        <v>0</v>
      </c>
    </row>
    <row r="228" s="2" customFormat="1" ht="24.15" customHeight="1">
      <c r="A228" s="38"/>
      <c r="B228" s="39"/>
      <c r="C228" s="217" t="s">
        <v>204</v>
      </c>
      <c r="D228" s="217" t="s">
        <v>127</v>
      </c>
      <c r="E228" s="218" t="s">
        <v>228</v>
      </c>
      <c r="F228" s="219" t="s">
        <v>229</v>
      </c>
      <c r="G228" s="220" t="s">
        <v>137</v>
      </c>
      <c r="H228" s="221">
        <v>60.018000000000001</v>
      </c>
      <c r="I228" s="222"/>
      <c r="J228" s="223">
        <f>ROUND(I228*H228,2)</f>
        <v>0</v>
      </c>
      <c r="K228" s="219" t="s">
        <v>1</v>
      </c>
      <c r="L228" s="44"/>
      <c r="M228" s="224" t="s">
        <v>1</v>
      </c>
      <c r="N228" s="225" t="s">
        <v>38</v>
      </c>
      <c r="O228" s="91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6">
        <f>S228*H228</f>
        <v>0</v>
      </c>
      <c r="U228" s="227" t="s">
        <v>1</v>
      </c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8" t="s">
        <v>131</v>
      </c>
      <c r="AT228" s="228" t="s">
        <v>127</v>
      </c>
      <c r="AU228" s="228" t="s">
        <v>83</v>
      </c>
      <c r="AY228" s="17" t="s">
        <v>125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7" t="s">
        <v>81</v>
      </c>
      <c r="BK228" s="229">
        <f>ROUND(I228*H228,2)</f>
        <v>0</v>
      </c>
      <c r="BL228" s="17" t="s">
        <v>131</v>
      </c>
      <c r="BM228" s="228" t="s">
        <v>332</v>
      </c>
    </row>
    <row r="229" s="2" customFormat="1">
      <c r="A229" s="38"/>
      <c r="B229" s="39"/>
      <c r="C229" s="40"/>
      <c r="D229" s="230" t="s">
        <v>132</v>
      </c>
      <c r="E229" s="40"/>
      <c r="F229" s="231" t="s">
        <v>229</v>
      </c>
      <c r="G229" s="40"/>
      <c r="H229" s="40"/>
      <c r="I229" s="232"/>
      <c r="J229" s="40"/>
      <c r="K229" s="40"/>
      <c r="L229" s="44"/>
      <c r="M229" s="233"/>
      <c r="N229" s="234"/>
      <c r="O229" s="91"/>
      <c r="P229" s="91"/>
      <c r="Q229" s="91"/>
      <c r="R229" s="91"/>
      <c r="S229" s="91"/>
      <c r="T229" s="91"/>
      <c r="U229" s="92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132</v>
      </c>
      <c r="AU229" s="17" t="s">
        <v>83</v>
      </c>
    </row>
    <row r="230" s="2" customFormat="1" ht="33" customHeight="1">
      <c r="A230" s="38"/>
      <c r="B230" s="39"/>
      <c r="C230" s="217" t="s">
        <v>333</v>
      </c>
      <c r="D230" s="217" t="s">
        <v>127</v>
      </c>
      <c r="E230" s="218" t="s">
        <v>231</v>
      </c>
      <c r="F230" s="219" t="s">
        <v>232</v>
      </c>
      <c r="G230" s="220" t="s">
        <v>137</v>
      </c>
      <c r="H230" s="221">
        <v>60.018000000000001</v>
      </c>
      <c r="I230" s="222"/>
      <c r="J230" s="223">
        <f>ROUND(I230*H230,2)</f>
        <v>0</v>
      </c>
      <c r="K230" s="219" t="s">
        <v>1</v>
      </c>
      <c r="L230" s="44"/>
      <c r="M230" s="224" t="s">
        <v>1</v>
      </c>
      <c r="N230" s="225" t="s">
        <v>38</v>
      </c>
      <c r="O230" s="91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6">
        <f>S230*H230</f>
        <v>0</v>
      </c>
      <c r="U230" s="227" t="s">
        <v>1</v>
      </c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8" t="s">
        <v>131</v>
      </c>
      <c r="AT230" s="228" t="s">
        <v>127</v>
      </c>
      <c r="AU230" s="228" t="s">
        <v>83</v>
      </c>
      <c r="AY230" s="17" t="s">
        <v>125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7" t="s">
        <v>81</v>
      </c>
      <c r="BK230" s="229">
        <f>ROUND(I230*H230,2)</f>
        <v>0</v>
      </c>
      <c r="BL230" s="17" t="s">
        <v>131</v>
      </c>
      <c r="BM230" s="228" t="s">
        <v>334</v>
      </c>
    </row>
    <row r="231" s="2" customFormat="1">
      <c r="A231" s="38"/>
      <c r="B231" s="39"/>
      <c r="C231" s="40"/>
      <c r="D231" s="230" t="s">
        <v>132</v>
      </c>
      <c r="E231" s="40"/>
      <c r="F231" s="231" t="s">
        <v>232</v>
      </c>
      <c r="G231" s="40"/>
      <c r="H231" s="40"/>
      <c r="I231" s="232"/>
      <c r="J231" s="40"/>
      <c r="K231" s="40"/>
      <c r="L231" s="44"/>
      <c r="M231" s="233"/>
      <c r="N231" s="234"/>
      <c r="O231" s="91"/>
      <c r="P231" s="91"/>
      <c r="Q231" s="91"/>
      <c r="R231" s="91"/>
      <c r="S231" s="91"/>
      <c r="T231" s="91"/>
      <c r="U231" s="92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132</v>
      </c>
      <c r="AU231" s="17" t="s">
        <v>83</v>
      </c>
    </row>
    <row r="232" s="12" customFormat="1" ht="25.92" customHeight="1">
      <c r="A232" s="12"/>
      <c r="B232" s="201"/>
      <c r="C232" s="202"/>
      <c r="D232" s="203" t="s">
        <v>72</v>
      </c>
      <c r="E232" s="204" t="s">
        <v>248</v>
      </c>
      <c r="F232" s="204" t="s">
        <v>249</v>
      </c>
      <c r="G232" s="202"/>
      <c r="H232" s="202"/>
      <c r="I232" s="205"/>
      <c r="J232" s="206">
        <f>BK232</f>
        <v>0</v>
      </c>
      <c r="K232" s="202"/>
      <c r="L232" s="207"/>
      <c r="M232" s="208"/>
      <c r="N232" s="209"/>
      <c r="O232" s="209"/>
      <c r="P232" s="210">
        <f>SUM(P233:P234)</f>
        <v>0</v>
      </c>
      <c r="Q232" s="209"/>
      <c r="R232" s="210">
        <f>SUM(R233:R234)</f>
        <v>0</v>
      </c>
      <c r="S232" s="209"/>
      <c r="T232" s="210">
        <f>SUM(T233:T234)</f>
        <v>0</v>
      </c>
      <c r="U232" s="211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2" t="s">
        <v>142</v>
      </c>
      <c r="AT232" s="213" t="s">
        <v>72</v>
      </c>
      <c r="AU232" s="213" t="s">
        <v>73</v>
      </c>
      <c r="AY232" s="212" t="s">
        <v>125</v>
      </c>
      <c r="BK232" s="214">
        <f>SUM(BK233:BK234)</f>
        <v>0</v>
      </c>
    </row>
    <row r="233" s="2" customFormat="1" ht="16.5" customHeight="1">
      <c r="A233" s="38"/>
      <c r="B233" s="39"/>
      <c r="C233" s="217" t="s">
        <v>208</v>
      </c>
      <c r="D233" s="217" t="s">
        <v>127</v>
      </c>
      <c r="E233" s="218" t="s">
        <v>251</v>
      </c>
      <c r="F233" s="219" t="s">
        <v>252</v>
      </c>
      <c r="G233" s="220" t="s">
        <v>253</v>
      </c>
      <c r="H233" s="221">
        <v>1</v>
      </c>
      <c r="I233" s="222"/>
      <c r="J233" s="223">
        <f>ROUND(I233*H233,2)</f>
        <v>0</v>
      </c>
      <c r="K233" s="219" t="s">
        <v>1</v>
      </c>
      <c r="L233" s="44"/>
      <c r="M233" s="224" t="s">
        <v>1</v>
      </c>
      <c r="N233" s="225" t="s">
        <v>38</v>
      </c>
      <c r="O233" s="91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6">
        <f>S233*H233</f>
        <v>0</v>
      </c>
      <c r="U233" s="227" t="s">
        <v>1</v>
      </c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8" t="s">
        <v>131</v>
      </c>
      <c r="AT233" s="228" t="s">
        <v>127</v>
      </c>
      <c r="AU233" s="228" t="s">
        <v>81</v>
      </c>
      <c r="AY233" s="17" t="s">
        <v>125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7" t="s">
        <v>81</v>
      </c>
      <c r="BK233" s="229">
        <f>ROUND(I233*H233,2)</f>
        <v>0</v>
      </c>
      <c r="BL233" s="17" t="s">
        <v>131</v>
      </c>
      <c r="BM233" s="228" t="s">
        <v>335</v>
      </c>
    </row>
    <row r="234" s="2" customFormat="1">
      <c r="A234" s="38"/>
      <c r="B234" s="39"/>
      <c r="C234" s="40"/>
      <c r="D234" s="230" t="s">
        <v>132</v>
      </c>
      <c r="E234" s="40"/>
      <c r="F234" s="231" t="s">
        <v>252</v>
      </c>
      <c r="G234" s="40"/>
      <c r="H234" s="40"/>
      <c r="I234" s="232"/>
      <c r="J234" s="40"/>
      <c r="K234" s="40"/>
      <c r="L234" s="44"/>
      <c r="M234" s="269"/>
      <c r="N234" s="270"/>
      <c r="O234" s="271"/>
      <c r="P234" s="271"/>
      <c r="Q234" s="271"/>
      <c r="R234" s="271"/>
      <c r="S234" s="271"/>
      <c r="T234" s="271"/>
      <c r="U234" s="272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132</v>
      </c>
      <c r="AU234" s="17" t="s">
        <v>81</v>
      </c>
    </row>
    <row r="235" s="2" customFormat="1" ht="6.96" customHeight="1">
      <c r="A235" s="38"/>
      <c r="B235" s="66"/>
      <c r="C235" s="67"/>
      <c r="D235" s="67"/>
      <c r="E235" s="67"/>
      <c r="F235" s="67"/>
      <c r="G235" s="67"/>
      <c r="H235" s="67"/>
      <c r="I235" s="67"/>
      <c r="J235" s="67"/>
      <c r="K235" s="67"/>
      <c r="L235" s="44"/>
      <c r="M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</row>
  </sheetData>
  <sheetProtection sheet="1" autoFilter="0" formatColumns="0" formatRows="0" objects="1" scenarios="1" spinCount="100000" saltValue="D3PvqhtVY5cR6dCdB2V03OPqzWgGqRftTYunQ3/x7NmzedTpSgOR+8P5Q6L1ckwRjdl+WFSB1Y0L1va+K57w6w==" hashValue="jYymCMvFStZvT/EHa3rYfyasGh1CIMtGtz22yuLE1c2tsZq2kBVd3FZ8/K3xakIaKl0wvHjsykiRPethO2UpOg==" algorithmName="SHA-512" password="CC35"/>
  <autoFilter ref="C123:K23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Hrdly pristupovy chodnik k arealu EMCO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336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ROUND((SUM(BE122:BE237)),  2)</f>
        <v>0</v>
      </c>
      <c r="G33" s="38"/>
      <c r="H33" s="38"/>
      <c r="I33" s="155">
        <v>0.20999999999999999</v>
      </c>
      <c r="J33" s="154">
        <f>ROUND(((SUM(BE122:BE237))*I33),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ROUND((SUM(BF122:BF237)),  2)</f>
        <v>0</v>
      </c>
      <c r="G34" s="38"/>
      <c r="H34" s="38"/>
      <c r="I34" s="155">
        <v>0.12</v>
      </c>
      <c r="J34" s="154">
        <f>ROUND(((SUM(BF122:BF237))*I34),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ROUND((SUM(BG122:BG237)),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ROUND((SUM(BH122:BH237)),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ROUND((SUM(BI122:BI237)),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Hrdly pristupovy chodnik k arealu EMCO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Přímé výdaje na dopr...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98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99</v>
      </c>
    </row>
    <row r="97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J159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103</v>
      </c>
      <c r="E100" s="188"/>
      <c r="F100" s="188"/>
      <c r="G100" s="188"/>
      <c r="H100" s="188"/>
      <c r="I100" s="188"/>
      <c r="J100" s="189">
        <f>J203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257</v>
      </c>
      <c r="E101" s="188"/>
      <c r="F101" s="188"/>
      <c r="G101" s="188"/>
      <c r="H101" s="188"/>
      <c r="I101" s="188"/>
      <c r="J101" s="189">
        <f>J220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104</v>
      </c>
      <c r="E102" s="188"/>
      <c r="F102" s="188"/>
      <c r="G102" s="188"/>
      <c r="H102" s="188"/>
      <c r="I102" s="188"/>
      <c r="J102" s="189">
        <f>J233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109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Hrdly pristupovy chodnik k arealu EMCO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93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03 - Přímé výdaje na dopr...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16. 9. 2025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31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110</v>
      </c>
      <c r="D121" s="194" t="s">
        <v>58</v>
      </c>
      <c r="E121" s="194" t="s">
        <v>54</v>
      </c>
      <c r="F121" s="194" t="s">
        <v>55</v>
      </c>
      <c r="G121" s="194" t="s">
        <v>111</v>
      </c>
      <c r="H121" s="194" t="s">
        <v>112</v>
      </c>
      <c r="I121" s="194" t="s">
        <v>113</v>
      </c>
      <c r="J121" s="194" t="s">
        <v>97</v>
      </c>
      <c r="K121" s="195" t="s">
        <v>114</v>
      </c>
      <c r="L121" s="196"/>
      <c r="M121" s="100" t="s">
        <v>1</v>
      </c>
      <c r="N121" s="101" t="s">
        <v>37</v>
      </c>
      <c r="O121" s="101" t="s">
        <v>115</v>
      </c>
      <c r="P121" s="101" t="s">
        <v>116</v>
      </c>
      <c r="Q121" s="101" t="s">
        <v>117</v>
      </c>
      <c r="R121" s="101" t="s">
        <v>118</v>
      </c>
      <c r="S121" s="101" t="s">
        <v>119</v>
      </c>
      <c r="T121" s="101" t="s">
        <v>120</v>
      </c>
      <c r="U121" s="102" t="s">
        <v>121</v>
      </c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122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199">
        <f>T123</f>
        <v>19.851875</v>
      </c>
      <c r="U122" s="105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72</v>
      </c>
      <c r="AU122" s="17" t="s">
        <v>99</v>
      </c>
      <c r="BK122" s="200">
        <f>BK123</f>
        <v>0</v>
      </c>
    </row>
    <row r="123" s="12" customFormat="1" ht="25.92" customHeight="1">
      <c r="A123" s="12"/>
      <c r="B123" s="201"/>
      <c r="C123" s="202"/>
      <c r="D123" s="203" t="s">
        <v>72</v>
      </c>
      <c r="E123" s="204" t="s">
        <v>123</v>
      </c>
      <c r="F123" s="204" t="s">
        <v>124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P124+P159+P203+P220+P233</f>
        <v>0</v>
      </c>
      <c r="Q123" s="209"/>
      <c r="R123" s="210">
        <f>R124+R159+R203+R220+R233</f>
        <v>0</v>
      </c>
      <c r="S123" s="209"/>
      <c r="T123" s="210">
        <f>T124+T159+T203+T220+T233</f>
        <v>19.851875</v>
      </c>
      <c r="U123" s="211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81</v>
      </c>
      <c r="AT123" s="213" t="s">
        <v>72</v>
      </c>
      <c r="AU123" s="213" t="s">
        <v>73</v>
      </c>
      <c r="AY123" s="212" t="s">
        <v>125</v>
      </c>
      <c r="BK123" s="214">
        <f>BK124+BK159+BK203+BK220+BK233</f>
        <v>0</v>
      </c>
    </row>
    <row r="124" s="12" customFormat="1" ht="22.8" customHeight="1">
      <c r="A124" s="12"/>
      <c r="B124" s="201"/>
      <c r="C124" s="202"/>
      <c r="D124" s="203" t="s">
        <v>72</v>
      </c>
      <c r="E124" s="215" t="s">
        <v>81</v>
      </c>
      <c r="F124" s="215" t="s">
        <v>126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SUM(P125:P158)</f>
        <v>0</v>
      </c>
      <c r="Q124" s="209"/>
      <c r="R124" s="210">
        <f>SUM(R125:R158)</f>
        <v>0</v>
      </c>
      <c r="S124" s="209"/>
      <c r="T124" s="210">
        <f>SUM(T125:T158)</f>
        <v>19.851875</v>
      </c>
      <c r="U124" s="211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81</v>
      </c>
      <c r="AT124" s="213" t="s">
        <v>72</v>
      </c>
      <c r="AU124" s="213" t="s">
        <v>81</v>
      </c>
      <c r="AY124" s="212" t="s">
        <v>125</v>
      </c>
      <c r="BK124" s="214">
        <f>SUM(BK125:BK158)</f>
        <v>0</v>
      </c>
    </row>
    <row r="125" s="2" customFormat="1" ht="33" customHeight="1">
      <c r="A125" s="38"/>
      <c r="B125" s="39"/>
      <c r="C125" s="217" t="s">
        <v>81</v>
      </c>
      <c r="D125" s="217" t="s">
        <v>127</v>
      </c>
      <c r="E125" s="218" t="s">
        <v>258</v>
      </c>
      <c r="F125" s="219" t="s">
        <v>259</v>
      </c>
      <c r="G125" s="220" t="s">
        <v>149</v>
      </c>
      <c r="H125" s="221">
        <v>172.625</v>
      </c>
      <c r="I125" s="222"/>
      <c r="J125" s="223">
        <f>ROUND(I125*H125,2)</f>
        <v>0</v>
      </c>
      <c r="K125" s="219" t="s">
        <v>1</v>
      </c>
      <c r="L125" s="44"/>
      <c r="M125" s="224" t="s">
        <v>1</v>
      </c>
      <c r="N125" s="225" t="s">
        <v>38</v>
      </c>
      <c r="O125" s="91"/>
      <c r="P125" s="226">
        <f>O125*H125</f>
        <v>0</v>
      </c>
      <c r="Q125" s="226">
        <v>0</v>
      </c>
      <c r="R125" s="226">
        <f>Q125*H125</f>
        <v>0</v>
      </c>
      <c r="S125" s="226">
        <v>0.11500000000000001</v>
      </c>
      <c r="T125" s="226">
        <f>S125*H125</f>
        <v>19.851875</v>
      </c>
      <c r="U125" s="227" t="s">
        <v>1</v>
      </c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8" t="s">
        <v>131</v>
      </c>
      <c r="AT125" s="228" t="s">
        <v>127</v>
      </c>
      <c r="AU125" s="228" t="s">
        <v>83</v>
      </c>
      <c r="AY125" s="17" t="s">
        <v>125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7" t="s">
        <v>81</v>
      </c>
      <c r="BK125" s="229">
        <f>ROUND(I125*H125,2)</f>
        <v>0</v>
      </c>
      <c r="BL125" s="17" t="s">
        <v>131</v>
      </c>
      <c r="BM125" s="228" t="s">
        <v>83</v>
      </c>
    </row>
    <row r="126" s="2" customFormat="1">
      <c r="A126" s="38"/>
      <c r="B126" s="39"/>
      <c r="C126" s="40"/>
      <c r="D126" s="230" t="s">
        <v>132</v>
      </c>
      <c r="E126" s="40"/>
      <c r="F126" s="231" t="s">
        <v>259</v>
      </c>
      <c r="G126" s="40"/>
      <c r="H126" s="40"/>
      <c r="I126" s="232"/>
      <c r="J126" s="40"/>
      <c r="K126" s="40"/>
      <c r="L126" s="44"/>
      <c r="M126" s="233"/>
      <c r="N126" s="234"/>
      <c r="O126" s="91"/>
      <c r="P126" s="91"/>
      <c r="Q126" s="91"/>
      <c r="R126" s="91"/>
      <c r="S126" s="91"/>
      <c r="T126" s="91"/>
      <c r="U126" s="92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132</v>
      </c>
      <c r="AU126" s="17" t="s">
        <v>83</v>
      </c>
    </row>
    <row r="127" s="13" customFormat="1">
      <c r="A127" s="13"/>
      <c r="B127" s="235"/>
      <c r="C127" s="236"/>
      <c r="D127" s="230" t="s">
        <v>139</v>
      </c>
      <c r="E127" s="237" t="s">
        <v>1</v>
      </c>
      <c r="F127" s="238" t="s">
        <v>337</v>
      </c>
      <c r="G127" s="236"/>
      <c r="H127" s="239">
        <v>50.625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3"/>
      <c r="U127" s="244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139</v>
      </c>
      <c r="AU127" s="245" t="s">
        <v>83</v>
      </c>
      <c r="AV127" s="13" t="s">
        <v>83</v>
      </c>
      <c r="AW127" s="13" t="s">
        <v>30</v>
      </c>
      <c r="AX127" s="13" t="s">
        <v>73</v>
      </c>
      <c r="AY127" s="245" t="s">
        <v>125</v>
      </c>
    </row>
    <row r="128" s="13" customFormat="1">
      <c r="A128" s="13"/>
      <c r="B128" s="235"/>
      <c r="C128" s="236"/>
      <c r="D128" s="230" t="s">
        <v>139</v>
      </c>
      <c r="E128" s="237" t="s">
        <v>1</v>
      </c>
      <c r="F128" s="238" t="s">
        <v>338</v>
      </c>
      <c r="G128" s="236"/>
      <c r="H128" s="239">
        <v>13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3"/>
      <c r="U128" s="244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139</v>
      </c>
      <c r="AU128" s="245" t="s">
        <v>83</v>
      </c>
      <c r="AV128" s="13" t="s">
        <v>83</v>
      </c>
      <c r="AW128" s="13" t="s">
        <v>30</v>
      </c>
      <c r="AX128" s="13" t="s">
        <v>73</v>
      </c>
      <c r="AY128" s="245" t="s">
        <v>125</v>
      </c>
    </row>
    <row r="129" s="13" customFormat="1">
      <c r="A129" s="13"/>
      <c r="B129" s="235"/>
      <c r="C129" s="236"/>
      <c r="D129" s="230" t="s">
        <v>139</v>
      </c>
      <c r="E129" s="237" t="s">
        <v>1</v>
      </c>
      <c r="F129" s="238" t="s">
        <v>339</v>
      </c>
      <c r="G129" s="236"/>
      <c r="H129" s="239">
        <v>94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3"/>
      <c r="U129" s="244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139</v>
      </c>
      <c r="AU129" s="245" t="s">
        <v>83</v>
      </c>
      <c r="AV129" s="13" t="s">
        <v>83</v>
      </c>
      <c r="AW129" s="13" t="s">
        <v>30</v>
      </c>
      <c r="AX129" s="13" t="s">
        <v>73</v>
      </c>
      <c r="AY129" s="245" t="s">
        <v>125</v>
      </c>
    </row>
    <row r="130" s="13" customFormat="1">
      <c r="A130" s="13"/>
      <c r="B130" s="235"/>
      <c r="C130" s="236"/>
      <c r="D130" s="230" t="s">
        <v>139</v>
      </c>
      <c r="E130" s="237" t="s">
        <v>1</v>
      </c>
      <c r="F130" s="238" t="s">
        <v>340</v>
      </c>
      <c r="G130" s="236"/>
      <c r="H130" s="239">
        <v>15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3"/>
      <c r="U130" s="244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139</v>
      </c>
      <c r="AU130" s="245" t="s">
        <v>83</v>
      </c>
      <c r="AV130" s="13" t="s">
        <v>83</v>
      </c>
      <c r="AW130" s="13" t="s">
        <v>30</v>
      </c>
      <c r="AX130" s="13" t="s">
        <v>73</v>
      </c>
      <c r="AY130" s="245" t="s">
        <v>125</v>
      </c>
    </row>
    <row r="131" s="14" customFormat="1">
      <c r="A131" s="14"/>
      <c r="B131" s="246"/>
      <c r="C131" s="247"/>
      <c r="D131" s="230" t="s">
        <v>139</v>
      </c>
      <c r="E131" s="248" t="s">
        <v>1</v>
      </c>
      <c r="F131" s="249" t="s">
        <v>141</v>
      </c>
      <c r="G131" s="247"/>
      <c r="H131" s="250">
        <v>172.625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4"/>
      <c r="U131" s="255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6" t="s">
        <v>139</v>
      </c>
      <c r="AU131" s="256" t="s">
        <v>83</v>
      </c>
      <c r="AV131" s="14" t="s">
        <v>131</v>
      </c>
      <c r="AW131" s="14" t="s">
        <v>30</v>
      </c>
      <c r="AX131" s="14" t="s">
        <v>81</v>
      </c>
      <c r="AY131" s="256" t="s">
        <v>125</v>
      </c>
    </row>
    <row r="132" s="2" customFormat="1" ht="33" customHeight="1">
      <c r="A132" s="38"/>
      <c r="B132" s="39"/>
      <c r="C132" s="217" t="s">
        <v>83</v>
      </c>
      <c r="D132" s="217" t="s">
        <v>127</v>
      </c>
      <c r="E132" s="218" t="s">
        <v>128</v>
      </c>
      <c r="F132" s="219" t="s">
        <v>129</v>
      </c>
      <c r="G132" s="220" t="s">
        <v>130</v>
      </c>
      <c r="H132" s="221">
        <v>29.582999999999998</v>
      </c>
      <c r="I132" s="222"/>
      <c r="J132" s="223">
        <f>ROUND(I132*H132,2)</f>
        <v>0</v>
      </c>
      <c r="K132" s="219" t="s">
        <v>1</v>
      </c>
      <c r="L132" s="44"/>
      <c r="M132" s="224" t="s">
        <v>1</v>
      </c>
      <c r="N132" s="225" t="s">
        <v>38</v>
      </c>
      <c r="O132" s="91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6">
        <f>S132*H132</f>
        <v>0</v>
      </c>
      <c r="U132" s="227" t="s">
        <v>1</v>
      </c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8" t="s">
        <v>131</v>
      </c>
      <c r="AT132" s="228" t="s">
        <v>127</v>
      </c>
      <c r="AU132" s="228" t="s">
        <v>83</v>
      </c>
      <c r="AY132" s="17" t="s">
        <v>125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7" t="s">
        <v>81</v>
      </c>
      <c r="BK132" s="229">
        <f>ROUND(I132*H132,2)</f>
        <v>0</v>
      </c>
      <c r="BL132" s="17" t="s">
        <v>131</v>
      </c>
      <c r="BM132" s="228" t="s">
        <v>131</v>
      </c>
    </row>
    <row r="133" s="2" customFormat="1">
      <c r="A133" s="38"/>
      <c r="B133" s="39"/>
      <c r="C133" s="40"/>
      <c r="D133" s="230" t="s">
        <v>132</v>
      </c>
      <c r="E133" s="40"/>
      <c r="F133" s="231" t="s">
        <v>129</v>
      </c>
      <c r="G133" s="40"/>
      <c r="H133" s="40"/>
      <c r="I133" s="232"/>
      <c r="J133" s="40"/>
      <c r="K133" s="40"/>
      <c r="L133" s="44"/>
      <c r="M133" s="233"/>
      <c r="N133" s="234"/>
      <c r="O133" s="91"/>
      <c r="P133" s="91"/>
      <c r="Q133" s="91"/>
      <c r="R133" s="91"/>
      <c r="S133" s="91"/>
      <c r="T133" s="91"/>
      <c r="U133" s="92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132</v>
      </c>
      <c r="AU133" s="17" t="s">
        <v>83</v>
      </c>
    </row>
    <row r="134" s="15" customFormat="1">
      <c r="A134" s="15"/>
      <c r="B134" s="273"/>
      <c r="C134" s="274"/>
      <c r="D134" s="230" t="s">
        <v>139</v>
      </c>
      <c r="E134" s="275" t="s">
        <v>1</v>
      </c>
      <c r="F134" s="276" t="s">
        <v>275</v>
      </c>
      <c r="G134" s="274"/>
      <c r="H134" s="275" t="s">
        <v>1</v>
      </c>
      <c r="I134" s="277"/>
      <c r="J134" s="274"/>
      <c r="K134" s="274"/>
      <c r="L134" s="278"/>
      <c r="M134" s="279"/>
      <c r="N134" s="280"/>
      <c r="O134" s="280"/>
      <c r="P134" s="280"/>
      <c r="Q134" s="280"/>
      <c r="R134" s="280"/>
      <c r="S134" s="280"/>
      <c r="T134" s="280"/>
      <c r="U134" s="281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82" t="s">
        <v>139</v>
      </c>
      <c r="AU134" s="282" t="s">
        <v>83</v>
      </c>
      <c r="AV134" s="15" t="s">
        <v>81</v>
      </c>
      <c r="AW134" s="15" t="s">
        <v>30</v>
      </c>
      <c r="AX134" s="15" t="s">
        <v>73</v>
      </c>
      <c r="AY134" s="282" t="s">
        <v>125</v>
      </c>
    </row>
    <row r="135" s="13" customFormat="1">
      <c r="A135" s="13"/>
      <c r="B135" s="235"/>
      <c r="C135" s="236"/>
      <c r="D135" s="230" t="s">
        <v>139</v>
      </c>
      <c r="E135" s="237" t="s">
        <v>1</v>
      </c>
      <c r="F135" s="238" t="s">
        <v>341</v>
      </c>
      <c r="G135" s="236"/>
      <c r="H135" s="239">
        <v>21.263000000000002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3"/>
      <c r="U135" s="244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139</v>
      </c>
      <c r="AU135" s="245" t="s">
        <v>83</v>
      </c>
      <c r="AV135" s="13" t="s">
        <v>83</v>
      </c>
      <c r="AW135" s="13" t="s">
        <v>30</v>
      </c>
      <c r="AX135" s="13" t="s">
        <v>73</v>
      </c>
      <c r="AY135" s="245" t="s">
        <v>125</v>
      </c>
    </row>
    <row r="136" s="15" customFormat="1">
      <c r="A136" s="15"/>
      <c r="B136" s="273"/>
      <c r="C136" s="274"/>
      <c r="D136" s="230" t="s">
        <v>139</v>
      </c>
      <c r="E136" s="275" t="s">
        <v>1</v>
      </c>
      <c r="F136" s="276" t="s">
        <v>342</v>
      </c>
      <c r="G136" s="274"/>
      <c r="H136" s="275" t="s">
        <v>1</v>
      </c>
      <c r="I136" s="277"/>
      <c r="J136" s="274"/>
      <c r="K136" s="274"/>
      <c r="L136" s="278"/>
      <c r="M136" s="279"/>
      <c r="N136" s="280"/>
      <c r="O136" s="280"/>
      <c r="P136" s="280"/>
      <c r="Q136" s="280"/>
      <c r="R136" s="280"/>
      <c r="S136" s="280"/>
      <c r="T136" s="280"/>
      <c r="U136" s="281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82" t="s">
        <v>139</v>
      </c>
      <c r="AU136" s="282" t="s">
        <v>83</v>
      </c>
      <c r="AV136" s="15" t="s">
        <v>81</v>
      </c>
      <c r="AW136" s="15" t="s">
        <v>30</v>
      </c>
      <c r="AX136" s="15" t="s">
        <v>73</v>
      </c>
      <c r="AY136" s="282" t="s">
        <v>125</v>
      </c>
    </row>
    <row r="137" s="13" customFormat="1">
      <c r="A137" s="13"/>
      <c r="B137" s="235"/>
      <c r="C137" s="236"/>
      <c r="D137" s="230" t="s">
        <v>139</v>
      </c>
      <c r="E137" s="237" t="s">
        <v>1</v>
      </c>
      <c r="F137" s="238" t="s">
        <v>343</v>
      </c>
      <c r="G137" s="236"/>
      <c r="H137" s="239">
        <v>8.3200000000000003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3"/>
      <c r="U137" s="244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139</v>
      </c>
      <c r="AU137" s="245" t="s">
        <v>83</v>
      </c>
      <c r="AV137" s="13" t="s">
        <v>83</v>
      </c>
      <c r="AW137" s="13" t="s">
        <v>30</v>
      </c>
      <c r="AX137" s="13" t="s">
        <v>73</v>
      </c>
      <c r="AY137" s="245" t="s">
        <v>125</v>
      </c>
    </row>
    <row r="138" s="14" customFormat="1">
      <c r="A138" s="14"/>
      <c r="B138" s="246"/>
      <c r="C138" s="247"/>
      <c r="D138" s="230" t="s">
        <v>139</v>
      </c>
      <c r="E138" s="248" t="s">
        <v>1</v>
      </c>
      <c r="F138" s="249" t="s">
        <v>141</v>
      </c>
      <c r="G138" s="247"/>
      <c r="H138" s="250">
        <v>29.583000000000002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4"/>
      <c r="U138" s="255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139</v>
      </c>
      <c r="AU138" s="256" t="s">
        <v>83</v>
      </c>
      <c r="AV138" s="14" t="s">
        <v>131</v>
      </c>
      <c r="AW138" s="14" t="s">
        <v>30</v>
      </c>
      <c r="AX138" s="14" t="s">
        <v>81</v>
      </c>
      <c r="AY138" s="256" t="s">
        <v>125</v>
      </c>
    </row>
    <row r="139" s="2" customFormat="1" ht="37.8" customHeight="1">
      <c r="A139" s="38"/>
      <c r="B139" s="39"/>
      <c r="C139" s="217" t="s">
        <v>262</v>
      </c>
      <c r="D139" s="217" t="s">
        <v>127</v>
      </c>
      <c r="E139" s="218" t="s">
        <v>133</v>
      </c>
      <c r="F139" s="219" t="s">
        <v>134</v>
      </c>
      <c r="G139" s="220" t="s">
        <v>130</v>
      </c>
      <c r="H139" s="221">
        <v>29.582999999999998</v>
      </c>
      <c r="I139" s="222"/>
      <c r="J139" s="223">
        <f>ROUND(I139*H139,2)</f>
        <v>0</v>
      </c>
      <c r="K139" s="219" t="s">
        <v>1</v>
      </c>
      <c r="L139" s="44"/>
      <c r="M139" s="224" t="s">
        <v>1</v>
      </c>
      <c r="N139" s="225" t="s">
        <v>38</v>
      </c>
      <c r="O139" s="91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6">
        <f>S139*H139</f>
        <v>0</v>
      </c>
      <c r="U139" s="227" t="s">
        <v>1</v>
      </c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8" t="s">
        <v>131</v>
      </c>
      <c r="AT139" s="228" t="s">
        <v>127</v>
      </c>
      <c r="AU139" s="228" t="s">
        <v>83</v>
      </c>
      <c r="AY139" s="17" t="s">
        <v>125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7" t="s">
        <v>81</v>
      </c>
      <c r="BK139" s="229">
        <f>ROUND(I139*H139,2)</f>
        <v>0</v>
      </c>
      <c r="BL139" s="17" t="s">
        <v>131</v>
      </c>
      <c r="BM139" s="228" t="s">
        <v>146</v>
      </c>
    </row>
    <row r="140" s="2" customFormat="1">
      <c r="A140" s="38"/>
      <c r="B140" s="39"/>
      <c r="C140" s="40"/>
      <c r="D140" s="230" t="s">
        <v>132</v>
      </c>
      <c r="E140" s="40"/>
      <c r="F140" s="231" t="s">
        <v>134</v>
      </c>
      <c r="G140" s="40"/>
      <c r="H140" s="40"/>
      <c r="I140" s="232"/>
      <c r="J140" s="40"/>
      <c r="K140" s="40"/>
      <c r="L140" s="44"/>
      <c r="M140" s="233"/>
      <c r="N140" s="234"/>
      <c r="O140" s="91"/>
      <c r="P140" s="91"/>
      <c r="Q140" s="91"/>
      <c r="R140" s="91"/>
      <c r="S140" s="91"/>
      <c r="T140" s="91"/>
      <c r="U140" s="92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132</v>
      </c>
      <c r="AU140" s="17" t="s">
        <v>83</v>
      </c>
    </row>
    <row r="141" s="13" customFormat="1">
      <c r="A141" s="13"/>
      <c r="B141" s="235"/>
      <c r="C141" s="236"/>
      <c r="D141" s="230" t="s">
        <v>139</v>
      </c>
      <c r="E141" s="237" t="s">
        <v>1</v>
      </c>
      <c r="F141" s="238" t="s">
        <v>344</v>
      </c>
      <c r="G141" s="236"/>
      <c r="H141" s="239">
        <v>29.582999999999998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3"/>
      <c r="U141" s="244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139</v>
      </c>
      <c r="AU141" s="245" t="s">
        <v>83</v>
      </c>
      <c r="AV141" s="13" t="s">
        <v>83</v>
      </c>
      <c r="AW141" s="13" t="s">
        <v>30</v>
      </c>
      <c r="AX141" s="13" t="s">
        <v>73</v>
      </c>
      <c r="AY141" s="245" t="s">
        <v>125</v>
      </c>
    </row>
    <row r="142" s="14" customFormat="1">
      <c r="A142" s="14"/>
      <c r="B142" s="246"/>
      <c r="C142" s="247"/>
      <c r="D142" s="230" t="s">
        <v>139</v>
      </c>
      <c r="E142" s="248" t="s">
        <v>1</v>
      </c>
      <c r="F142" s="249" t="s">
        <v>141</v>
      </c>
      <c r="G142" s="247"/>
      <c r="H142" s="250">
        <v>29.582999999999998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4"/>
      <c r="U142" s="255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139</v>
      </c>
      <c r="AU142" s="256" t="s">
        <v>83</v>
      </c>
      <c r="AV142" s="14" t="s">
        <v>131</v>
      </c>
      <c r="AW142" s="14" t="s">
        <v>30</v>
      </c>
      <c r="AX142" s="14" t="s">
        <v>81</v>
      </c>
      <c r="AY142" s="256" t="s">
        <v>125</v>
      </c>
    </row>
    <row r="143" s="2" customFormat="1" ht="33" customHeight="1">
      <c r="A143" s="38"/>
      <c r="B143" s="39"/>
      <c r="C143" s="217" t="s">
        <v>146</v>
      </c>
      <c r="D143" s="217" t="s">
        <v>127</v>
      </c>
      <c r="E143" s="218" t="s">
        <v>135</v>
      </c>
      <c r="F143" s="219" t="s">
        <v>136</v>
      </c>
      <c r="G143" s="220" t="s">
        <v>137</v>
      </c>
      <c r="H143" s="221">
        <v>53.249000000000002</v>
      </c>
      <c r="I143" s="222"/>
      <c r="J143" s="223">
        <f>ROUND(I143*H143,2)</f>
        <v>0</v>
      </c>
      <c r="K143" s="219" t="s">
        <v>1</v>
      </c>
      <c r="L143" s="44"/>
      <c r="M143" s="224" t="s">
        <v>1</v>
      </c>
      <c r="N143" s="225" t="s">
        <v>38</v>
      </c>
      <c r="O143" s="91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6">
        <f>S143*H143</f>
        <v>0</v>
      </c>
      <c r="U143" s="227" t="s">
        <v>1</v>
      </c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131</v>
      </c>
      <c r="AT143" s="228" t="s">
        <v>127</v>
      </c>
      <c r="AU143" s="228" t="s">
        <v>83</v>
      </c>
      <c r="AY143" s="17" t="s">
        <v>125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81</v>
      </c>
      <c r="BK143" s="229">
        <f>ROUND(I143*H143,2)</f>
        <v>0</v>
      </c>
      <c r="BL143" s="17" t="s">
        <v>131</v>
      </c>
      <c r="BM143" s="228" t="s">
        <v>8</v>
      </c>
    </row>
    <row r="144" s="2" customFormat="1">
      <c r="A144" s="38"/>
      <c r="B144" s="39"/>
      <c r="C144" s="40"/>
      <c r="D144" s="230" t="s">
        <v>132</v>
      </c>
      <c r="E144" s="40"/>
      <c r="F144" s="231" t="s">
        <v>136</v>
      </c>
      <c r="G144" s="40"/>
      <c r="H144" s="40"/>
      <c r="I144" s="232"/>
      <c r="J144" s="40"/>
      <c r="K144" s="40"/>
      <c r="L144" s="44"/>
      <c r="M144" s="233"/>
      <c r="N144" s="234"/>
      <c r="O144" s="91"/>
      <c r="P144" s="91"/>
      <c r="Q144" s="91"/>
      <c r="R144" s="91"/>
      <c r="S144" s="91"/>
      <c r="T144" s="91"/>
      <c r="U144" s="92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132</v>
      </c>
      <c r="AU144" s="17" t="s">
        <v>83</v>
      </c>
    </row>
    <row r="145" s="13" customFormat="1">
      <c r="A145" s="13"/>
      <c r="B145" s="235"/>
      <c r="C145" s="236"/>
      <c r="D145" s="230" t="s">
        <v>139</v>
      </c>
      <c r="E145" s="237" t="s">
        <v>1</v>
      </c>
      <c r="F145" s="238" t="s">
        <v>345</v>
      </c>
      <c r="G145" s="236"/>
      <c r="H145" s="239">
        <v>53.249000000000002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3"/>
      <c r="U145" s="244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139</v>
      </c>
      <c r="AU145" s="245" t="s">
        <v>83</v>
      </c>
      <c r="AV145" s="13" t="s">
        <v>83</v>
      </c>
      <c r="AW145" s="13" t="s">
        <v>30</v>
      </c>
      <c r="AX145" s="13" t="s">
        <v>73</v>
      </c>
      <c r="AY145" s="245" t="s">
        <v>125</v>
      </c>
    </row>
    <row r="146" s="14" customFormat="1">
      <c r="A146" s="14"/>
      <c r="B146" s="246"/>
      <c r="C146" s="247"/>
      <c r="D146" s="230" t="s">
        <v>139</v>
      </c>
      <c r="E146" s="248" t="s">
        <v>1</v>
      </c>
      <c r="F146" s="249" t="s">
        <v>141</v>
      </c>
      <c r="G146" s="247"/>
      <c r="H146" s="250">
        <v>53.249000000000002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4"/>
      <c r="U146" s="255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139</v>
      </c>
      <c r="AU146" s="256" t="s">
        <v>83</v>
      </c>
      <c r="AV146" s="14" t="s">
        <v>131</v>
      </c>
      <c r="AW146" s="14" t="s">
        <v>30</v>
      </c>
      <c r="AX146" s="14" t="s">
        <v>81</v>
      </c>
      <c r="AY146" s="256" t="s">
        <v>125</v>
      </c>
    </row>
    <row r="147" s="2" customFormat="1" ht="16.5" customHeight="1">
      <c r="A147" s="38"/>
      <c r="B147" s="39"/>
      <c r="C147" s="217" t="s">
        <v>160</v>
      </c>
      <c r="D147" s="217" t="s">
        <v>127</v>
      </c>
      <c r="E147" s="218" t="s">
        <v>143</v>
      </c>
      <c r="F147" s="219" t="s">
        <v>144</v>
      </c>
      <c r="G147" s="220" t="s">
        <v>130</v>
      </c>
      <c r="H147" s="221">
        <v>29.582999999999998</v>
      </c>
      <c r="I147" s="222"/>
      <c r="J147" s="223">
        <f>ROUND(I147*H147,2)</f>
        <v>0</v>
      </c>
      <c r="K147" s="219" t="s">
        <v>1</v>
      </c>
      <c r="L147" s="44"/>
      <c r="M147" s="224" t="s">
        <v>1</v>
      </c>
      <c r="N147" s="225" t="s">
        <v>38</v>
      </c>
      <c r="O147" s="91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6">
        <f>S147*H147</f>
        <v>0</v>
      </c>
      <c r="U147" s="227" t="s">
        <v>1</v>
      </c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8" t="s">
        <v>131</v>
      </c>
      <c r="AT147" s="228" t="s">
        <v>127</v>
      </c>
      <c r="AU147" s="228" t="s">
        <v>83</v>
      </c>
      <c r="AY147" s="17" t="s">
        <v>125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7" t="s">
        <v>81</v>
      </c>
      <c r="BK147" s="229">
        <f>ROUND(I147*H147,2)</f>
        <v>0</v>
      </c>
      <c r="BL147" s="17" t="s">
        <v>131</v>
      </c>
      <c r="BM147" s="228" t="s">
        <v>163</v>
      </c>
    </row>
    <row r="148" s="2" customFormat="1">
      <c r="A148" s="38"/>
      <c r="B148" s="39"/>
      <c r="C148" s="40"/>
      <c r="D148" s="230" t="s">
        <v>132</v>
      </c>
      <c r="E148" s="40"/>
      <c r="F148" s="231" t="s">
        <v>144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1"/>
      <c r="U148" s="92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132</v>
      </c>
      <c r="AU148" s="17" t="s">
        <v>83</v>
      </c>
    </row>
    <row r="149" s="13" customFormat="1">
      <c r="A149" s="13"/>
      <c r="B149" s="235"/>
      <c r="C149" s="236"/>
      <c r="D149" s="230" t="s">
        <v>139</v>
      </c>
      <c r="E149" s="237" t="s">
        <v>1</v>
      </c>
      <c r="F149" s="238" t="s">
        <v>346</v>
      </c>
      <c r="G149" s="236"/>
      <c r="H149" s="239">
        <v>29.582999999999998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3"/>
      <c r="U149" s="244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139</v>
      </c>
      <c r="AU149" s="245" t="s">
        <v>83</v>
      </c>
      <c r="AV149" s="13" t="s">
        <v>83</v>
      </c>
      <c r="AW149" s="13" t="s">
        <v>30</v>
      </c>
      <c r="AX149" s="13" t="s">
        <v>73</v>
      </c>
      <c r="AY149" s="245" t="s">
        <v>125</v>
      </c>
    </row>
    <row r="150" s="14" customFormat="1">
      <c r="A150" s="14"/>
      <c r="B150" s="246"/>
      <c r="C150" s="247"/>
      <c r="D150" s="230" t="s">
        <v>139</v>
      </c>
      <c r="E150" s="248" t="s">
        <v>1</v>
      </c>
      <c r="F150" s="249" t="s">
        <v>141</v>
      </c>
      <c r="G150" s="247"/>
      <c r="H150" s="250">
        <v>29.582999999999998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4"/>
      <c r="U150" s="255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139</v>
      </c>
      <c r="AU150" s="256" t="s">
        <v>83</v>
      </c>
      <c r="AV150" s="14" t="s">
        <v>131</v>
      </c>
      <c r="AW150" s="14" t="s">
        <v>30</v>
      </c>
      <c r="AX150" s="14" t="s">
        <v>81</v>
      </c>
      <c r="AY150" s="256" t="s">
        <v>125</v>
      </c>
    </row>
    <row r="151" s="2" customFormat="1" ht="24.15" customHeight="1">
      <c r="A151" s="38"/>
      <c r="B151" s="39"/>
      <c r="C151" s="217" t="s">
        <v>138</v>
      </c>
      <c r="D151" s="217" t="s">
        <v>127</v>
      </c>
      <c r="E151" s="218" t="s">
        <v>147</v>
      </c>
      <c r="F151" s="219" t="s">
        <v>148</v>
      </c>
      <c r="G151" s="220" t="s">
        <v>149</v>
      </c>
      <c r="H151" s="221">
        <v>188.625</v>
      </c>
      <c r="I151" s="222"/>
      <c r="J151" s="223">
        <f>ROUND(I151*H151,2)</f>
        <v>0</v>
      </c>
      <c r="K151" s="219" t="s">
        <v>1</v>
      </c>
      <c r="L151" s="44"/>
      <c r="M151" s="224" t="s">
        <v>1</v>
      </c>
      <c r="N151" s="225" t="s">
        <v>38</v>
      </c>
      <c r="O151" s="91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6">
        <f>S151*H151</f>
        <v>0</v>
      </c>
      <c r="U151" s="227" t="s">
        <v>1</v>
      </c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8" t="s">
        <v>131</v>
      </c>
      <c r="AT151" s="228" t="s">
        <v>127</v>
      </c>
      <c r="AU151" s="228" t="s">
        <v>83</v>
      </c>
      <c r="AY151" s="17" t="s">
        <v>125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7" t="s">
        <v>81</v>
      </c>
      <c r="BK151" s="229">
        <f>ROUND(I151*H151,2)</f>
        <v>0</v>
      </c>
      <c r="BL151" s="17" t="s">
        <v>131</v>
      </c>
      <c r="BM151" s="228" t="s">
        <v>166</v>
      </c>
    </row>
    <row r="152" s="2" customFormat="1">
      <c r="A152" s="38"/>
      <c r="B152" s="39"/>
      <c r="C152" s="40"/>
      <c r="D152" s="230" t="s">
        <v>132</v>
      </c>
      <c r="E152" s="40"/>
      <c r="F152" s="231" t="s">
        <v>148</v>
      </c>
      <c r="G152" s="40"/>
      <c r="H152" s="40"/>
      <c r="I152" s="232"/>
      <c r="J152" s="40"/>
      <c r="K152" s="40"/>
      <c r="L152" s="44"/>
      <c r="M152" s="233"/>
      <c r="N152" s="234"/>
      <c r="O152" s="91"/>
      <c r="P152" s="91"/>
      <c r="Q152" s="91"/>
      <c r="R152" s="91"/>
      <c r="S152" s="91"/>
      <c r="T152" s="91"/>
      <c r="U152" s="92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132</v>
      </c>
      <c r="AU152" s="17" t="s">
        <v>83</v>
      </c>
    </row>
    <row r="153" s="13" customFormat="1">
      <c r="A153" s="13"/>
      <c r="B153" s="235"/>
      <c r="C153" s="236"/>
      <c r="D153" s="230" t="s">
        <v>139</v>
      </c>
      <c r="E153" s="237" t="s">
        <v>1</v>
      </c>
      <c r="F153" s="238" t="s">
        <v>337</v>
      </c>
      <c r="G153" s="236"/>
      <c r="H153" s="239">
        <v>50.625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3"/>
      <c r="U153" s="244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139</v>
      </c>
      <c r="AU153" s="245" t="s">
        <v>83</v>
      </c>
      <c r="AV153" s="13" t="s">
        <v>83</v>
      </c>
      <c r="AW153" s="13" t="s">
        <v>30</v>
      </c>
      <c r="AX153" s="13" t="s">
        <v>73</v>
      </c>
      <c r="AY153" s="245" t="s">
        <v>125</v>
      </c>
    </row>
    <row r="154" s="13" customFormat="1">
      <c r="A154" s="13"/>
      <c r="B154" s="235"/>
      <c r="C154" s="236"/>
      <c r="D154" s="230" t="s">
        <v>139</v>
      </c>
      <c r="E154" s="237" t="s">
        <v>1</v>
      </c>
      <c r="F154" s="238" t="s">
        <v>338</v>
      </c>
      <c r="G154" s="236"/>
      <c r="H154" s="239">
        <v>13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3"/>
      <c r="U154" s="244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139</v>
      </c>
      <c r="AU154" s="245" t="s">
        <v>83</v>
      </c>
      <c r="AV154" s="13" t="s">
        <v>83</v>
      </c>
      <c r="AW154" s="13" t="s">
        <v>30</v>
      </c>
      <c r="AX154" s="13" t="s">
        <v>73</v>
      </c>
      <c r="AY154" s="245" t="s">
        <v>125</v>
      </c>
    </row>
    <row r="155" s="13" customFormat="1">
      <c r="A155" s="13"/>
      <c r="B155" s="235"/>
      <c r="C155" s="236"/>
      <c r="D155" s="230" t="s">
        <v>139</v>
      </c>
      <c r="E155" s="237" t="s">
        <v>1</v>
      </c>
      <c r="F155" s="238" t="s">
        <v>339</v>
      </c>
      <c r="G155" s="236"/>
      <c r="H155" s="239">
        <v>94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3"/>
      <c r="U155" s="244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139</v>
      </c>
      <c r="AU155" s="245" t="s">
        <v>83</v>
      </c>
      <c r="AV155" s="13" t="s">
        <v>83</v>
      </c>
      <c r="AW155" s="13" t="s">
        <v>30</v>
      </c>
      <c r="AX155" s="13" t="s">
        <v>73</v>
      </c>
      <c r="AY155" s="245" t="s">
        <v>125</v>
      </c>
    </row>
    <row r="156" s="13" customFormat="1">
      <c r="A156" s="13"/>
      <c r="B156" s="235"/>
      <c r="C156" s="236"/>
      <c r="D156" s="230" t="s">
        <v>139</v>
      </c>
      <c r="E156" s="237" t="s">
        <v>1</v>
      </c>
      <c r="F156" s="238" t="s">
        <v>340</v>
      </c>
      <c r="G156" s="236"/>
      <c r="H156" s="239">
        <v>15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3"/>
      <c r="U156" s="244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139</v>
      </c>
      <c r="AU156" s="245" t="s">
        <v>83</v>
      </c>
      <c r="AV156" s="13" t="s">
        <v>83</v>
      </c>
      <c r="AW156" s="13" t="s">
        <v>30</v>
      </c>
      <c r="AX156" s="13" t="s">
        <v>73</v>
      </c>
      <c r="AY156" s="245" t="s">
        <v>125</v>
      </c>
    </row>
    <row r="157" s="13" customFormat="1">
      <c r="A157" s="13"/>
      <c r="B157" s="235"/>
      <c r="C157" s="236"/>
      <c r="D157" s="230" t="s">
        <v>139</v>
      </c>
      <c r="E157" s="237" t="s">
        <v>1</v>
      </c>
      <c r="F157" s="238" t="s">
        <v>347</v>
      </c>
      <c r="G157" s="236"/>
      <c r="H157" s="239">
        <v>16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3"/>
      <c r="U157" s="244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139</v>
      </c>
      <c r="AU157" s="245" t="s">
        <v>83</v>
      </c>
      <c r="AV157" s="13" t="s">
        <v>83</v>
      </c>
      <c r="AW157" s="13" t="s">
        <v>30</v>
      </c>
      <c r="AX157" s="13" t="s">
        <v>73</v>
      </c>
      <c r="AY157" s="245" t="s">
        <v>125</v>
      </c>
    </row>
    <row r="158" s="14" customFormat="1">
      <c r="A158" s="14"/>
      <c r="B158" s="246"/>
      <c r="C158" s="247"/>
      <c r="D158" s="230" t="s">
        <v>139</v>
      </c>
      <c r="E158" s="248" t="s">
        <v>1</v>
      </c>
      <c r="F158" s="249" t="s">
        <v>141</v>
      </c>
      <c r="G158" s="247"/>
      <c r="H158" s="250">
        <v>188.625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4"/>
      <c r="U158" s="255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139</v>
      </c>
      <c r="AU158" s="256" t="s">
        <v>83</v>
      </c>
      <c r="AV158" s="14" t="s">
        <v>131</v>
      </c>
      <c r="AW158" s="14" t="s">
        <v>30</v>
      </c>
      <c r="AX158" s="14" t="s">
        <v>81</v>
      </c>
      <c r="AY158" s="256" t="s">
        <v>125</v>
      </c>
    </row>
    <row r="159" s="12" customFormat="1" ht="22.8" customHeight="1">
      <c r="A159" s="12"/>
      <c r="B159" s="201"/>
      <c r="C159" s="202"/>
      <c r="D159" s="203" t="s">
        <v>72</v>
      </c>
      <c r="E159" s="215" t="s">
        <v>142</v>
      </c>
      <c r="F159" s="215" t="s">
        <v>150</v>
      </c>
      <c r="G159" s="202"/>
      <c r="H159" s="202"/>
      <c r="I159" s="205"/>
      <c r="J159" s="216">
        <f>BK159</f>
        <v>0</v>
      </c>
      <c r="K159" s="202"/>
      <c r="L159" s="207"/>
      <c r="M159" s="208"/>
      <c r="N159" s="209"/>
      <c r="O159" s="209"/>
      <c r="P159" s="210">
        <f>SUM(P160:P202)</f>
        <v>0</v>
      </c>
      <c r="Q159" s="209"/>
      <c r="R159" s="210">
        <f>SUM(R160:R202)</f>
        <v>0</v>
      </c>
      <c r="S159" s="209"/>
      <c r="T159" s="210">
        <f>SUM(T160:T202)</f>
        <v>0</v>
      </c>
      <c r="U159" s="211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2" t="s">
        <v>81</v>
      </c>
      <c r="AT159" s="213" t="s">
        <v>72</v>
      </c>
      <c r="AU159" s="213" t="s">
        <v>81</v>
      </c>
      <c r="AY159" s="212" t="s">
        <v>125</v>
      </c>
      <c r="BK159" s="214">
        <f>SUM(BK160:BK202)</f>
        <v>0</v>
      </c>
    </row>
    <row r="160" s="2" customFormat="1" ht="21.75" customHeight="1">
      <c r="A160" s="38"/>
      <c r="B160" s="39"/>
      <c r="C160" s="217" t="s">
        <v>167</v>
      </c>
      <c r="D160" s="217" t="s">
        <v>127</v>
      </c>
      <c r="E160" s="218" t="s">
        <v>270</v>
      </c>
      <c r="F160" s="219" t="s">
        <v>271</v>
      </c>
      <c r="G160" s="220" t="s">
        <v>149</v>
      </c>
      <c r="H160" s="221">
        <v>204.625</v>
      </c>
      <c r="I160" s="222"/>
      <c r="J160" s="223">
        <f>ROUND(I160*H160,2)</f>
        <v>0</v>
      </c>
      <c r="K160" s="219" t="s">
        <v>1</v>
      </c>
      <c r="L160" s="44"/>
      <c r="M160" s="224" t="s">
        <v>1</v>
      </c>
      <c r="N160" s="225" t="s">
        <v>38</v>
      </c>
      <c r="O160" s="91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6">
        <f>S160*H160</f>
        <v>0</v>
      </c>
      <c r="U160" s="227" t="s">
        <v>1</v>
      </c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8" t="s">
        <v>131</v>
      </c>
      <c r="AT160" s="228" t="s">
        <v>127</v>
      </c>
      <c r="AU160" s="228" t="s">
        <v>83</v>
      </c>
      <c r="AY160" s="17" t="s">
        <v>125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7" t="s">
        <v>81</v>
      </c>
      <c r="BK160" s="229">
        <f>ROUND(I160*H160,2)</f>
        <v>0</v>
      </c>
      <c r="BL160" s="17" t="s">
        <v>131</v>
      </c>
      <c r="BM160" s="228" t="s">
        <v>171</v>
      </c>
    </row>
    <row r="161" s="2" customFormat="1">
      <c r="A161" s="38"/>
      <c r="B161" s="39"/>
      <c r="C161" s="40"/>
      <c r="D161" s="230" t="s">
        <v>132</v>
      </c>
      <c r="E161" s="40"/>
      <c r="F161" s="231" t="s">
        <v>271</v>
      </c>
      <c r="G161" s="40"/>
      <c r="H161" s="40"/>
      <c r="I161" s="232"/>
      <c r="J161" s="40"/>
      <c r="K161" s="40"/>
      <c r="L161" s="44"/>
      <c r="M161" s="233"/>
      <c r="N161" s="234"/>
      <c r="O161" s="91"/>
      <c r="P161" s="91"/>
      <c r="Q161" s="91"/>
      <c r="R161" s="91"/>
      <c r="S161" s="91"/>
      <c r="T161" s="91"/>
      <c r="U161" s="92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132</v>
      </c>
      <c r="AU161" s="17" t="s">
        <v>83</v>
      </c>
    </row>
    <row r="162" s="15" customFormat="1">
      <c r="A162" s="15"/>
      <c r="B162" s="273"/>
      <c r="C162" s="274"/>
      <c r="D162" s="230" t="s">
        <v>139</v>
      </c>
      <c r="E162" s="275" t="s">
        <v>1</v>
      </c>
      <c r="F162" s="276" t="s">
        <v>275</v>
      </c>
      <c r="G162" s="274"/>
      <c r="H162" s="275" t="s">
        <v>1</v>
      </c>
      <c r="I162" s="277"/>
      <c r="J162" s="274"/>
      <c r="K162" s="274"/>
      <c r="L162" s="278"/>
      <c r="M162" s="279"/>
      <c r="N162" s="280"/>
      <c r="O162" s="280"/>
      <c r="P162" s="280"/>
      <c r="Q162" s="280"/>
      <c r="R162" s="280"/>
      <c r="S162" s="280"/>
      <c r="T162" s="280"/>
      <c r="U162" s="281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82" t="s">
        <v>139</v>
      </c>
      <c r="AU162" s="282" t="s">
        <v>83</v>
      </c>
      <c r="AV162" s="15" t="s">
        <v>81</v>
      </c>
      <c r="AW162" s="15" t="s">
        <v>30</v>
      </c>
      <c r="AX162" s="15" t="s">
        <v>73</v>
      </c>
      <c r="AY162" s="282" t="s">
        <v>125</v>
      </c>
    </row>
    <row r="163" s="13" customFormat="1">
      <c r="A163" s="13"/>
      <c r="B163" s="235"/>
      <c r="C163" s="236"/>
      <c r="D163" s="230" t="s">
        <v>139</v>
      </c>
      <c r="E163" s="237" t="s">
        <v>1</v>
      </c>
      <c r="F163" s="238" t="s">
        <v>337</v>
      </c>
      <c r="G163" s="236"/>
      <c r="H163" s="239">
        <v>50.625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3"/>
      <c r="U163" s="244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139</v>
      </c>
      <c r="AU163" s="245" t="s">
        <v>83</v>
      </c>
      <c r="AV163" s="13" t="s">
        <v>83</v>
      </c>
      <c r="AW163" s="13" t="s">
        <v>30</v>
      </c>
      <c r="AX163" s="13" t="s">
        <v>73</v>
      </c>
      <c r="AY163" s="245" t="s">
        <v>125</v>
      </c>
    </row>
    <row r="164" s="15" customFormat="1">
      <c r="A164" s="15"/>
      <c r="B164" s="273"/>
      <c r="C164" s="274"/>
      <c r="D164" s="230" t="s">
        <v>139</v>
      </c>
      <c r="E164" s="275" t="s">
        <v>1</v>
      </c>
      <c r="F164" s="276" t="s">
        <v>348</v>
      </c>
      <c r="G164" s="274"/>
      <c r="H164" s="275" t="s">
        <v>1</v>
      </c>
      <c r="I164" s="277"/>
      <c r="J164" s="274"/>
      <c r="K164" s="274"/>
      <c r="L164" s="278"/>
      <c r="M164" s="279"/>
      <c r="N164" s="280"/>
      <c r="O164" s="280"/>
      <c r="P164" s="280"/>
      <c r="Q164" s="280"/>
      <c r="R164" s="280"/>
      <c r="S164" s="280"/>
      <c r="T164" s="280"/>
      <c r="U164" s="281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82" t="s">
        <v>139</v>
      </c>
      <c r="AU164" s="282" t="s">
        <v>83</v>
      </c>
      <c r="AV164" s="15" t="s">
        <v>81</v>
      </c>
      <c r="AW164" s="15" t="s">
        <v>30</v>
      </c>
      <c r="AX164" s="15" t="s">
        <v>73</v>
      </c>
      <c r="AY164" s="282" t="s">
        <v>125</v>
      </c>
    </row>
    <row r="165" s="13" customFormat="1">
      <c r="A165" s="13"/>
      <c r="B165" s="235"/>
      <c r="C165" s="236"/>
      <c r="D165" s="230" t="s">
        <v>139</v>
      </c>
      <c r="E165" s="237" t="s">
        <v>1</v>
      </c>
      <c r="F165" s="238" t="s">
        <v>338</v>
      </c>
      <c r="G165" s="236"/>
      <c r="H165" s="239">
        <v>13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3"/>
      <c r="U165" s="244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139</v>
      </c>
      <c r="AU165" s="245" t="s">
        <v>83</v>
      </c>
      <c r="AV165" s="13" t="s">
        <v>83</v>
      </c>
      <c r="AW165" s="13" t="s">
        <v>30</v>
      </c>
      <c r="AX165" s="13" t="s">
        <v>73</v>
      </c>
      <c r="AY165" s="245" t="s">
        <v>125</v>
      </c>
    </row>
    <row r="166" s="13" customFormat="1">
      <c r="A166" s="13"/>
      <c r="B166" s="235"/>
      <c r="C166" s="236"/>
      <c r="D166" s="230" t="s">
        <v>139</v>
      </c>
      <c r="E166" s="237" t="s">
        <v>1</v>
      </c>
      <c r="F166" s="238" t="s">
        <v>339</v>
      </c>
      <c r="G166" s="236"/>
      <c r="H166" s="239">
        <v>94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3"/>
      <c r="U166" s="244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139</v>
      </c>
      <c r="AU166" s="245" t="s">
        <v>83</v>
      </c>
      <c r="AV166" s="13" t="s">
        <v>83</v>
      </c>
      <c r="AW166" s="13" t="s">
        <v>30</v>
      </c>
      <c r="AX166" s="13" t="s">
        <v>73</v>
      </c>
      <c r="AY166" s="245" t="s">
        <v>125</v>
      </c>
    </row>
    <row r="167" s="13" customFormat="1">
      <c r="A167" s="13"/>
      <c r="B167" s="235"/>
      <c r="C167" s="236"/>
      <c r="D167" s="230" t="s">
        <v>139</v>
      </c>
      <c r="E167" s="237" t="s">
        <v>1</v>
      </c>
      <c r="F167" s="238" t="s">
        <v>340</v>
      </c>
      <c r="G167" s="236"/>
      <c r="H167" s="239">
        <v>15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3"/>
      <c r="U167" s="244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139</v>
      </c>
      <c r="AU167" s="245" t="s">
        <v>83</v>
      </c>
      <c r="AV167" s="13" t="s">
        <v>83</v>
      </c>
      <c r="AW167" s="13" t="s">
        <v>30</v>
      </c>
      <c r="AX167" s="13" t="s">
        <v>73</v>
      </c>
      <c r="AY167" s="245" t="s">
        <v>125</v>
      </c>
    </row>
    <row r="168" s="15" customFormat="1">
      <c r="A168" s="15"/>
      <c r="B168" s="273"/>
      <c r="C168" s="274"/>
      <c r="D168" s="230" t="s">
        <v>139</v>
      </c>
      <c r="E168" s="275" t="s">
        <v>1</v>
      </c>
      <c r="F168" s="276" t="s">
        <v>349</v>
      </c>
      <c r="G168" s="274"/>
      <c r="H168" s="275" t="s">
        <v>1</v>
      </c>
      <c r="I168" s="277"/>
      <c r="J168" s="274"/>
      <c r="K168" s="274"/>
      <c r="L168" s="278"/>
      <c r="M168" s="279"/>
      <c r="N168" s="280"/>
      <c r="O168" s="280"/>
      <c r="P168" s="280"/>
      <c r="Q168" s="280"/>
      <c r="R168" s="280"/>
      <c r="S168" s="280"/>
      <c r="T168" s="280"/>
      <c r="U168" s="281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82" t="s">
        <v>139</v>
      </c>
      <c r="AU168" s="282" t="s">
        <v>83</v>
      </c>
      <c r="AV168" s="15" t="s">
        <v>81</v>
      </c>
      <c r="AW168" s="15" t="s">
        <v>30</v>
      </c>
      <c r="AX168" s="15" t="s">
        <v>73</v>
      </c>
      <c r="AY168" s="282" t="s">
        <v>125</v>
      </c>
    </row>
    <row r="169" s="13" customFormat="1">
      <c r="A169" s="13"/>
      <c r="B169" s="235"/>
      <c r="C169" s="236"/>
      <c r="D169" s="230" t="s">
        <v>139</v>
      </c>
      <c r="E169" s="237" t="s">
        <v>1</v>
      </c>
      <c r="F169" s="238" t="s">
        <v>350</v>
      </c>
      <c r="G169" s="236"/>
      <c r="H169" s="239">
        <v>32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3"/>
      <c r="U169" s="244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139</v>
      </c>
      <c r="AU169" s="245" t="s">
        <v>83</v>
      </c>
      <c r="AV169" s="13" t="s">
        <v>83</v>
      </c>
      <c r="AW169" s="13" t="s">
        <v>30</v>
      </c>
      <c r="AX169" s="13" t="s">
        <v>73</v>
      </c>
      <c r="AY169" s="245" t="s">
        <v>125</v>
      </c>
    </row>
    <row r="170" s="14" customFormat="1">
      <c r="A170" s="14"/>
      <c r="B170" s="246"/>
      <c r="C170" s="247"/>
      <c r="D170" s="230" t="s">
        <v>139</v>
      </c>
      <c r="E170" s="248" t="s">
        <v>1</v>
      </c>
      <c r="F170" s="249" t="s">
        <v>141</v>
      </c>
      <c r="G170" s="247"/>
      <c r="H170" s="250">
        <v>204.625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4"/>
      <c r="U170" s="255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6" t="s">
        <v>139</v>
      </c>
      <c r="AU170" s="256" t="s">
        <v>83</v>
      </c>
      <c r="AV170" s="14" t="s">
        <v>131</v>
      </c>
      <c r="AW170" s="14" t="s">
        <v>30</v>
      </c>
      <c r="AX170" s="14" t="s">
        <v>81</v>
      </c>
      <c r="AY170" s="256" t="s">
        <v>125</v>
      </c>
    </row>
    <row r="171" s="2" customFormat="1" ht="33" customHeight="1">
      <c r="A171" s="38"/>
      <c r="B171" s="39"/>
      <c r="C171" s="217" t="s">
        <v>145</v>
      </c>
      <c r="D171" s="217" t="s">
        <v>127</v>
      </c>
      <c r="E171" s="218" t="s">
        <v>273</v>
      </c>
      <c r="F171" s="219" t="s">
        <v>274</v>
      </c>
      <c r="G171" s="220" t="s">
        <v>149</v>
      </c>
      <c r="H171" s="221">
        <v>50.625</v>
      </c>
      <c r="I171" s="222"/>
      <c r="J171" s="223">
        <f>ROUND(I171*H171,2)</f>
        <v>0</v>
      </c>
      <c r="K171" s="219" t="s">
        <v>1</v>
      </c>
      <c r="L171" s="44"/>
      <c r="M171" s="224" t="s">
        <v>1</v>
      </c>
      <c r="N171" s="225" t="s">
        <v>38</v>
      </c>
      <c r="O171" s="91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6">
        <f>S171*H171</f>
        <v>0</v>
      </c>
      <c r="U171" s="227" t="s">
        <v>1</v>
      </c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8" t="s">
        <v>131</v>
      </c>
      <c r="AT171" s="228" t="s">
        <v>127</v>
      </c>
      <c r="AU171" s="228" t="s">
        <v>83</v>
      </c>
      <c r="AY171" s="17" t="s">
        <v>125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7" t="s">
        <v>81</v>
      </c>
      <c r="BK171" s="229">
        <f>ROUND(I171*H171,2)</f>
        <v>0</v>
      </c>
      <c r="BL171" s="17" t="s">
        <v>131</v>
      </c>
      <c r="BM171" s="228" t="s">
        <v>174</v>
      </c>
    </row>
    <row r="172" s="2" customFormat="1">
      <c r="A172" s="38"/>
      <c r="B172" s="39"/>
      <c r="C172" s="40"/>
      <c r="D172" s="230" t="s">
        <v>132</v>
      </c>
      <c r="E172" s="40"/>
      <c r="F172" s="231" t="s">
        <v>274</v>
      </c>
      <c r="G172" s="40"/>
      <c r="H172" s="40"/>
      <c r="I172" s="232"/>
      <c r="J172" s="40"/>
      <c r="K172" s="40"/>
      <c r="L172" s="44"/>
      <c r="M172" s="233"/>
      <c r="N172" s="234"/>
      <c r="O172" s="91"/>
      <c r="P172" s="91"/>
      <c r="Q172" s="91"/>
      <c r="R172" s="91"/>
      <c r="S172" s="91"/>
      <c r="T172" s="91"/>
      <c r="U172" s="92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132</v>
      </c>
      <c r="AU172" s="17" t="s">
        <v>83</v>
      </c>
    </row>
    <row r="173" s="15" customFormat="1">
      <c r="A173" s="15"/>
      <c r="B173" s="273"/>
      <c r="C173" s="274"/>
      <c r="D173" s="230" t="s">
        <v>139</v>
      </c>
      <c r="E173" s="275" t="s">
        <v>1</v>
      </c>
      <c r="F173" s="276" t="s">
        <v>275</v>
      </c>
      <c r="G173" s="274"/>
      <c r="H173" s="275" t="s">
        <v>1</v>
      </c>
      <c r="I173" s="277"/>
      <c r="J173" s="274"/>
      <c r="K173" s="274"/>
      <c r="L173" s="278"/>
      <c r="M173" s="279"/>
      <c r="N173" s="280"/>
      <c r="O173" s="280"/>
      <c r="P173" s="280"/>
      <c r="Q173" s="280"/>
      <c r="R173" s="280"/>
      <c r="S173" s="280"/>
      <c r="T173" s="280"/>
      <c r="U173" s="281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82" t="s">
        <v>139</v>
      </c>
      <c r="AU173" s="282" t="s">
        <v>83</v>
      </c>
      <c r="AV173" s="15" t="s">
        <v>81</v>
      </c>
      <c r="AW173" s="15" t="s">
        <v>30</v>
      </c>
      <c r="AX173" s="15" t="s">
        <v>73</v>
      </c>
      <c r="AY173" s="282" t="s">
        <v>125</v>
      </c>
    </row>
    <row r="174" s="13" customFormat="1">
      <c r="A174" s="13"/>
      <c r="B174" s="235"/>
      <c r="C174" s="236"/>
      <c r="D174" s="230" t="s">
        <v>139</v>
      </c>
      <c r="E174" s="237" t="s">
        <v>1</v>
      </c>
      <c r="F174" s="238" t="s">
        <v>337</v>
      </c>
      <c r="G174" s="236"/>
      <c r="H174" s="239">
        <v>50.625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3"/>
      <c r="U174" s="244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139</v>
      </c>
      <c r="AU174" s="245" t="s">
        <v>83</v>
      </c>
      <c r="AV174" s="13" t="s">
        <v>83</v>
      </c>
      <c r="AW174" s="13" t="s">
        <v>30</v>
      </c>
      <c r="AX174" s="13" t="s">
        <v>73</v>
      </c>
      <c r="AY174" s="245" t="s">
        <v>125</v>
      </c>
    </row>
    <row r="175" s="14" customFormat="1">
      <c r="A175" s="14"/>
      <c r="B175" s="246"/>
      <c r="C175" s="247"/>
      <c r="D175" s="230" t="s">
        <v>139</v>
      </c>
      <c r="E175" s="248" t="s">
        <v>1</v>
      </c>
      <c r="F175" s="249" t="s">
        <v>141</v>
      </c>
      <c r="G175" s="247"/>
      <c r="H175" s="250">
        <v>50.625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4"/>
      <c r="U175" s="255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6" t="s">
        <v>139</v>
      </c>
      <c r="AU175" s="256" t="s">
        <v>83</v>
      </c>
      <c r="AV175" s="14" t="s">
        <v>131</v>
      </c>
      <c r="AW175" s="14" t="s">
        <v>30</v>
      </c>
      <c r="AX175" s="14" t="s">
        <v>81</v>
      </c>
      <c r="AY175" s="256" t="s">
        <v>125</v>
      </c>
    </row>
    <row r="176" s="2" customFormat="1" ht="24.15" customHeight="1">
      <c r="A176" s="38"/>
      <c r="B176" s="39"/>
      <c r="C176" s="217" t="s">
        <v>175</v>
      </c>
      <c r="D176" s="217" t="s">
        <v>127</v>
      </c>
      <c r="E176" s="218" t="s">
        <v>276</v>
      </c>
      <c r="F176" s="219" t="s">
        <v>277</v>
      </c>
      <c r="G176" s="220" t="s">
        <v>149</v>
      </c>
      <c r="H176" s="221">
        <v>50.625</v>
      </c>
      <c r="I176" s="222"/>
      <c r="J176" s="223">
        <f>ROUND(I176*H176,2)</f>
        <v>0</v>
      </c>
      <c r="K176" s="219" t="s">
        <v>1</v>
      </c>
      <c r="L176" s="44"/>
      <c r="M176" s="224" t="s">
        <v>1</v>
      </c>
      <c r="N176" s="225" t="s">
        <v>38</v>
      </c>
      <c r="O176" s="91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6">
        <f>S176*H176</f>
        <v>0</v>
      </c>
      <c r="U176" s="227" t="s">
        <v>1</v>
      </c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8" t="s">
        <v>131</v>
      </c>
      <c r="AT176" s="228" t="s">
        <v>127</v>
      </c>
      <c r="AU176" s="228" t="s">
        <v>83</v>
      </c>
      <c r="AY176" s="17" t="s">
        <v>125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7" t="s">
        <v>81</v>
      </c>
      <c r="BK176" s="229">
        <f>ROUND(I176*H176,2)</f>
        <v>0</v>
      </c>
      <c r="BL176" s="17" t="s">
        <v>131</v>
      </c>
      <c r="BM176" s="228" t="s">
        <v>178</v>
      </c>
    </row>
    <row r="177" s="2" customFormat="1">
      <c r="A177" s="38"/>
      <c r="B177" s="39"/>
      <c r="C177" s="40"/>
      <c r="D177" s="230" t="s">
        <v>132</v>
      </c>
      <c r="E177" s="40"/>
      <c r="F177" s="231" t="s">
        <v>277</v>
      </c>
      <c r="G177" s="40"/>
      <c r="H177" s="40"/>
      <c r="I177" s="232"/>
      <c r="J177" s="40"/>
      <c r="K177" s="40"/>
      <c r="L177" s="44"/>
      <c r="M177" s="233"/>
      <c r="N177" s="234"/>
      <c r="O177" s="91"/>
      <c r="P177" s="91"/>
      <c r="Q177" s="91"/>
      <c r="R177" s="91"/>
      <c r="S177" s="91"/>
      <c r="T177" s="91"/>
      <c r="U177" s="92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132</v>
      </c>
      <c r="AU177" s="17" t="s">
        <v>83</v>
      </c>
    </row>
    <row r="178" s="15" customFormat="1">
      <c r="A178" s="15"/>
      <c r="B178" s="273"/>
      <c r="C178" s="274"/>
      <c r="D178" s="230" t="s">
        <v>139</v>
      </c>
      <c r="E178" s="275" t="s">
        <v>1</v>
      </c>
      <c r="F178" s="276" t="s">
        <v>275</v>
      </c>
      <c r="G178" s="274"/>
      <c r="H178" s="275" t="s">
        <v>1</v>
      </c>
      <c r="I178" s="277"/>
      <c r="J178" s="274"/>
      <c r="K178" s="274"/>
      <c r="L178" s="278"/>
      <c r="M178" s="279"/>
      <c r="N178" s="280"/>
      <c r="O178" s="280"/>
      <c r="P178" s="280"/>
      <c r="Q178" s="280"/>
      <c r="R178" s="280"/>
      <c r="S178" s="280"/>
      <c r="T178" s="280"/>
      <c r="U178" s="281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82" t="s">
        <v>139</v>
      </c>
      <c r="AU178" s="282" t="s">
        <v>83</v>
      </c>
      <c r="AV178" s="15" t="s">
        <v>81</v>
      </c>
      <c r="AW178" s="15" t="s">
        <v>30</v>
      </c>
      <c r="AX178" s="15" t="s">
        <v>73</v>
      </c>
      <c r="AY178" s="282" t="s">
        <v>125</v>
      </c>
    </row>
    <row r="179" s="13" customFormat="1">
      <c r="A179" s="13"/>
      <c r="B179" s="235"/>
      <c r="C179" s="236"/>
      <c r="D179" s="230" t="s">
        <v>139</v>
      </c>
      <c r="E179" s="237" t="s">
        <v>1</v>
      </c>
      <c r="F179" s="238" t="s">
        <v>337</v>
      </c>
      <c r="G179" s="236"/>
      <c r="H179" s="239">
        <v>50.625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3"/>
      <c r="U179" s="244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139</v>
      </c>
      <c r="AU179" s="245" t="s">
        <v>83</v>
      </c>
      <c r="AV179" s="13" t="s">
        <v>83</v>
      </c>
      <c r="AW179" s="13" t="s">
        <v>30</v>
      </c>
      <c r="AX179" s="13" t="s">
        <v>73</v>
      </c>
      <c r="AY179" s="245" t="s">
        <v>125</v>
      </c>
    </row>
    <row r="180" s="14" customFormat="1">
      <c r="A180" s="14"/>
      <c r="B180" s="246"/>
      <c r="C180" s="247"/>
      <c r="D180" s="230" t="s">
        <v>139</v>
      </c>
      <c r="E180" s="248" t="s">
        <v>1</v>
      </c>
      <c r="F180" s="249" t="s">
        <v>141</v>
      </c>
      <c r="G180" s="247"/>
      <c r="H180" s="250">
        <v>50.625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4"/>
      <c r="U180" s="255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139</v>
      </c>
      <c r="AU180" s="256" t="s">
        <v>83</v>
      </c>
      <c r="AV180" s="14" t="s">
        <v>131</v>
      </c>
      <c r="AW180" s="14" t="s">
        <v>30</v>
      </c>
      <c r="AX180" s="14" t="s">
        <v>81</v>
      </c>
      <c r="AY180" s="256" t="s">
        <v>125</v>
      </c>
    </row>
    <row r="181" s="2" customFormat="1" ht="24.15" customHeight="1">
      <c r="A181" s="38"/>
      <c r="B181" s="39"/>
      <c r="C181" s="217" t="s">
        <v>8</v>
      </c>
      <c r="D181" s="217" t="s">
        <v>127</v>
      </c>
      <c r="E181" s="218" t="s">
        <v>278</v>
      </c>
      <c r="F181" s="219" t="s">
        <v>279</v>
      </c>
      <c r="G181" s="220" t="s">
        <v>149</v>
      </c>
      <c r="H181" s="221">
        <v>50.625</v>
      </c>
      <c r="I181" s="222"/>
      <c r="J181" s="223">
        <f>ROUND(I181*H181,2)</f>
        <v>0</v>
      </c>
      <c r="K181" s="219" t="s">
        <v>1</v>
      </c>
      <c r="L181" s="44"/>
      <c r="M181" s="224" t="s">
        <v>1</v>
      </c>
      <c r="N181" s="225" t="s">
        <v>38</v>
      </c>
      <c r="O181" s="91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6">
        <f>S181*H181</f>
        <v>0</v>
      </c>
      <c r="U181" s="227" t="s">
        <v>1</v>
      </c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8" t="s">
        <v>131</v>
      </c>
      <c r="AT181" s="228" t="s">
        <v>127</v>
      </c>
      <c r="AU181" s="228" t="s">
        <v>83</v>
      </c>
      <c r="AY181" s="17" t="s">
        <v>125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7" t="s">
        <v>81</v>
      </c>
      <c r="BK181" s="229">
        <f>ROUND(I181*H181,2)</f>
        <v>0</v>
      </c>
      <c r="BL181" s="17" t="s">
        <v>131</v>
      </c>
      <c r="BM181" s="228" t="s">
        <v>181</v>
      </c>
    </row>
    <row r="182" s="2" customFormat="1">
      <c r="A182" s="38"/>
      <c r="B182" s="39"/>
      <c r="C182" s="40"/>
      <c r="D182" s="230" t="s">
        <v>132</v>
      </c>
      <c r="E182" s="40"/>
      <c r="F182" s="231" t="s">
        <v>279</v>
      </c>
      <c r="G182" s="40"/>
      <c r="H182" s="40"/>
      <c r="I182" s="232"/>
      <c r="J182" s="40"/>
      <c r="K182" s="40"/>
      <c r="L182" s="44"/>
      <c r="M182" s="233"/>
      <c r="N182" s="234"/>
      <c r="O182" s="91"/>
      <c r="P182" s="91"/>
      <c r="Q182" s="91"/>
      <c r="R182" s="91"/>
      <c r="S182" s="91"/>
      <c r="T182" s="91"/>
      <c r="U182" s="92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132</v>
      </c>
      <c r="AU182" s="17" t="s">
        <v>83</v>
      </c>
    </row>
    <row r="183" s="2" customFormat="1" ht="21.75" customHeight="1">
      <c r="A183" s="38"/>
      <c r="B183" s="39"/>
      <c r="C183" s="217" t="s">
        <v>182</v>
      </c>
      <c r="D183" s="217" t="s">
        <v>127</v>
      </c>
      <c r="E183" s="218" t="s">
        <v>280</v>
      </c>
      <c r="F183" s="219" t="s">
        <v>281</v>
      </c>
      <c r="G183" s="220" t="s">
        <v>149</v>
      </c>
      <c r="H183" s="221">
        <v>50.625</v>
      </c>
      <c r="I183" s="222"/>
      <c r="J183" s="223">
        <f>ROUND(I183*H183,2)</f>
        <v>0</v>
      </c>
      <c r="K183" s="219" t="s">
        <v>1</v>
      </c>
      <c r="L183" s="44"/>
      <c r="M183" s="224" t="s">
        <v>1</v>
      </c>
      <c r="N183" s="225" t="s">
        <v>38</v>
      </c>
      <c r="O183" s="91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6">
        <f>S183*H183</f>
        <v>0</v>
      </c>
      <c r="U183" s="227" t="s">
        <v>1</v>
      </c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8" t="s">
        <v>131</v>
      </c>
      <c r="AT183" s="228" t="s">
        <v>127</v>
      </c>
      <c r="AU183" s="228" t="s">
        <v>83</v>
      </c>
      <c r="AY183" s="17" t="s">
        <v>125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7" t="s">
        <v>81</v>
      </c>
      <c r="BK183" s="229">
        <f>ROUND(I183*H183,2)</f>
        <v>0</v>
      </c>
      <c r="BL183" s="17" t="s">
        <v>131</v>
      </c>
      <c r="BM183" s="228" t="s">
        <v>186</v>
      </c>
    </row>
    <row r="184" s="2" customFormat="1">
      <c r="A184" s="38"/>
      <c r="B184" s="39"/>
      <c r="C184" s="40"/>
      <c r="D184" s="230" t="s">
        <v>132</v>
      </c>
      <c r="E184" s="40"/>
      <c r="F184" s="231" t="s">
        <v>281</v>
      </c>
      <c r="G184" s="40"/>
      <c r="H184" s="40"/>
      <c r="I184" s="232"/>
      <c r="J184" s="40"/>
      <c r="K184" s="40"/>
      <c r="L184" s="44"/>
      <c r="M184" s="233"/>
      <c r="N184" s="234"/>
      <c r="O184" s="91"/>
      <c r="P184" s="91"/>
      <c r="Q184" s="91"/>
      <c r="R184" s="91"/>
      <c r="S184" s="91"/>
      <c r="T184" s="91"/>
      <c r="U184" s="92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132</v>
      </c>
      <c r="AU184" s="17" t="s">
        <v>83</v>
      </c>
    </row>
    <row r="185" s="2" customFormat="1" ht="33" customHeight="1">
      <c r="A185" s="38"/>
      <c r="B185" s="39"/>
      <c r="C185" s="217" t="s">
        <v>163</v>
      </c>
      <c r="D185" s="217" t="s">
        <v>127</v>
      </c>
      <c r="E185" s="218" t="s">
        <v>282</v>
      </c>
      <c r="F185" s="219" t="s">
        <v>283</v>
      </c>
      <c r="G185" s="220" t="s">
        <v>149</v>
      </c>
      <c r="H185" s="221">
        <v>172.625</v>
      </c>
      <c r="I185" s="222"/>
      <c r="J185" s="223">
        <f>ROUND(I185*H185,2)</f>
        <v>0</v>
      </c>
      <c r="K185" s="219" t="s">
        <v>1</v>
      </c>
      <c r="L185" s="44"/>
      <c r="M185" s="224" t="s">
        <v>1</v>
      </c>
      <c r="N185" s="225" t="s">
        <v>38</v>
      </c>
      <c r="O185" s="91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6">
        <f>S185*H185</f>
        <v>0</v>
      </c>
      <c r="U185" s="227" t="s">
        <v>1</v>
      </c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8" t="s">
        <v>131</v>
      </c>
      <c r="AT185" s="228" t="s">
        <v>127</v>
      </c>
      <c r="AU185" s="228" t="s">
        <v>83</v>
      </c>
      <c r="AY185" s="17" t="s">
        <v>125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7" t="s">
        <v>81</v>
      </c>
      <c r="BK185" s="229">
        <f>ROUND(I185*H185,2)</f>
        <v>0</v>
      </c>
      <c r="BL185" s="17" t="s">
        <v>131</v>
      </c>
      <c r="BM185" s="228" t="s">
        <v>191</v>
      </c>
    </row>
    <row r="186" s="2" customFormat="1">
      <c r="A186" s="38"/>
      <c r="B186" s="39"/>
      <c r="C186" s="40"/>
      <c r="D186" s="230" t="s">
        <v>132</v>
      </c>
      <c r="E186" s="40"/>
      <c r="F186" s="231" t="s">
        <v>283</v>
      </c>
      <c r="G186" s="40"/>
      <c r="H186" s="40"/>
      <c r="I186" s="232"/>
      <c r="J186" s="40"/>
      <c r="K186" s="40"/>
      <c r="L186" s="44"/>
      <c r="M186" s="233"/>
      <c r="N186" s="234"/>
      <c r="O186" s="91"/>
      <c r="P186" s="91"/>
      <c r="Q186" s="91"/>
      <c r="R186" s="91"/>
      <c r="S186" s="91"/>
      <c r="T186" s="91"/>
      <c r="U186" s="92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132</v>
      </c>
      <c r="AU186" s="17" t="s">
        <v>83</v>
      </c>
    </row>
    <row r="187" s="15" customFormat="1">
      <c r="A187" s="15"/>
      <c r="B187" s="273"/>
      <c r="C187" s="274"/>
      <c r="D187" s="230" t="s">
        <v>139</v>
      </c>
      <c r="E187" s="275" t="s">
        <v>1</v>
      </c>
      <c r="F187" s="276" t="s">
        <v>275</v>
      </c>
      <c r="G187" s="274"/>
      <c r="H187" s="275" t="s">
        <v>1</v>
      </c>
      <c r="I187" s="277"/>
      <c r="J187" s="274"/>
      <c r="K187" s="274"/>
      <c r="L187" s="278"/>
      <c r="M187" s="279"/>
      <c r="N187" s="280"/>
      <c r="O187" s="280"/>
      <c r="P187" s="280"/>
      <c r="Q187" s="280"/>
      <c r="R187" s="280"/>
      <c r="S187" s="280"/>
      <c r="T187" s="280"/>
      <c r="U187" s="281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82" t="s">
        <v>139</v>
      </c>
      <c r="AU187" s="282" t="s">
        <v>83</v>
      </c>
      <c r="AV187" s="15" t="s">
        <v>81</v>
      </c>
      <c r="AW187" s="15" t="s">
        <v>30</v>
      </c>
      <c r="AX187" s="15" t="s">
        <v>73</v>
      </c>
      <c r="AY187" s="282" t="s">
        <v>125</v>
      </c>
    </row>
    <row r="188" s="13" customFormat="1">
      <c r="A188" s="13"/>
      <c r="B188" s="235"/>
      <c r="C188" s="236"/>
      <c r="D188" s="230" t="s">
        <v>139</v>
      </c>
      <c r="E188" s="237" t="s">
        <v>1</v>
      </c>
      <c r="F188" s="238" t="s">
        <v>337</v>
      </c>
      <c r="G188" s="236"/>
      <c r="H188" s="239">
        <v>50.625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3"/>
      <c r="U188" s="244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139</v>
      </c>
      <c r="AU188" s="245" t="s">
        <v>83</v>
      </c>
      <c r="AV188" s="13" t="s">
        <v>83</v>
      </c>
      <c r="AW188" s="13" t="s">
        <v>30</v>
      </c>
      <c r="AX188" s="13" t="s">
        <v>73</v>
      </c>
      <c r="AY188" s="245" t="s">
        <v>125</v>
      </c>
    </row>
    <row r="189" s="15" customFormat="1">
      <c r="A189" s="15"/>
      <c r="B189" s="273"/>
      <c r="C189" s="274"/>
      <c r="D189" s="230" t="s">
        <v>139</v>
      </c>
      <c r="E189" s="275" t="s">
        <v>1</v>
      </c>
      <c r="F189" s="276" t="s">
        <v>348</v>
      </c>
      <c r="G189" s="274"/>
      <c r="H189" s="275" t="s">
        <v>1</v>
      </c>
      <c r="I189" s="277"/>
      <c r="J189" s="274"/>
      <c r="K189" s="274"/>
      <c r="L189" s="278"/>
      <c r="M189" s="279"/>
      <c r="N189" s="280"/>
      <c r="O189" s="280"/>
      <c r="P189" s="280"/>
      <c r="Q189" s="280"/>
      <c r="R189" s="280"/>
      <c r="S189" s="280"/>
      <c r="T189" s="280"/>
      <c r="U189" s="281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82" t="s">
        <v>139</v>
      </c>
      <c r="AU189" s="282" t="s">
        <v>83</v>
      </c>
      <c r="AV189" s="15" t="s">
        <v>81</v>
      </c>
      <c r="AW189" s="15" t="s">
        <v>30</v>
      </c>
      <c r="AX189" s="15" t="s">
        <v>73</v>
      </c>
      <c r="AY189" s="282" t="s">
        <v>125</v>
      </c>
    </row>
    <row r="190" s="13" customFormat="1">
      <c r="A190" s="13"/>
      <c r="B190" s="235"/>
      <c r="C190" s="236"/>
      <c r="D190" s="230" t="s">
        <v>139</v>
      </c>
      <c r="E190" s="237" t="s">
        <v>1</v>
      </c>
      <c r="F190" s="238" t="s">
        <v>338</v>
      </c>
      <c r="G190" s="236"/>
      <c r="H190" s="239">
        <v>13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3"/>
      <c r="U190" s="244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139</v>
      </c>
      <c r="AU190" s="245" t="s">
        <v>83</v>
      </c>
      <c r="AV190" s="13" t="s">
        <v>83</v>
      </c>
      <c r="AW190" s="13" t="s">
        <v>30</v>
      </c>
      <c r="AX190" s="13" t="s">
        <v>73</v>
      </c>
      <c r="AY190" s="245" t="s">
        <v>125</v>
      </c>
    </row>
    <row r="191" s="13" customFormat="1">
      <c r="A191" s="13"/>
      <c r="B191" s="235"/>
      <c r="C191" s="236"/>
      <c r="D191" s="230" t="s">
        <v>139</v>
      </c>
      <c r="E191" s="237" t="s">
        <v>1</v>
      </c>
      <c r="F191" s="238" t="s">
        <v>339</v>
      </c>
      <c r="G191" s="236"/>
      <c r="H191" s="239">
        <v>94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3"/>
      <c r="U191" s="244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139</v>
      </c>
      <c r="AU191" s="245" t="s">
        <v>83</v>
      </c>
      <c r="AV191" s="13" t="s">
        <v>83</v>
      </c>
      <c r="AW191" s="13" t="s">
        <v>30</v>
      </c>
      <c r="AX191" s="13" t="s">
        <v>73</v>
      </c>
      <c r="AY191" s="245" t="s">
        <v>125</v>
      </c>
    </row>
    <row r="192" s="13" customFormat="1">
      <c r="A192" s="13"/>
      <c r="B192" s="235"/>
      <c r="C192" s="236"/>
      <c r="D192" s="230" t="s">
        <v>139</v>
      </c>
      <c r="E192" s="237" t="s">
        <v>1</v>
      </c>
      <c r="F192" s="238" t="s">
        <v>340</v>
      </c>
      <c r="G192" s="236"/>
      <c r="H192" s="239">
        <v>15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3"/>
      <c r="U192" s="244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139</v>
      </c>
      <c r="AU192" s="245" t="s">
        <v>83</v>
      </c>
      <c r="AV192" s="13" t="s">
        <v>83</v>
      </c>
      <c r="AW192" s="13" t="s">
        <v>30</v>
      </c>
      <c r="AX192" s="13" t="s">
        <v>73</v>
      </c>
      <c r="AY192" s="245" t="s">
        <v>125</v>
      </c>
    </row>
    <row r="193" s="14" customFormat="1">
      <c r="A193" s="14"/>
      <c r="B193" s="246"/>
      <c r="C193" s="247"/>
      <c r="D193" s="230" t="s">
        <v>139</v>
      </c>
      <c r="E193" s="248" t="s">
        <v>1</v>
      </c>
      <c r="F193" s="249" t="s">
        <v>141</v>
      </c>
      <c r="G193" s="247"/>
      <c r="H193" s="250">
        <v>172.625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4"/>
      <c r="U193" s="255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139</v>
      </c>
      <c r="AU193" s="256" t="s">
        <v>83</v>
      </c>
      <c r="AV193" s="14" t="s">
        <v>131</v>
      </c>
      <c r="AW193" s="14" t="s">
        <v>30</v>
      </c>
      <c r="AX193" s="14" t="s">
        <v>81</v>
      </c>
      <c r="AY193" s="256" t="s">
        <v>125</v>
      </c>
    </row>
    <row r="194" s="2" customFormat="1" ht="33" customHeight="1">
      <c r="A194" s="38"/>
      <c r="B194" s="39"/>
      <c r="C194" s="217" t="s">
        <v>192</v>
      </c>
      <c r="D194" s="217" t="s">
        <v>127</v>
      </c>
      <c r="E194" s="218" t="s">
        <v>351</v>
      </c>
      <c r="F194" s="219" t="s">
        <v>352</v>
      </c>
      <c r="G194" s="220" t="s">
        <v>149</v>
      </c>
      <c r="H194" s="221">
        <v>16</v>
      </c>
      <c r="I194" s="222"/>
      <c r="J194" s="223">
        <f>ROUND(I194*H194,2)</f>
        <v>0</v>
      </c>
      <c r="K194" s="219" t="s">
        <v>1</v>
      </c>
      <c r="L194" s="44"/>
      <c r="M194" s="224" t="s">
        <v>1</v>
      </c>
      <c r="N194" s="225" t="s">
        <v>38</v>
      </c>
      <c r="O194" s="91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6">
        <f>S194*H194</f>
        <v>0</v>
      </c>
      <c r="U194" s="227" t="s">
        <v>1</v>
      </c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8" t="s">
        <v>131</v>
      </c>
      <c r="AT194" s="228" t="s">
        <v>127</v>
      </c>
      <c r="AU194" s="228" t="s">
        <v>83</v>
      </c>
      <c r="AY194" s="17" t="s">
        <v>125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7" t="s">
        <v>81</v>
      </c>
      <c r="BK194" s="229">
        <f>ROUND(I194*H194,2)</f>
        <v>0</v>
      </c>
      <c r="BL194" s="17" t="s">
        <v>131</v>
      </c>
      <c r="BM194" s="228" t="s">
        <v>151</v>
      </c>
    </row>
    <row r="195" s="2" customFormat="1">
      <c r="A195" s="38"/>
      <c r="B195" s="39"/>
      <c r="C195" s="40"/>
      <c r="D195" s="230" t="s">
        <v>132</v>
      </c>
      <c r="E195" s="40"/>
      <c r="F195" s="231" t="s">
        <v>352</v>
      </c>
      <c r="G195" s="40"/>
      <c r="H195" s="40"/>
      <c r="I195" s="232"/>
      <c r="J195" s="40"/>
      <c r="K195" s="40"/>
      <c r="L195" s="44"/>
      <c r="M195" s="233"/>
      <c r="N195" s="234"/>
      <c r="O195" s="91"/>
      <c r="P195" s="91"/>
      <c r="Q195" s="91"/>
      <c r="R195" s="91"/>
      <c r="S195" s="91"/>
      <c r="T195" s="91"/>
      <c r="U195" s="92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132</v>
      </c>
      <c r="AU195" s="17" t="s">
        <v>83</v>
      </c>
    </row>
    <row r="196" s="15" customFormat="1">
      <c r="A196" s="15"/>
      <c r="B196" s="273"/>
      <c r="C196" s="274"/>
      <c r="D196" s="230" t="s">
        <v>139</v>
      </c>
      <c r="E196" s="275" t="s">
        <v>1</v>
      </c>
      <c r="F196" s="276" t="s">
        <v>349</v>
      </c>
      <c r="G196" s="274"/>
      <c r="H196" s="275" t="s">
        <v>1</v>
      </c>
      <c r="I196" s="277"/>
      <c r="J196" s="274"/>
      <c r="K196" s="274"/>
      <c r="L196" s="278"/>
      <c r="M196" s="279"/>
      <c r="N196" s="280"/>
      <c r="O196" s="280"/>
      <c r="P196" s="280"/>
      <c r="Q196" s="280"/>
      <c r="R196" s="280"/>
      <c r="S196" s="280"/>
      <c r="T196" s="280"/>
      <c r="U196" s="281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82" t="s">
        <v>139</v>
      </c>
      <c r="AU196" s="282" t="s">
        <v>83</v>
      </c>
      <c r="AV196" s="15" t="s">
        <v>81</v>
      </c>
      <c r="AW196" s="15" t="s">
        <v>30</v>
      </c>
      <c r="AX196" s="15" t="s">
        <v>73</v>
      </c>
      <c r="AY196" s="282" t="s">
        <v>125</v>
      </c>
    </row>
    <row r="197" s="13" customFormat="1">
      <c r="A197" s="13"/>
      <c r="B197" s="235"/>
      <c r="C197" s="236"/>
      <c r="D197" s="230" t="s">
        <v>139</v>
      </c>
      <c r="E197" s="237" t="s">
        <v>1</v>
      </c>
      <c r="F197" s="238" t="s">
        <v>347</v>
      </c>
      <c r="G197" s="236"/>
      <c r="H197" s="239">
        <v>16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3"/>
      <c r="U197" s="244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139</v>
      </c>
      <c r="AU197" s="245" t="s">
        <v>83</v>
      </c>
      <c r="AV197" s="13" t="s">
        <v>83</v>
      </c>
      <c r="AW197" s="13" t="s">
        <v>30</v>
      </c>
      <c r="AX197" s="13" t="s">
        <v>73</v>
      </c>
      <c r="AY197" s="245" t="s">
        <v>125</v>
      </c>
    </row>
    <row r="198" s="14" customFormat="1">
      <c r="A198" s="14"/>
      <c r="B198" s="246"/>
      <c r="C198" s="247"/>
      <c r="D198" s="230" t="s">
        <v>139</v>
      </c>
      <c r="E198" s="248" t="s">
        <v>1</v>
      </c>
      <c r="F198" s="249" t="s">
        <v>141</v>
      </c>
      <c r="G198" s="247"/>
      <c r="H198" s="250">
        <v>16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4"/>
      <c r="U198" s="255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139</v>
      </c>
      <c r="AU198" s="256" t="s">
        <v>83</v>
      </c>
      <c r="AV198" s="14" t="s">
        <v>131</v>
      </c>
      <c r="AW198" s="14" t="s">
        <v>30</v>
      </c>
      <c r="AX198" s="14" t="s">
        <v>81</v>
      </c>
      <c r="AY198" s="256" t="s">
        <v>125</v>
      </c>
    </row>
    <row r="199" s="2" customFormat="1" ht="21.75" customHeight="1">
      <c r="A199" s="38"/>
      <c r="B199" s="39"/>
      <c r="C199" s="259" t="s">
        <v>166</v>
      </c>
      <c r="D199" s="259" t="s">
        <v>168</v>
      </c>
      <c r="E199" s="260" t="s">
        <v>353</v>
      </c>
      <c r="F199" s="261" t="s">
        <v>354</v>
      </c>
      <c r="G199" s="262" t="s">
        <v>149</v>
      </c>
      <c r="H199" s="263">
        <v>17.600000000000001</v>
      </c>
      <c r="I199" s="264"/>
      <c r="J199" s="265">
        <f>ROUND(I199*H199,2)</f>
        <v>0</v>
      </c>
      <c r="K199" s="261" t="s">
        <v>1</v>
      </c>
      <c r="L199" s="266"/>
      <c r="M199" s="267" t="s">
        <v>1</v>
      </c>
      <c r="N199" s="268" t="s">
        <v>38</v>
      </c>
      <c r="O199" s="91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6">
        <f>S199*H199</f>
        <v>0</v>
      </c>
      <c r="U199" s="227" t="s">
        <v>1</v>
      </c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138</v>
      </c>
      <c r="AT199" s="228" t="s">
        <v>168</v>
      </c>
      <c r="AU199" s="228" t="s">
        <v>83</v>
      </c>
      <c r="AY199" s="17" t="s">
        <v>125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81</v>
      </c>
      <c r="BK199" s="229">
        <f>ROUND(I199*H199,2)</f>
        <v>0</v>
      </c>
      <c r="BL199" s="17" t="s">
        <v>131</v>
      </c>
      <c r="BM199" s="228" t="s">
        <v>197</v>
      </c>
    </row>
    <row r="200" s="2" customFormat="1">
      <c r="A200" s="38"/>
      <c r="B200" s="39"/>
      <c r="C200" s="40"/>
      <c r="D200" s="230" t="s">
        <v>132</v>
      </c>
      <c r="E200" s="40"/>
      <c r="F200" s="231" t="s">
        <v>354</v>
      </c>
      <c r="G200" s="40"/>
      <c r="H200" s="40"/>
      <c r="I200" s="232"/>
      <c r="J200" s="40"/>
      <c r="K200" s="40"/>
      <c r="L200" s="44"/>
      <c r="M200" s="233"/>
      <c r="N200" s="234"/>
      <c r="O200" s="91"/>
      <c r="P200" s="91"/>
      <c r="Q200" s="91"/>
      <c r="R200" s="91"/>
      <c r="S200" s="91"/>
      <c r="T200" s="91"/>
      <c r="U200" s="92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132</v>
      </c>
      <c r="AU200" s="17" t="s">
        <v>83</v>
      </c>
    </row>
    <row r="201" s="13" customFormat="1">
      <c r="A201" s="13"/>
      <c r="B201" s="235"/>
      <c r="C201" s="236"/>
      <c r="D201" s="230" t="s">
        <v>139</v>
      </c>
      <c r="E201" s="237" t="s">
        <v>1</v>
      </c>
      <c r="F201" s="238" t="s">
        <v>355</v>
      </c>
      <c r="G201" s="236"/>
      <c r="H201" s="239">
        <v>17.600000000000001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3"/>
      <c r="U201" s="244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139</v>
      </c>
      <c r="AU201" s="245" t="s">
        <v>83</v>
      </c>
      <c r="AV201" s="13" t="s">
        <v>83</v>
      </c>
      <c r="AW201" s="13" t="s">
        <v>30</v>
      </c>
      <c r="AX201" s="13" t="s">
        <v>73</v>
      </c>
      <c r="AY201" s="245" t="s">
        <v>125</v>
      </c>
    </row>
    <row r="202" s="14" customFormat="1">
      <c r="A202" s="14"/>
      <c r="B202" s="246"/>
      <c r="C202" s="247"/>
      <c r="D202" s="230" t="s">
        <v>139</v>
      </c>
      <c r="E202" s="248" t="s">
        <v>1</v>
      </c>
      <c r="F202" s="249" t="s">
        <v>141</v>
      </c>
      <c r="G202" s="247"/>
      <c r="H202" s="250">
        <v>17.600000000000001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4"/>
      <c r="U202" s="255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6" t="s">
        <v>139</v>
      </c>
      <c r="AU202" s="256" t="s">
        <v>83</v>
      </c>
      <c r="AV202" s="14" t="s">
        <v>131</v>
      </c>
      <c r="AW202" s="14" t="s">
        <v>30</v>
      </c>
      <c r="AX202" s="14" t="s">
        <v>81</v>
      </c>
      <c r="AY202" s="256" t="s">
        <v>125</v>
      </c>
    </row>
    <row r="203" s="12" customFormat="1" ht="22.8" customHeight="1">
      <c r="A203" s="12"/>
      <c r="B203" s="201"/>
      <c r="C203" s="202"/>
      <c r="D203" s="203" t="s">
        <v>72</v>
      </c>
      <c r="E203" s="215" t="s">
        <v>167</v>
      </c>
      <c r="F203" s="215" t="s">
        <v>187</v>
      </c>
      <c r="G203" s="202"/>
      <c r="H203" s="202"/>
      <c r="I203" s="205"/>
      <c r="J203" s="216">
        <f>BK203</f>
        <v>0</v>
      </c>
      <c r="K203" s="202"/>
      <c r="L203" s="207"/>
      <c r="M203" s="208"/>
      <c r="N203" s="209"/>
      <c r="O203" s="209"/>
      <c r="P203" s="210">
        <f>SUM(P204:P219)</f>
        <v>0</v>
      </c>
      <c r="Q203" s="209"/>
      <c r="R203" s="210">
        <f>SUM(R204:R219)</f>
        <v>0</v>
      </c>
      <c r="S203" s="209"/>
      <c r="T203" s="210">
        <f>SUM(T204:T219)</f>
        <v>0</v>
      </c>
      <c r="U203" s="211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2" t="s">
        <v>81</v>
      </c>
      <c r="AT203" s="213" t="s">
        <v>72</v>
      </c>
      <c r="AU203" s="213" t="s">
        <v>81</v>
      </c>
      <c r="AY203" s="212" t="s">
        <v>125</v>
      </c>
      <c r="BK203" s="214">
        <f>SUM(BK204:BK219)</f>
        <v>0</v>
      </c>
    </row>
    <row r="204" s="2" customFormat="1" ht="21.75" customHeight="1">
      <c r="A204" s="38"/>
      <c r="B204" s="39"/>
      <c r="C204" s="217" t="s">
        <v>198</v>
      </c>
      <c r="D204" s="217" t="s">
        <v>127</v>
      </c>
      <c r="E204" s="218" t="s">
        <v>356</v>
      </c>
      <c r="F204" s="219" t="s">
        <v>357</v>
      </c>
      <c r="G204" s="220" t="s">
        <v>149</v>
      </c>
      <c r="H204" s="221">
        <v>6</v>
      </c>
      <c r="I204" s="222"/>
      <c r="J204" s="223">
        <f>ROUND(I204*H204,2)</f>
        <v>0</v>
      </c>
      <c r="K204" s="219" t="s">
        <v>1</v>
      </c>
      <c r="L204" s="44"/>
      <c r="M204" s="224" t="s">
        <v>1</v>
      </c>
      <c r="N204" s="225" t="s">
        <v>38</v>
      </c>
      <c r="O204" s="91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6">
        <f>S204*H204</f>
        <v>0</v>
      </c>
      <c r="U204" s="227" t="s">
        <v>1</v>
      </c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8" t="s">
        <v>131</v>
      </c>
      <c r="AT204" s="228" t="s">
        <v>127</v>
      </c>
      <c r="AU204" s="228" t="s">
        <v>83</v>
      </c>
      <c r="AY204" s="17" t="s">
        <v>125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7" t="s">
        <v>81</v>
      </c>
      <c r="BK204" s="229">
        <f>ROUND(I204*H204,2)</f>
        <v>0</v>
      </c>
      <c r="BL204" s="17" t="s">
        <v>131</v>
      </c>
      <c r="BM204" s="228" t="s">
        <v>201</v>
      </c>
    </row>
    <row r="205" s="2" customFormat="1">
      <c r="A205" s="38"/>
      <c r="B205" s="39"/>
      <c r="C205" s="40"/>
      <c r="D205" s="230" t="s">
        <v>132</v>
      </c>
      <c r="E205" s="40"/>
      <c r="F205" s="231" t="s">
        <v>357</v>
      </c>
      <c r="G205" s="40"/>
      <c r="H205" s="40"/>
      <c r="I205" s="232"/>
      <c r="J205" s="40"/>
      <c r="K205" s="40"/>
      <c r="L205" s="44"/>
      <c r="M205" s="233"/>
      <c r="N205" s="234"/>
      <c r="O205" s="91"/>
      <c r="P205" s="91"/>
      <c r="Q205" s="91"/>
      <c r="R205" s="91"/>
      <c r="S205" s="91"/>
      <c r="T205" s="91"/>
      <c r="U205" s="92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132</v>
      </c>
      <c r="AU205" s="17" t="s">
        <v>83</v>
      </c>
    </row>
    <row r="206" s="2" customFormat="1" ht="24.15" customHeight="1">
      <c r="A206" s="38"/>
      <c r="B206" s="39"/>
      <c r="C206" s="217" t="s">
        <v>171</v>
      </c>
      <c r="D206" s="217" t="s">
        <v>127</v>
      </c>
      <c r="E206" s="218" t="s">
        <v>286</v>
      </c>
      <c r="F206" s="219" t="s">
        <v>287</v>
      </c>
      <c r="G206" s="220" t="s">
        <v>185</v>
      </c>
      <c r="H206" s="221">
        <v>1</v>
      </c>
      <c r="I206" s="222"/>
      <c r="J206" s="223">
        <f>ROUND(I206*H206,2)</f>
        <v>0</v>
      </c>
      <c r="K206" s="219" t="s">
        <v>1</v>
      </c>
      <c r="L206" s="44"/>
      <c r="M206" s="224" t="s">
        <v>1</v>
      </c>
      <c r="N206" s="225" t="s">
        <v>38</v>
      </c>
      <c r="O206" s="91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6">
        <f>S206*H206</f>
        <v>0</v>
      </c>
      <c r="U206" s="227" t="s">
        <v>1</v>
      </c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8" t="s">
        <v>131</v>
      </c>
      <c r="AT206" s="228" t="s">
        <v>127</v>
      </c>
      <c r="AU206" s="228" t="s">
        <v>83</v>
      </c>
      <c r="AY206" s="17" t="s">
        <v>125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7" t="s">
        <v>81</v>
      </c>
      <c r="BK206" s="229">
        <f>ROUND(I206*H206,2)</f>
        <v>0</v>
      </c>
      <c r="BL206" s="17" t="s">
        <v>131</v>
      </c>
      <c r="BM206" s="228" t="s">
        <v>204</v>
      </c>
    </row>
    <row r="207" s="2" customFormat="1">
      <c r="A207" s="38"/>
      <c r="B207" s="39"/>
      <c r="C207" s="40"/>
      <c r="D207" s="230" t="s">
        <v>132</v>
      </c>
      <c r="E207" s="40"/>
      <c r="F207" s="231" t="s">
        <v>287</v>
      </c>
      <c r="G207" s="40"/>
      <c r="H207" s="40"/>
      <c r="I207" s="232"/>
      <c r="J207" s="40"/>
      <c r="K207" s="40"/>
      <c r="L207" s="44"/>
      <c r="M207" s="233"/>
      <c r="N207" s="234"/>
      <c r="O207" s="91"/>
      <c r="P207" s="91"/>
      <c r="Q207" s="91"/>
      <c r="R207" s="91"/>
      <c r="S207" s="91"/>
      <c r="T207" s="91"/>
      <c r="U207" s="92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132</v>
      </c>
      <c r="AU207" s="17" t="s">
        <v>83</v>
      </c>
    </row>
    <row r="208" s="2" customFormat="1" ht="24.15" customHeight="1">
      <c r="A208" s="38"/>
      <c r="B208" s="39"/>
      <c r="C208" s="259" t="s">
        <v>205</v>
      </c>
      <c r="D208" s="259" t="s">
        <v>168</v>
      </c>
      <c r="E208" s="260" t="s">
        <v>290</v>
      </c>
      <c r="F208" s="261" t="s">
        <v>291</v>
      </c>
      <c r="G208" s="262" t="s">
        <v>185</v>
      </c>
      <c r="H208" s="263">
        <v>1</v>
      </c>
      <c r="I208" s="264"/>
      <c r="J208" s="265">
        <f>ROUND(I208*H208,2)</f>
        <v>0</v>
      </c>
      <c r="K208" s="261" t="s">
        <v>1</v>
      </c>
      <c r="L208" s="266"/>
      <c r="M208" s="267" t="s">
        <v>1</v>
      </c>
      <c r="N208" s="268" t="s">
        <v>38</v>
      </c>
      <c r="O208" s="91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6">
        <f>S208*H208</f>
        <v>0</v>
      </c>
      <c r="U208" s="227" t="s">
        <v>1</v>
      </c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8" t="s">
        <v>138</v>
      </c>
      <c r="AT208" s="228" t="s">
        <v>168</v>
      </c>
      <c r="AU208" s="228" t="s">
        <v>83</v>
      </c>
      <c r="AY208" s="17" t="s">
        <v>125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7" t="s">
        <v>81</v>
      </c>
      <c r="BK208" s="229">
        <f>ROUND(I208*H208,2)</f>
        <v>0</v>
      </c>
      <c r="BL208" s="17" t="s">
        <v>131</v>
      </c>
      <c r="BM208" s="228" t="s">
        <v>208</v>
      </c>
    </row>
    <row r="209" s="2" customFormat="1">
      <c r="A209" s="38"/>
      <c r="B209" s="39"/>
      <c r="C209" s="40"/>
      <c r="D209" s="230" t="s">
        <v>132</v>
      </c>
      <c r="E209" s="40"/>
      <c r="F209" s="231" t="s">
        <v>291</v>
      </c>
      <c r="G209" s="40"/>
      <c r="H209" s="40"/>
      <c r="I209" s="232"/>
      <c r="J209" s="40"/>
      <c r="K209" s="40"/>
      <c r="L209" s="44"/>
      <c r="M209" s="233"/>
      <c r="N209" s="234"/>
      <c r="O209" s="91"/>
      <c r="P209" s="91"/>
      <c r="Q209" s="91"/>
      <c r="R209" s="91"/>
      <c r="S209" s="91"/>
      <c r="T209" s="91"/>
      <c r="U209" s="92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132</v>
      </c>
      <c r="AU209" s="17" t="s">
        <v>83</v>
      </c>
    </row>
    <row r="210" s="2" customFormat="1" ht="24.15" customHeight="1">
      <c r="A210" s="38"/>
      <c r="B210" s="39"/>
      <c r="C210" s="217" t="s">
        <v>174</v>
      </c>
      <c r="D210" s="217" t="s">
        <v>127</v>
      </c>
      <c r="E210" s="218" t="s">
        <v>292</v>
      </c>
      <c r="F210" s="219" t="s">
        <v>293</v>
      </c>
      <c r="G210" s="220" t="s">
        <v>185</v>
      </c>
      <c r="H210" s="221">
        <v>1</v>
      </c>
      <c r="I210" s="222"/>
      <c r="J210" s="223">
        <f>ROUND(I210*H210,2)</f>
        <v>0</v>
      </c>
      <c r="K210" s="219" t="s">
        <v>1</v>
      </c>
      <c r="L210" s="44"/>
      <c r="M210" s="224" t="s">
        <v>1</v>
      </c>
      <c r="N210" s="225" t="s">
        <v>38</v>
      </c>
      <c r="O210" s="91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6">
        <f>S210*H210</f>
        <v>0</v>
      </c>
      <c r="U210" s="227" t="s">
        <v>1</v>
      </c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8" t="s">
        <v>131</v>
      </c>
      <c r="AT210" s="228" t="s">
        <v>127</v>
      </c>
      <c r="AU210" s="228" t="s">
        <v>83</v>
      </c>
      <c r="AY210" s="17" t="s">
        <v>125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7" t="s">
        <v>81</v>
      </c>
      <c r="BK210" s="229">
        <f>ROUND(I210*H210,2)</f>
        <v>0</v>
      </c>
      <c r="BL210" s="17" t="s">
        <v>131</v>
      </c>
      <c r="BM210" s="228" t="s">
        <v>211</v>
      </c>
    </row>
    <row r="211" s="2" customFormat="1">
      <c r="A211" s="38"/>
      <c r="B211" s="39"/>
      <c r="C211" s="40"/>
      <c r="D211" s="230" t="s">
        <v>132</v>
      </c>
      <c r="E211" s="40"/>
      <c r="F211" s="231" t="s">
        <v>293</v>
      </c>
      <c r="G211" s="40"/>
      <c r="H211" s="40"/>
      <c r="I211" s="232"/>
      <c r="J211" s="40"/>
      <c r="K211" s="40"/>
      <c r="L211" s="44"/>
      <c r="M211" s="233"/>
      <c r="N211" s="234"/>
      <c r="O211" s="91"/>
      <c r="P211" s="91"/>
      <c r="Q211" s="91"/>
      <c r="R211" s="91"/>
      <c r="S211" s="91"/>
      <c r="T211" s="91"/>
      <c r="U211" s="92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132</v>
      </c>
      <c r="AU211" s="17" t="s">
        <v>83</v>
      </c>
    </row>
    <row r="212" s="2" customFormat="1" ht="21.75" customHeight="1">
      <c r="A212" s="38"/>
      <c r="B212" s="39"/>
      <c r="C212" s="259" t="s">
        <v>7</v>
      </c>
      <c r="D212" s="259" t="s">
        <v>168</v>
      </c>
      <c r="E212" s="260" t="s">
        <v>294</v>
      </c>
      <c r="F212" s="261" t="s">
        <v>295</v>
      </c>
      <c r="G212" s="262" t="s">
        <v>185</v>
      </c>
      <c r="H212" s="263">
        <v>1</v>
      </c>
      <c r="I212" s="264"/>
      <c r="J212" s="265">
        <f>ROUND(I212*H212,2)</f>
        <v>0</v>
      </c>
      <c r="K212" s="261" t="s">
        <v>1</v>
      </c>
      <c r="L212" s="266"/>
      <c r="M212" s="267" t="s">
        <v>1</v>
      </c>
      <c r="N212" s="268" t="s">
        <v>38</v>
      </c>
      <c r="O212" s="91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6">
        <f>S212*H212</f>
        <v>0</v>
      </c>
      <c r="U212" s="227" t="s">
        <v>1</v>
      </c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8" t="s">
        <v>138</v>
      </c>
      <c r="AT212" s="228" t="s">
        <v>168</v>
      </c>
      <c r="AU212" s="228" t="s">
        <v>83</v>
      </c>
      <c r="AY212" s="17" t="s">
        <v>125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7" t="s">
        <v>81</v>
      </c>
      <c r="BK212" s="229">
        <f>ROUND(I212*H212,2)</f>
        <v>0</v>
      </c>
      <c r="BL212" s="17" t="s">
        <v>131</v>
      </c>
      <c r="BM212" s="228" t="s">
        <v>214</v>
      </c>
    </row>
    <row r="213" s="2" customFormat="1">
      <c r="A213" s="38"/>
      <c r="B213" s="39"/>
      <c r="C213" s="40"/>
      <c r="D213" s="230" t="s">
        <v>132</v>
      </c>
      <c r="E213" s="40"/>
      <c r="F213" s="231" t="s">
        <v>295</v>
      </c>
      <c r="G213" s="40"/>
      <c r="H213" s="40"/>
      <c r="I213" s="232"/>
      <c r="J213" s="40"/>
      <c r="K213" s="40"/>
      <c r="L213" s="44"/>
      <c r="M213" s="233"/>
      <c r="N213" s="234"/>
      <c r="O213" s="91"/>
      <c r="P213" s="91"/>
      <c r="Q213" s="91"/>
      <c r="R213" s="91"/>
      <c r="S213" s="91"/>
      <c r="T213" s="91"/>
      <c r="U213" s="92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132</v>
      </c>
      <c r="AU213" s="17" t="s">
        <v>83</v>
      </c>
    </row>
    <row r="214" s="2" customFormat="1" ht="16.5" customHeight="1">
      <c r="A214" s="38"/>
      <c r="B214" s="39"/>
      <c r="C214" s="259" t="s">
        <v>178</v>
      </c>
      <c r="D214" s="259" t="s">
        <v>168</v>
      </c>
      <c r="E214" s="260" t="s">
        <v>296</v>
      </c>
      <c r="F214" s="261" t="s">
        <v>297</v>
      </c>
      <c r="G214" s="262" t="s">
        <v>185</v>
      </c>
      <c r="H214" s="263">
        <v>1</v>
      </c>
      <c r="I214" s="264"/>
      <c r="J214" s="265">
        <f>ROUND(I214*H214,2)</f>
        <v>0</v>
      </c>
      <c r="K214" s="261" t="s">
        <v>1</v>
      </c>
      <c r="L214" s="266"/>
      <c r="M214" s="267" t="s">
        <v>1</v>
      </c>
      <c r="N214" s="268" t="s">
        <v>38</v>
      </c>
      <c r="O214" s="91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6">
        <f>S214*H214</f>
        <v>0</v>
      </c>
      <c r="U214" s="227" t="s">
        <v>1</v>
      </c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8" t="s">
        <v>138</v>
      </c>
      <c r="AT214" s="228" t="s">
        <v>168</v>
      </c>
      <c r="AU214" s="228" t="s">
        <v>83</v>
      </c>
      <c r="AY214" s="17" t="s">
        <v>125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7" t="s">
        <v>81</v>
      </c>
      <c r="BK214" s="229">
        <f>ROUND(I214*H214,2)</f>
        <v>0</v>
      </c>
      <c r="BL214" s="17" t="s">
        <v>131</v>
      </c>
      <c r="BM214" s="228" t="s">
        <v>217</v>
      </c>
    </row>
    <row r="215" s="2" customFormat="1">
      <c r="A215" s="38"/>
      <c r="B215" s="39"/>
      <c r="C215" s="40"/>
      <c r="D215" s="230" t="s">
        <v>132</v>
      </c>
      <c r="E215" s="40"/>
      <c r="F215" s="231" t="s">
        <v>297</v>
      </c>
      <c r="G215" s="40"/>
      <c r="H215" s="40"/>
      <c r="I215" s="232"/>
      <c r="J215" s="40"/>
      <c r="K215" s="40"/>
      <c r="L215" s="44"/>
      <c r="M215" s="233"/>
      <c r="N215" s="234"/>
      <c r="O215" s="91"/>
      <c r="P215" s="91"/>
      <c r="Q215" s="91"/>
      <c r="R215" s="91"/>
      <c r="S215" s="91"/>
      <c r="T215" s="91"/>
      <c r="U215" s="92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132</v>
      </c>
      <c r="AU215" s="17" t="s">
        <v>83</v>
      </c>
    </row>
    <row r="216" s="2" customFormat="1" ht="16.5" customHeight="1">
      <c r="A216" s="38"/>
      <c r="B216" s="39"/>
      <c r="C216" s="259" t="s">
        <v>218</v>
      </c>
      <c r="D216" s="259" t="s">
        <v>168</v>
      </c>
      <c r="E216" s="260" t="s">
        <v>298</v>
      </c>
      <c r="F216" s="261" t="s">
        <v>299</v>
      </c>
      <c r="G216" s="262" t="s">
        <v>185</v>
      </c>
      <c r="H216" s="263">
        <v>1</v>
      </c>
      <c r="I216" s="264"/>
      <c r="J216" s="265">
        <f>ROUND(I216*H216,2)</f>
        <v>0</v>
      </c>
      <c r="K216" s="261" t="s">
        <v>1</v>
      </c>
      <c r="L216" s="266"/>
      <c r="M216" s="267" t="s">
        <v>1</v>
      </c>
      <c r="N216" s="268" t="s">
        <v>38</v>
      </c>
      <c r="O216" s="91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6">
        <f>S216*H216</f>
        <v>0</v>
      </c>
      <c r="U216" s="227" t="s">
        <v>1</v>
      </c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8" t="s">
        <v>138</v>
      </c>
      <c r="AT216" s="228" t="s">
        <v>168</v>
      </c>
      <c r="AU216" s="228" t="s">
        <v>83</v>
      </c>
      <c r="AY216" s="17" t="s">
        <v>125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7" t="s">
        <v>81</v>
      </c>
      <c r="BK216" s="229">
        <f>ROUND(I216*H216,2)</f>
        <v>0</v>
      </c>
      <c r="BL216" s="17" t="s">
        <v>131</v>
      </c>
      <c r="BM216" s="228" t="s">
        <v>221</v>
      </c>
    </row>
    <row r="217" s="2" customFormat="1">
      <c r="A217" s="38"/>
      <c r="B217" s="39"/>
      <c r="C217" s="40"/>
      <c r="D217" s="230" t="s">
        <v>132</v>
      </c>
      <c r="E217" s="40"/>
      <c r="F217" s="231" t="s">
        <v>299</v>
      </c>
      <c r="G217" s="40"/>
      <c r="H217" s="40"/>
      <c r="I217" s="232"/>
      <c r="J217" s="40"/>
      <c r="K217" s="40"/>
      <c r="L217" s="44"/>
      <c r="M217" s="233"/>
      <c r="N217" s="234"/>
      <c r="O217" s="91"/>
      <c r="P217" s="91"/>
      <c r="Q217" s="91"/>
      <c r="R217" s="91"/>
      <c r="S217" s="91"/>
      <c r="T217" s="91"/>
      <c r="U217" s="92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132</v>
      </c>
      <c r="AU217" s="17" t="s">
        <v>83</v>
      </c>
    </row>
    <row r="218" s="2" customFormat="1" ht="16.5" customHeight="1">
      <c r="A218" s="38"/>
      <c r="B218" s="39"/>
      <c r="C218" s="259" t="s">
        <v>181</v>
      </c>
      <c r="D218" s="259" t="s">
        <v>168</v>
      </c>
      <c r="E218" s="260" t="s">
        <v>300</v>
      </c>
      <c r="F218" s="261" t="s">
        <v>301</v>
      </c>
      <c r="G218" s="262" t="s">
        <v>185</v>
      </c>
      <c r="H218" s="263">
        <v>1</v>
      </c>
      <c r="I218" s="264"/>
      <c r="J218" s="265">
        <f>ROUND(I218*H218,2)</f>
        <v>0</v>
      </c>
      <c r="K218" s="261" t="s">
        <v>1</v>
      </c>
      <c r="L218" s="266"/>
      <c r="M218" s="267" t="s">
        <v>1</v>
      </c>
      <c r="N218" s="268" t="s">
        <v>38</v>
      </c>
      <c r="O218" s="91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6">
        <f>S218*H218</f>
        <v>0</v>
      </c>
      <c r="U218" s="227" t="s">
        <v>1</v>
      </c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8" t="s">
        <v>138</v>
      </c>
      <c r="AT218" s="228" t="s">
        <v>168</v>
      </c>
      <c r="AU218" s="228" t="s">
        <v>83</v>
      </c>
      <c r="AY218" s="17" t="s">
        <v>125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7" t="s">
        <v>81</v>
      </c>
      <c r="BK218" s="229">
        <f>ROUND(I218*H218,2)</f>
        <v>0</v>
      </c>
      <c r="BL218" s="17" t="s">
        <v>131</v>
      </c>
      <c r="BM218" s="228" t="s">
        <v>224</v>
      </c>
    </row>
    <row r="219" s="2" customFormat="1">
      <c r="A219" s="38"/>
      <c r="B219" s="39"/>
      <c r="C219" s="40"/>
      <c r="D219" s="230" t="s">
        <v>132</v>
      </c>
      <c r="E219" s="40"/>
      <c r="F219" s="231" t="s">
        <v>301</v>
      </c>
      <c r="G219" s="40"/>
      <c r="H219" s="40"/>
      <c r="I219" s="232"/>
      <c r="J219" s="40"/>
      <c r="K219" s="40"/>
      <c r="L219" s="44"/>
      <c r="M219" s="233"/>
      <c r="N219" s="234"/>
      <c r="O219" s="91"/>
      <c r="P219" s="91"/>
      <c r="Q219" s="91"/>
      <c r="R219" s="91"/>
      <c r="S219" s="91"/>
      <c r="T219" s="91"/>
      <c r="U219" s="92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132</v>
      </c>
      <c r="AU219" s="17" t="s">
        <v>83</v>
      </c>
    </row>
    <row r="220" s="12" customFormat="1" ht="22.8" customHeight="1">
      <c r="A220" s="12"/>
      <c r="B220" s="201"/>
      <c r="C220" s="202"/>
      <c r="D220" s="203" t="s">
        <v>72</v>
      </c>
      <c r="E220" s="215" t="s">
        <v>310</v>
      </c>
      <c r="F220" s="215" t="s">
        <v>311</v>
      </c>
      <c r="G220" s="202"/>
      <c r="H220" s="202"/>
      <c r="I220" s="205"/>
      <c r="J220" s="216">
        <f>BK220</f>
        <v>0</v>
      </c>
      <c r="K220" s="202"/>
      <c r="L220" s="207"/>
      <c r="M220" s="208"/>
      <c r="N220" s="209"/>
      <c r="O220" s="209"/>
      <c r="P220" s="210">
        <f>SUM(P221:P232)</f>
        <v>0</v>
      </c>
      <c r="Q220" s="209"/>
      <c r="R220" s="210">
        <f>SUM(R221:R232)</f>
        <v>0</v>
      </c>
      <c r="S220" s="209"/>
      <c r="T220" s="210">
        <f>SUM(T221:T232)</f>
        <v>0</v>
      </c>
      <c r="U220" s="211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2" t="s">
        <v>81</v>
      </c>
      <c r="AT220" s="213" t="s">
        <v>72</v>
      </c>
      <c r="AU220" s="213" t="s">
        <v>81</v>
      </c>
      <c r="AY220" s="212" t="s">
        <v>125</v>
      </c>
      <c r="BK220" s="214">
        <f>SUM(BK221:BK232)</f>
        <v>0</v>
      </c>
    </row>
    <row r="221" s="2" customFormat="1" ht="21.75" customHeight="1">
      <c r="A221" s="38"/>
      <c r="B221" s="39"/>
      <c r="C221" s="217" t="s">
        <v>227</v>
      </c>
      <c r="D221" s="217" t="s">
        <v>127</v>
      </c>
      <c r="E221" s="218" t="s">
        <v>312</v>
      </c>
      <c r="F221" s="219" t="s">
        <v>313</v>
      </c>
      <c r="G221" s="220" t="s">
        <v>137</v>
      </c>
      <c r="H221" s="221">
        <v>19.852</v>
      </c>
      <c r="I221" s="222"/>
      <c r="J221" s="223">
        <f>ROUND(I221*H221,2)</f>
        <v>0</v>
      </c>
      <c r="K221" s="219" t="s">
        <v>1</v>
      </c>
      <c r="L221" s="44"/>
      <c r="M221" s="224" t="s">
        <v>1</v>
      </c>
      <c r="N221" s="225" t="s">
        <v>38</v>
      </c>
      <c r="O221" s="91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6">
        <f>S221*H221</f>
        <v>0</v>
      </c>
      <c r="U221" s="227" t="s">
        <v>1</v>
      </c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8" t="s">
        <v>131</v>
      </c>
      <c r="AT221" s="228" t="s">
        <v>127</v>
      </c>
      <c r="AU221" s="228" t="s">
        <v>83</v>
      </c>
      <c r="AY221" s="17" t="s">
        <v>125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7" t="s">
        <v>81</v>
      </c>
      <c r="BK221" s="229">
        <f>ROUND(I221*H221,2)</f>
        <v>0</v>
      </c>
      <c r="BL221" s="17" t="s">
        <v>131</v>
      </c>
      <c r="BM221" s="228" t="s">
        <v>230</v>
      </c>
    </row>
    <row r="222" s="2" customFormat="1">
      <c r="A222" s="38"/>
      <c r="B222" s="39"/>
      <c r="C222" s="40"/>
      <c r="D222" s="230" t="s">
        <v>132</v>
      </c>
      <c r="E222" s="40"/>
      <c r="F222" s="231" t="s">
        <v>313</v>
      </c>
      <c r="G222" s="40"/>
      <c r="H222" s="40"/>
      <c r="I222" s="232"/>
      <c r="J222" s="40"/>
      <c r="K222" s="40"/>
      <c r="L222" s="44"/>
      <c r="M222" s="233"/>
      <c r="N222" s="234"/>
      <c r="O222" s="91"/>
      <c r="P222" s="91"/>
      <c r="Q222" s="91"/>
      <c r="R222" s="91"/>
      <c r="S222" s="91"/>
      <c r="T222" s="91"/>
      <c r="U222" s="92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132</v>
      </c>
      <c r="AU222" s="17" t="s">
        <v>83</v>
      </c>
    </row>
    <row r="223" s="2" customFormat="1" ht="24.15" customHeight="1">
      <c r="A223" s="38"/>
      <c r="B223" s="39"/>
      <c r="C223" s="217" t="s">
        <v>186</v>
      </c>
      <c r="D223" s="217" t="s">
        <v>127</v>
      </c>
      <c r="E223" s="218" t="s">
        <v>316</v>
      </c>
      <c r="F223" s="219" t="s">
        <v>317</v>
      </c>
      <c r="G223" s="220" t="s">
        <v>137</v>
      </c>
      <c r="H223" s="221">
        <v>198.52000000000001</v>
      </c>
      <c r="I223" s="222"/>
      <c r="J223" s="223">
        <f>ROUND(I223*H223,2)</f>
        <v>0</v>
      </c>
      <c r="K223" s="219" t="s">
        <v>1</v>
      </c>
      <c r="L223" s="44"/>
      <c r="M223" s="224" t="s">
        <v>1</v>
      </c>
      <c r="N223" s="225" t="s">
        <v>38</v>
      </c>
      <c r="O223" s="91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6">
        <f>S223*H223</f>
        <v>0</v>
      </c>
      <c r="U223" s="227" t="s">
        <v>1</v>
      </c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8" t="s">
        <v>131</v>
      </c>
      <c r="AT223" s="228" t="s">
        <v>127</v>
      </c>
      <c r="AU223" s="228" t="s">
        <v>83</v>
      </c>
      <c r="AY223" s="17" t="s">
        <v>125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7" t="s">
        <v>81</v>
      </c>
      <c r="BK223" s="229">
        <f>ROUND(I223*H223,2)</f>
        <v>0</v>
      </c>
      <c r="BL223" s="17" t="s">
        <v>131</v>
      </c>
      <c r="BM223" s="228" t="s">
        <v>233</v>
      </c>
    </row>
    <row r="224" s="2" customFormat="1">
      <c r="A224" s="38"/>
      <c r="B224" s="39"/>
      <c r="C224" s="40"/>
      <c r="D224" s="230" t="s">
        <v>132</v>
      </c>
      <c r="E224" s="40"/>
      <c r="F224" s="231" t="s">
        <v>317</v>
      </c>
      <c r="G224" s="40"/>
      <c r="H224" s="40"/>
      <c r="I224" s="232"/>
      <c r="J224" s="40"/>
      <c r="K224" s="40"/>
      <c r="L224" s="44"/>
      <c r="M224" s="233"/>
      <c r="N224" s="234"/>
      <c r="O224" s="91"/>
      <c r="P224" s="91"/>
      <c r="Q224" s="91"/>
      <c r="R224" s="91"/>
      <c r="S224" s="91"/>
      <c r="T224" s="91"/>
      <c r="U224" s="92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132</v>
      </c>
      <c r="AU224" s="17" t="s">
        <v>83</v>
      </c>
    </row>
    <row r="225" s="13" customFormat="1">
      <c r="A225" s="13"/>
      <c r="B225" s="235"/>
      <c r="C225" s="236"/>
      <c r="D225" s="230" t="s">
        <v>139</v>
      </c>
      <c r="E225" s="237" t="s">
        <v>1</v>
      </c>
      <c r="F225" s="238" t="s">
        <v>358</v>
      </c>
      <c r="G225" s="236"/>
      <c r="H225" s="239">
        <v>198.52000000000001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3"/>
      <c r="U225" s="244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139</v>
      </c>
      <c r="AU225" s="245" t="s">
        <v>83</v>
      </c>
      <c r="AV225" s="13" t="s">
        <v>83</v>
      </c>
      <c r="AW225" s="13" t="s">
        <v>30</v>
      </c>
      <c r="AX225" s="13" t="s">
        <v>73</v>
      </c>
      <c r="AY225" s="245" t="s">
        <v>125</v>
      </c>
    </row>
    <row r="226" s="14" customFormat="1">
      <c r="A226" s="14"/>
      <c r="B226" s="246"/>
      <c r="C226" s="247"/>
      <c r="D226" s="230" t="s">
        <v>139</v>
      </c>
      <c r="E226" s="248" t="s">
        <v>1</v>
      </c>
      <c r="F226" s="249" t="s">
        <v>141</v>
      </c>
      <c r="G226" s="247"/>
      <c r="H226" s="250">
        <v>198.52000000000001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4"/>
      <c r="U226" s="255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6" t="s">
        <v>139</v>
      </c>
      <c r="AU226" s="256" t="s">
        <v>83</v>
      </c>
      <c r="AV226" s="14" t="s">
        <v>131</v>
      </c>
      <c r="AW226" s="14" t="s">
        <v>30</v>
      </c>
      <c r="AX226" s="14" t="s">
        <v>81</v>
      </c>
      <c r="AY226" s="256" t="s">
        <v>125</v>
      </c>
    </row>
    <row r="227" s="2" customFormat="1" ht="24.15" customHeight="1">
      <c r="A227" s="38"/>
      <c r="B227" s="39"/>
      <c r="C227" s="217" t="s">
        <v>238</v>
      </c>
      <c r="D227" s="217" t="s">
        <v>127</v>
      </c>
      <c r="E227" s="218" t="s">
        <v>320</v>
      </c>
      <c r="F227" s="219" t="s">
        <v>321</v>
      </c>
      <c r="G227" s="220" t="s">
        <v>137</v>
      </c>
      <c r="H227" s="221">
        <v>19.852</v>
      </c>
      <c r="I227" s="222"/>
      <c r="J227" s="223">
        <f>ROUND(I227*H227,2)</f>
        <v>0</v>
      </c>
      <c r="K227" s="219" t="s">
        <v>1</v>
      </c>
      <c r="L227" s="44"/>
      <c r="M227" s="224" t="s">
        <v>1</v>
      </c>
      <c r="N227" s="225" t="s">
        <v>38</v>
      </c>
      <c r="O227" s="91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6">
        <f>S227*H227</f>
        <v>0</v>
      </c>
      <c r="U227" s="227" t="s">
        <v>1</v>
      </c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8" t="s">
        <v>131</v>
      </c>
      <c r="AT227" s="228" t="s">
        <v>127</v>
      </c>
      <c r="AU227" s="228" t="s">
        <v>83</v>
      </c>
      <c r="AY227" s="17" t="s">
        <v>125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7" t="s">
        <v>81</v>
      </c>
      <c r="BK227" s="229">
        <f>ROUND(I227*H227,2)</f>
        <v>0</v>
      </c>
      <c r="BL227" s="17" t="s">
        <v>131</v>
      </c>
      <c r="BM227" s="228" t="s">
        <v>242</v>
      </c>
    </row>
    <row r="228" s="2" customFormat="1">
      <c r="A228" s="38"/>
      <c r="B228" s="39"/>
      <c r="C228" s="40"/>
      <c r="D228" s="230" t="s">
        <v>132</v>
      </c>
      <c r="E228" s="40"/>
      <c r="F228" s="231" t="s">
        <v>321</v>
      </c>
      <c r="G228" s="40"/>
      <c r="H228" s="40"/>
      <c r="I228" s="232"/>
      <c r="J228" s="40"/>
      <c r="K228" s="40"/>
      <c r="L228" s="44"/>
      <c r="M228" s="233"/>
      <c r="N228" s="234"/>
      <c r="O228" s="91"/>
      <c r="P228" s="91"/>
      <c r="Q228" s="91"/>
      <c r="R228" s="91"/>
      <c r="S228" s="91"/>
      <c r="T228" s="91"/>
      <c r="U228" s="92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132</v>
      </c>
      <c r="AU228" s="17" t="s">
        <v>83</v>
      </c>
    </row>
    <row r="229" s="2" customFormat="1" ht="37.8" customHeight="1">
      <c r="A229" s="38"/>
      <c r="B229" s="39"/>
      <c r="C229" s="259" t="s">
        <v>191</v>
      </c>
      <c r="D229" s="259" t="s">
        <v>168</v>
      </c>
      <c r="E229" s="260" t="s">
        <v>328</v>
      </c>
      <c r="F229" s="261" t="s">
        <v>329</v>
      </c>
      <c r="G229" s="262" t="s">
        <v>137</v>
      </c>
      <c r="H229" s="263">
        <v>19.852</v>
      </c>
      <c r="I229" s="264"/>
      <c r="J229" s="265">
        <f>ROUND(I229*H229,2)</f>
        <v>0</v>
      </c>
      <c r="K229" s="261" t="s">
        <v>1</v>
      </c>
      <c r="L229" s="266"/>
      <c r="M229" s="267" t="s">
        <v>1</v>
      </c>
      <c r="N229" s="268" t="s">
        <v>38</v>
      </c>
      <c r="O229" s="91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6">
        <f>S229*H229</f>
        <v>0</v>
      </c>
      <c r="U229" s="227" t="s">
        <v>1</v>
      </c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8" t="s">
        <v>138</v>
      </c>
      <c r="AT229" s="228" t="s">
        <v>168</v>
      </c>
      <c r="AU229" s="228" t="s">
        <v>83</v>
      </c>
      <c r="AY229" s="17" t="s">
        <v>125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7" t="s">
        <v>81</v>
      </c>
      <c r="BK229" s="229">
        <f>ROUND(I229*H229,2)</f>
        <v>0</v>
      </c>
      <c r="BL229" s="17" t="s">
        <v>131</v>
      </c>
      <c r="BM229" s="228" t="s">
        <v>247</v>
      </c>
    </row>
    <row r="230" s="2" customFormat="1">
      <c r="A230" s="38"/>
      <c r="B230" s="39"/>
      <c r="C230" s="40"/>
      <c r="D230" s="230" t="s">
        <v>132</v>
      </c>
      <c r="E230" s="40"/>
      <c r="F230" s="231" t="s">
        <v>329</v>
      </c>
      <c r="G230" s="40"/>
      <c r="H230" s="40"/>
      <c r="I230" s="232"/>
      <c r="J230" s="40"/>
      <c r="K230" s="40"/>
      <c r="L230" s="44"/>
      <c r="M230" s="233"/>
      <c r="N230" s="234"/>
      <c r="O230" s="91"/>
      <c r="P230" s="91"/>
      <c r="Q230" s="91"/>
      <c r="R230" s="91"/>
      <c r="S230" s="91"/>
      <c r="T230" s="91"/>
      <c r="U230" s="92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132</v>
      </c>
      <c r="AU230" s="17" t="s">
        <v>83</v>
      </c>
    </row>
    <row r="231" s="13" customFormat="1">
      <c r="A231" s="13"/>
      <c r="B231" s="235"/>
      <c r="C231" s="236"/>
      <c r="D231" s="230" t="s">
        <v>139</v>
      </c>
      <c r="E231" s="237" t="s">
        <v>1</v>
      </c>
      <c r="F231" s="238" t="s">
        <v>359</v>
      </c>
      <c r="G231" s="236"/>
      <c r="H231" s="239">
        <v>19.852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3"/>
      <c r="U231" s="244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139</v>
      </c>
      <c r="AU231" s="245" t="s">
        <v>83</v>
      </c>
      <c r="AV231" s="13" t="s">
        <v>83</v>
      </c>
      <c r="AW231" s="13" t="s">
        <v>30</v>
      </c>
      <c r="AX231" s="13" t="s">
        <v>73</v>
      </c>
      <c r="AY231" s="245" t="s">
        <v>125</v>
      </c>
    </row>
    <row r="232" s="14" customFormat="1">
      <c r="A232" s="14"/>
      <c r="B232" s="246"/>
      <c r="C232" s="247"/>
      <c r="D232" s="230" t="s">
        <v>139</v>
      </c>
      <c r="E232" s="248" t="s">
        <v>1</v>
      </c>
      <c r="F232" s="249" t="s">
        <v>141</v>
      </c>
      <c r="G232" s="247"/>
      <c r="H232" s="250">
        <v>19.852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4"/>
      <c r="U232" s="255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139</v>
      </c>
      <c r="AU232" s="256" t="s">
        <v>83</v>
      </c>
      <c r="AV232" s="14" t="s">
        <v>131</v>
      </c>
      <c r="AW232" s="14" t="s">
        <v>30</v>
      </c>
      <c r="AX232" s="14" t="s">
        <v>81</v>
      </c>
      <c r="AY232" s="256" t="s">
        <v>125</v>
      </c>
    </row>
    <row r="233" s="12" customFormat="1" ht="22.8" customHeight="1">
      <c r="A233" s="12"/>
      <c r="B233" s="201"/>
      <c r="C233" s="202"/>
      <c r="D233" s="203" t="s">
        <v>72</v>
      </c>
      <c r="E233" s="215" t="s">
        <v>225</v>
      </c>
      <c r="F233" s="215" t="s">
        <v>226</v>
      </c>
      <c r="G233" s="202"/>
      <c r="H233" s="202"/>
      <c r="I233" s="205"/>
      <c r="J233" s="216">
        <f>BK233</f>
        <v>0</v>
      </c>
      <c r="K233" s="202"/>
      <c r="L233" s="207"/>
      <c r="M233" s="208"/>
      <c r="N233" s="209"/>
      <c r="O233" s="209"/>
      <c r="P233" s="210">
        <f>SUM(P234:P237)</f>
        <v>0</v>
      </c>
      <c r="Q233" s="209"/>
      <c r="R233" s="210">
        <f>SUM(R234:R237)</f>
        <v>0</v>
      </c>
      <c r="S233" s="209"/>
      <c r="T233" s="210">
        <f>SUM(T234:T237)</f>
        <v>0</v>
      </c>
      <c r="U233" s="211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2" t="s">
        <v>81</v>
      </c>
      <c r="AT233" s="213" t="s">
        <v>72</v>
      </c>
      <c r="AU233" s="213" t="s">
        <v>81</v>
      </c>
      <c r="AY233" s="212" t="s">
        <v>125</v>
      </c>
      <c r="BK233" s="214">
        <f>SUM(BK234:BK237)</f>
        <v>0</v>
      </c>
    </row>
    <row r="234" s="2" customFormat="1" ht="24.15" customHeight="1">
      <c r="A234" s="38"/>
      <c r="B234" s="39"/>
      <c r="C234" s="217" t="s">
        <v>250</v>
      </c>
      <c r="D234" s="217" t="s">
        <v>127</v>
      </c>
      <c r="E234" s="218" t="s">
        <v>228</v>
      </c>
      <c r="F234" s="219" t="s">
        <v>229</v>
      </c>
      <c r="G234" s="220" t="s">
        <v>137</v>
      </c>
      <c r="H234" s="221">
        <v>150.60400000000001</v>
      </c>
      <c r="I234" s="222"/>
      <c r="J234" s="223">
        <f>ROUND(I234*H234,2)</f>
        <v>0</v>
      </c>
      <c r="K234" s="219" t="s">
        <v>1</v>
      </c>
      <c r="L234" s="44"/>
      <c r="M234" s="224" t="s">
        <v>1</v>
      </c>
      <c r="N234" s="225" t="s">
        <v>38</v>
      </c>
      <c r="O234" s="91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6">
        <f>S234*H234</f>
        <v>0</v>
      </c>
      <c r="U234" s="227" t="s">
        <v>1</v>
      </c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8" t="s">
        <v>131</v>
      </c>
      <c r="AT234" s="228" t="s">
        <v>127</v>
      </c>
      <c r="AU234" s="228" t="s">
        <v>83</v>
      </c>
      <c r="AY234" s="17" t="s">
        <v>125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7" t="s">
        <v>81</v>
      </c>
      <c r="BK234" s="229">
        <f>ROUND(I234*H234,2)</f>
        <v>0</v>
      </c>
      <c r="BL234" s="17" t="s">
        <v>131</v>
      </c>
      <c r="BM234" s="228" t="s">
        <v>254</v>
      </c>
    </row>
    <row r="235" s="2" customFormat="1">
      <c r="A235" s="38"/>
      <c r="B235" s="39"/>
      <c r="C235" s="40"/>
      <c r="D235" s="230" t="s">
        <v>132</v>
      </c>
      <c r="E235" s="40"/>
      <c r="F235" s="231" t="s">
        <v>229</v>
      </c>
      <c r="G235" s="40"/>
      <c r="H235" s="40"/>
      <c r="I235" s="232"/>
      <c r="J235" s="40"/>
      <c r="K235" s="40"/>
      <c r="L235" s="44"/>
      <c r="M235" s="233"/>
      <c r="N235" s="234"/>
      <c r="O235" s="91"/>
      <c r="P235" s="91"/>
      <c r="Q235" s="91"/>
      <c r="R235" s="91"/>
      <c r="S235" s="91"/>
      <c r="T235" s="91"/>
      <c r="U235" s="92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132</v>
      </c>
      <c r="AU235" s="17" t="s">
        <v>83</v>
      </c>
    </row>
    <row r="236" s="2" customFormat="1" ht="33" customHeight="1">
      <c r="A236" s="38"/>
      <c r="B236" s="39"/>
      <c r="C236" s="217" t="s">
        <v>151</v>
      </c>
      <c r="D236" s="217" t="s">
        <v>127</v>
      </c>
      <c r="E236" s="218" t="s">
        <v>231</v>
      </c>
      <c r="F236" s="219" t="s">
        <v>232</v>
      </c>
      <c r="G236" s="220" t="s">
        <v>137</v>
      </c>
      <c r="H236" s="221">
        <v>150.60400000000001</v>
      </c>
      <c r="I236" s="222"/>
      <c r="J236" s="223">
        <f>ROUND(I236*H236,2)</f>
        <v>0</v>
      </c>
      <c r="K236" s="219" t="s">
        <v>1</v>
      </c>
      <c r="L236" s="44"/>
      <c r="M236" s="224" t="s">
        <v>1</v>
      </c>
      <c r="N236" s="225" t="s">
        <v>38</v>
      </c>
      <c r="O236" s="91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6">
        <f>S236*H236</f>
        <v>0</v>
      </c>
      <c r="U236" s="227" t="s">
        <v>1</v>
      </c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8" t="s">
        <v>131</v>
      </c>
      <c r="AT236" s="228" t="s">
        <v>127</v>
      </c>
      <c r="AU236" s="228" t="s">
        <v>83</v>
      </c>
      <c r="AY236" s="17" t="s">
        <v>125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7" t="s">
        <v>81</v>
      </c>
      <c r="BK236" s="229">
        <f>ROUND(I236*H236,2)</f>
        <v>0</v>
      </c>
      <c r="BL236" s="17" t="s">
        <v>131</v>
      </c>
      <c r="BM236" s="228" t="s">
        <v>314</v>
      </c>
    </row>
    <row r="237" s="2" customFormat="1">
      <c r="A237" s="38"/>
      <c r="B237" s="39"/>
      <c r="C237" s="40"/>
      <c r="D237" s="230" t="s">
        <v>132</v>
      </c>
      <c r="E237" s="40"/>
      <c r="F237" s="231" t="s">
        <v>232</v>
      </c>
      <c r="G237" s="40"/>
      <c r="H237" s="40"/>
      <c r="I237" s="232"/>
      <c r="J237" s="40"/>
      <c r="K237" s="40"/>
      <c r="L237" s="44"/>
      <c r="M237" s="269"/>
      <c r="N237" s="270"/>
      <c r="O237" s="271"/>
      <c r="P237" s="271"/>
      <c r="Q237" s="271"/>
      <c r="R237" s="271"/>
      <c r="S237" s="271"/>
      <c r="T237" s="271"/>
      <c r="U237" s="272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132</v>
      </c>
      <c r="AU237" s="17" t="s">
        <v>83</v>
      </c>
    </row>
    <row r="238" s="2" customFormat="1" ht="6.96" customHeight="1">
      <c r="A238" s="38"/>
      <c r="B238" s="66"/>
      <c r="C238" s="67"/>
      <c r="D238" s="67"/>
      <c r="E238" s="67"/>
      <c r="F238" s="67"/>
      <c r="G238" s="67"/>
      <c r="H238" s="67"/>
      <c r="I238" s="67"/>
      <c r="J238" s="67"/>
      <c r="K238" s="67"/>
      <c r="L238" s="44"/>
      <c r="M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</row>
  </sheetData>
  <sheetProtection sheet="1" autoFilter="0" formatColumns="0" formatRows="0" objects="1" scenarios="1" spinCount="100000" saltValue="p7lc+B3fdxM8Mb4m9TvmDnQ/d8TnN9Udb1FkiiqWMktKx+jbXas5J9v4irWTgcK2YgTso6946EMCf1KHl7Z4Yw==" hashValue="oRfE7N1IcfgcBJKM1c/Rs+KhBiCMGYaReggFPLj768rO6zOMjsu6ankrHSFTfvmRla93AoBkA5bLtaDFtmzI5A==" algorithmName="SHA-512" password="CC35"/>
  <autoFilter ref="C121:K23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Hrdly pristupovy chodnik k arealu EMCO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360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ROUND((SUM(BE128:BE238)),  2)</f>
        <v>0</v>
      </c>
      <c r="G33" s="38"/>
      <c r="H33" s="38"/>
      <c r="I33" s="155">
        <v>0.20999999999999999</v>
      </c>
      <c r="J33" s="154">
        <f>ROUND(((SUM(BE128:BE238))*I33),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ROUND((SUM(BF128:BF238)),  2)</f>
        <v>0</v>
      </c>
      <c r="G34" s="38"/>
      <c r="H34" s="38"/>
      <c r="I34" s="155">
        <v>0.12</v>
      </c>
      <c r="J34" s="154">
        <f>ROUND(((SUM(BF128:BF238))*I34),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ROUND((SUM(BG128:BG238)),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ROUND((SUM(BH128:BH238)),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ROUND((SUM(BI128:BI238)),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Hrdly pristupovy chodnik k arealu EMCO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nepřímé výdaje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98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99</v>
      </c>
    </row>
    <row r="97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J153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103</v>
      </c>
      <c r="E100" s="188"/>
      <c r="F100" s="188"/>
      <c r="G100" s="188"/>
      <c r="H100" s="188"/>
      <c r="I100" s="188"/>
      <c r="J100" s="189">
        <f>J179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257</v>
      </c>
      <c r="E101" s="188"/>
      <c r="F101" s="188"/>
      <c r="G101" s="188"/>
      <c r="H101" s="188"/>
      <c r="I101" s="188"/>
      <c r="J101" s="189">
        <f>J196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104</v>
      </c>
      <c r="E102" s="188"/>
      <c r="F102" s="188"/>
      <c r="G102" s="188"/>
      <c r="H102" s="188"/>
      <c r="I102" s="188"/>
      <c r="J102" s="189">
        <f>J208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361</v>
      </c>
      <c r="E103" s="182"/>
      <c r="F103" s="182"/>
      <c r="G103" s="182"/>
      <c r="H103" s="182"/>
      <c r="I103" s="182"/>
      <c r="J103" s="183">
        <f>J213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9"/>
      <c r="C104" s="180"/>
      <c r="D104" s="181" t="s">
        <v>105</v>
      </c>
      <c r="E104" s="182"/>
      <c r="F104" s="182"/>
      <c r="G104" s="182"/>
      <c r="H104" s="182"/>
      <c r="I104" s="182"/>
      <c r="J104" s="183">
        <f>J216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362</v>
      </c>
      <c r="E105" s="188"/>
      <c r="F105" s="188"/>
      <c r="G105" s="188"/>
      <c r="H105" s="188"/>
      <c r="I105" s="188"/>
      <c r="J105" s="189">
        <f>J225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106</v>
      </c>
      <c r="E106" s="188"/>
      <c r="F106" s="188"/>
      <c r="G106" s="188"/>
      <c r="H106" s="188"/>
      <c r="I106" s="188"/>
      <c r="J106" s="189">
        <f>J228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363</v>
      </c>
      <c r="E107" s="188"/>
      <c r="F107" s="188"/>
      <c r="G107" s="188"/>
      <c r="H107" s="188"/>
      <c r="I107" s="188"/>
      <c r="J107" s="189">
        <f>J233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107</v>
      </c>
      <c r="E108" s="188"/>
      <c r="F108" s="188"/>
      <c r="G108" s="188"/>
      <c r="H108" s="188"/>
      <c r="I108" s="188"/>
      <c r="J108" s="189">
        <f>J236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109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74" t="str">
        <f>E7</f>
        <v>Hrdly pristupovy chodnik k arealu EMCO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93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04 - nepřímé výdaje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 xml:space="preserve"> </v>
      </c>
      <c r="G122" s="40"/>
      <c r="H122" s="40"/>
      <c r="I122" s="32" t="s">
        <v>22</v>
      </c>
      <c r="J122" s="79" t="str">
        <f>IF(J12="","",J12)</f>
        <v>16. 9. 2025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E15</f>
        <v xml:space="preserve"> </v>
      </c>
      <c r="G124" s="40"/>
      <c r="H124" s="40"/>
      <c r="I124" s="32" t="s">
        <v>29</v>
      </c>
      <c r="J124" s="36" t="str">
        <f>E21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27</v>
      </c>
      <c r="D125" s="40"/>
      <c r="E125" s="40"/>
      <c r="F125" s="27" t="str">
        <f>IF(E18="","",E18)</f>
        <v>Vyplň údaj</v>
      </c>
      <c r="G125" s="40"/>
      <c r="H125" s="40"/>
      <c r="I125" s="32" t="s">
        <v>31</v>
      </c>
      <c r="J125" s="36" t="str">
        <f>E24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1"/>
      <c r="B127" s="192"/>
      <c r="C127" s="193" t="s">
        <v>110</v>
      </c>
      <c r="D127" s="194" t="s">
        <v>58</v>
      </c>
      <c r="E127" s="194" t="s">
        <v>54</v>
      </c>
      <c r="F127" s="194" t="s">
        <v>55</v>
      </c>
      <c r="G127" s="194" t="s">
        <v>111</v>
      </c>
      <c r="H127" s="194" t="s">
        <v>112</v>
      </c>
      <c r="I127" s="194" t="s">
        <v>113</v>
      </c>
      <c r="J127" s="194" t="s">
        <v>97</v>
      </c>
      <c r="K127" s="195" t="s">
        <v>114</v>
      </c>
      <c r="L127" s="196"/>
      <c r="M127" s="100" t="s">
        <v>1</v>
      </c>
      <c r="N127" s="101" t="s">
        <v>37</v>
      </c>
      <c r="O127" s="101" t="s">
        <v>115</v>
      </c>
      <c r="P127" s="101" t="s">
        <v>116</v>
      </c>
      <c r="Q127" s="101" t="s">
        <v>117</v>
      </c>
      <c r="R127" s="101" t="s">
        <v>118</v>
      </c>
      <c r="S127" s="101" t="s">
        <v>119</v>
      </c>
      <c r="T127" s="101" t="s">
        <v>120</v>
      </c>
      <c r="U127" s="102" t="s">
        <v>121</v>
      </c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38"/>
      <c r="B128" s="39"/>
      <c r="C128" s="107" t="s">
        <v>122</v>
      </c>
      <c r="D128" s="40"/>
      <c r="E128" s="40"/>
      <c r="F128" s="40"/>
      <c r="G128" s="40"/>
      <c r="H128" s="40"/>
      <c r="I128" s="40"/>
      <c r="J128" s="197">
        <f>BK128</f>
        <v>0</v>
      </c>
      <c r="K128" s="40"/>
      <c r="L128" s="44"/>
      <c r="M128" s="103"/>
      <c r="N128" s="198"/>
      <c r="O128" s="104"/>
      <c r="P128" s="199">
        <f>P129+P213+P216</f>
        <v>0</v>
      </c>
      <c r="Q128" s="104"/>
      <c r="R128" s="199">
        <f>R129+R213+R216</f>
        <v>147.38463999999999</v>
      </c>
      <c r="S128" s="104"/>
      <c r="T128" s="199">
        <f>T129+T213+T216</f>
        <v>34.5</v>
      </c>
      <c r="U128" s="105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72</v>
      </c>
      <c r="AU128" s="17" t="s">
        <v>99</v>
      </c>
      <c r="BK128" s="200">
        <f>BK129+BK213+BK216</f>
        <v>0</v>
      </c>
    </row>
    <row r="129" s="12" customFormat="1" ht="25.92" customHeight="1">
      <c r="A129" s="12"/>
      <c r="B129" s="201"/>
      <c r="C129" s="202"/>
      <c r="D129" s="203" t="s">
        <v>72</v>
      </c>
      <c r="E129" s="204" t="s">
        <v>123</v>
      </c>
      <c r="F129" s="204" t="s">
        <v>124</v>
      </c>
      <c r="G129" s="202"/>
      <c r="H129" s="202"/>
      <c r="I129" s="205"/>
      <c r="J129" s="206">
        <f>BK129</f>
        <v>0</v>
      </c>
      <c r="K129" s="202"/>
      <c r="L129" s="207"/>
      <c r="M129" s="208"/>
      <c r="N129" s="209"/>
      <c r="O129" s="209"/>
      <c r="P129" s="210">
        <f>P130+P153+P179+P196+P208</f>
        <v>0</v>
      </c>
      <c r="Q129" s="209"/>
      <c r="R129" s="210">
        <f>R130+R153+R179+R196+R208</f>
        <v>147.38463999999999</v>
      </c>
      <c r="S129" s="209"/>
      <c r="T129" s="210">
        <f>T130+T153+T179+T196+T208</f>
        <v>34.5</v>
      </c>
      <c r="U129" s="211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2" t="s">
        <v>81</v>
      </c>
      <c r="AT129" s="213" t="s">
        <v>72</v>
      </c>
      <c r="AU129" s="213" t="s">
        <v>73</v>
      </c>
      <c r="AY129" s="212" t="s">
        <v>125</v>
      </c>
      <c r="BK129" s="214">
        <f>BK130+BK153+BK179+BK196+BK208</f>
        <v>0</v>
      </c>
    </row>
    <row r="130" s="12" customFormat="1" ht="22.8" customHeight="1">
      <c r="A130" s="12"/>
      <c r="B130" s="201"/>
      <c r="C130" s="202"/>
      <c r="D130" s="203" t="s">
        <v>72</v>
      </c>
      <c r="E130" s="215" t="s">
        <v>81</v>
      </c>
      <c r="F130" s="215" t="s">
        <v>126</v>
      </c>
      <c r="G130" s="202"/>
      <c r="H130" s="202"/>
      <c r="I130" s="205"/>
      <c r="J130" s="216">
        <f>BK130</f>
        <v>0</v>
      </c>
      <c r="K130" s="202"/>
      <c r="L130" s="207"/>
      <c r="M130" s="208"/>
      <c r="N130" s="209"/>
      <c r="O130" s="209"/>
      <c r="P130" s="210">
        <f>SUM(P131:P152)</f>
        <v>0</v>
      </c>
      <c r="Q130" s="209"/>
      <c r="R130" s="210">
        <f>SUM(R131:R152)</f>
        <v>0</v>
      </c>
      <c r="S130" s="209"/>
      <c r="T130" s="210">
        <f>SUM(T131:T152)</f>
        <v>34.5</v>
      </c>
      <c r="U130" s="211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2" t="s">
        <v>81</v>
      </c>
      <c r="AT130" s="213" t="s">
        <v>72</v>
      </c>
      <c r="AU130" s="213" t="s">
        <v>81</v>
      </c>
      <c r="AY130" s="212" t="s">
        <v>125</v>
      </c>
      <c r="BK130" s="214">
        <f>SUM(BK131:BK152)</f>
        <v>0</v>
      </c>
    </row>
    <row r="131" s="2" customFormat="1" ht="33" customHeight="1">
      <c r="A131" s="38"/>
      <c r="B131" s="39"/>
      <c r="C131" s="217" t="s">
        <v>81</v>
      </c>
      <c r="D131" s="217" t="s">
        <v>127</v>
      </c>
      <c r="E131" s="218" t="s">
        <v>258</v>
      </c>
      <c r="F131" s="219" t="s">
        <v>259</v>
      </c>
      <c r="G131" s="220" t="s">
        <v>149</v>
      </c>
      <c r="H131" s="221">
        <v>300</v>
      </c>
      <c r="I131" s="222"/>
      <c r="J131" s="223">
        <f>ROUND(I131*H131,2)</f>
        <v>0</v>
      </c>
      <c r="K131" s="219" t="s">
        <v>1</v>
      </c>
      <c r="L131" s="44"/>
      <c r="M131" s="224" t="s">
        <v>1</v>
      </c>
      <c r="N131" s="225" t="s">
        <v>38</v>
      </c>
      <c r="O131" s="91"/>
      <c r="P131" s="226">
        <f>O131*H131</f>
        <v>0</v>
      </c>
      <c r="Q131" s="226">
        <v>0</v>
      </c>
      <c r="R131" s="226">
        <f>Q131*H131</f>
        <v>0</v>
      </c>
      <c r="S131" s="226">
        <v>0.11500000000000001</v>
      </c>
      <c r="T131" s="226">
        <f>S131*H131</f>
        <v>34.5</v>
      </c>
      <c r="U131" s="227" t="s">
        <v>1</v>
      </c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8" t="s">
        <v>131</v>
      </c>
      <c r="AT131" s="228" t="s">
        <v>127</v>
      </c>
      <c r="AU131" s="228" t="s">
        <v>83</v>
      </c>
      <c r="AY131" s="17" t="s">
        <v>125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7" t="s">
        <v>81</v>
      </c>
      <c r="BK131" s="229">
        <f>ROUND(I131*H131,2)</f>
        <v>0</v>
      </c>
      <c r="BL131" s="17" t="s">
        <v>131</v>
      </c>
      <c r="BM131" s="228" t="s">
        <v>83</v>
      </c>
    </row>
    <row r="132" s="2" customFormat="1">
      <c r="A132" s="38"/>
      <c r="B132" s="39"/>
      <c r="C132" s="40"/>
      <c r="D132" s="230" t="s">
        <v>132</v>
      </c>
      <c r="E132" s="40"/>
      <c r="F132" s="231" t="s">
        <v>259</v>
      </c>
      <c r="G132" s="40"/>
      <c r="H132" s="40"/>
      <c r="I132" s="232"/>
      <c r="J132" s="40"/>
      <c r="K132" s="40"/>
      <c r="L132" s="44"/>
      <c r="M132" s="233"/>
      <c r="N132" s="234"/>
      <c r="O132" s="91"/>
      <c r="P132" s="91"/>
      <c r="Q132" s="91"/>
      <c r="R132" s="91"/>
      <c r="S132" s="91"/>
      <c r="T132" s="91"/>
      <c r="U132" s="92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132</v>
      </c>
      <c r="AU132" s="17" t="s">
        <v>83</v>
      </c>
    </row>
    <row r="133" s="13" customFormat="1">
      <c r="A133" s="13"/>
      <c r="B133" s="235"/>
      <c r="C133" s="236"/>
      <c r="D133" s="230" t="s">
        <v>139</v>
      </c>
      <c r="E133" s="237" t="s">
        <v>1</v>
      </c>
      <c r="F133" s="238" t="s">
        <v>364</v>
      </c>
      <c r="G133" s="236"/>
      <c r="H133" s="239">
        <v>300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3"/>
      <c r="U133" s="244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139</v>
      </c>
      <c r="AU133" s="245" t="s">
        <v>83</v>
      </c>
      <c r="AV133" s="13" t="s">
        <v>83</v>
      </c>
      <c r="AW133" s="13" t="s">
        <v>30</v>
      </c>
      <c r="AX133" s="13" t="s">
        <v>73</v>
      </c>
      <c r="AY133" s="245" t="s">
        <v>125</v>
      </c>
    </row>
    <row r="134" s="14" customFormat="1">
      <c r="A134" s="14"/>
      <c r="B134" s="246"/>
      <c r="C134" s="247"/>
      <c r="D134" s="230" t="s">
        <v>139</v>
      </c>
      <c r="E134" s="248" t="s">
        <v>1</v>
      </c>
      <c r="F134" s="249" t="s">
        <v>141</v>
      </c>
      <c r="G134" s="247"/>
      <c r="H134" s="250">
        <v>300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4"/>
      <c r="U134" s="255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139</v>
      </c>
      <c r="AU134" s="256" t="s">
        <v>83</v>
      </c>
      <c r="AV134" s="14" t="s">
        <v>131</v>
      </c>
      <c r="AW134" s="14" t="s">
        <v>30</v>
      </c>
      <c r="AX134" s="14" t="s">
        <v>81</v>
      </c>
      <c r="AY134" s="256" t="s">
        <v>125</v>
      </c>
    </row>
    <row r="135" s="2" customFormat="1" ht="33" customHeight="1">
      <c r="A135" s="38"/>
      <c r="B135" s="39"/>
      <c r="C135" s="217" t="s">
        <v>83</v>
      </c>
      <c r="D135" s="217" t="s">
        <v>127</v>
      </c>
      <c r="E135" s="218" t="s">
        <v>128</v>
      </c>
      <c r="F135" s="219" t="s">
        <v>129</v>
      </c>
      <c r="G135" s="220" t="s">
        <v>130</v>
      </c>
      <c r="H135" s="221">
        <v>41.600000000000001</v>
      </c>
      <c r="I135" s="222"/>
      <c r="J135" s="223">
        <f>ROUND(I135*H135,2)</f>
        <v>0</v>
      </c>
      <c r="K135" s="219" t="s">
        <v>1</v>
      </c>
      <c r="L135" s="44"/>
      <c r="M135" s="224" t="s">
        <v>1</v>
      </c>
      <c r="N135" s="225" t="s">
        <v>38</v>
      </c>
      <c r="O135" s="91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6">
        <f>S135*H135</f>
        <v>0</v>
      </c>
      <c r="U135" s="227" t="s">
        <v>1</v>
      </c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8" t="s">
        <v>131</v>
      </c>
      <c r="AT135" s="228" t="s">
        <v>127</v>
      </c>
      <c r="AU135" s="228" t="s">
        <v>83</v>
      </c>
      <c r="AY135" s="17" t="s">
        <v>125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7" t="s">
        <v>81</v>
      </c>
      <c r="BK135" s="229">
        <f>ROUND(I135*H135,2)</f>
        <v>0</v>
      </c>
      <c r="BL135" s="17" t="s">
        <v>131</v>
      </c>
      <c r="BM135" s="228" t="s">
        <v>131</v>
      </c>
    </row>
    <row r="136" s="2" customFormat="1">
      <c r="A136" s="38"/>
      <c r="B136" s="39"/>
      <c r="C136" s="40"/>
      <c r="D136" s="230" t="s">
        <v>132</v>
      </c>
      <c r="E136" s="40"/>
      <c r="F136" s="231" t="s">
        <v>129</v>
      </c>
      <c r="G136" s="40"/>
      <c r="H136" s="40"/>
      <c r="I136" s="232"/>
      <c r="J136" s="40"/>
      <c r="K136" s="40"/>
      <c r="L136" s="44"/>
      <c r="M136" s="233"/>
      <c r="N136" s="234"/>
      <c r="O136" s="91"/>
      <c r="P136" s="91"/>
      <c r="Q136" s="91"/>
      <c r="R136" s="91"/>
      <c r="S136" s="91"/>
      <c r="T136" s="91"/>
      <c r="U136" s="92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132</v>
      </c>
      <c r="AU136" s="17" t="s">
        <v>83</v>
      </c>
    </row>
    <row r="137" s="13" customFormat="1">
      <c r="A137" s="13"/>
      <c r="B137" s="235"/>
      <c r="C137" s="236"/>
      <c r="D137" s="230" t="s">
        <v>139</v>
      </c>
      <c r="E137" s="237" t="s">
        <v>1</v>
      </c>
      <c r="F137" s="238" t="s">
        <v>365</v>
      </c>
      <c r="G137" s="236"/>
      <c r="H137" s="239">
        <v>41.600000000000001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3"/>
      <c r="U137" s="244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139</v>
      </c>
      <c r="AU137" s="245" t="s">
        <v>83</v>
      </c>
      <c r="AV137" s="13" t="s">
        <v>83</v>
      </c>
      <c r="AW137" s="13" t="s">
        <v>30</v>
      </c>
      <c r="AX137" s="13" t="s">
        <v>73</v>
      </c>
      <c r="AY137" s="245" t="s">
        <v>125</v>
      </c>
    </row>
    <row r="138" s="14" customFormat="1">
      <c r="A138" s="14"/>
      <c r="B138" s="246"/>
      <c r="C138" s="247"/>
      <c r="D138" s="230" t="s">
        <v>139</v>
      </c>
      <c r="E138" s="248" t="s">
        <v>1</v>
      </c>
      <c r="F138" s="249" t="s">
        <v>141</v>
      </c>
      <c r="G138" s="247"/>
      <c r="H138" s="250">
        <v>41.600000000000001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4"/>
      <c r="U138" s="255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139</v>
      </c>
      <c r="AU138" s="256" t="s">
        <v>83</v>
      </c>
      <c r="AV138" s="14" t="s">
        <v>131</v>
      </c>
      <c r="AW138" s="14" t="s">
        <v>30</v>
      </c>
      <c r="AX138" s="14" t="s">
        <v>81</v>
      </c>
      <c r="AY138" s="256" t="s">
        <v>125</v>
      </c>
    </row>
    <row r="139" s="2" customFormat="1" ht="37.8" customHeight="1">
      <c r="A139" s="38"/>
      <c r="B139" s="39"/>
      <c r="C139" s="217" t="s">
        <v>262</v>
      </c>
      <c r="D139" s="217" t="s">
        <v>127</v>
      </c>
      <c r="E139" s="218" t="s">
        <v>133</v>
      </c>
      <c r="F139" s="219" t="s">
        <v>134</v>
      </c>
      <c r="G139" s="220" t="s">
        <v>130</v>
      </c>
      <c r="H139" s="221">
        <v>41.600000000000001</v>
      </c>
      <c r="I139" s="222"/>
      <c r="J139" s="223">
        <f>ROUND(I139*H139,2)</f>
        <v>0</v>
      </c>
      <c r="K139" s="219" t="s">
        <v>1</v>
      </c>
      <c r="L139" s="44"/>
      <c r="M139" s="224" t="s">
        <v>1</v>
      </c>
      <c r="N139" s="225" t="s">
        <v>38</v>
      </c>
      <c r="O139" s="91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6">
        <f>S139*H139</f>
        <v>0</v>
      </c>
      <c r="U139" s="227" t="s">
        <v>1</v>
      </c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8" t="s">
        <v>131</v>
      </c>
      <c r="AT139" s="228" t="s">
        <v>127</v>
      </c>
      <c r="AU139" s="228" t="s">
        <v>83</v>
      </c>
      <c r="AY139" s="17" t="s">
        <v>125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7" t="s">
        <v>81</v>
      </c>
      <c r="BK139" s="229">
        <f>ROUND(I139*H139,2)</f>
        <v>0</v>
      </c>
      <c r="BL139" s="17" t="s">
        <v>131</v>
      </c>
      <c r="BM139" s="228" t="s">
        <v>146</v>
      </c>
    </row>
    <row r="140" s="2" customFormat="1">
      <c r="A140" s="38"/>
      <c r="B140" s="39"/>
      <c r="C140" s="40"/>
      <c r="D140" s="230" t="s">
        <v>132</v>
      </c>
      <c r="E140" s="40"/>
      <c r="F140" s="231" t="s">
        <v>134</v>
      </c>
      <c r="G140" s="40"/>
      <c r="H140" s="40"/>
      <c r="I140" s="232"/>
      <c r="J140" s="40"/>
      <c r="K140" s="40"/>
      <c r="L140" s="44"/>
      <c r="M140" s="233"/>
      <c r="N140" s="234"/>
      <c r="O140" s="91"/>
      <c r="P140" s="91"/>
      <c r="Q140" s="91"/>
      <c r="R140" s="91"/>
      <c r="S140" s="91"/>
      <c r="T140" s="91"/>
      <c r="U140" s="92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132</v>
      </c>
      <c r="AU140" s="17" t="s">
        <v>83</v>
      </c>
    </row>
    <row r="141" s="13" customFormat="1">
      <c r="A141" s="13"/>
      <c r="B141" s="235"/>
      <c r="C141" s="236"/>
      <c r="D141" s="230" t="s">
        <v>139</v>
      </c>
      <c r="E141" s="237" t="s">
        <v>1</v>
      </c>
      <c r="F141" s="238" t="s">
        <v>366</v>
      </c>
      <c r="G141" s="236"/>
      <c r="H141" s="239">
        <v>41.600000000000001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3"/>
      <c r="U141" s="244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139</v>
      </c>
      <c r="AU141" s="245" t="s">
        <v>83</v>
      </c>
      <c r="AV141" s="13" t="s">
        <v>83</v>
      </c>
      <c r="AW141" s="13" t="s">
        <v>30</v>
      </c>
      <c r="AX141" s="13" t="s">
        <v>73</v>
      </c>
      <c r="AY141" s="245" t="s">
        <v>125</v>
      </c>
    </row>
    <row r="142" s="14" customFormat="1">
      <c r="A142" s="14"/>
      <c r="B142" s="246"/>
      <c r="C142" s="247"/>
      <c r="D142" s="230" t="s">
        <v>139</v>
      </c>
      <c r="E142" s="248" t="s">
        <v>1</v>
      </c>
      <c r="F142" s="249" t="s">
        <v>141</v>
      </c>
      <c r="G142" s="247"/>
      <c r="H142" s="250">
        <v>41.600000000000001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4"/>
      <c r="U142" s="255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139</v>
      </c>
      <c r="AU142" s="256" t="s">
        <v>83</v>
      </c>
      <c r="AV142" s="14" t="s">
        <v>131</v>
      </c>
      <c r="AW142" s="14" t="s">
        <v>30</v>
      </c>
      <c r="AX142" s="14" t="s">
        <v>81</v>
      </c>
      <c r="AY142" s="256" t="s">
        <v>125</v>
      </c>
    </row>
    <row r="143" s="2" customFormat="1" ht="33" customHeight="1">
      <c r="A143" s="38"/>
      <c r="B143" s="39"/>
      <c r="C143" s="217" t="s">
        <v>160</v>
      </c>
      <c r="D143" s="217" t="s">
        <v>127</v>
      </c>
      <c r="E143" s="218" t="s">
        <v>135</v>
      </c>
      <c r="F143" s="219" t="s">
        <v>136</v>
      </c>
      <c r="G143" s="220" t="s">
        <v>137</v>
      </c>
      <c r="H143" s="221">
        <v>74.879999999999995</v>
      </c>
      <c r="I143" s="222"/>
      <c r="J143" s="223">
        <f>ROUND(I143*H143,2)</f>
        <v>0</v>
      </c>
      <c r="K143" s="219" t="s">
        <v>1</v>
      </c>
      <c r="L143" s="44"/>
      <c r="M143" s="224" t="s">
        <v>1</v>
      </c>
      <c r="N143" s="225" t="s">
        <v>38</v>
      </c>
      <c r="O143" s="91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6">
        <f>S143*H143</f>
        <v>0</v>
      </c>
      <c r="U143" s="227" t="s">
        <v>1</v>
      </c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131</v>
      </c>
      <c r="AT143" s="228" t="s">
        <v>127</v>
      </c>
      <c r="AU143" s="228" t="s">
        <v>83</v>
      </c>
      <c r="AY143" s="17" t="s">
        <v>125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81</v>
      </c>
      <c r="BK143" s="229">
        <f>ROUND(I143*H143,2)</f>
        <v>0</v>
      </c>
      <c r="BL143" s="17" t="s">
        <v>131</v>
      </c>
      <c r="BM143" s="228" t="s">
        <v>163</v>
      </c>
    </row>
    <row r="144" s="2" customFormat="1">
      <c r="A144" s="38"/>
      <c r="B144" s="39"/>
      <c r="C144" s="40"/>
      <c r="D144" s="230" t="s">
        <v>132</v>
      </c>
      <c r="E144" s="40"/>
      <c r="F144" s="231" t="s">
        <v>136</v>
      </c>
      <c r="G144" s="40"/>
      <c r="H144" s="40"/>
      <c r="I144" s="232"/>
      <c r="J144" s="40"/>
      <c r="K144" s="40"/>
      <c r="L144" s="44"/>
      <c r="M144" s="233"/>
      <c r="N144" s="234"/>
      <c r="O144" s="91"/>
      <c r="P144" s="91"/>
      <c r="Q144" s="91"/>
      <c r="R144" s="91"/>
      <c r="S144" s="91"/>
      <c r="T144" s="91"/>
      <c r="U144" s="92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132</v>
      </c>
      <c r="AU144" s="17" t="s">
        <v>83</v>
      </c>
    </row>
    <row r="145" s="13" customFormat="1">
      <c r="A145" s="13"/>
      <c r="B145" s="235"/>
      <c r="C145" s="236"/>
      <c r="D145" s="230" t="s">
        <v>139</v>
      </c>
      <c r="E145" s="237" t="s">
        <v>1</v>
      </c>
      <c r="F145" s="238" t="s">
        <v>367</v>
      </c>
      <c r="G145" s="236"/>
      <c r="H145" s="239">
        <v>74.879999999999995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3"/>
      <c r="U145" s="244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139</v>
      </c>
      <c r="AU145" s="245" t="s">
        <v>83</v>
      </c>
      <c r="AV145" s="13" t="s">
        <v>83</v>
      </c>
      <c r="AW145" s="13" t="s">
        <v>30</v>
      </c>
      <c r="AX145" s="13" t="s">
        <v>73</v>
      </c>
      <c r="AY145" s="245" t="s">
        <v>125</v>
      </c>
    </row>
    <row r="146" s="14" customFormat="1">
      <c r="A146" s="14"/>
      <c r="B146" s="246"/>
      <c r="C146" s="247"/>
      <c r="D146" s="230" t="s">
        <v>139</v>
      </c>
      <c r="E146" s="248" t="s">
        <v>1</v>
      </c>
      <c r="F146" s="249" t="s">
        <v>141</v>
      </c>
      <c r="G146" s="247"/>
      <c r="H146" s="250">
        <v>74.879999999999995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4"/>
      <c r="U146" s="255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139</v>
      </c>
      <c r="AU146" s="256" t="s">
        <v>83</v>
      </c>
      <c r="AV146" s="14" t="s">
        <v>131</v>
      </c>
      <c r="AW146" s="14" t="s">
        <v>30</v>
      </c>
      <c r="AX146" s="14" t="s">
        <v>81</v>
      </c>
      <c r="AY146" s="256" t="s">
        <v>125</v>
      </c>
    </row>
    <row r="147" s="2" customFormat="1" ht="16.5" customHeight="1">
      <c r="A147" s="38"/>
      <c r="B147" s="39"/>
      <c r="C147" s="217" t="s">
        <v>138</v>
      </c>
      <c r="D147" s="217" t="s">
        <v>127</v>
      </c>
      <c r="E147" s="218" t="s">
        <v>143</v>
      </c>
      <c r="F147" s="219" t="s">
        <v>144</v>
      </c>
      <c r="G147" s="220" t="s">
        <v>130</v>
      </c>
      <c r="H147" s="221">
        <v>41.600000000000001</v>
      </c>
      <c r="I147" s="222"/>
      <c r="J147" s="223">
        <f>ROUND(I147*H147,2)</f>
        <v>0</v>
      </c>
      <c r="K147" s="219" t="s">
        <v>1</v>
      </c>
      <c r="L147" s="44"/>
      <c r="M147" s="224" t="s">
        <v>1</v>
      </c>
      <c r="N147" s="225" t="s">
        <v>38</v>
      </c>
      <c r="O147" s="91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6">
        <f>S147*H147</f>
        <v>0</v>
      </c>
      <c r="U147" s="227" t="s">
        <v>1</v>
      </c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8" t="s">
        <v>131</v>
      </c>
      <c r="AT147" s="228" t="s">
        <v>127</v>
      </c>
      <c r="AU147" s="228" t="s">
        <v>83</v>
      </c>
      <c r="AY147" s="17" t="s">
        <v>125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7" t="s">
        <v>81</v>
      </c>
      <c r="BK147" s="229">
        <f>ROUND(I147*H147,2)</f>
        <v>0</v>
      </c>
      <c r="BL147" s="17" t="s">
        <v>131</v>
      </c>
      <c r="BM147" s="228" t="s">
        <v>166</v>
      </c>
    </row>
    <row r="148" s="2" customFormat="1">
      <c r="A148" s="38"/>
      <c r="B148" s="39"/>
      <c r="C148" s="40"/>
      <c r="D148" s="230" t="s">
        <v>132</v>
      </c>
      <c r="E148" s="40"/>
      <c r="F148" s="231" t="s">
        <v>144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1"/>
      <c r="U148" s="92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132</v>
      </c>
      <c r="AU148" s="17" t="s">
        <v>83</v>
      </c>
    </row>
    <row r="149" s="2" customFormat="1" ht="24.15" customHeight="1">
      <c r="A149" s="38"/>
      <c r="B149" s="39"/>
      <c r="C149" s="217" t="s">
        <v>167</v>
      </c>
      <c r="D149" s="217" t="s">
        <v>127</v>
      </c>
      <c r="E149" s="218" t="s">
        <v>147</v>
      </c>
      <c r="F149" s="219" t="s">
        <v>148</v>
      </c>
      <c r="G149" s="220" t="s">
        <v>149</v>
      </c>
      <c r="H149" s="221">
        <v>80</v>
      </c>
      <c r="I149" s="222"/>
      <c r="J149" s="223">
        <f>ROUND(I149*H149,2)</f>
        <v>0</v>
      </c>
      <c r="K149" s="219" t="s">
        <v>1</v>
      </c>
      <c r="L149" s="44"/>
      <c r="M149" s="224" t="s">
        <v>1</v>
      </c>
      <c r="N149" s="225" t="s">
        <v>38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6">
        <f>S149*H149</f>
        <v>0</v>
      </c>
      <c r="U149" s="227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131</v>
      </c>
      <c r="AT149" s="228" t="s">
        <v>127</v>
      </c>
      <c r="AU149" s="228" t="s">
        <v>83</v>
      </c>
      <c r="AY149" s="17" t="s">
        <v>125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81</v>
      </c>
      <c r="BK149" s="229">
        <f>ROUND(I149*H149,2)</f>
        <v>0</v>
      </c>
      <c r="BL149" s="17" t="s">
        <v>131</v>
      </c>
      <c r="BM149" s="228" t="s">
        <v>171</v>
      </c>
    </row>
    <row r="150" s="2" customFormat="1">
      <c r="A150" s="38"/>
      <c r="B150" s="39"/>
      <c r="C150" s="40"/>
      <c r="D150" s="230" t="s">
        <v>132</v>
      </c>
      <c r="E150" s="40"/>
      <c r="F150" s="231" t="s">
        <v>148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132</v>
      </c>
      <c r="AU150" s="17" t="s">
        <v>83</v>
      </c>
    </row>
    <row r="151" s="13" customFormat="1">
      <c r="A151" s="13"/>
      <c r="B151" s="235"/>
      <c r="C151" s="236"/>
      <c r="D151" s="230" t="s">
        <v>139</v>
      </c>
      <c r="E151" s="237" t="s">
        <v>1</v>
      </c>
      <c r="F151" s="238" t="s">
        <v>368</v>
      </c>
      <c r="G151" s="236"/>
      <c r="H151" s="239">
        <v>80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3"/>
      <c r="U151" s="244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139</v>
      </c>
      <c r="AU151" s="245" t="s">
        <v>83</v>
      </c>
      <c r="AV151" s="13" t="s">
        <v>83</v>
      </c>
      <c r="AW151" s="13" t="s">
        <v>30</v>
      </c>
      <c r="AX151" s="13" t="s">
        <v>73</v>
      </c>
      <c r="AY151" s="245" t="s">
        <v>125</v>
      </c>
    </row>
    <row r="152" s="14" customFormat="1">
      <c r="A152" s="14"/>
      <c r="B152" s="246"/>
      <c r="C152" s="247"/>
      <c r="D152" s="230" t="s">
        <v>139</v>
      </c>
      <c r="E152" s="248" t="s">
        <v>1</v>
      </c>
      <c r="F152" s="249" t="s">
        <v>141</v>
      </c>
      <c r="G152" s="247"/>
      <c r="H152" s="250">
        <v>80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4"/>
      <c r="U152" s="255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139</v>
      </c>
      <c r="AU152" s="256" t="s">
        <v>83</v>
      </c>
      <c r="AV152" s="14" t="s">
        <v>131</v>
      </c>
      <c r="AW152" s="14" t="s">
        <v>30</v>
      </c>
      <c r="AX152" s="14" t="s">
        <v>81</v>
      </c>
      <c r="AY152" s="256" t="s">
        <v>125</v>
      </c>
    </row>
    <row r="153" s="12" customFormat="1" ht="22.8" customHeight="1">
      <c r="A153" s="12"/>
      <c r="B153" s="201"/>
      <c r="C153" s="202"/>
      <c r="D153" s="203" t="s">
        <v>72</v>
      </c>
      <c r="E153" s="215" t="s">
        <v>142</v>
      </c>
      <c r="F153" s="215" t="s">
        <v>150</v>
      </c>
      <c r="G153" s="202"/>
      <c r="H153" s="202"/>
      <c r="I153" s="205"/>
      <c r="J153" s="216">
        <f>BK153</f>
        <v>0</v>
      </c>
      <c r="K153" s="202"/>
      <c r="L153" s="207"/>
      <c r="M153" s="208"/>
      <c r="N153" s="209"/>
      <c r="O153" s="209"/>
      <c r="P153" s="210">
        <f>SUM(P154:P178)</f>
        <v>0</v>
      </c>
      <c r="Q153" s="209"/>
      <c r="R153" s="210">
        <f>SUM(R154:R178)</f>
        <v>137.0686</v>
      </c>
      <c r="S153" s="209"/>
      <c r="T153" s="210">
        <f>SUM(T154:T178)</f>
        <v>0</v>
      </c>
      <c r="U153" s="211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2" t="s">
        <v>81</v>
      </c>
      <c r="AT153" s="213" t="s">
        <v>72</v>
      </c>
      <c r="AU153" s="213" t="s">
        <v>81</v>
      </c>
      <c r="AY153" s="212" t="s">
        <v>125</v>
      </c>
      <c r="BK153" s="214">
        <f>SUM(BK154:BK178)</f>
        <v>0</v>
      </c>
    </row>
    <row r="154" s="2" customFormat="1" ht="21.75" customHeight="1">
      <c r="A154" s="38"/>
      <c r="B154" s="39"/>
      <c r="C154" s="217" t="s">
        <v>145</v>
      </c>
      <c r="D154" s="217" t="s">
        <v>127</v>
      </c>
      <c r="E154" s="218" t="s">
        <v>270</v>
      </c>
      <c r="F154" s="219" t="s">
        <v>271</v>
      </c>
      <c r="G154" s="220" t="s">
        <v>149</v>
      </c>
      <c r="H154" s="221">
        <v>160</v>
      </c>
      <c r="I154" s="222"/>
      <c r="J154" s="223">
        <f>ROUND(I154*H154,2)</f>
        <v>0</v>
      </c>
      <c r="K154" s="219" t="s">
        <v>1</v>
      </c>
      <c r="L154" s="44"/>
      <c r="M154" s="224" t="s">
        <v>1</v>
      </c>
      <c r="N154" s="225" t="s">
        <v>38</v>
      </c>
      <c r="O154" s="91"/>
      <c r="P154" s="226">
        <f>O154*H154</f>
        <v>0</v>
      </c>
      <c r="Q154" s="226">
        <v>0.46000000000000002</v>
      </c>
      <c r="R154" s="226">
        <f>Q154*H154</f>
        <v>73.600000000000009</v>
      </c>
      <c r="S154" s="226">
        <v>0</v>
      </c>
      <c r="T154" s="226">
        <f>S154*H154</f>
        <v>0</v>
      </c>
      <c r="U154" s="227" t="s">
        <v>1</v>
      </c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131</v>
      </c>
      <c r="AT154" s="228" t="s">
        <v>127</v>
      </c>
      <c r="AU154" s="228" t="s">
        <v>83</v>
      </c>
      <c r="AY154" s="17" t="s">
        <v>125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81</v>
      </c>
      <c r="BK154" s="229">
        <f>ROUND(I154*H154,2)</f>
        <v>0</v>
      </c>
      <c r="BL154" s="17" t="s">
        <v>131</v>
      </c>
      <c r="BM154" s="228" t="s">
        <v>174</v>
      </c>
    </row>
    <row r="155" s="2" customFormat="1">
      <c r="A155" s="38"/>
      <c r="B155" s="39"/>
      <c r="C155" s="40"/>
      <c r="D155" s="230" t="s">
        <v>132</v>
      </c>
      <c r="E155" s="40"/>
      <c r="F155" s="231" t="s">
        <v>271</v>
      </c>
      <c r="G155" s="40"/>
      <c r="H155" s="40"/>
      <c r="I155" s="232"/>
      <c r="J155" s="40"/>
      <c r="K155" s="40"/>
      <c r="L155" s="44"/>
      <c r="M155" s="233"/>
      <c r="N155" s="234"/>
      <c r="O155" s="91"/>
      <c r="P155" s="91"/>
      <c r="Q155" s="91"/>
      <c r="R155" s="91"/>
      <c r="S155" s="91"/>
      <c r="T155" s="91"/>
      <c r="U155" s="92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132</v>
      </c>
      <c r="AU155" s="17" t="s">
        <v>83</v>
      </c>
    </row>
    <row r="156" s="15" customFormat="1">
      <c r="A156" s="15"/>
      <c r="B156" s="273"/>
      <c r="C156" s="274"/>
      <c r="D156" s="230" t="s">
        <v>139</v>
      </c>
      <c r="E156" s="275" t="s">
        <v>1</v>
      </c>
      <c r="F156" s="276" t="s">
        <v>349</v>
      </c>
      <c r="G156" s="274"/>
      <c r="H156" s="275" t="s">
        <v>1</v>
      </c>
      <c r="I156" s="277"/>
      <c r="J156" s="274"/>
      <c r="K156" s="274"/>
      <c r="L156" s="278"/>
      <c r="M156" s="279"/>
      <c r="N156" s="280"/>
      <c r="O156" s="280"/>
      <c r="P156" s="280"/>
      <c r="Q156" s="280"/>
      <c r="R156" s="280"/>
      <c r="S156" s="280"/>
      <c r="T156" s="280"/>
      <c r="U156" s="281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82" t="s">
        <v>139</v>
      </c>
      <c r="AU156" s="282" t="s">
        <v>83</v>
      </c>
      <c r="AV156" s="15" t="s">
        <v>81</v>
      </c>
      <c r="AW156" s="15" t="s">
        <v>30</v>
      </c>
      <c r="AX156" s="15" t="s">
        <v>73</v>
      </c>
      <c r="AY156" s="282" t="s">
        <v>125</v>
      </c>
    </row>
    <row r="157" s="13" customFormat="1">
      <c r="A157" s="13"/>
      <c r="B157" s="235"/>
      <c r="C157" s="236"/>
      <c r="D157" s="230" t="s">
        <v>139</v>
      </c>
      <c r="E157" s="237" t="s">
        <v>1</v>
      </c>
      <c r="F157" s="238" t="s">
        <v>369</v>
      </c>
      <c r="G157" s="236"/>
      <c r="H157" s="239">
        <v>160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3"/>
      <c r="U157" s="244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139</v>
      </c>
      <c r="AU157" s="245" t="s">
        <v>83</v>
      </c>
      <c r="AV157" s="13" t="s">
        <v>83</v>
      </c>
      <c r="AW157" s="13" t="s">
        <v>30</v>
      </c>
      <c r="AX157" s="13" t="s">
        <v>73</v>
      </c>
      <c r="AY157" s="245" t="s">
        <v>125</v>
      </c>
    </row>
    <row r="158" s="14" customFormat="1">
      <c r="A158" s="14"/>
      <c r="B158" s="246"/>
      <c r="C158" s="247"/>
      <c r="D158" s="230" t="s">
        <v>139</v>
      </c>
      <c r="E158" s="248" t="s">
        <v>1</v>
      </c>
      <c r="F158" s="249" t="s">
        <v>141</v>
      </c>
      <c r="G158" s="247"/>
      <c r="H158" s="250">
        <v>160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4"/>
      <c r="U158" s="255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139</v>
      </c>
      <c r="AU158" s="256" t="s">
        <v>83</v>
      </c>
      <c r="AV158" s="14" t="s">
        <v>131</v>
      </c>
      <c r="AW158" s="14" t="s">
        <v>30</v>
      </c>
      <c r="AX158" s="14" t="s">
        <v>81</v>
      </c>
      <c r="AY158" s="256" t="s">
        <v>125</v>
      </c>
    </row>
    <row r="159" s="2" customFormat="1" ht="21.75" customHeight="1">
      <c r="A159" s="38"/>
      <c r="B159" s="39"/>
      <c r="C159" s="217" t="s">
        <v>175</v>
      </c>
      <c r="D159" s="217" t="s">
        <v>127</v>
      </c>
      <c r="E159" s="218" t="s">
        <v>280</v>
      </c>
      <c r="F159" s="219" t="s">
        <v>281</v>
      </c>
      <c r="G159" s="220" t="s">
        <v>149</v>
      </c>
      <c r="H159" s="221">
        <v>300</v>
      </c>
      <c r="I159" s="222"/>
      <c r="J159" s="223">
        <f>ROUND(I159*H159,2)</f>
        <v>0</v>
      </c>
      <c r="K159" s="219" t="s">
        <v>1</v>
      </c>
      <c r="L159" s="44"/>
      <c r="M159" s="224" t="s">
        <v>1</v>
      </c>
      <c r="N159" s="225" t="s">
        <v>38</v>
      </c>
      <c r="O159" s="91"/>
      <c r="P159" s="226">
        <f>O159*H159</f>
        <v>0</v>
      </c>
      <c r="Q159" s="226">
        <v>0.00051000000000000004</v>
      </c>
      <c r="R159" s="226">
        <f>Q159*H159</f>
        <v>0.15300000000000003</v>
      </c>
      <c r="S159" s="226">
        <v>0</v>
      </c>
      <c r="T159" s="226">
        <f>S159*H159</f>
        <v>0</v>
      </c>
      <c r="U159" s="227" t="s">
        <v>1</v>
      </c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8" t="s">
        <v>131</v>
      </c>
      <c r="AT159" s="228" t="s">
        <v>127</v>
      </c>
      <c r="AU159" s="228" t="s">
        <v>83</v>
      </c>
      <c r="AY159" s="17" t="s">
        <v>125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7" t="s">
        <v>81</v>
      </c>
      <c r="BK159" s="229">
        <f>ROUND(I159*H159,2)</f>
        <v>0</v>
      </c>
      <c r="BL159" s="17" t="s">
        <v>131</v>
      </c>
      <c r="BM159" s="228" t="s">
        <v>178</v>
      </c>
    </row>
    <row r="160" s="2" customFormat="1">
      <c r="A160" s="38"/>
      <c r="B160" s="39"/>
      <c r="C160" s="40"/>
      <c r="D160" s="230" t="s">
        <v>132</v>
      </c>
      <c r="E160" s="40"/>
      <c r="F160" s="231" t="s">
        <v>281</v>
      </c>
      <c r="G160" s="40"/>
      <c r="H160" s="40"/>
      <c r="I160" s="232"/>
      <c r="J160" s="40"/>
      <c r="K160" s="40"/>
      <c r="L160" s="44"/>
      <c r="M160" s="233"/>
      <c r="N160" s="234"/>
      <c r="O160" s="91"/>
      <c r="P160" s="91"/>
      <c r="Q160" s="91"/>
      <c r="R160" s="91"/>
      <c r="S160" s="91"/>
      <c r="T160" s="91"/>
      <c r="U160" s="92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132</v>
      </c>
      <c r="AU160" s="17" t="s">
        <v>83</v>
      </c>
    </row>
    <row r="161" s="13" customFormat="1">
      <c r="A161" s="13"/>
      <c r="B161" s="235"/>
      <c r="C161" s="236"/>
      <c r="D161" s="230" t="s">
        <v>139</v>
      </c>
      <c r="E161" s="237" t="s">
        <v>1</v>
      </c>
      <c r="F161" s="238" t="s">
        <v>370</v>
      </c>
      <c r="G161" s="236"/>
      <c r="H161" s="239">
        <v>300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3"/>
      <c r="U161" s="244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139</v>
      </c>
      <c r="AU161" s="245" t="s">
        <v>83</v>
      </c>
      <c r="AV161" s="13" t="s">
        <v>83</v>
      </c>
      <c r="AW161" s="13" t="s">
        <v>30</v>
      </c>
      <c r="AX161" s="13" t="s">
        <v>73</v>
      </c>
      <c r="AY161" s="245" t="s">
        <v>125</v>
      </c>
    </row>
    <row r="162" s="14" customFormat="1">
      <c r="A162" s="14"/>
      <c r="B162" s="246"/>
      <c r="C162" s="247"/>
      <c r="D162" s="230" t="s">
        <v>139</v>
      </c>
      <c r="E162" s="248" t="s">
        <v>1</v>
      </c>
      <c r="F162" s="249" t="s">
        <v>141</v>
      </c>
      <c r="G162" s="247"/>
      <c r="H162" s="250">
        <v>300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4"/>
      <c r="U162" s="255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139</v>
      </c>
      <c r="AU162" s="256" t="s">
        <v>83</v>
      </c>
      <c r="AV162" s="14" t="s">
        <v>131</v>
      </c>
      <c r="AW162" s="14" t="s">
        <v>30</v>
      </c>
      <c r="AX162" s="14" t="s">
        <v>81</v>
      </c>
      <c r="AY162" s="256" t="s">
        <v>125</v>
      </c>
    </row>
    <row r="163" s="2" customFormat="1" ht="33" customHeight="1">
      <c r="A163" s="38"/>
      <c r="B163" s="39"/>
      <c r="C163" s="217" t="s">
        <v>8</v>
      </c>
      <c r="D163" s="217" t="s">
        <v>127</v>
      </c>
      <c r="E163" s="218" t="s">
        <v>282</v>
      </c>
      <c r="F163" s="219" t="s">
        <v>283</v>
      </c>
      <c r="G163" s="220" t="s">
        <v>149</v>
      </c>
      <c r="H163" s="221">
        <v>300</v>
      </c>
      <c r="I163" s="222"/>
      <c r="J163" s="223">
        <f>ROUND(I163*H163,2)</f>
        <v>0</v>
      </c>
      <c r="K163" s="219" t="s">
        <v>1</v>
      </c>
      <c r="L163" s="44"/>
      <c r="M163" s="224" t="s">
        <v>1</v>
      </c>
      <c r="N163" s="225" t="s">
        <v>38</v>
      </c>
      <c r="O163" s="91"/>
      <c r="P163" s="226">
        <f>O163*H163</f>
        <v>0</v>
      </c>
      <c r="Q163" s="226">
        <v>0.12966</v>
      </c>
      <c r="R163" s="226">
        <f>Q163*H163</f>
        <v>38.897999999999996</v>
      </c>
      <c r="S163" s="226">
        <v>0</v>
      </c>
      <c r="T163" s="226">
        <f>S163*H163</f>
        <v>0</v>
      </c>
      <c r="U163" s="227" t="s">
        <v>1</v>
      </c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131</v>
      </c>
      <c r="AT163" s="228" t="s">
        <v>127</v>
      </c>
      <c r="AU163" s="228" t="s">
        <v>83</v>
      </c>
      <c r="AY163" s="17" t="s">
        <v>125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81</v>
      </c>
      <c r="BK163" s="229">
        <f>ROUND(I163*H163,2)</f>
        <v>0</v>
      </c>
      <c r="BL163" s="17" t="s">
        <v>131</v>
      </c>
      <c r="BM163" s="228" t="s">
        <v>181</v>
      </c>
    </row>
    <row r="164" s="2" customFormat="1">
      <c r="A164" s="38"/>
      <c r="B164" s="39"/>
      <c r="C164" s="40"/>
      <c r="D164" s="230" t="s">
        <v>132</v>
      </c>
      <c r="E164" s="40"/>
      <c r="F164" s="231" t="s">
        <v>283</v>
      </c>
      <c r="G164" s="40"/>
      <c r="H164" s="40"/>
      <c r="I164" s="232"/>
      <c r="J164" s="40"/>
      <c r="K164" s="40"/>
      <c r="L164" s="44"/>
      <c r="M164" s="233"/>
      <c r="N164" s="234"/>
      <c r="O164" s="91"/>
      <c r="P164" s="91"/>
      <c r="Q164" s="91"/>
      <c r="R164" s="91"/>
      <c r="S164" s="91"/>
      <c r="T164" s="91"/>
      <c r="U164" s="92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132</v>
      </c>
      <c r="AU164" s="17" t="s">
        <v>83</v>
      </c>
    </row>
    <row r="165" s="15" customFormat="1">
      <c r="A165" s="15"/>
      <c r="B165" s="273"/>
      <c r="C165" s="274"/>
      <c r="D165" s="230" t="s">
        <v>139</v>
      </c>
      <c r="E165" s="275" t="s">
        <v>1</v>
      </c>
      <c r="F165" s="276" t="s">
        <v>284</v>
      </c>
      <c r="G165" s="274"/>
      <c r="H165" s="275" t="s">
        <v>1</v>
      </c>
      <c r="I165" s="277"/>
      <c r="J165" s="274"/>
      <c r="K165" s="274"/>
      <c r="L165" s="278"/>
      <c r="M165" s="279"/>
      <c r="N165" s="280"/>
      <c r="O165" s="280"/>
      <c r="P165" s="280"/>
      <c r="Q165" s="280"/>
      <c r="R165" s="280"/>
      <c r="S165" s="280"/>
      <c r="T165" s="280"/>
      <c r="U165" s="281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82" t="s">
        <v>139</v>
      </c>
      <c r="AU165" s="282" t="s">
        <v>83</v>
      </c>
      <c r="AV165" s="15" t="s">
        <v>81</v>
      </c>
      <c r="AW165" s="15" t="s">
        <v>30</v>
      </c>
      <c r="AX165" s="15" t="s">
        <v>73</v>
      </c>
      <c r="AY165" s="282" t="s">
        <v>125</v>
      </c>
    </row>
    <row r="166" s="13" customFormat="1">
      <c r="A166" s="13"/>
      <c r="B166" s="235"/>
      <c r="C166" s="236"/>
      <c r="D166" s="230" t="s">
        <v>139</v>
      </c>
      <c r="E166" s="237" t="s">
        <v>1</v>
      </c>
      <c r="F166" s="238" t="s">
        <v>370</v>
      </c>
      <c r="G166" s="236"/>
      <c r="H166" s="239">
        <v>300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3"/>
      <c r="U166" s="244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139</v>
      </c>
      <c r="AU166" s="245" t="s">
        <v>83</v>
      </c>
      <c r="AV166" s="13" t="s">
        <v>83</v>
      </c>
      <c r="AW166" s="13" t="s">
        <v>30</v>
      </c>
      <c r="AX166" s="13" t="s">
        <v>73</v>
      </c>
      <c r="AY166" s="245" t="s">
        <v>125</v>
      </c>
    </row>
    <row r="167" s="14" customFormat="1">
      <c r="A167" s="14"/>
      <c r="B167" s="246"/>
      <c r="C167" s="247"/>
      <c r="D167" s="230" t="s">
        <v>139</v>
      </c>
      <c r="E167" s="248" t="s">
        <v>1</v>
      </c>
      <c r="F167" s="249" t="s">
        <v>141</v>
      </c>
      <c r="G167" s="247"/>
      <c r="H167" s="250">
        <v>300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4"/>
      <c r="U167" s="255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6" t="s">
        <v>139</v>
      </c>
      <c r="AU167" s="256" t="s">
        <v>83</v>
      </c>
      <c r="AV167" s="14" t="s">
        <v>131</v>
      </c>
      <c r="AW167" s="14" t="s">
        <v>30</v>
      </c>
      <c r="AX167" s="14" t="s">
        <v>81</v>
      </c>
      <c r="AY167" s="256" t="s">
        <v>125</v>
      </c>
    </row>
    <row r="168" s="2" customFormat="1" ht="33" customHeight="1">
      <c r="A168" s="38"/>
      <c r="B168" s="39"/>
      <c r="C168" s="217" t="s">
        <v>182</v>
      </c>
      <c r="D168" s="217" t="s">
        <v>127</v>
      </c>
      <c r="E168" s="218" t="s">
        <v>351</v>
      </c>
      <c r="F168" s="219" t="s">
        <v>352</v>
      </c>
      <c r="G168" s="220" t="s">
        <v>149</v>
      </c>
      <c r="H168" s="221">
        <v>80</v>
      </c>
      <c r="I168" s="222"/>
      <c r="J168" s="223">
        <f>ROUND(I168*H168,2)</f>
        <v>0</v>
      </c>
      <c r="K168" s="219" t="s">
        <v>1</v>
      </c>
      <c r="L168" s="44"/>
      <c r="M168" s="224" t="s">
        <v>1</v>
      </c>
      <c r="N168" s="225" t="s">
        <v>38</v>
      </c>
      <c r="O168" s="91"/>
      <c r="P168" s="226">
        <f>O168*H168</f>
        <v>0</v>
      </c>
      <c r="Q168" s="226">
        <v>0.11162</v>
      </c>
      <c r="R168" s="226">
        <f>Q168*H168</f>
        <v>8.9296000000000006</v>
      </c>
      <c r="S168" s="226">
        <v>0</v>
      </c>
      <c r="T168" s="226">
        <f>S168*H168</f>
        <v>0</v>
      </c>
      <c r="U168" s="227" t="s">
        <v>1</v>
      </c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8" t="s">
        <v>131</v>
      </c>
      <c r="AT168" s="228" t="s">
        <v>127</v>
      </c>
      <c r="AU168" s="228" t="s">
        <v>83</v>
      </c>
      <c r="AY168" s="17" t="s">
        <v>125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7" t="s">
        <v>81</v>
      </c>
      <c r="BK168" s="229">
        <f>ROUND(I168*H168,2)</f>
        <v>0</v>
      </c>
      <c r="BL168" s="17" t="s">
        <v>131</v>
      </c>
      <c r="BM168" s="228" t="s">
        <v>186</v>
      </c>
    </row>
    <row r="169" s="2" customFormat="1">
      <c r="A169" s="38"/>
      <c r="B169" s="39"/>
      <c r="C169" s="40"/>
      <c r="D169" s="230" t="s">
        <v>132</v>
      </c>
      <c r="E169" s="40"/>
      <c r="F169" s="231" t="s">
        <v>352</v>
      </c>
      <c r="G169" s="40"/>
      <c r="H169" s="40"/>
      <c r="I169" s="232"/>
      <c r="J169" s="40"/>
      <c r="K169" s="40"/>
      <c r="L169" s="44"/>
      <c r="M169" s="233"/>
      <c r="N169" s="234"/>
      <c r="O169" s="91"/>
      <c r="P169" s="91"/>
      <c r="Q169" s="91"/>
      <c r="R169" s="91"/>
      <c r="S169" s="91"/>
      <c r="T169" s="91"/>
      <c r="U169" s="92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132</v>
      </c>
      <c r="AU169" s="17" t="s">
        <v>83</v>
      </c>
    </row>
    <row r="170" s="15" customFormat="1">
      <c r="A170" s="15"/>
      <c r="B170" s="273"/>
      <c r="C170" s="274"/>
      <c r="D170" s="230" t="s">
        <v>139</v>
      </c>
      <c r="E170" s="275" t="s">
        <v>1</v>
      </c>
      <c r="F170" s="276" t="s">
        <v>349</v>
      </c>
      <c r="G170" s="274"/>
      <c r="H170" s="275" t="s">
        <v>1</v>
      </c>
      <c r="I170" s="277"/>
      <c r="J170" s="274"/>
      <c r="K170" s="274"/>
      <c r="L170" s="278"/>
      <c r="M170" s="279"/>
      <c r="N170" s="280"/>
      <c r="O170" s="280"/>
      <c r="P170" s="280"/>
      <c r="Q170" s="280"/>
      <c r="R170" s="280"/>
      <c r="S170" s="280"/>
      <c r="T170" s="280"/>
      <c r="U170" s="281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82" t="s">
        <v>139</v>
      </c>
      <c r="AU170" s="282" t="s">
        <v>83</v>
      </c>
      <c r="AV170" s="15" t="s">
        <v>81</v>
      </c>
      <c r="AW170" s="15" t="s">
        <v>30</v>
      </c>
      <c r="AX170" s="15" t="s">
        <v>73</v>
      </c>
      <c r="AY170" s="282" t="s">
        <v>125</v>
      </c>
    </row>
    <row r="171" s="13" customFormat="1">
      <c r="A171" s="13"/>
      <c r="B171" s="235"/>
      <c r="C171" s="236"/>
      <c r="D171" s="230" t="s">
        <v>139</v>
      </c>
      <c r="E171" s="237" t="s">
        <v>1</v>
      </c>
      <c r="F171" s="238" t="s">
        <v>371</v>
      </c>
      <c r="G171" s="236"/>
      <c r="H171" s="239">
        <v>80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3"/>
      <c r="U171" s="244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139</v>
      </c>
      <c r="AU171" s="245" t="s">
        <v>83</v>
      </c>
      <c r="AV171" s="13" t="s">
        <v>83</v>
      </c>
      <c r="AW171" s="13" t="s">
        <v>30</v>
      </c>
      <c r="AX171" s="13" t="s">
        <v>73</v>
      </c>
      <c r="AY171" s="245" t="s">
        <v>125</v>
      </c>
    </row>
    <row r="172" s="14" customFormat="1">
      <c r="A172" s="14"/>
      <c r="B172" s="246"/>
      <c r="C172" s="247"/>
      <c r="D172" s="230" t="s">
        <v>139</v>
      </c>
      <c r="E172" s="248" t="s">
        <v>1</v>
      </c>
      <c r="F172" s="249" t="s">
        <v>141</v>
      </c>
      <c r="G172" s="247"/>
      <c r="H172" s="250">
        <v>80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4"/>
      <c r="U172" s="255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139</v>
      </c>
      <c r="AU172" s="256" t="s">
        <v>83</v>
      </c>
      <c r="AV172" s="14" t="s">
        <v>131</v>
      </c>
      <c r="AW172" s="14" t="s">
        <v>30</v>
      </c>
      <c r="AX172" s="14" t="s">
        <v>81</v>
      </c>
      <c r="AY172" s="256" t="s">
        <v>125</v>
      </c>
    </row>
    <row r="173" s="2" customFormat="1" ht="21.75" customHeight="1">
      <c r="A173" s="38"/>
      <c r="B173" s="39"/>
      <c r="C173" s="259" t="s">
        <v>163</v>
      </c>
      <c r="D173" s="259" t="s">
        <v>168</v>
      </c>
      <c r="E173" s="260" t="s">
        <v>353</v>
      </c>
      <c r="F173" s="261" t="s">
        <v>354</v>
      </c>
      <c r="G173" s="262" t="s">
        <v>149</v>
      </c>
      <c r="H173" s="263">
        <v>75.129999999999995</v>
      </c>
      <c r="I173" s="264"/>
      <c r="J173" s="265">
        <f>ROUND(I173*H173,2)</f>
        <v>0</v>
      </c>
      <c r="K173" s="261" t="s">
        <v>1</v>
      </c>
      <c r="L173" s="266"/>
      <c r="M173" s="267" t="s">
        <v>1</v>
      </c>
      <c r="N173" s="268" t="s">
        <v>38</v>
      </c>
      <c r="O173" s="91"/>
      <c r="P173" s="226">
        <f>O173*H173</f>
        <v>0</v>
      </c>
      <c r="Q173" s="226">
        <v>0.17599999999999999</v>
      </c>
      <c r="R173" s="226">
        <f>Q173*H173</f>
        <v>13.222879999999998</v>
      </c>
      <c r="S173" s="226">
        <v>0</v>
      </c>
      <c r="T173" s="226">
        <f>S173*H173</f>
        <v>0</v>
      </c>
      <c r="U173" s="227" t="s">
        <v>1</v>
      </c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8" t="s">
        <v>138</v>
      </c>
      <c r="AT173" s="228" t="s">
        <v>168</v>
      </c>
      <c r="AU173" s="228" t="s">
        <v>83</v>
      </c>
      <c r="AY173" s="17" t="s">
        <v>125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7" t="s">
        <v>81</v>
      </c>
      <c r="BK173" s="229">
        <f>ROUND(I173*H173,2)</f>
        <v>0</v>
      </c>
      <c r="BL173" s="17" t="s">
        <v>131</v>
      </c>
      <c r="BM173" s="228" t="s">
        <v>191</v>
      </c>
    </row>
    <row r="174" s="2" customFormat="1">
      <c r="A174" s="38"/>
      <c r="B174" s="39"/>
      <c r="C174" s="40"/>
      <c r="D174" s="230" t="s">
        <v>132</v>
      </c>
      <c r="E174" s="40"/>
      <c r="F174" s="231" t="s">
        <v>354</v>
      </c>
      <c r="G174" s="40"/>
      <c r="H174" s="40"/>
      <c r="I174" s="232"/>
      <c r="J174" s="40"/>
      <c r="K174" s="40"/>
      <c r="L174" s="44"/>
      <c r="M174" s="233"/>
      <c r="N174" s="234"/>
      <c r="O174" s="91"/>
      <c r="P174" s="91"/>
      <c r="Q174" s="91"/>
      <c r="R174" s="91"/>
      <c r="S174" s="91"/>
      <c r="T174" s="91"/>
      <c r="U174" s="92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132</v>
      </c>
      <c r="AU174" s="17" t="s">
        <v>83</v>
      </c>
    </row>
    <row r="175" s="13" customFormat="1">
      <c r="A175" s="13"/>
      <c r="B175" s="235"/>
      <c r="C175" s="236"/>
      <c r="D175" s="230" t="s">
        <v>139</v>
      </c>
      <c r="E175" s="237" t="s">
        <v>1</v>
      </c>
      <c r="F175" s="238" t="s">
        <v>372</v>
      </c>
      <c r="G175" s="236"/>
      <c r="H175" s="239">
        <v>75.129999999999995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3"/>
      <c r="U175" s="244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139</v>
      </c>
      <c r="AU175" s="245" t="s">
        <v>83</v>
      </c>
      <c r="AV175" s="13" t="s">
        <v>83</v>
      </c>
      <c r="AW175" s="13" t="s">
        <v>30</v>
      </c>
      <c r="AX175" s="13" t="s">
        <v>73</v>
      </c>
      <c r="AY175" s="245" t="s">
        <v>125</v>
      </c>
    </row>
    <row r="176" s="14" customFormat="1">
      <c r="A176" s="14"/>
      <c r="B176" s="246"/>
      <c r="C176" s="247"/>
      <c r="D176" s="230" t="s">
        <v>139</v>
      </c>
      <c r="E176" s="248" t="s">
        <v>1</v>
      </c>
      <c r="F176" s="249" t="s">
        <v>141</v>
      </c>
      <c r="G176" s="247"/>
      <c r="H176" s="250">
        <v>75.129999999999995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4"/>
      <c r="U176" s="255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139</v>
      </c>
      <c r="AU176" s="256" t="s">
        <v>83</v>
      </c>
      <c r="AV176" s="14" t="s">
        <v>131</v>
      </c>
      <c r="AW176" s="14" t="s">
        <v>30</v>
      </c>
      <c r="AX176" s="14" t="s">
        <v>81</v>
      </c>
      <c r="AY176" s="256" t="s">
        <v>125</v>
      </c>
    </row>
    <row r="177" s="2" customFormat="1" ht="21.75" customHeight="1">
      <c r="A177" s="38"/>
      <c r="B177" s="39"/>
      <c r="C177" s="259" t="s">
        <v>192</v>
      </c>
      <c r="D177" s="259" t="s">
        <v>168</v>
      </c>
      <c r="E177" s="260" t="s">
        <v>373</v>
      </c>
      <c r="F177" s="261" t="s">
        <v>374</v>
      </c>
      <c r="G177" s="262" t="s">
        <v>149</v>
      </c>
      <c r="H177" s="263">
        <v>12.869999999999999</v>
      </c>
      <c r="I177" s="264"/>
      <c r="J177" s="265">
        <f>ROUND(I177*H177,2)</f>
        <v>0</v>
      </c>
      <c r="K177" s="261" t="s">
        <v>1</v>
      </c>
      <c r="L177" s="266"/>
      <c r="M177" s="267" t="s">
        <v>1</v>
      </c>
      <c r="N177" s="268" t="s">
        <v>38</v>
      </c>
      <c r="O177" s="91"/>
      <c r="P177" s="226">
        <f>O177*H177</f>
        <v>0</v>
      </c>
      <c r="Q177" s="226">
        <v>0.17599999999999999</v>
      </c>
      <c r="R177" s="226">
        <f>Q177*H177</f>
        <v>2.2651199999999996</v>
      </c>
      <c r="S177" s="226">
        <v>0</v>
      </c>
      <c r="T177" s="226">
        <f>S177*H177</f>
        <v>0</v>
      </c>
      <c r="U177" s="227" t="s">
        <v>1</v>
      </c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8" t="s">
        <v>138</v>
      </c>
      <c r="AT177" s="228" t="s">
        <v>168</v>
      </c>
      <c r="AU177" s="228" t="s">
        <v>83</v>
      </c>
      <c r="AY177" s="17" t="s">
        <v>125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7" t="s">
        <v>81</v>
      </c>
      <c r="BK177" s="229">
        <f>ROUND(I177*H177,2)</f>
        <v>0</v>
      </c>
      <c r="BL177" s="17" t="s">
        <v>131</v>
      </c>
      <c r="BM177" s="228" t="s">
        <v>151</v>
      </c>
    </row>
    <row r="178" s="2" customFormat="1">
      <c r="A178" s="38"/>
      <c r="B178" s="39"/>
      <c r="C178" s="40"/>
      <c r="D178" s="230" t="s">
        <v>132</v>
      </c>
      <c r="E178" s="40"/>
      <c r="F178" s="231" t="s">
        <v>374</v>
      </c>
      <c r="G178" s="40"/>
      <c r="H178" s="40"/>
      <c r="I178" s="232"/>
      <c r="J178" s="40"/>
      <c r="K178" s="40"/>
      <c r="L178" s="44"/>
      <c r="M178" s="233"/>
      <c r="N178" s="234"/>
      <c r="O178" s="91"/>
      <c r="P178" s="91"/>
      <c r="Q178" s="91"/>
      <c r="R178" s="91"/>
      <c r="S178" s="91"/>
      <c r="T178" s="91"/>
      <c r="U178" s="92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132</v>
      </c>
      <c r="AU178" s="17" t="s">
        <v>83</v>
      </c>
    </row>
    <row r="179" s="12" customFormat="1" ht="22.8" customHeight="1">
      <c r="A179" s="12"/>
      <c r="B179" s="201"/>
      <c r="C179" s="202"/>
      <c r="D179" s="203" t="s">
        <v>72</v>
      </c>
      <c r="E179" s="215" t="s">
        <v>167</v>
      </c>
      <c r="F179" s="215" t="s">
        <v>187</v>
      </c>
      <c r="G179" s="202"/>
      <c r="H179" s="202"/>
      <c r="I179" s="205"/>
      <c r="J179" s="216">
        <f>BK179</f>
        <v>0</v>
      </c>
      <c r="K179" s="202"/>
      <c r="L179" s="207"/>
      <c r="M179" s="208"/>
      <c r="N179" s="209"/>
      <c r="O179" s="209"/>
      <c r="P179" s="210">
        <f>SUM(P180:P195)</f>
        <v>0</v>
      </c>
      <c r="Q179" s="209"/>
      <c r="R179" s="210">
        <f>SUM(R180:R195)</f>
        <v>10.316039999999999</v>
      </c>
      <c r="S179" s="209"/>
      <c r="T179" s="210">
        <f>SUM(T180:T195)</f>
        <v>0</v>
      </c>
      <c r="U179" s="211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2" t="s">
        <v>81</v>
      </c>
      <c r="AT179" s="213" t="s">
        <v>72</v>
      </c>
      <c r="AU179" s="213" t="s">
        <v>81</v>
      </c>
      <c r="AY179" s="212" t="s">
        <v>125</v>
      </c>
      <c r="BK179" s="214">
        <f>SUM(BK180:BK195)</f>
        <v>0</v>
      </c>
    </row>
    <row r="180" s="2" customFormat="1" ht="16.5" customHeight="1">
      <c r="A180" s="38"/>
      <c r="B180" s="39"/>
      <c r="C180" s="217" t="s">
        <v>166</v>
      </c>
      <c r="D180" s="217" t="s">
        <v>127</v>
      </c>
      <c r="E180" s="218" t="s">
        <v>375</v>
      </c>
      <c r="F180" s="219" t="s">
        <v>376</v>
      </c>
      <c r="G180" s="220" t="s">
        <v>190</v>
      </c>
      <c r="H180" s="221">
        <v>150</v>
      </c>
      <c r="I180" s="222"/>
      <c r="J180" s="223">
        <f>ROUND(I180*H180,2)</f>
        <v>0</v>
      </c>
      <c r="K180" s="219" t="s">
        <v>1</v>
      </c>
      <c r="L180" s="44"/>
      <c r="M180" s="224" t="s">
        <v>1</v>
      </c>
      <c r="N180" s="225" t="s">
        <v>38</v>
      </c>
      <c r="O180" s="91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6">
        <f>S180*H180</f>
        <v>0</v>
      </c>
      <c r="U180" s="227" t="s">
        <v>1</v>
      </c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8" t="s">
        <v>131</v>
      </c>
      <c r="AT180" s="228" t="s">
        <v>127</v>
      </c>
      <c r="AU180" s="228" t="s">
        <v>83</v>
      </c>
      <c r="AY180" s="17" t="s">
        <v>125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7" t="s">
        <v>81</v>
      </c>
      <c r="BK180" s="229">
        <f>ROUND(I180*H180,2)</f>
        <v>0</v>
      </c>
      <c r="BL180" s="17" t="s">
        <v>131</v>
      </c>
      <c r="BM180" s="228" t="s">
        <v>197</v>
      </c>
    </row>
    <row r="181" s="2" customFormat="1">
      <c r="A181" s="38"/>
      <c r="B181" s="39"/>
      <c r="C181" s="40"/>
      <c r="D181" s="230" t="s">
        <v>132</v>
      </c>
      <c r="E181" s="40"/>
      <c r="F181" s="231" t="s">
        <v>376</v>
      </c>
      <c r="G181" s="40"/>
      <c r="H181" s="40"/>
      <c r="I181" s="232"/>
      <c r="J181" s="40"/>
      <c r="K181" s="40"/>
      <c r="L181" s="44"/>
      <c r="M181" s="233"/>
      <c r="N181" s="234"/>
      <c r="O181" s="91"/>
      <c r="P181" s="91"/>
      <c r="Q181" s="91"/>
      <c r="R181" s="91"/>
      <c r="S181" s="91"/>
      <c r="T181" s="91"/>
      <c r="U181" s="92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132</v>
      </c>
      <c r="AU181" s="17" t="s">
        <v>83</v>
      </c>
    </row>
    <row r="182" s="2" customFormat="1" ht="37.8" customHeight="1">
      <c r="A182" s="38"/>
      <c r="B182" s="39"/>
      <c r="C182" s="217" t="s">
        <v>198</v>
      </c>
      <c r="D182" s="217" t="s">
        <v>127</v>
      </c>
      <c r="E182" s="218" t="s">
        <v>377</v>
      </c>
      <c r="F182" s="219" t="s">
        <v>378</v>
      </c>
      <c r="G182" s="220" t="s">
        <v>190</v>
      </c>
      <c r="H182" s="221">
        <v>18</v>
      </c>
      <c r="I182" s="222"/>
      <c r="J182" s="223">
        <f>ROUND(I182*H182,2)</f>
        <v>0</v>
      </c>
      <c r="K182" s="219" t="s">
        <v>1</v>
      </c>
      <c r="L182" s="44"/>
      <c r="M182" s="224" t="s">
        <v>1</v>
      </c>
      <c r="N182" s="225" t="s">
        <v>38</v>
      </c>
      <c r="O182" s="91"/>
      <c r="P182" s="226">
        <f>O182*H182</f>
        <v>0</v>
      </c>
      <c r="Q182" s="226">
        <v>0.37365999999999999</v>
      </c>
      <c r="R182" s="226">
        <f>Q182*H182</f>
        <v>6.7258800000000001</v>
      </c>
      <c r="S182" s="226">
        <v>0</v>
      </c>
      <c r="T182" s="226">
        <f>S182*H182</f>
        <v>0</v>
      </c>
      <c r="U182" s="227" t="s">
        <v>1</v>
      </c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8" t="s">
        <v>131</v>
      </c>
      <c r="AT182" s="228" t="s">
        <v>127</v>
      </c>
      <c r="AU182" s="228" t="s">
        <v>83</v>
      </c>
      <c r="AY182" s="17" t="s">
        <v>125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7" t="s">
        <v>81</v>
      </c>
      <c r="BK182" s="229">
        <f>ROUND(I182*H182,2)</f>
        <v>0</v>
      </c>
      <c r="BL182" s="17" t="s">
        <v>131</v>
      </c>
      <c r="BM182" s="228" t="s">
        <v>201</v>
      </c>
    </row>
    <row r="183" s="2" customFormat="1">
      <c r="A183" s="38"/>
      <c r="B183" s="39"/>
      <c r="C183" s="40"/>
      <c r="D183" s="230" t="s">
        <v>132</v>
      </c>
      <c r="E183" s="40"/>
      <c r="F183" s="231" t="s">
        <v>378</v>
      </c>
      <c r="G183" s="40"/>
      <c r="H183" s="40"/>
      <c r="I183" s="232"/>
      <c r="J183" s="40"/>
      <c r="K183" s="40"/>
      <c r="L183" s="44"/>
      <c r="M183" s="233"/>
      <c r="N183" s="234"/>
      <c r="O183" s="91"/>
      <c r="P183" s="91"/>
      <c r="Q183" s="91"/>
      <c r="R183" s="91"/>
      <c r="S183" s="91"/>
      <c r="T183" s="91"/>
      <c r="U183" s="92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132</v>
      </c>
      <c r="AU183" s="17" t="s">
        <v>83</v>
      </c>
    </row>
    <row r="184" s="2" customFormat="1" ht="37.8" customHeight="1">
      <c r="A184" s="38"/>
      <c r="B184" s="39"/>
      <c r="C184" s="217" t="s">
        <v>171</v>
      </c>
      <c r="D184" s="217" t="s">
        <v>127</v>
      </c>
      <c r="E184" s="218" t="s">
        <v>379</v>
      </c>
      <c r="F184" s="219" t="s">
        <v>380</v>
      </c>
      <c r="G184" s="220" t="s">
        <v>190</v>
      </c>
      <c r="H184" s="221">
        <v>6</v>
      </c>
      <c r="I184" s="222"/>
      <c r="J184" s="223">
        <f>ROUND(I184*H184,2)</f>
        <v>0</v>
      </c>
      <c r="K184" s="219" t="s">
        <v>1</v>
      </c>
      <c r="L184" s="44"/>
      <c r="M184" s="224" t="s">
        <v>1</v>
      </c>
      <c r="N184" s="225" t="s">
        <v>38</v>
      </c>
      <c r="O184" s="91"/>
      <c r="P184" s="226">
        <f>O184*H184</f>
        <v>0</v>
      </c>
      <c r="Q184" s="226">
        <v>0.36565999999999999</v>
      </c>
      <c r="R184" s="226">
        <f>Q184*H184</f>
        <v>2.1939599999999997</v>
      </c>
      <c r="S184" s="226">
        <v>0</v>
      </c>
      <c r="T184" s="226">
        <f>S184*H184</f>
        <v>0</v>
      </c>
      <c r="U184" s="227" t="s">
        <v>1</v>
      </c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8" t="s">
        <v>131</v>
      </c>
      <c r="AT184" s="228" t="s">
        <v>127</v>
      </c>
      <c r="AU184" s="228" t="s">
        <v>83</v>
      </c>
      <c r="AY184" s="17" t="s">
        <v>125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7" t="s">
        <v>81</v>
      </c>
      <c r="BK184" s="229">
        <f>ROUND(I184*H184,2)</f>
        <v>0</v>
      </c>
      <c r="BL184" s="17" t="s">
        <v>131</v>
      </c>
      <c r="BM184" s="228" t="s">
        <v>204</v>
      </c>
    </row>
    <row r="185" s="2" customFormat="1">
      <c r="A185" s="38"/>
      <c r="B185" s="39"/>
      <c r="C185" s="40"/>
      <c r="D185" s="230" t="s">
        <v>132</v>
      </c>
      <c r="E185" s="40"/>
      <c r="F185" s="231" t="s">
        <v>380</v>
      </c>
      <c r="G185" s="40"/>
      <c r="H185" s="40"/>
      <c r="I185" s="232"/>
      <c r="J185" s="40"/>
      <c r="K185" s="40"/>
      <c r="L185" s="44"/>
      <c r="M185" s="233"/>
      <c r="N185" s="234"/>
      <c r="O185" s="91"/>
      <c r="P185" s="91"/>
      <c r="Q185" s="91"/>
      <c r="R185" s="91"/>
      <c r="S185" s="91"/>
      <c r="T185" s="91"/>
      <c r="U185" s="92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132</v>
      </c>
      <c r="AU185" s="17" t="s">
        <v>83</v>
      </c>
    </row>
    <row r="186" s="2" customFormat="1" ht="33" customHeight="1">
      <c r="A186" s="38"/>
      <c r="B186" s="39"/>
      <c r="C186" s="217" t="s">
        <v>205</v>
      </c>
      <c r="D186" s="217" t="s">
        <v>127</v>
      </c>
      <c r="E186" s="218" t="s">
        <v>381</v>
      </c>
      <c r="F186" s="219" t="s">
        <v>382</v>
      </c>
      <c r="G186" s="220" t="s">
        <v>190</v>
      </c>
      <c r="H186" s="221">
        <v>6</v>
      </c>
      <c r="I186" s="222"/>
      <c r="J186" s="223">
        <f>ROUND(I186*H186,2)</f>
        <v>0</v>
      </c>
      <c r="K186" s="219" t="s">
        <v>1</v>
      </c>
      <c r="L186" s="44"/>
      <c r="M186" s="224" t="s">
        <v>1</v>
      </c>
      <c r="N186" s="225" t="s">
        <v>38</v>
      </c>
      <c r="O186" s="91"/>
      <c r="P186" s="226">
        <f>O186*H186</f>
        <v>0</v>
      </c>
      <c r="Q186" s="226">
        <v>0.087819999999999995</v>
      </c>
      <c r="R186" s="226">
        <f>Q186*H186</f>
        <v>0.52691999999999994</v>
      </c>
      <c r="S186" s="226">
        <v>0</v>
      </c>
      <c r="T186" s="226">
        <f>S186*H186</f>
        <v>0</v>
      </c>
      <c r="U186" s="227" t="s">
        <v>1</v>
      </c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8" t="s">
        <v>131</v>
      </c>
      <c r="AT186" s="228" t="s">
        <v>127</v>
      </c>
      <c r="AU186" s="228" t="s">
        <v>83</v>
      </c>
      <c r="AY186" s="17" t="s">
        <v>125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7" t="s">
        <v>81</v>
      </c>
      <c r="BK186" s="229">
        <f>ROUND(I186*H186,2)</f>
        <v>0</v>
      </c>
      <c r="BL186" s="17" t="s">
        <v>131</v>
      </c>
      <c r="BM186" s="228" t="s">
        <v>208</v>
      </c>
    </row>
    <row r="187" s="2" customFormat="1">
      <c r="A187" s="38"/>
      <c r="B187" s="39"/>
      <c r="C187" s="40"/>
      <c r="D187" s="230" t="s">
        <v>132</v>
      </c>
      <c r="E187" s="40"/>
      <c r="F187" s="231" t="s">
        <v>382</v>
      </c>
      <c r="G187" s="40"/>
      <c r="H187" s="40"/>
      <c r="I187" s="232"/>
      <c r="J187" s="40"/>
      <c r="K187" s="40"/>
      <c r="L187" s="44"/>
      <c r="M187" s="233"/>
      <c r="N187" s="234"/>
      <c r="O187" s="91"/>
      <c r="P187" s="91"/>
      <c r="Q187" s="91"/>
      <c r="R187" s="91"/>
      <c r="S187" s="91"/>
      <c r="T187" s="91"/>
      <c r="U187" s="92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132</v>
      </c>
      <c r="AU187" s="17" t="s">
        <v>83</v>
      </c>
    </row>
    <row r="188" s="2" customFormat="1" ht="24.15" customHeight="1">
      <c r="A188" s="38"/>
      <c r="B188" s="39"/>
      <c r="C188" s="217" t="s">
        <v>174</v>
      </c>
      <c r="D188" s="217" t="s">
        <v>127</v>
      </c>
      <c r="E188" s="218" t="s">
        <v>383</v>
      </c>
      <c r="F188" s="219" t="s">
        <v>384</v>
      </c>
      <c r="G188" s="220" t="s">
        <v>185</v>
      </c>
      <c r="H188" s="221">
        <v>4</v>
      </c>
      <c r="I188" s="222"/>
      <c r="J188" s="223">
        <f>ROUND(I188*H188,2)</f>
        <v>0</v>
      </c>
      <c r="K188" s="219" t="s">
        <v>1</v>
      </c>
      <c r="L188" s="44"/>
      <c r="M188" s="224" t="s">
        <v>1</v>
      </c>
      <c r="N188" s="225" t="s">
        <v>38</v>
      </c>
      <c r="O188" s="91"/>
      <c r="P188" s="226">
        <f>O188*H188</f>
        <v>0</v>
      </c>
      <c r="Q188" s="226">
        <v>0.19503999999999999</v>
      </c>
      <c r="R188" s="226">
        <f>Q188*H188</f>
        <v>0.78015999999999996</v>
      </c>
      <c r="S188" s="226">
        <v>0</v>
      </c>
      <c r="T188" s="226">
        <f>S188*H188</f>
        <v>0</v>
      </c>
      <c r="U188" s="227" t="s">
        <v>1</v>
      </c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8" t="s">
        <v>131</v>
      </c>
      <c r="AT188" s="228" t="s">
        <v>127</v>
      </c>
      <c r="AU188" s="228" t="s">
        <v>83</v>
      </c>
      <c r="AY188" s="17" t="s">
        <v>125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7" t="s">
        <v>81</v>
      </c>
      <c r="BK188" s="229">
        <f>ROUND(I188*H188,2)</f>
        <v>0</v>
      </c>
      <c r="BL188" s="17" t="s">
        <v>131</v>
      </c>
      <c r="BM188" s="228" t="s">
        <v>211</v>
      </c>
    </row>
    <row r="189" s="2" customFormat="1">
      <c r="A189" s="38"/>
      <c r="B189" s="39"/>
      <c r="C189" s="40"/>
      <c r="D189" s="230" t="s">
        <v>132</v>
      </c>
      <c r="E189" s="40"/>
      <c r="F189" s="231" t="s">
        <v>384</v>
      </c>
      <c r="G189" s="40"/>
      <c r="H189" s="40"/>
      <c r="I189" s="232"/>
      <c r="J189" s="40"/>
      <c r="K189" s="40"/>
      <c r="L189" s="44"/>
      <c r="M189" s="233"/>
      <c r="N189" s="234"/>
      <c r="O189" s="91"/>
      <c r="P189" s="91"/>
      <c r="Q189" s="91"/>
      <c r="R189" s="91"/>
      <c r="S189" s="91"/>
      <c r="T189" s="91"/>
      <c r="U189" s="92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132</v>
      </c>
      <c r="AU189" s="17" t="s">
        <v>83</v>
      </c>
    </row>
    <row r="190" s="2" customFormat="1" ht="24.15" customHeight="1">
      <c r="A190" s="38"/>
      <c r="B190" s="39"/>
      <c r="C190" s="217" t="s">
        <v>7</v>
      </c>
      <c r="D190" s="217" t="s">
        <v>127</v>
      </c>
      <c r="E190" s="218" t="s">
        <v>385</v>
      </c>
      <c r="F190" s="219" t="s">
        <v>386</v>
      </c>
      <c r="G190" s="220" t="s">
        <v>185</v>
      </c>
      <c r="H190" s="221">
        <v>4</v>
      </c>
      <c r="I190" s="222"/>
      <c r="J190" s="223">
        <f>ROUND(I190*H190,2)</f>
        <v>0</v>
      </c>
      <c r="K190" s="219" t="s">
        <v>1</v>
      </c>
      <c r="L190" s="44"/>
      <c r="M190" s="224" t="s">
        <v>1</v>
      </c>
      <c r="N190" s="225" t="s">
        <v>38</v>
      </c>
      <c r="O190" s="91"/>
      <c r="P190" s="226">
        <f>O190*H190</f>
        <v>0</v>
      </c>
      <c r="Q190" s="226">
        <v>0.021999999999999999</v>
      </c>
      <c r="R190" s="226">
        <f>Q190*H190</f>
        <v>0.087999999999999995</v>
      </c>
      <c r="S190" s="226">
        <v>0</v>
      </c>
      <c r="T190" s="226">
        <f>S190*H190</f>
        <v>0</v>
      </c>
      <c r="U190" s="227" t="s">
        <v>1</v>
      </c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8" t="s">
        <v>131</v>
      </c>
      <c r="AT190" s="228" t="s">
        <v>127</v>
      </c>
      <c r="AU190" s="228" t="s">
        <v>83</v>
      </c>
      <c r="AY190" s="17" t="s">
        <v>125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7" t="s">
        <v>81</v>
      </c>
      <c r="BK190" s="229">
        <f>ROUND(I190*H190,2)</f>
        <v>0</v>
      </c>
      <c r="BL190" s="17" t="s">
        <v>131</v>
      </c>
      <c r="BM190" s="228" t="s">
        <v>214</v>
      </c>
    </row>
    <row r="191" s="2" customFormat="1">
      <c r="A191" s="38"/>
      <c r="B191" s="39"/>
      <c r="C191" s="40"/>
      <c r="D191" s="230" t="s">
        <v>132</v>
      </c>
      <c r="E191" s="40"/>
      <c r="F191" s="231" t="s">
        <v>386</v>
      </c>
      <c r="G191" s="40"/>
      <c r="H191" s="40"/>
      <c r="I191" s="232"/>
      <c r="J191" s="40"/>
      <c r="K191" s="40"/>
      <c r="L191" s="44"/>
      <c r="M191" s="233"/>
      <c r="N191" s="234"/>
      <c r="O191" s="91"/>
      <c r="P191" s="91"/>
      <c r="Q191" s="91"/>
      <c r="R191" s="91"/>
      <c r="S191" s="91"/>
      <c r="T191" s="91"/>
      <c r="U191" s="92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132</v>
      </c>
      <c r="AU191" s="17" t="s">
        <v>83</v>
      </c>
    </row>
    <row r="192" s="2" customFormat="1" ht="24.15" customHeight="1">
      <c r="A192" s="38"/>
      <c r="B192" s="39"/>
      <c r="C192" s="217" t="s">
        <v>178</v>
      </c>
      <c r="D192" s="217" t="s">
        <v>127</v>
      </c>
      <c r="E192" s="218" t="s">
        <v>387</v>
      </c>
      <c r="F192" s="219" t="s">
        <v>388</v>
      </c>
      <c r="G192" s="220" t="s">
        <v>185</v>
      </c>
      <c r="H192" s="221">
        <v>4</v>
      </c>
      <c r="I192" s="222"/>
      <c r="J192" s="223">
        <f>ROUND(I192*H192,2)</f>
        <v>0</v>
      </c>
      <c r="K192" s="219" t="s">
        <v>1</v>
      </c>
      <c r="L192" s="44"/>
      <c r="M192" s="224" t="s">
        <v>1</v>
      </c>
      <c r="N192" s="225" t="s">
        <v>38</v>
      </c>
      <c r="O192" s="91"/>
      <c r="P192" s="226">
        <f>O192*H192</f>
        <v>0</v>
      </c>
      <c r="Q192" s="226">
        <v>8.0000000000000007E-05</v>
      </c>
      <c r="R192" s="226">
        <f>Q192*H192</f>
        <v>0.00032000000000000003</v>
      </c>
      <c r="S192" s="226">
        <v>0</v>
      </c>
      <c r="T192" s="226">
        <f>S192*H192</f>
        <v>0</v>
      </c>
      <c r="U192" s="227" t="s">
        <v>1</v>
      </c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8" t="s">
        <v>131</v>
      </c>
      <c r="AT192" s="228" t="s">
        <v>127</v>
      </c>
      <c r="AU192" s="228" t="s">
        <v>83</v>
      </c>
      <c r="AY192" s="17" t="s">
        <v>125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7" t="s">
        <v>81</v>
      </c>
      <c r="BK192" s="229">
        <f>ROUND(I192*H192,2)</f>
        <v>0</v>
      </c>
      <c r="BL192" s="17" t="s">
        <v>131</v>
      </c>
      <c r="BM192" s="228" t="s">
        <v>217</v>
      </c>
    </row>
    <row r="193" s="2" customFormat="1">
      <c r="A193" s="38"/>
      <c r="B193" s="39"/>
      <c r="C193" s="40"/>
      <c r="D193" s="230" t="s">
        <v>132</v>
      </c>
      <c r="E193" s="40"/>
      <c r="F193" s="231" t="s">
        <v>388</v>
      </c>
      <c r="G193" s="40"/>
      <c r="H193" s="40"/>
      <c r="I193" s="232"/>
      <c r="J193" s="40"/>
      <c r="K193" s="40"/>
      <c r="L193" s="44"/>
      <c r="M193" s="233"/>
      <c r="N193" s="234"/>
      <c r="O193" s="91"/>
      <c r="P193" s="91"/>
      <c r="Q193" s="91"/>
      <c r="R193" s="91"/>
      <c r="S193" s="91"/>
      <c r="T193" s="91"/>
      <c r="U193" s="92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132</v>
      </c>
      <c r="AU193" s="17" t="s">
        <v>83</v>
      </c>
    </row>
    <row r="194" s="2" customFormat="1" ht="21.75" customHeight="1">
      <c r="A194" s="38"/>
      <c r="B194" s="39"/>
      <c r="C194" s="217" t="s">
        <v>218</v>
      </c>
      <c r="D194" s="217" t="s">
        <v>127</v>
      </c>
      <c r="E194" s="218" t="s">
        <v>389</v>
      </c>
      <c r="F194" s="219" t="s">
        <v>390</v>
      </c>
      <c r="G194" s="220" t="s">
        <v>185</v>
      </c>
      <c r="H194" s="221">
        <v>4</v>
      </c>
      <c r="I194" s="222"/>
      <c r="J194" s="223">
        <f>ROUND(I194*H194,2)</f>
        <v>0</v>
      </c>
      <c r="K194" s="219" t="s">
        <v>1</v>
      </c>
      <c r="L194" s="44"/>
      <c r="M194" s="224" t="s">
        <v>1</v>
      </c>
      <c r="N194" s="225" t="s">
        <v>38</v>
      </c>
      <c r="O194" s="91"/>
      <c r="P194" s="226">
        <f>O194*H194</f>
        <v>0</v>
      </c>
      <c r="Q194" s="226">
        <v>0.00020000000000000001</v>
      </c>
      <c r="R194" s="226">
        <f>Q194*H194</f>
        <v>0.00080000000000000004</v>
      </c>
      <c r="S194" s="226">
        <v>0</v>
      </c>
      <c r="T194" s="226">
        <f>S194*H194</f>
        <v>0</v>
      </c>
      <c r="U194" s="227" t="s">
        <v>1</v>
      </c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8" t="s">
        <v>131</v>
      </c>
      <c r="AT194" s="228" t="s">
        <v>127</v>
      </c>
      <c r="AU194" s="228" t="s">
        <v>83</v>
      </c>
      <c r="AY194" s="17" t="s">
        <v>125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7" t="s">
        <v>81</v>
      </c>
      <c r="BK194" s="229">
        <f>ROUND(I194*H194,2)</f>
        <v>0</v>
      </c>
      <c r="BL194" s="17" t="s">
        <v>131</v>
      </c>
      <c r="BM194" s="228" t="s">
        <v>221</v>
      </c>
    </row>
    <row r="195" s="2" customFormat="1">
      <c r="A195" s="38"/>
      <c r="B195" s="39"/>
      <c r="C195" s="40"/>
      <c r="D195" s="230" t="s">
        <v>132</v>
      </c>
      <c r="E195" s="40"/>
      <c r="F195" s="231" t="s">
        <v>390</v>
      </c>
      <c r="G195" s="40"/>
      <c r="H195" s="40"/>
      <c r="I195" s="232"/>
      <c r="J195" s="40"/>
      <c r="K195" s="40"/>
      <c r="L195" s="44"/>
      <c r="M195" s="233"/>
      <c r="N195" s="234"/>
      <c r="O195" s="91"/>
      <c r="P195" s="91"/>
      <c r="Q195" s="91"/>
      <c r="R195" s="91"/>
      <c r="S195" s="91"/>
      <c r="T195" s="91"/>
      <c r="U195" s="92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132</v>
      </c>
      <c r="AU195" s="17" t="s">
        <v>83</v>
      </c>
    </row>
    <row r="196" s="12" customFormat="1" ht="22.8" customHeight="1">
      <c r="A196" s="12"/>
      <c r="B196" s="201"/>
      <c r="C196" s="202"/>
      <c r="D196" s="203" t="s">
        <v>72</v>
      </c>
      <c r="E196" s="215" t="s">
        <v>310</v>
      </c>
      <c r="F196" s="215" t="s">
        <v>311</v>
      </c>
      <c r="G196" s="202"/>
      <c r="H196" s="202"/>
      <c r="I196" s="205"/>
      <c r="J196" s="216">
        <f>BK196</f>
        <v>0</v>
      </c>
      <c r="K196" s="202"/>
      <c r="L196" s="207"/>
      <c r="M196" s="208"/>
      <c r="N196" s="209"/>
      <c r="O196" s="209"/>
      <c r="P196" s="210">
        <f>SUM(P197:P207)</f>
        <v>0</v>
      </c>
      <c r="Q196" s="209"/>
      <c r="R196" s="210">
        <f>SUM(R197:R207)</f>
        <v>0</v>
      </c>
      <c r="S196" s="209"/>
      <c r="T196" s="210">
        <f>SUM(T197:T207)</f>
        <v>0</v>
      </c>
      <c r="U196" s="211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2" t="s">
        <v>81</v>
      </c>
      <c r="AT196" s="213" t="s">
        <v>72</v>
      </c>
      <c r="AU196" s="213" t="s">
        <v>81</v>
      </c>
      <c r="AY196" s="212" t="s">
        <v>125</v>
      </c>
      <c r="BK196" s="214">
        <f>SUM(BK197:BK207)</f>
        <v>0</v>
      </c>
    </row>
    <row r="197" s="2" customFormat="1" ht="21.75" customHeight="1">
      <c r="A197" s="38"/>
      <c r="B197" s="39"/>
      <c r="C197" s="217" t="s">
        <v>181</v>
      </c>
      <c r="D197" s="217" t="s">
        <v>127</v>
      </c>
      <c r="E197" s="218" t="s">
        <v>312</v>
      </c>
      <c r="F197" s="219" t="s">
        <v>313</v>
      </c>
      <c r="G197" s="220" t="s">
        <v>137</v>
      </c>
      <c r="H197" s="221">
        <v>34.5</v>
      </c>
      <c r="I197" s="222"/>
      <c r="J197" s="223">
        <f>ROUND(I197*H197,2)</f>
        <v>0</v>
      </c>
      <c r="K197" s="219" t="s">
        <v>1</v>
      </c>
      <c r="L197" s="44"/>
      <c r="M197" s="224" t="s">
        <v>1</v>
      </c>
      <c r="N197" s="225" t="s">
        <v>38</v>
      </c>
      <c r="O197" s="91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6">
        <f>S197*H197</f>
        <v>0</v>
      </c>
      <c r="U197" s="227" t="s">
        <v>1</v>
      </c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8" t="s">
        <v>131</v>
      </c>
      <c r="AT197" s="228" t="s">
        <v>127</v>
      </c>
      <c r="AU197" s="228" t="s">
        <v>83</v>
      </c>
      <c r="AY197" s="17" t="s">
        <v>125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7" t="s">
        <v>81</v>
      </c>
      <c r="BK197" s="229">
        <f>ROUND(I197*H197,2)</f>
        <v>0</v>
      </c>
      <c r="BL197" s="17" t="s">
        <v>131</v>
      </c>
      <c r="BM197" s="228" t="s">
        <v>224</v>
      </c>
    </row>
    <row r="198" s="2" customFormat="1">
      <c r="A198" s="38"/>
      <c r="B198" s="39"/>
      <c r="C198" s="40"/>
      <c r="D198" s="230" t="s">
        <v>132</v>
      </c>
      <c r="E198" s="40"/>
      <c r="F198" s="231" t="s">
        <v>313</v>
      </c>
      <c r="G198" s="40"/>
      <c r="H198" s="40"/>
      <c r="I198" s="232"/>
      <c r="J198" s="40"/>
      <c r="K198" s="40"/>
      <c r="L198" s="44"/>
      <c r="M198" s="233"/>
      <c r="N198" s="234"/>
      <c r="O198" s="91"/>
      <c r="P198" s="91"/>
      <c r="Q198" s="91"/>
      <c r="R198" s="91"/>
      <c r="S198" s="91"/>
      <c r="T198" s="91"/>
      <c r="U198" s="92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132</v>
      </c>
      <c r="AU198" s="17" t="s">
        <v>83</v>
      </c>
    </row>
    <row r="199" s="2" customFormat="1" ht="24.15" customHeight="1">
      <c r="A199" s="38"/>
      <c r="B199" s="39"/>
      <c r="C199" s="217" t="s">
        <v>227</v>
      </c>
      <c r="D199" s="217" t="s">
        <v>127</v>
      </c>
      <c r="E199" s="218" t="s">
        <v>316</v>
      </c>
      <c r="F199" s="219" t="s">
        <v>317</v>
      </c>
      <c r="G199" s="220" t="s">
        <v>137</v>
      </c>
      <c r="H199" s="221">
        <v>345</v>
      </c>
      <c r="I199" s="222"/>
      <c r="J199" s="223">
        <f>ROUND(I199*H199,2)</f>
        <v>0</v>
      </c>
      <c r="K199" s="219" t="s">
        <v>1</v>
      </c>
      <c r="L199" s="44"/>
      <c r="M199" s="224" t="s">
        <v>1</v>
      </c>
      <c r="N199" s="225" t="s">
        <v>38</v>
      </c>
      <c r="O199" s="91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6">
        <f>S199*H199</f>
        <v>0</v>
      </c>
      <c r="U199" s="227" t="s">
        <v>1</v>
      </c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131</v>
      </c>
      <c r="AT199" s="228" t="s">
        <v>127</v>
      </c>
      <c r="AU199" s="228" t="s">
        <v>83</v>
      </c>
      <c r="AY199" s="17" t="s">
        <v>125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81</v>
      </c>
      <c r="BK199" s="229">
        <f>ROUND(I199*H199,2)</f>
        <v>0</v>
      </c>
      <c r="BL199" s="17" t="s">
        <v>131</v>
      </c>
      <c r="BM199" s="228" t="s">
        <v>230</v>
      </c>
    </row>
    <row r="200" s="2" customFormat="1">
      <c r="A200" s="38"/>
      <c r="B200" s="39"/>
      <c r="C200" s="40"/>
      <c r="D200" s="230" t="s">
        <v>132</v>
      </c>
      <c r="E200" s="40"/>
      <c r="F200" s="231" t="s">
        <v>317</v>
      </c>
      <c r="G200" s="40"/>
      <c r="H200" s="40"/>
      <c r="I200" s="232"/>
      <c r="J200" s="40"/>
      <c r="K200" s="40"/>
      <c r="L200" s="44"/>
      <c r="M200" s="233"/>
      <c r="N200" s="234"/>
      <c r="O200" s="91"/>
      <c r="P200" s="91"/>
      <c r="Q200" s="91"/>
      <c r="R200" s="91"/>
      <c r="S200" s="91"/>
      <c r="T200" s="91"/>
      <c r="U200" s="92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132</v>
      </c>
      <c r="AU200" s="17" t="s">
        <v>83</v>
      </c>
    </row>
    <row r="201" s="13" customFormat="1">
      <c r="A201" s="13"/>
      <c r="B201" s="235"/>
      <c r="C201" s="236"/>
      <c r="D201" s="230" t="s">
        <v>139</v>
      </c>
      <c r="E201" s="237" t="s">
        <v>1</v>
      </c>
      <c r="F201" s="238" t="s">
        <v>391</v>
      </c>
      <c r="G201" s="236"/>
      <c r="H201" s="239">
        <v>345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3"/>
      <c r="U201" s="244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139</v>
      </c>
      <c r="AU201" s="245" t="s">
        <v>83</v>
      </c>
      <c r="AV201" s="13" t="s">
        <v>83</v>
      </c>
      <c r="AW201" s="13" t="s">
        <v>30</v>
      </c>
      <c r="AX201" s="13" t="s">
        <v>73</v>
      </c>
      <c r="AY201" s="245" t="s">
        <v>125</v>
      </c>
    </row>
    <row r="202" s="14" customFormat="1">
      <c r="A202" s="14"/>
      <c r="B202" s="246"/>
      <c r="C202" s="247"/>
      <c r="D202" s="230" t="s">
        <v>139</v>
      </c>
      <c r="E202" s="248" t="s">
        <v>1</v>
      </c>
      <c r="F202" s="249" t="s">
        <v>141</v>
      </c>
      <c r="G202" s="247"/>
      <c r="H202" s="250">
        <v>345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4"/>
      <c r="U202" s="255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6" t="s">
        <v>139</v>
      </c>
      <c r="AU202" s="256" t="s">
        <v>83</v>
      </c>
      <c r="AV202" s="14" t="s">
        <v>131</v>
      </c>
      <c r="AW202" s="14" t="s">
        <v>30</v>
      </c>
      <c r="AX202" s="14" t="s">
        <v>81</v>
      </c>
      <c r="AY202" s="256" t="s">
        <v>125</v>
      </c>
    </row>
    <row r="203" s="2" customFormat="1" ht="24.15" customHeight="1">
      <c r="A203" s="38"/>
      <c r="B203" s="39"/>
      <c r="C203" s="217" t="s">
        <v>186</v>
      </c>
      <c r="D203" s="217" t="s">
        <v>127</v>
      </c>
      <c r="E203" s="218" t="s">
        <v>320</v>
      </c>
      <c r="F203" s="219" t="s">
        <v>321</v>
      </c>
      <c r="G203" s="220" t="s">
        <v>137</v>
      </c>
      <c r="H203" s="221">
        <v>34.5</v>
      </c>
      <c r="I203" s="222"/>
      <c r="J203" s="223">
        <f>ROUND(I203*H203,2)</f>
        <v>0</v>
      </c>
      <c r="K203" s="219" t="s">
        <v>1</v>
      </c>
      <c r="L203" s="44"/>
      <c r="M203" s="224" t="s">
        <v>1</v>
      </c>
      <c r="N203" s="225" t="s">
        <v>38</v>
      </c>
      <c r="O203" s="91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6">
        <f>S203*H203</f>
        <v>0</v>
      </c>
      <c r="U203" s="227" t="s">
        <v>1</v>
      </c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8" t="s">
        <v>131</v>
      </c>
      <c r="AT203" s="228" t="s">
        <v>127</v>
      </c>
      <c r="AU203" s="228" t="s">
        <v>83</v>
      </c>
      <c r="AY203" s="17" t="s">
        <v>125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7" t="s">
        <v>81</v>
      </c>
      <c r="BK203" s="229">
        <f>ROUND(I203*H203,2)</f>
        <v>0</v>
      </c>
      <c r="BL203" s="17" t="s">
        <v>131</v>
      </c>
      <c r="BM203" s="228" t="s">
        <v>233</v>
      </c>
    </row>
    <row r="204" s="2" customFormat="1">
      <c r="A204" s="38"/>
      <c r="B204" s="39"/>
      <c r="C204" s="40"/>
      <c r="D204" s="230" t="s">
        <v>132</v>
      </c>
      <c r="E204" s="40"/>
      <c r="F204" s="231" t="s">
        <v>321</v>
      </c>
      <c r="G204" s="40"/>
      <c r="H204" s="40"/>
      <c r="I204" s="232"/>
      <c r="J204" s="40"/>
      <c r="K204" s="40"/>
      <c r="L204" s="44"/>
      <c r="M204" s="233"/>
      <c r="N204" s="234"/>
      <c r="O204" s="91"/>
      <c r="P204" s="91"/>
      <c r="Q204" s="91"/>
      <c r="R204" s="91"/>
      <c r="S204" s="91"/>
      <c r="T204" s="91"/>
      <c r="U204" s="92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132</v>
      </c>
      <c r="AU204" s="17" t="s">
        <v>83</v>
      </c>
    </row>
    <row r="205" s="2" customFormat="1" ht="44.25" customHeight="1">
      <c r="A205" s="38"/>
      <c r="B205" s="39"/>
      <c r="C205" s="217" t="s">
        <v>214</v>
      </c>
      <c r="D205" s="217" t="s">
        <v>127</v>
      </c>
      <c r="E205" s="218" t="s">
        <v>392</v>
      </c>
      <c r="F205" s="219" t="s">
        <v>393</v>
      </c>
      <c r="G205" s="220" t="s">
        <v>137</v>
      </c>
      <c r="H205" s="221">
        <v>34.5</v>
      </c>
      <c r="I205" s="222"/>
      <c r="J205" s="223">
        <f>ROUND(I205*H205,2)</f>
        <v>0</v>
      </c>
      <c r="K205" s="219" t="s">
        <v>154</v>
      </c>
      <c r="L205" s="44"/>
      <c r="M205" s="224" t="s">
        <v>1</v>
      </c>
      <c r="N205" s="225" t="s">
        <v>38</v>
      </c>
      <c r="O205" s="91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6">
        <f>S205*H205</f>
        <v>0</v>
      </c>
      <c r="U205" s="227" t="s">
        <v>1</v>
      </c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8" t="s">
        <v>131</v>
      </c>
      <c r="AT205" s="228" t="s">
        <v>127</v>
      </c>
      <c r="AU205" s="228" t="s">
        <v>83</v>
      </c>
      <c r="AY205" s="17" t="s">
        <v>125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7" t="s">
        <v>81</v>
      </c>
      <c r="BK205" s="229">
        <f>ROUND(I205*H205,2)</f>
        <v>0</v>
      </c>
      <c r="BL205" s="17" t="s">
        <v>131</v>
      </c>
      <c r="BM205" s="228" t="s">
        <v>394</v>
      </c>
    </row>
    <row r="206" s="2" customFormat="1">
      <c r="A206" s="38"/>
      <c r="B206" s="39"/>
      <c r="C206" s="40"/>
      <c r="D206" s="230" t="s">
        <v>132</v>
      </c>
      <c r="E206" s="40"/>
      <c r="F206" s="231" t="s">
        <v>395</v>
      </c>
      <c r="G206" s="40"/>
      <c r="H206" s="40"/>
      <c r="I206" s="232"/>
      <c r="J206" s="40"/>
      <c r="K206" s="40"/>
      <c r="L206" s="44"/>
      <c r="M206" s="233"/>
      <c r="N206" s="234"/>
      <c r="O206" s="91"/>
      <c r="P206" s="91"/>
      <c r="Q206" s="91"/>
      <c r="R206" s="91"/>
      <c r="S206" s="91"/>
      <c r="T206" s="91"/>
      <c r="U206" s="92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132</v>
      </c>
      <c r="AU206" s="17" t="s">
        <v>83</v>
      </c>
    </row>
    <row r="207" s="2" customFormat="1">
      <c r="A207" s="38"/>
      <c r="B207" s="39"/>
      <c r="C207" s="40"/>
      <c r="D207" s="257" t="s">
        <v>157</v>
      </c>
      <c r="E207" s="40"/>
      <c r="F207" s="258" t="s">
        <v>396</v>
      </c>
      <c r="G207" s="40"/>
      <c r="H207" s="40"/>
      <c r="I207" s="232"/>
      <c r="J207" s="40"/>
      <c r="K207" s="40"/>
      <c r="L207" s="44"/>
      <c r="M207" s="233"/>
      <c r="N207" s="234"/>
      <c r="O207" s="91"/>
      <c r="P207" s="91"/>
      <c r="Q207" s="91"/>
      <c r="R207" s="91"/>
      <c r="S207" s="91"/>
      <c r="T207" s="91"/>
      <c r="U207" s="92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157</v>
      </c>
      <c r="AU207" s="17" t="s">
        <v>83</v>
      </c>
    </row>
    <row r="208" s="12" customFormat="1" ht="22.8" customHeight="1">
      <c r="A208" s="12"/>
      <c r="B208" s="201"/>
      <c r="C208" s="202"/>
      <c r="D208" s="203" t="s">
        <v>72</v>
      </c>
      <c r="E208" s="215" t="s">
        <v>225</v>
      </c>
      <c r="F208" s="215" t="s">
        <v>226</v>
      </c>
      <c r="G208" s="202"/>
      <c r="H208" s="202"/>
      <c r="I208" s="205"/>
      <c r="J208" s="216">
        <f>BK208</f>
        <v>0</v>
      </c>
      <c r="K208" s="202"/>
      <c r="L208" s="207"/>
      <c r="M208" s="208"/>
      <c r="N208" s="209"/>
      <c r="O208" s="209"/>
      <c r="P208" s="210">
        <f>SUM(P209:P212)</f>
        <v>0</v>
      </c>
      <c r="Q208" s="209"/>
      <c r="R208" s="210">
        <f>SUM(R209:R212)</f>
        <v>0</v>
      </c>
      <c r="S208" s="209"/>
      <c r="T208" s="210">
        <f>SUM(T209:T212)</f>
        <v>0</v>
      </c>
      <c r="U208" s="211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2" t="s">
        <v>81</v>
      </c>
      <c r="AT208" s="213" t="s">
        <v>72</v>
      </c>
      <c r="AU208" s="213" t="s">
        <v>81</v>
      </c>
      <c r="AY208" s="212" t="s">
        <v>125</v>
      </c>
      <c r="BK208" s="214">
        <f>SUM(BK209:BK212)</f>
        <v>0</v>
      </c>
    </row>
    <row r="209" s="2" customFormat="1" ht="24.15" customHeight="1">
      <c r="A209" s="38"/>
      <c r="B209" s="39"/>
      <c r="C209" s="217" t="s">
        <v>151</v>
      </c>
      <c r="D209" s="217" t="s">
        <v>127</v>
      </c>
      <c r="E209" s="218" t="s">
        <v>228</v>
      </c>
      <c r="F209" s="219" t="s">
        <v>229</v>
      </c>
      <c r="G209" s="220" t="s">
        <v>137</v>
      </c>
      <c r="H209" s="221">
        <v>137.08699999999999</v>
      </c>
      <c r="I209" s="222"/>
      <c r="J209" s="223">
        <f>ROUND(I209*H209,2)</f>
        <v>0</v>
      </c>
      <c r="K209" s="219" t="s">
        <v>1</v>
      </c>
      <c r="L209" s="44"/>
      <c r="M209" s="224" t="s">
        <v>1</v>
      </c>
      <c r="N209" s="225" t="s">
        <v>38</v>
      </c>
      <c r="O209" s="91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6">
        <f>S209*H209</f>
        <v>0</v>
      </c>
      <c r="U209" s="227" t="s">
        <v>1</v>
      </c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8" t="s">
        <v>131</v>
      </c>
      <c r="AT209" s="228" t="s">
        <v>127</v>
      </c>
      <c r="AU209" s="228" t="s">
        <v>83</v>
      </c>
      <c r="AY209" s="17" t="s">
        <v>125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7" t="s">
        <v>81</v>
      </c>
      <c r="BK209" s="229">
        <f>ROUND(I209*H209,2)</f>
        <v>0</v>
      </c>
      <c r="BL209" s="17" t="s">
        <v>131</v>
      </c>
      <c r="BM209" s="228" t="s">
        <v>314</v>
      </c>
    </row>
    <row r="210" s="2" customFormat="1">
      <c r="A210" s="38"/>
      <c r="B210" s="39"/>
      <c r="C210" s="40"/>
      <c r="D210" s="230" t="s">
        <v>132</v>
      </c>
      <c r="E210" s="40"/>
      <c r="F210" s="231" t="s">
        <v>229</v>
      </c>
      <c r="G210" s="40"/>
      <c r="H210" s="40"/>
      <c r="I210" s="232"/>
      <c r="J210" s="40"/>
      <c r="K210" s="40"/>
      <c r="L210" s="44"/>
      <c r="M210" s="233"/>
      <c r="N210" s="234"/>
      <c r="O210" s="91"/>
      <c r="P210" s="91"/>
      <c r="Q210" s="91"/>
      <c r="R210" s="91"/>
      <c r="S210" s="91"/>
      <c r="T210" s="91"/>
      <c r="U210" s="92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132</v>
      </c>
      <c r="AU210" s="17" t="s">
        <v>83</v>
      </c>
    </row>
    <row r="211" s="2" customFormat="1" ht="33" customHeight="1">
      <c r="A211" s="38"/>
      <c r="B211" s="39"/>
      <c r="C211" s="217" t="s">
        <v>315</v>
      </c>
      <c r="D211" s="217" t="s">
        <v>127</v>
      </c>
      <c r="E211" s="218" t="s">
        <v>231</v>
      </c>
      <c r="F211" s="219" t="s">
        <v>232</v>
      </c>
      <c r="G211" s="220" t="s">
        <v>137</v>
      </c>
      <c r="H211" s="221">
        <v>137.08699999999999</v>
      </c>
      <c r="I211" s="222"/>
      <c r="J211" s="223">
        <f>ROUND(I211*H211,2)</f>
        <v>0</v>
      </c>
      <c r="K211" s="219" t="s">
        <v>1</v>
      </c>
      <c r="L211" s="44"/>
      <c r="M211" s="224" t="s">
        <v>1</v>
      </c>
      <c r="N211" s="225" t="s">
        <v>38</v>
      </c>
      <c r="O211" s="91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6">
        <f>S211*H211</f>
        <v>0</v>
      </c>
      <c r="U211" s="227" t="s">
        <v>1</v>
      </c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8" t="s">
        <v>131</v>
      </c>
      <c r="AT211" s="228" t="s">
        <v>127</v>
      </c>
      <c r="AU211" s="228" t="s">
        <v>83</v>
      </c>
      <c r="AY211" s="17" t="s">
        <v>125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7" t="s">
        <v>81</v>
      </c>
      <c r="BK211" s="229">
        <f>ROUND(I211*H211,2)</f>
        <v>0</v>
      </c>
      <c r="BL211" s="17" t="s">
        <v>131</v>
      </c>
      <c r="BM211" s="228" t="s">
        <v>318</v>
      </c>
    </row>
    <row r="212" s="2" customFormat="1">
      <c r="A212" s="38"/>
      <c r="B212" s="39"/>
      <c r="C212" s="40"/>
      <c r="D212" s="230" t="s">
        <v>132</v>
      </c>
      <c r="E212" s="40"/>
      <c r="F212" s="231" t="s">
        <v>232</v>
      </c>
      <c r="G212" s="40"/>
      <c r="H212" s="40"/>
      <c r="I212" s="232"/>
      <c r="J212" s="40"/>
      <c r="K212" s="40"/>
      <c r="L212" s="44"/>
      <c r="M212" s="233"/>
      <c r="N212" s="234"/>
      <c r="O212" s="91"/>
      <c r="P212" s="91"/>
      <c r="Q212" s="91"/>
      <c r="R212" s="91"/>
      <c r="S212" s="91"/>
      <c r="T212" s="91"/>
      <c r="U212" s="92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132</v>
      </c>
      <c r="AU212" s="17" t="s">
        <v>83</v>
      </c>
    </row>
    <row r="213" s="12" customFormat="1" ht="25.92" customHeight="1">
      <c r="A213" s="12"/>
      <c r="B213" s="201"/>
      <c r="C213" s="202"/>
      <c r="D213" s="203" t="s">
        <v>72</v>
      </c>
      <c r="E213" s="204" t="s">
        <v>397</v>
      </c>
      <c r="F213" s="204" t="s">
        <v>398</v>
      </c>
      <c r="G213" s="202"/>
      <c r="H213" s="202"/>
      <c r="I213" s="205"/>
      <c r="J213" s="206">
        <f>BK213</f>
        <v>0</v>
      </c>
      <c r="K213" s="202"/>
      <c r="L213" s="207"/>
      <c r="M213" s="208"/>
      <c r="N213" s="209"/>
      <c r="O213" s="209"/>
      <c r="P213" s="210">
        <f>SUM(P214:P215)</f>
        <v>0</v>
      </c>
      <c r="Q213" s="209"/>
      <c r="R213" s="210">
        <f>SUM(R214:R215)</f>
        <v>0</v>
      </c>
      <c r="S213" s="209"/>
      <c r="T213" s="210">
        <f>SUM(T214:T215)</f>
        <v>0</v>
      </c>
      <c r="U213" s="211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2" t="s">
        <v>131</v>
      </c>
      <c r="AT213" s="213" t="s">
        <v>72</v>
      </c>
      <c r="AU213" s="213" t="s">
        <v>73</v>
      </c>
      <c r="AY213" s="212" t="s">
        <v>125</v>
      </c>
      <c r="BK213" s="214">
        <f>SUM(BK214:BK215)</f>
        <v>0</v>
      </c>
    </row>
    <row r="214" s="2" customFormat="1" ht="16.5" customHeight="1">
      <c r="A214" s="38"/>
      <c r="B214" s="39"/>
      <c r="C214" s="217" t="s">
        <v>197</v>
      </c>
      <c r="D214" s="217" t="s">
        <v>127</v>
      </c>
      <c r="E214" s="218" t="s">
        <v>399</v>
      </c>
      <c r="F214" s="219" t="s">
        <v>400</v>
      </c>
      <c r="G214" s="220" t="s">
        <v>401</v>
      </c>
      <c r="H214" s="221">
        <v>50</v>
      </c>
      <c r="I214" s="222"/>
      <c r="J214" s="223">
        <f>ROUND(I214*H214,2)</f>
        <v>0</v>
      </c>
      <c r="K214" s="219" t="s">
        <v>1</v>
      </c>
      <c r="L214" s="44"/>
      <c r="M214" s="224" t="s">
        <v>1</v>
      </c>
      <c r="N214" s="225" t="s">
        <v>38</v>
      </c>
      <c r="O214" s="91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6">
        <f>S214*H214</f>
        <v>0</v>
      </c>
      <c r="U214" s="227" t="s">
        <v>1</v>
      </c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8" t="s">
        <v>402</v>
      </c>
      <c r="AT214" s="228" t="s">
        <v>127</v>
      </c>
      <c r="AU214" s="228" t="s">
        <v>81</v>
      </c>
      <c r="AY214" s="17" t="s">
        <v>125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7" t="s">
        <v>81</v>
      </c>
      <c r="BK214" s="229">
        <f>ROUND(I214*H214,2)</f>
        <v>0</v>
      </c>
      <c r="BL214" s="17" t="s">
        <v>402</v>
      </c>
      <c r="BM214" s="228" t="s">
        <v>322</v>
      </c>
    </row>
    <row r="215" s="2" customFormat="1">
      <c r="A215" s="38"/>
      <c r="B215" s="39"/>
      <c r="C215" s="40"/>
      <c r="D215" s="230" t="s">
        <v>132</v>
      </c>
      <c r="E215" s="40"/>
      <c r="F215" s="231" t="s">
        <v>400</v>
      </c>
      <c r="G215" s="40"/>
      <c r="H215" s="40"/>
      <c r="I215" s="232"/>
      <c r="J215" s="40"/>
      <c r="K215" s="40"/>
      <c r="L215" s="44"/>
      <c r="M215" s="233"/>
      <c r="N215" s="234"/>
      <c r="O215" s="91"/>
      <c r="P215" s="91"/>
      <c r="Q215" s="91"/>
      <c r="R215" s="91"/>
      <c r="S215" s="91"/>
      <c r="T215" s="91"/>
      <c r="U215" s="92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132</v>
      </c>
      <c r="AU215" s="17" t="s">
        <v>81</v>
      </c>
    </row>
    <row r="216" s="12" customFormat="1" ht="25.92" customHeight="1">
      <c r="A216" s="12"/>
      <c r="B216" s="201"/>
      <c r="C216" s="202"/>
      <c r="D216" s="203" t="s">
        <v>72</v>
      </c>
      <c r="E216" s="204" t="s">
        <v>234</v>
      </c>
      <c r="F216" s="204" t="s">
        <v>235</v>
      </c>
      <c r="G216" s="202"/>
      <c r="H216" s="202"/>
      <c r="I216" s="205"/>
      <c r="J216" s="206">
        <f>BK216</f>
        <v>0</v>
      </c>
      <c r="K216" s="202"/>
      <c r="L216" s="207"/>
      <c r="M216" s="208"/>
      <c r="N216" s="209"/>
      <c r="O216" s="209"/>
      <c r="P216" s="210">
        <f>P217+SUM(P218:P225)+P228+P233+P236</f>
        <v>0</v>
      </c>
      <c r="Q216" s="209"/>
      <c r="R216" s="210">
        <f>R217+SUM(R218:R225)+R228+R233+R236</f>
        <v>0</v>
      </c>
      <c r="S216" s="209"/>
      <c r="T216" s="210">
        <f>T217+SUM(T218:T225)+T228+T233+T236</f>
        <v>0</v>
      </c>
      <c r="U216" s="211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2" t="s">
        <v>142</v>
      </c>
      <c r="AT216" s="213" t="s">
        <v>72</v>
      </c>
      <c r="AU216" s="213" t="s">
        <v>73</v>
      </c>
      <c r="AY216" s="212" t="s">
        <v>125</v>
      </c>
      <c r="BK216" s="214">
        <f>BK217+SUM(BK218:BK225)+BK228+BK233+BK236</f>
        <v>0</v>
      </c>
    </row>
    <row r="217" s="2" customFormat="1" ht="16.5" customHeight="1">
      <c r="A217" s="38"/>
      <c r="B217" s="39"/>
      <c r="C217" s="217" t="s">
        <v>403</v>
      </c>
      <c r="D217" s="217" t="s">
        <v>127</v>
      </c>
      <c r="E217" s="218" t="s">
        <v>404</v>
      </c>
      <c r="F217" s="219" t="s">
        <v>405</v>
      </c>
      <c r="G217" s="220" t="s">
        <v>253</v>
      </c>
      <c r="H217" s="221">
        <v>1</v>
      </c>
      <c r="I217" s="222"/>
      <c r="J217" s="223">
        <f>ROUND(I217*H217,2)</f>
        <v>0</v>
      </c>
      <c r="K217" s="219" t="s">
        <v>1</v>
      </c>
      <c r="L217" s="44"/>
      <c r="M217" s="224" t="s">
        <v>1</v>
      </c>
      <c r="N217" s="225" t="s">
        <v>38</v>
      </c>
      <c r="O217" s="91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6">
        <f>S217*H217</f>
        <v>0</v>
      </c>
      <c r="U217" s="227" t="s">
        <v>1</v>
      </c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8" t="s">
        <v>131</v>
      </c>
      <c r="AT217" s="228" t="s">
        <v>127</v>
      </c>
      <c r="AU217" s="228" t="s">
        <v>81</v>
      </c>
      <c r="AY217" s="17" t="s">
        <v>125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7" t="s">
        <v>81</v>
      </c>
      <c r="BK217" s="229">
        <f>ROUND(I217*H217,2)</f>
        <v>0</v>
      </c>
      <c r="BL217" s="17" t="s">
        <v>131</v>
      </c>
      <c r="BM217" s="228" t="s">
        <v>406</v>
      </c>
    </row>
    <row r="218" s="2" customFormat="1">
      <c r="A218" s="38"/>
      <c r="B218" s="39"/>
      <c r="C218" s="40"/>
      <c r="D218" s="230" t="s">
        <v>132</v>
      </c>
      <c r="E218" s="40"/>
      <c r="F218" s="231" t="s">
        <v>405</v>
      </c>
      <c r="G218" s="40"/>
      <c r="H218" s="40"/>
      <c r="I218" s="232"/>
      <c r="J218" s="40"/>
      <c r="K218" s="40"/>
      <c r="L218" s="44"/>
      <c r="M218" s="233"/>
      <c r="N218" s="234"/>
      <c r="O218" s="91"/>
      <c r="P218" s="91"/>
      <c r="Q218" s="91"/>
      <c r="R218" s="91"/>
      <c r="S218" s="91"/>
      <c r="T218" s="91"/>
      <c r="U218" s="92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132</v>
      </c>
      <c r="AU218" s="17" t="s">
        <v>81</v>
      </c>
    </row>
    <row r="219" s="2" customFormat="1" ht="16.5" customHeight="1">
      <c r="A219" s="38"/>
      <c r="B219" s="39"/>
      <c r="C219" s="217" t="s">
        <v>201</v>
      </c>
      <c r="D219" s="217" t="s">
        <v>127</v>
      </c>
      <c r="E219" s="218" t="s">
        <v>407</v>
      </c>
      <c r="F219" s="219" t="s">
        <v>408</v>
      </c>
      <c r="G219" s="220" t="s">
        <v>253</v>
      </c>
      <c r="H219" s="221">
        <v>1</v>
      </c>
      <c r="I219" s="222"/>
      <c r="J219" s="223">
        <f>ROUND(I219*H219,2)</f>
        <v>0</v>
      </c>
      <c r="K219" s="219" t="s">
        <v>1</v>
      </c>
      <c r="L219" s="44"/>
      <c r="M219" s="224" t="s">
        <v>1</v>
      </c>
      <c r="N219" s="225" t="s">
        <v>38</v>
      </c>
      <c r="O219" s="91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6">
        <f>S219*H219</f>
        <v>0</v>
      </c>
      <c r="U219" s="227" t="s">
        <v>1</v>
      </c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8" t="s">
        <v>131</v>
      </c>
      <c r="AT219" s="228" t="s">
        <v>127</v>
      </c>
      <c r="AU219" s="228" t="s">
        <v>81</v>
      </c>
      <c r="AY219" s="17" t="s">
        <v>125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7" t="s">
        <v>81</v>
      </c>
      <c r="BK219" s="229">
        <f>ROUND(I219*H219,2)</f>
        <v>0</v>
      </c>
      <c r="BL219" s="17" t="s">
        <v>131</v>
      </c>
      <c r="BM219" s="228" t="s">
        <v>325</v>
      </c>
    </row>
    <row r="220" s="2" customFormat="1">
      <c r="A220" s="38"/>
      <c r="B220" s="39"/>
      <c r="C220" s="40"/>
      <c r="D220" s="230" t="s">
        <v>132</v>
      </c>
      <c r="E220" s="40"/>
      <c r="F220" s="231" t="s">
        <v>408</v>
      </c>
      <c r="G220" s="40"/>
      <c r="H220" s="40"/>
      <c r="I220" s="232"/>
      <c r="J220" s="40"/>
      <c r="K220" s="40"/>
      <c r="L220" s="44"/>
      <c r="M220" s="233"/>
      <c r="N220" s="234"/>
      <c r="O220" s="91"/>
      <c r="P220" s="91"/>
      <c r="Q220" s="91"/>
      <c r="R220" s="91"/>
      <c r="S220" s="91"/>
      <c r="T220" s="91"/>
      <c r="U220" s="92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132</v>
      </c>
      <c r="AU220" s="17" t="s">
        <v>81</v>
      </c>
    </row>
    <row r="221" s="2" customFormat="1" ht="16.5" customHeight="1">
      <c r="A221" s="38"/>
      <c r="B221" s="39"/>
      <c r="C221" s="217" t="s">
        <v>327</v>
      </c>
      <c r="D221" s="217" t="s">
        <v>127</v>
      </c>
      <c r="E221" s="218" t="s">
        <v>409</v>
      </c>
      <c r="F221" s="219" t="s">
        <v>410</v>
      </c>
      <c r="G221" s="220" t="s">
        <v>253</v>
      </c>
      <c r="H221" s="221">
        <v>1</v>
      </c>
      <c r="I221" s="222"/>
      <c r="J221" s="223">
        <f>ROUND(I221*H221,2)</f>
        <v>0</v>
      </c>
      <c r="K221" s="219" t="s">
        <v>1</v>
      </c>
      <c r="L221" s="44"/>
      <c r="M221" s="224" t="s">
        <v>1</v>
      </c>
      <c r="N221" s="225" t="s">
        <v>38</v>
      </c>
      <c r="O221" s="91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6">
        <f>S221*H221</f>
        <v>0</v>
      </c>
      <c r="U221" s="227" t="s">
        <v>1</v>
      </c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8" t="s">
        <v>131</v>
      </c>
      <c r="AT221" s="228" t="s">
        <v>127</v>
      </c>
      <c r="AU221" s="228" t="s">
        <v>81</v>
      </c>
      <c r="AY221" s="17" t="s">
        <v>125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7" t="s">
        <v>81</v>
      </c>
      <c r="BK221" s="229">
        <f>ROUND(I221*H221,2)</f>
        <v>0</v>
      </c>
      <c r="BL221" s="17" t="s">
        <v>131</v>
      </c>
      <c r="BM221" s="228" t="s">
        <v>330</v>
      </c>
    </row>
    <row r="222" s="2" customFormat="1">
      <c r="A222" s="38"/>
      <c r="B222" s="39"/>
      <c r="C222" s="40"/>
      <c r="D222" s="230" t="s">
        <v>132</v>
      </c>
      <c r="E222" s="40"/>
      <c r="F222" s="231" t="s">
        <v>410</v>
      </c>
      <c r="G222" s="40"/>
      <c r="H222" s="40"/>
      <c r="I222" s="232"/>
      <c r="J222" s="40"/>
      <c r="K222" s="40"/>
      <c r="L222" s="44"/>
      <c r="M222" s="233"/>
      <c r="N222" s="234"/>
      <c r="O222" s="91"/>
      <c r="P222" s="91"/>
      <c r="Q222" s="91"/>
      <c r="R222" s="91"/>
      <c r="S222" s="91"/>
      <c r="T222" s="91"/>
      <c r="U222" s="92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132</v>
      </c>
      <c r="AU222" s="17" t="s">
        <v>81</v>
      </c>
    </row>
    <row r="223" s="2" customFormat="1" ht="24.15" customHeight="1">
      <c r="A223" s="38"/>
      <c r="B223" s="39"/>
      <c r="C223" s="217" t="s">
        <v>204</v>
      </c>
      <c r="D223" s="217" t="s">
        <v>127</v>
      </c>
      <c r="E223" s="218" t="s">
        <v>411</v>
      </c>
      <c r="F223" s="219" t="s">
        <v>412</v>
      </c>
      <c r="G223" s="220" t="s">
        <v>253</v>
      </c>
      <c r="H223" s="221">
        <v>1</v>
      </c>
      <c r="I223" s="222"/>
      <c r="J223" s="223">
        <f>ROUND(I223*H223,2)</f>
        <v>0</v>
      </c>
      <c r="K223" s="219" t="s">
        <v>1</v>
      </c>
      <c r="L223" s="44"/>
      <c r="M223" s="224" t="s">
        <v>1</v>
      </c>
      <c r="N223" s="225" t="s">
        <v>38</v>
      </c>
      <c r="O223" s="91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6">
        <f>S223*H223</f>
        <v>0</v>
      </c>
      <c r="U223" s="227" t="s">
        <v>1</v>
      </c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8" t="s">
        <v>131</v>
      </c>
      <c r="AT223" s="228" t="s">
        <v>127</v>
      </c>
      <c r="AU223" s="228" t="s">
        <v>81</v>
      </c>
      <c r="AY223" s="17" t="s">
        <v>125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7" t="s">
        <v>81</v>
      </c>
      <c r="BK223" s="229">
        <f>ROUND(I223*H223,2)</f>
        <v>0</v>
      </c>
      <c r="BL223" s="17" t="s">
        <v>131</v>
      </c>
      <c r="BM223" s="228" t="s">
        <v>332</v>
      </c>
    </row>
    <row r="224" s="2" customFormat="1">
      <c r="A224" s="38"/>
      <c r="B224" s="39"/>
      <c r="C224" s="40"/>
      <c r="D224" s="230" t="s">
        <v>132</v>
      </c>
      <c r="E224" s="40"/>
      <c r="F224" s="231" t="s">
        <v>412</v>
      </c>
      <c r="G224" s="40"/>
      <c r="H224" s="40"/>
      <c r="I224" s="232"/>
      <c r="J224" s="40"/>
      <c r="K224" s="40"/>
      <c r="L224" s="44"/>
      <c r="M224" s="233"/>
      <c r="N224" s="234"/>
      <c r="O224" s="91"/>
      <c r="P224" s="91"/>
      <c r="Q224" s="91"/>
      <c r="R224" s="91"/>
      <c r="S224" s="91"/>
      <c r="T224" s="91"/>
      <c r="U224" s="92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132</v>
      </c>
      <c r="AU224" s="17" t="s">
        <v>81</v>
      </c>
    </row>
    <row r="225" s="12" customFormat="1" ht="22.8" customHeight="1">
      <c r="A225" s="12"/>
      <c r="B225" s="201"/>
      <c r="C225" s="202"/>
      <c r="D225" s="203" t="s">
        <v>72</v>
      </c>
      <c r="E225" s="215" t="s">
        <v>413</v>
      </c>
      <c r="F225" s="215" t="s">
        <v>414</v>
      </c>
      <c r="G225" s="202"/>
      <c r="H225" s="202"/>
      <c r="I225" s="205"/>
      <c r="J225" s="216">
        <f>BK225</f>
        <v>0</v>
      </c>
      <c r="K225" s="202"/>
      <c r="L225" s="207"/>
      <c r="M225" s="208"/>
      <c r="N225" s="209"/>
      <c r="O225" s="209"/>
      <c r="P225" s="210">
        <f>SUM(P226:P227)</f>
        <v>0</v>
      </c>
      <c r="Q225" s="209"/>
      <c r="R225" s="210">
        <f>SUM(R226:R227)</f>
        <v>0</v>
      </c>
      <c r="S225" s="209"/>
      <c r="T225" s="210">
        <f>SUM(T226:T227)</f>
        <v>0</v>
      </c>
      <c r="U225" s="211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2" t="s">
        <v>142</v>
      </c>
      <c r="AT225" s="213" t="s">
        <v>72</v>
      </c>
      <c r="AU225" s="213" t="s">
        <v>81</v>
      </c>
      <c r="AY225" s="212" t="s">
        <v>125</v>
      </c>
      <c r="BK225" s="214">
        <f>SUM(BK226:BK227)</f>
        <v>0</v>
      </c>
    </row>
    <row r="226" s="2" customFormat="1" ht="16.5" customHeight="1">
      <c r="A226" s="38"/>
      <c r="B226" s="39"/>
      <c r="C226" s="217" t="s">
        <v>333</v>
      </c>
      <c r="D226" s="217" t="s">
        <v>127</v>
      </c>
      <c r="E226" s="218" t="s">
        <v>415</v>
      </c>
      <c r="F226" s="219" t="s">
        <v>414</v>
      </c>
      <c r="G226" s="220" t="s">
        <v>416</v>
      </c>
      <c r="H226" s="221">
        <v>2</v>
      </c>
      <c r="I226" s="222"/>
      <c r="J226" s="223">
        <f>ROUND(I226*H226,2)</f>
        <v>0</v>
      </c>
      <c r="K226" s="219" t="s">
        <v>1</v>
      </c>
      <c r="L226" s="44"/>
      <c r="M226" s="224" t="s">
        <v>1</v>
      </c>
      <c r="N226" s="225" t="s">
        <v>38</v>
      </c>
      <c r="O226" s="91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6">
        <f>S226*H226</f>
        <v>0</v>
      </c>
      <c r="U226" s="227" t="s">
        <v>1</v>
      </c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8" t="s">
        <v>131</v>
      </c>
      <c r="AT226" s="228" t="s">
        <v>127</v>
      </c>
      <c r="AU226" s="228" t="s">
        <v>83</v>
      </c>
      <c r="AY226" s="17" t="s">
        <v>125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7" t="s">
        <v>81</v>
      </c>
      <c r="BK226" s="229">
        <f>ROUND(I226*H226,2)</f>
        <v>0</v>
      </c>
      <c r="BL226" s="17" t="s">
        <v>131</v>
      </c>
      <c r="BM226" s="228" t="s">
        <v>334</v>
      </c>
    </row>
    <row r="227" s="2" customFormat="1">
      <c r="A227" s="38"/>
      <c r="B227" s="39"/>
      <c r="C227" s="40"/>
      <c r="D227" s="230" t="s">
        <v>132</v>
      </c>
      <c r="E227" s="40"/>
      <c r="F227" s="231" t="s">
        <v>414</v>
      </c>
      <c r="G227" s="40"/>
      <c r="H227" s="40"/>
      <c r="I227" s="232"/>
      <c r="J227" s="40"/>
      <c r="K227" s="40"/>
      <c r="L227" s="44"/>
      <c r="M227" s="233"/>
      <c r="N227" s="234"/>
      <c r="O227" s="91"/>
      <c r="P227" s="91"/>
      <c r="Q227" s="91"/>
      <c r="R227" s="91"/>
      <c r="S227" s="91"/>
      <c r="T227" s="91"/>
      <c r="U227" s="92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132</v>
      </c>
      <c r="AU227" s="17" t="s">
        <v>83</v>
      </c>
    </row>
    <row r="228" s="12" customFormat="1" ht="22.8" customHeight="1">
      <c r="A228" s="12"/>
      <c r="B228" s="201"/>
      <c r="C228" s="202"/>
      <c r="D228" s="203" t="s">
        <v>72</v>
      </c>
      <c r="E228" s="215" t="s">
        <v>236</v>
      </c>
      <c r="F228" s="215" t="s">
        <v>237</v>
      </c>
      <c r="G228" s="202"/>
      <c r="H228" s="202"/>
      <c r="I228" s="205"/>
      <c r="J228" s="216">
        <f>BK228</f>
        <v>0</v>
      </c>
      <c r="K228" s="202"/>
      <c r="L228" s="207"/>
      <c r="M228" s="208"/>
      <c r="N228" s="209"/>
      <c r="O228" s="209"/>
      <c r="P228" s="210">
        <f>SUM(P229:P232)</f>
        <v>0</v>
      </c>
      <c r="Q228" s="209"/>
      <c r="R228" s="210">
        <f>SUM(R229:R232)</f>
        <v>0</v>
      </c>
      <c r="S228" s="209"/>
      <c r="T228" s="210">
        <f>SUM(T229:T232)</f>
        <v>0</v>
      </c>
      <c r="U228" s="211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2" t="s">
        <v>142</v>
      </c>
      <c r="AT228" s="213" t="s">
        <v>72</v>
      </c>
      <c r="AU228" s="213" t="s">
        <v>81</v>
      </c>
      <c r="AY228" s="212" t="s">
        <v>125</v>
      </c>
      <c r="BK228" s="214">
        <f>SUM(BK229:BK232)</f>
        <v>0</v>
      </c>
    </row>
    <row r="229" s="2" customFormat="1" ht="16.5" customHeight="1">
      <c r="A229" s="38"/>
      <c r="B229" s="39"/>
      <c r="C229" s="217" t="s">
        <v>208</v>
      </c>
      <c r="D229" s="217" t="s">
        <v>127</v>
      </c>
      <c r="E229" s="218" t="s">
        <v>417</v>
      </c>
      <c r="F229" s="219" t="s">
        <v>418</v>
      </c>
      <c r="G229" s="220" t="s">
        <v>416</v>
      </c>
      <c r="H229" s="221">
        <v>1</v>
      </c>
      <c r="I229" s="222"/>
      <c r="J229" s="223">
        <f>ROUND(I229*H229,2)</f>
        <v>0</v>
      </c>
      <c r="K229" s="219" t="s">
        <v>1</v>
      </c>
      <c r="L229" s="44"/>
      <c r="M229" s="224" t="s">
        <v>1</v>
      </c>
      <c r="N229" s="225" t="s">
        <v>38</v>
      </c>
      <c r="O229" s="91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6">
        <f>S229*H229</f>
        <v>0</v>
      </c>
      <c r="U229" s="227" t="s">
        <v>1</v>
      </c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8" t="s">
        <v>131</v>
      </c>
      <c r="AT229" s="228" t="s">
        <v>127</v>
      </c>
      <c r="AU229" s="228" t="s">
        <v>83</v>
      </c>
      <c r="AY229" s="17" t="s">
        <v>125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7" t="s">
        <v>81</v>
      </c>
      <c r="BK229" s="229">
        <f>ROUND(I229*H229,2)</f>
        <v>0</v>
      </c>
      <c r="BL229" s="17" t="s">
        <v>131</v>
      </c>
      <c r="BM229" s="228" t="s">
        <v>335</v>
      </c>
    </row>
    <row r="230" s="2" customFormat="1">
      <c r="A230" s="38"/>
      <c r="B230" s="39"/>
      <c r="C230" s="40"/>
      <c r="D230" s="230" t="s">
        <v>132</v>
      </c>
      <c r="E230" s="40"/>
      <c r="F230" s="231" t="s">
        <v>418</v>
      </c>
      <c r="G230" s="40"/>
      <c r="H230" s="40"/>
      <c r="I230" s="232"/>
      <c r="J230" s="40"/>
      <c r="K230" s="40"/>
      <c r="L230" s="44"/>
      <c r="M230" s="233"/>
      <c r="N230" s="234"/>
      <c r="O230" s="91"/>
      <c r="P230" s="91"/>
      <c r="Q230" s="91"/>
      <c r="R230" s="91"/>
      <c r="S230" s="91"/>
      <c r="T230" s="91"/>
      <c r="U230" s="92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132</v>
      </c>
      <c r="AU230" s="17" t="s">
        <v>83</v>
      </c>
    </row>
    <row r="231" s="2" customFormat="1" ht="16.5" customHeight="1">
      <c r="A231" s="38"/>
      <c r="B231" s="39"/>
      <c r="C231" s="217" t="s">
        <v>419</v>
      </c>
      <c r="D231" s="217" t="s">
        <v>127</v>
      </c>
      <c r="E231" s="218" t="s">
        <v>420</v>
      </c>
      <c r="F231" s="219" t="s">
        <v>421</v>
      </c>
      <c r="G231" s="220" t="s">
        <v>253</v>
      </c>
      <c r="H231" s="221">
        <v>1</v>
      </c>
      <c r="I231" s="222"/>
      <c r="J231" s="223">
        <f>ROUND(I231*H231,2)</f>
        <v>0</v>
      </c>
      <c r="K231" s="219" t="s">
        <v>1</v>
      </c>
      <c r="L231" s="44"/>
      <c r="M231" s="224" t="s">
        <v>1</v>
      </c>
      <c r="N231" s="225" t="s">
        <v>38</v>
      </c>
      <c r="O231" s="91"/>
      <c r="P231" s="226">
        <f>O231*H231</f>
        <v>0</v>
      </c>
      <c r="Q231" s="226">
        <v>0</v>
      </c>
      <c r="R231" s="226">
        <f>Q231*H231</f>
        <v>0</v>
      </c>
      <c r="S231" s="226">
        <v>0</v>
      </c>
      <c r="T231" s="226">
        <f>S231*H231</f>
        <v>0</v>
      </c>
      <c r="U231" s="227" t="s">
        <v>1</v>
      </c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8" t="s">
        <v>131</v>
      </c>
      <c r="AT231" s="228" t="s">
        <v>127</v>
      </c>
      <c r="AU231" s="228" t="s">
        <v>83</v>
      </c>
      <c r="AY231" s="17" t="s">
        <v>125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7" t="s">
        <v>81</v>
      </c>
      <c r="BK231" s="229">
        <f>ROUND(I231*H231,2)</f>
        <v>0</v>
      </c>
      <c r="BL231" s="17" t="s">
        <v>131</v>
      </c>
      <c r="BM231" s="228" t="s">
        <v>422</v>
      </c>
    </row>
    <row r="232" s="2" customFormat="1">
      <c r="A232" s="38"/>
      <c r="B232" s="39"/>
      <c r="C232" s="40"/>
      <c r="D232" s="230" t="s">
        <v>132</v>
      </c>
      <c r="E232" s="40"/>
      <c r="F232" s="231" t="s">
        <v>421</v>
      </c>
      <c r="G232" s="40"/>
      <c r="H232" s="40"/>
      <c r="I232" s="232"/>
      <c r="J232" s="40"/>
      <c r="K232" s="40"/>
      <c r="L232" s="44"/>
      <c r="M232" s="233"/>
      <c r="N232" s="234"/>
      <c r="O232" s="91"/>
      <c r="P232" s="91"/>
      <c r="Q232" s="91"/>
      <c r="R232" s="91"/>
      <c r="S232" s="91"/>
      <c r="T232" s="91"/>
      <c r="U232" s="92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132</v>
      </c>
      <c r="AU232" s="17" t="s">
        <v>83</v>
      </c>
    </row>
    <row r="233" s="12" customFormat="1" ht="22.8" customHeight="1">
      <c r="A233" s="12"/>
      <c r="B233" s="201"/>
      <c r="C233" s="202"/>
      <c r="D233" s="203" t="s">
        <v>72</v>
      </c>
      <c r="E233" s="215" t="s">
        <v>423</v>
      </c>
      <c r="F233" s="215" t="s">
        <v>424</v>
      </c>
      <c r="G233" s="202"/>
      <c r="H233" s="202"/>
      <c r="I233" s="205"/>
      <c r="J233" s="216">
        <f>BK233</f>
        <v>0</v>
      </c>
      <c r="K233" s="202"/>
      <c r="L233" s="207"/>
      <c r="M233" s="208"/>
      <c r="N233" s="209"/>
      <c r="O233" s="209"/>
      <c r="P233" s="210">
        <f>SUM(P234:P235)</f>
        <v>0</v>
      </c>
      <c r="Q233" s="209"/>
      <c r="R233" s="210">
        <f>SUM(R234:R235)</f>
        <v>0</v>
      </c>
      <c r="S233" s="209"/>
      <c r="T233" s="210">
        <f>SUM(T234:T235)</f>
        <v>0</v>
      </c>
      <c r="U233" s="211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2" t="s">
        <v>142</v>
      </c>
      <c r="AT233" s="213" t="s">
        <v>72</v>
      </c>
      <c r="AU233" s="213" t="s">
        <v>81</v>
      </c>
      <c r="AY233" s="212" t="s">
        <v>125</v>
      </c>
      <c r="BK233" s="214">
        <f>SUM(BK234:BK235)</f>
        <v>0</v>
      </c>
    </row>
    <row r="234" s="2" customFormat="1" ht="16.5" customHeight="1">
      <c r="A234" s="38"/>
      <c r="B234" s="39"/>
      <c r="C234" s="217" t="s">
        <v>211</v>
      </c>
      <c r="D234" s="217" t="s">
        <v>127</v>
      </c>
      <c r="E234" s="218" t="s">
        <v>425</v>
      </c>
      <c r="F234" s="219" t="s">
        <v>426</v>
      </c>
      <c r="G234" s="220" t="s">
        <v>416</v>
      </c>
      <c r="H234" s="221">
        <v>1</v>
      </c>
      <c r="I234" s="222"/>
      <c r="J234" s="223">
        <f>ROUND(I234*H234,2)</f>
        <v>0</v>
      </c>
      <c r="K234" s="219" t="s">
        <v>1</v>
      </c>
      <c r="L234" s="44"/>
      <c r="M234" s="224" t="s">
        <v>1</v>
      </c>
      <c r="N234" s="225" t="s">
        <v>38</v>
      </c>
      <c r="O234" s="91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6">
        <f>S234*H234</f>
        <v>0</v>
      </c>
      <c r="U234" s="227" t="s">
        <v>1</v>
      </c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8" t="s">
        <v>131</v>
      </c>
      <c r="AT234" s="228" t="s">
        <v>127</v>
      </c>
      <c r="AU234" s="228" t="s">
        <v>83</v>
      </c>
      <c r="AY234" s="17" t="s">
        <v>125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7" t="s">
        <v>81</v>
      </c>
      <c r="BK234" s="229">
        <f>ROUND(I234*H234,2)</f>
        <v>0</v>
      </c>
      <c r="BL234" s="17" t="s">
        <v>131</v>
      </c>
      <c r="BM234" s="228" t="s">
        <v>427</v>
      </c>
    </row>
    <row r="235" s="2" customFormat="1">
      <c r="A235" s="38"/>
      <c r="B235" s="39"/>
      <c r="C235" s="40"/>
      <c r="D235" s="230" t="s">
        <v>132</v>
      </c>
      <c r="E235" s="40"/>
      <c r="F235" s="231" t="s">
        <v>426</v>
      </c>
      <c r="G235" s="40"/>
      <c r="H235" s="40"/>
      <c r="I235" s="232"/>
      <c r="J235" s="40"/>
      <c r="K235" s="40"/>
      <c r="L235" s="44"/>
      <c r="M235" s="233"/>
      <c r="N235" s="234"/>
      <c r="O235" s="91"/>
      <c r="P235" s="91"/>
      <c r="Q235" s="91"/>
      <c r="R235" s="91"/>
      <c r="S235" s="91"/>
      <c r="T235" s="91"/>
      <c r="U235" s="92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132</v>
      </c>
      <c r="AU235" s="17" t="s">
        <v>83</v>
      </c>
    </row>
    <row r="236" s="12" customFormat="1" ht="22.8" customHeight="1">
      <c r="A236" s="12"/>
      <c r="B236" s="201"/>
      <c r="C236" s="202"/>
      <c r="D236" s="203" t="s">
        <v>72</v>
      </c>
      <c r="E236" s="215" t="s">
        <v>243</v>
      </c>
      <c r="F236" s="215" t="s">
        <v>244</v>
      </c>
      <c r="G236" s="202"/>
      <c r="H236" s="202"/>
      <c r="I236" s="205"/>
      <c r="J236" s="216">
        <f>BK236</f>
        <v>0</v>
      </c>
      <c r="K236" s="202"/>
      <c r="L236" s="207"/>
      <c r="M236" s="208"/>
      <c r="N236" s="209"/>
      <c r="O236" s="209"/>
      <c r="P236" s="210">
        <f>SUM(P237:P238)</f>
        <v>0</v>
      </c>
      <c r="Q236" s="209"/>
      <c r="R236" s="210">
        <f>SUM(R237:R238)</f>
        <v>0</v>
      </c>
      <c r="S236" s="209"/>
      <c r="T236" s="210">
        <f>SUM(T237:T238)</f>
        <v>0</v>
      </c>
      <c r="U236" s="211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2" t="s">
        <v>142</v>
      </c>
      <c r="AT236" s="213" t="s">
        <v>72</v>
      </c>
      <c r="AU236" s="213" t="s">
        <v>81</v>
      </c>
      <c r="AY236" s="212" t="s">
        <v>125</v>
      </c>
      <c r="BK236" s="214">
        <f>SUM(BK237:BK238)</f>
        <v>0</v>
      </c>
    </row>
    <row r="237" s="2" customFormat="1" ht="16.5" customHeight="1">
      <c r="A237" s="38"/>
      <c r="B237" s="39"/>
      <c r="C237" s="217" t="s">
        <v>428</v>
      </c>
      <c r="D237" s="217" t="s">
        <v>127</v>
      </c>
      <c r="E237" s="218" t="s">
        <v>429</v>
      </c>
      <c r="F237" s="219" t="s">
        <v>430</v>
      </c>
      <c r="G237" s="220" t="s">
        <v>431</v>
      </c>
      <c r="H237" s="283"/>
      <c r="I237" s="222"/>
      <c r="J237" s="223">
        <f>ROUND(I237*H237,2)</f>
        <v>0</v>
      </c>
      <c r="K237" s="219" t="s">
        <v>1</v>
      </c>
      <c r="L237" s="44"/>
      <c r="M237" s="224" t="s">
        <v>1</v>
      </c>
      <c r="N237" s="225" t="s">
        <v>38</v>
      </c>
      <c r="O237" s="91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6">
        <f>S237*H237</f>
        <v>0</v>
      </c>
      <c r="U237" s="227" t="s">
        <v>1</v>
      </c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8" t="s">
        <v>131</v>
      </c>
      <c r="AT237" s="228" t="s">
        <v>127</v>
      </c>
      <c r="AU237" s="228" t="s">
        <v>83</v>
      </c>
      <c r="AY237" s="17" t="s">
        <v>125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7" t="s">
        <v>81</v>
      </c>
      <c r="BK237" s="229">
        <f>ROUND(I237*H237,2)</f>
        <v>0</v>
      </c>
      <c r="BL237" s="17" t="s">
        <v>131</v>
      </c>
      <c r="BM237" s="228" t="s">
        <v>432</v>
      </c>
    </row>
    <row r="238" s="2" customFormat="1">
      <c r="A238" s="38"/>
      <c r="B238" s="39"/>
      <c r="C238" s="40"/>
      <c r="D238" s="230" t="s">
        <v>132</v>
      </c>
      <c r="E238" s="40"/>
      <c r="F238" s="231" t="s">
        <v>430</v>
      </c>
      <c r="G238" s="40"/>
      <c r="H238" s="40"/>
      <c r="I238" s="232"/>
      <c r="J238" s="40"/>
      <c r="K238" s="40"/>
      <c r="L238" s="44"/>
      <c r="M238" s="269"/>
      <c r="N238" s="270"/>
      <c r="O238" s="271"/>
      <c r="P238" s="271"/>
      <c r="Q238" s="271"/>
      <c r="R238" s="271"/>
      <c r="S238" s="271"/>
      <c r="T238" s="271"/>
      <c r="U238" s="272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132</v>
      </c>
      <c r="AU238" s="17" t="s">
        <v>83</v>
      </c>
    </row>
    <row r="239" s="2" customFormat="1" ht="6.96" customHeight="1">
      <c r="A239" s="38"/>
      <c r="B239" s="66"/>
      <c r="C239" s="67"/>
      <c r="D239" s="67"/>
      <c r="E239" s="67"/>
      <c r="F239" s="67"/>
      <c r="G239" s="67"/>
      <c r="H239" s="67"/>
      <c r="I239" s="67"/>
      <c r="J239" s="67"/>
      <c r="K239" s="67"/>
      <c r="L239" s="44"/>
      <c r="M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</row>
  </sheetData>
  <sheetProtection sheet="1" autoFilter="0" formatColumns="0" formatRows="0" objects="1" scenarios="1" spinCount="100000" saltValue="f2BxPT8bdFqq8ygBTU/mBTfzOAjNX4NRInj8qv0J51tducod86tio408qKzeXdaX4pbLg9tZb75GRCIotUp23A==" hashValue="smnUX+V/5l7PQnnw/bpJSu8UiraIJX43S5nNLivAKBpckCW5/VzvbxhLJMYpiuBQNt0iQtqw2dMfcBPFAAJRHw==" algorithmName="SHA-512" password="CC35"/>
  <autoFilter ref="C127:K238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hyperlinks>
    <hyperlink ref="F207" r:id="rId1" display="https://podminky.urs.cz/item/CS_URS_2025_02/99722187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BAZANT-PC\František Bažant</dc:creator>
  <cp:lastModifiedBy>BAZANT-PC\František Bažant</cp:lastModifiedBy>
  <dcterms:created xsi:type="dcterms:W3CDTF">2025-09-16T06:16:51Z</dcterms:created>
  <dcterms:modified xsi:type="dcterms:W3CDTF">2025-09-16T06:16:55Z</dcterms:modified>
</cp:coreProperties>
</file>