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Dotace\Dotace MAS\Hřbitov 2025\Výběrové řízení\"/>
    </mc:Choice>
  </mc:AlternateContent>
  <xr:revisionPtr revIDLastSave="0" documentId="13_ncr:1_{804F50CE-CE54-48E9-AE99-0E36E6563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HRNNÝ LIST STAVBY" sheetId="1" r:id="rId1"/>
    <sheet name="REKAPITULACE OBJEKTŮ STAVBY" sheetId="2" r:id="rId2"/>
    <sheet name="KRYCÍ LIST" sheetId="3" r:id="rId3"/>
    <sheet name="REKAPITULACE" sheetId="4" r:id="rId4"/>
    <sheet name="ROZPOČ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5" l="1"/>
  <c r="I51" i="5"/>
  <c r="G51" i="5"/>
  <c r="E26" i="1"/>
  <c r="E25" i="1"/>
  <c r="E16" i="1"/>
  <c r="H38" i="3"/>
  <c r="M8" i="3"/>
  <c r="K79" i="5"/>
  <c r="I79" i="5"/>
  <c r="G79" i="5"/>
  <c r="K78" i="5"/>
  <c r="I78" i="5"/>
  <c r="I80" i="5" s="1"/>
  <c r="G78" i="5"/>
  <c r="K75" i="5"/>
  <c r="I75" i="5"/>
  <c r="G75" i="5"/>
  <c r="K74" i="5"/>
  <c r="I74" i="5"/>
  <c r="G74" i="5"/>
  <c r="K73" i="5"/>
  <c r="I73" i="5"/>
  <c r="G73" i="5"/>
  <c r="K72" i="5"/>
  <c r="I72" i="5"/>
  <c r="K71" i="5"/>
  <c r="I71" i="5"/>
  <c r="G71" i="5"/>
  <c r="K68" i="5"/>
  <c r="I68" i="5"/>
  <c r="G68" i="5"/>
  <c r="K67" i="5"/>
  <c r="I67" i="5"/>
  <c r="G67" i="5"/>
  <c r="K66" i="5"/>
  <c r="I66" i="5"/>
  <c r="G66" i="5"/>
  <c r="K65" i="5"/>
  <c r="I65" i="5"/>
  <c r="G65" i="5"/>
  <c r="K64" i="5"/>
  <c r="I64" i="5"/>
  <c r="G64" i="5"/>
  <c r="K63" i="5"/>
  <c r="I63" i="5"/>
  <c r="G63" i="5"/>
  <c r="K62" i="5"/>
  <c r="I62" i="5"/>
  <c r="G62" i="5"/>
  <c r="K61" i="5"/>
  <c r="I61" i="5"/>
  <c r="G61" i="5"/>
  <c r="K60" i="5"/>
  <c r="I60" i="5"/>
  <c r="G60" i="5"/>
  <c r="K50" i="5"/>
  <c r="K52" i="5" s="1"/>
  <c r="I50" i="5"/>
  <c r="G50" i="5"/>
  <c r="K47" i="5"/>
  <c r="I47" i="5"/>
  <c r="G47" i="5"/>
  <c r="K46" i="5"/>
  <c r="I46" i="5"/>
  <c r="G46" i="5"/>
  <c r="K45" i="5"/>
  <c r="I45" i="5"/>
  <c r="G45" i="5"/>
  <c r="K44" i="5"/>
  <c r="I44" i="5"/>
  <c r="G44" i="5"/>
  <c r="K43" i="5"/>
  <c r="I43" i="5"/>
  <c r="G43" i="5"/>
  <c r="K42" i="5"/>
  <c r="I42" i="5"/>
  <c r="G42" i="5"/>
  <c r="K41" i="5"/>
  <c r="I41" i="5"/>
  <c r="G41" i="5"/>
  <c r="K40" i="5"/>
  <c r="I40" i="5"/>
  <c r="G40" i="5"/>
  <c r="K39" i="5"/>
  <c r="I39" i="5"/>
  <c r="G39" i="5"/>
  <c r="K38" i="5"/>
  <c r="I38" i="5"/>
  <c r="G38" i="5"/>
  <c r="K37" i="5"/>
  <c r="I37" i="5"/>
  <c r="G37" i="5"/>
  <c r="K36" i="5"/>
  <c r="I36" i="5"/>
  <c r="G36" i="5"/>
  <c r="K35" i="5"/>
  <c r="I35" i="5"/>
  <c r="G35" i="5"/>
  <c r="K34" i="5"/>
  <c r="I34" i="5"/>
  <c r="G34" i="5"/>
  <c r="K31" i="5"/>
  <c r="I31" i="5"/>
  <c r="G31" i="5"/>
  <c r="K30" i="5"/>
  <c r="I30" i="5"/>
  <c r="G30" i="5"/>
  <c r="K29" i="5"/>
  <c r="I29" i="5"/>
  <c r="G29" i="5"/>
  <c r="K26" i="5"/>
  <c r="I26" i="5"/>
  <c r="G26" i="5"/>
  <c r="K25" i="5"/>
  <c r="I25" i="5"/>
  <c r="G25" i="5"/>
  <c r="K24" i="5"/>
  <c r="I24" i="5"/>
  <c r="G24" i="5"/>
  <c r="K23" i="5"/>
  <c r="I23" i="5"/>
  <c r="G23" i="5"/>
  <c r="K22" i="5"/>
  <c r="I22" i="5"/>
  <c r="G22" i="5"/>
  <c r="K21" i="5"/>
  <c r="I21" i="5"/>
  <c r="G21" i="5"/>
  <c r="K20" i="5"/>
  <c r="I20" i="5"/>
  <c r="G20" i="5"/>
  <c r="K19" i="5"/>
  <c r="I19" i="5"/>
  <c r="G19" i="5"/>
  <c r="K16" i="5"/>
  <c r="I16" i="5"/>
  <c r="G16" i="5"/>
  <c r="K15" i="5"/>
  <c r="I15" i="5"/>
  <c r="G15" i="5"/>
  <c r="K14" i="5"/>
  <c r="I14" i="5"/>
  <c r="I17" i="5" s="1"/>
  <c r="G14" i="5"/>
  <c r="A14" i="5"/>
  <c r="A15" i="5" s="1"/>
  <c r="A16" i="5" s="1"/>
  <c r="A19" i="5" s="1"/>
  <c r="A20" i="5" s="1"/>
  <c r="A21" i="5" s="1"/>
  <c r="A22" i="5" s="1"/>
  <c r="A23" i="5" s="1"/>
  <c r="A24" i="5" s="1"/>
  <c r="A25" i="5" s="1"/>
  <c r="A26" i="5" s="1"/>
  <c r="A29" i="5" s="1"/>
  <c r="A30" i="5" s="1"/>
  <c r="A31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50" i="5" s="1"/>
  <c r="A51" i="5" s="1"/>
  <c r="A60" i="5" s="1"/>
  <c r="A61" i="5" s="1"/>
  <c r="A62" i="5" s="1"/>
  <c r="A63" i="5" s="1"/>
  <c r="A64" i="5" s="1"/>
  <c r="A65" i="5" s="1"/>
  <c r="A66" i="5" s="1"/>
  <c r="A67" i="5" s="1"/>
  <c r="A68" i="5" s="1"/>
  <c r="A71" i="5" s="1"/>
  <c r="A72" i="5" s="1"/>
  <c r="A73" i="5" s="1"/>
  <c r="A74" i="5" s="1"/>
  <c r="A75" i="5" s="1"/>
  <c r="A78" i="5" s="1"/>
  <c r="A79" i="5" s="1"/>
  <c r="K13" i="5"/>
  <c r="I13" i="5"/>
  <c r="G13" i="5"/>
  <c r="A13" i="5"/>
  <c r="K12" i="5"/>
  <c r="I12" i="5"/>
  <c r="G12" i="5"/>
  <c r="I52" i="5" l="1"/>
  <c r="G52" i="5"/>
  <c r="C13" i="4" s="1"/>
  <c r="K32" i="5"/>
  <c r="G17" i="5"/>
  <c r="G32" i="5"/>
  <c r="C11" i="4" s="1"/>
  <c r="K80" i="5"/>
  <c r="G80" i="5"/>
  <c r="C19" i="4" s="1"/>
  <c r="G76" i="5"/>
  <c r="I76" i="5"/>
  <c r="K76" i="5"/>
  <c r="G69" i="5"/>
  <c r="C17" i="4" s="1"/>
  <c r="I69" i="5"/>
  <c r="K69" i="5"/>
  <c r="G48" i="5"/>
  <c r="C12" i="4" s="1"/>
  <c r="I48" i="5"/>
  <c r="K48" i="5"/>
  <c r="I32" i="5"/>
  <c r="G27" i="5"/>
  <c r="C10" i="4" s="1"/>
  <c r="K27" i="5"/>
  <c r="I27" i="5"/>
  <c r="K17" i="5"/>
  <c r="D20" i="4" l="1"/>
  <c r="C20" i="4"/>
  <c r="C14" i="4"/>
  <c r="D14" i="4"/>
  <c r="D22" i="4" l="1"/>
  <c r="C22" i="4"/>
  <c r="E20" i="4"/>
  <c r="E14" i="4"/>
  <c r="E22" i="4" l="1"/>
  <c r="E20" i="3"/>
  <c r="M17" i="3" s="1"/>
  <c r="M15" i="3" l="1"/>
  <c r="M14" i="3"/>
  <c r="M28" i="3"/>
  <c r="E27" i="3" s="1"/>
  <c r="E19" i="1" s="1"/>
  <c r="M20" i="3"/>
  <c r="M25" i="3"/>
  <c r="M21" i="3"/>
  <c r="M26" i="3"/>
  <c r="M22" i="3"/>
  <c r="M18" i="3"/>
  <c r="J82" i="5"/>
  <c r="E24" i="3"/>
  <c r="M19" i="3"/>
  <c r="M16" i="3"/>
  <c r="M23" i="3"/>
  <c r="E15" i="1"/>
  <c r="E26" i="3" l="1"/>
  <c r="E18" i="1" s="1"/>
  <c r="E25" i="3"/>
  <c r="E17" i="1" s="1"/>
  <c r="E28" i="3" l="1"/>
  <c r="E21" i="1" s="1"/>
  <c r="H35" i="3" l="1"/>
  <c r="E23" i="1" s="1"/>
  <c r="D11" i="2"/>
  <c r="D12" i="2" s="1"/>
  <c r="H36" i="3" l="1"/>
  <c r="E24" i="1" s="1"/>
  <c r="E27" i="1" s="1"/>
  <c r="H39" i="3" l="1"/>
  <c r="E11" i="2" s="1"/>
  <c r="E12" i="2" s="1"/>
</calcChain>
</file>

<file path=xl/sharedStrings.xml><?xml version="1.0" encoding="utf-8"?>
<sst xmlns="http://schemas.openxmlformats.org/spreadsheetml/2006/main" count="446" uniqueCount="266">
  <si>
    <t>Cenová úroveň : 2024/II</t>
  </si>
  <si>
    <t>POLOŽKOVÝ ROZPOČET</t>
  </si>
  <si>
    <t>Poř.</t>
  </si>
  <si>
    <t>čís.</t>
  </si>
  <si>
    <t>pol.</t>
  </si>
  <si>
    <t>1.</t>
  </si>
  <si>
    <t>Kód položky</t>
  </si>
  <si>
    <t>2.</t>
  </si>
  <si>
    <t>Text položky</t>
  </si>
  <si>
    <t>3.</t>
  </si>
  <si>
    <t>M.J.</t>
  </si>
  <si>
    <t>4.</t>
  </si>
  <si>
    <t>Množství</t>
  </si>
  <si>
    <t>5.</t>
  </si>
  <si>
    <t>CENA</t>
  </si>
  <si>
    <t>Dodávka</t>
  </si>
  <si>
    <t>jednotková</t>
  </si>
  <si>
    <t>6.</t>
  </si>
  <si>
    <t>celková</t>
  </si>
  <si>
    <t>7.</t>
  </si>
  <si>
    <t>Montáž</t>
  </si>
  <si>
    <t>8.</t>
  </si>
  <si>
    <t>9.</t>
  </si>
  <si>
    <t>HMOTNOST</t>
  </si>
  <si>
    <t>10.</t>
  </si>
  <si>
    <t>11.</t>
  </si>
  <si>
    <t>HSV:</t>
  </si>
  <si>
    <t>oddíl 3</t>
  </si>
  <si>
    <t>Svislé konstrukce:</t>
  </si>
  <si>
    <t>C-317121102-0</t>
  </si>
  <si>
    <t>OSAZ PREF PREKLADU NAD OTVORY -1800MM</t>
  </si>
  <si>
    <t>KS</t>
  </si>
  <si>
    <t>H-59321163-1</t>
  </si>
  <si>
    <t>PREKLAD ZELB RZP 179/14/24 VYLEHCENY</t>
  </si>
  <si>
    <t>C-317122551-0</t>
  </si>
  <si>
    <t>DOPLNENI BET RIMS VYLOZENYCH MC -30CM</t>
  </si>
  <si>
    <t>M</t>
  </si>
  <si>
    <t>C-317351107-0</t>
  </si>
  <si>
    <t>BEDNENI PREKLADU ZRIZENI</t>
  </si>
  <si>
    <t>M2</t>
  </si>
  <si>
    <t>C-317351108-0</t>
  </si>
  <si>
    <t>BEDNENI PREKLADU ODSTRANENI</t>
  </si>
  <si>
    <t>SVISLÉ KONSTRUKCE CELKEM</t>
  </si>
  <si>
    <t>oddíl 62</t>
  </si>
  <si>
    <t>Úpravy povrchů vnější:</t>
  </si>
  <si>
    <t>C-622422321-0</t>
  </si>
  <si>
    <t>OPRAVA FASADY MVC CLEN 1-2 STUK -30%</t>
  </si>
  <si>
    <t>C-622421881-0</t>
  </si>
  <si>
    <t>PRIPL ZA ZAOBL VNE STEN CISTE VAP</t>
  </si>
  <si>
    <t>C-622421891-0</t>
  </si>
  <si>
    <t>PRIPL ZKD 10MM JADRA OM CISTE VAP</t>
  </si>
  <si>
    <t>C-622428971-0</t>
  </si>
  <si>
    <t>PRIPL ZA OPRAVU VICEBAREV MVC OMITKY</t>
  </si>
  <si>
    <t>C-622471116-0</t>
  </si>
  <si>
    <t>UPR VNE STEN AKTIV STUKEM S PRISAD</t>
  </si>
  <si>
    <t>C-622428112-0</t>
  </si>
  <si>
    <t>POSTRIK FASADY CISTE VAPENNY Z 50%</t>
  </si>
  <si>
    <t>C-622414212-0</t>
  </si>
  <si>
    <t>RENOV NATER OMIT FASAD 1-2 VAP BAR 2</t>
  </si>
  <si>
    <t>C-622903111-0</t>
  </si>
  <si>
    <t>VYCISTENI ZDI A VALU PRED OPRAV RUCNE</t>
  </si>
  <si>
    <t>ÚPRAVY POVRCHŮ VNĚJŠÍ CELKEM</t>
  </si>
  <si>
    <t>oddíl 94</t>
  </si>
  <si>
    <t>Lešení a stavební výtahy:</t>
  </si>
  <si>
    <t>C-941941041-0</t>
  </si>
  <si>
    <t>MTZ LESENI LEH RAD PRIME S 1,2M H 10M</t>
  </si>
  <si>
    <t>C-941941291-0</t>
  </si>
  <si>
    <t>PRIPL ZK MESIC POUZ LESENI K POL 1041</t>
  </si>
  <si>
    <t>C-941941841-0</t>
  </si>
  <si>
    <t>DMTZ LESENI L RAD PRIME S 1,2M H 10M</t>
  </si>
  <si>
    <t>LEŠENÍ A STAVEBNÍ VÝTAHY CELKEM</t>
  </si>
  <si>
    <t>oddíl 96</t>
  </si>
  <si>
    <t>Bourání konstrukcí:</t>
  </si>
  <si>
    <t>C-974031664-0</t>
  </si>
  <si>
    <t>RYHY ZDI CI VTAH NOSN HL 15CM H 15CM</t>
  </si>
  <si>
    <t>C-978015241-0</t>
  </si>
  <si>
    <t>OTLUC OMITKY MV VC VNEJ STEN 1-4 30%</t>
  </si>
  <si>
    <t>C-978023411-0</t>
  </si>
  <si>
    <t>ODSPAROVANI ZDI CIHELNYCH</t>
  </si>
  <si>
    <t>C-979011211-0</t>
  </si>
  <si>
    <t>SVISLA DOPR NOSENIM SUTI ZA 1.PODL</t>
  </si>
  <si>
    <t>T</t>
  </si>
  <si>
    <t>C-979081011-0</t>
  </si>
  <si>
    <t>NOSENI K NAKLADCE DO 10M STAVEB SUTI</t>
  </si>
  <si>
    <t>C-979081091-0</t>
  </si>
  <si>
    <t>PRIPL ZKD 10M VOD NOSENI STAVEB SUTI</t>
  </si>
  <si>
    <t>C-979082111-0</t>
  </si>
  <si>
    <t>VNITROSTAV DOPRAVA SUTI A HMOT DO 10M</t>
  </si>
  <si>
    <t>C-979082133-0</t>
  </si>
  <si>
    <t>C-979081013-0</t>
  </si>
  <si>
    <t>NOSENI K NAKLADCE DO 10M AZBEST HMOT</t>
  </si>
  <si>
    <t>C-979081093-0</t>
  </si>
  <si>
    <t>C-979081102-0</t>
  </si>
  <si>
    <t>NAKLADKA DO KONTEJN RUCNI VYBOUR HMOT</t>
  </si>
  <si>
    <t>C-979081003-0</t>
  </si>
  <si>
    <t>C-979081103-0</t>
  </si>
  <si>
    <t>NAKLADKA DO KONTEJN RUCNI AZBEST HMOT</t>
  </si>
  <si>
    <t>BOURÁNÍ KONSTRUKCÍ CELKEM</t>
  </si>
  <si>
    <t>oddíl 99</t>
  </si>
  <si>
    <t>Přesun hmot:</t>
  </si>
  <si>
    <t>C-998009101-0</t>
  </si>
  <si>
    <t>PRESUN HMOT LESENI SAMOSTAT BUDOVANE</t>
  </si>
  <si>
    <t>PŘESUN HMOT CELKEM</t>
  </si>
  <si>
    <t>PSV:</t>
  </si>
  <si>
    <t>oddíl 764</t>
  </si>
  <si>
    <t>Konstrukce klempířské:</t>
  </si>
  <si>
    <t>C-764410850-0</t>
  </si>
  <si>
    <t>DMTZ KLEMP OPLECH PARAPETU RS 330</t>
  </si>
  <si>
    <t>C-764352811-0</t>
  </si>
  <si>
    <t>DMTZ KLEMP ZLAB PULKR RS 330 45S</t>
  </si>
  <si>
    <t>C-764359811-0</t>
  </si>
  <si>
    <t>DMTZ KLEMP KOTLIKU KONIC D -150 45S</t>
  </si>
  <si>
    <t>C-764454801-0</t>
  </si>
  <si>
    <t>DMTZ KLEMP ODPADNICH TRUB KRUH D 100</t>
  </si>
  <si>
    <t>C-764410250-0</t>
  </si>
  <si>
    <t>KLEMP PZ OPLECHOVANI PARAPETU RS 330</t>
  </si>
  <si>
    <t>C-764352203-0</t>
  </si>
  <si>
    <t>KLEMP PZ ZLAB PODOKAP PULKRUH RS 330</t>
  </si>
  <si>
    <t>C-764359512-0</t>
  </si>
  <si>
    <t>KLEMP PZ-B ZLAB KOTLIK KON TR D -125</t>
  </si>
  <si>
    <t>C-764454202-0</t>
  </si>
  <si>
    <t>KLEMP PZ ODPADNI TROUBY KRUH D 100</t>
  </si>
  <si>
    <t>C-998764101-0</t>
  </si>
  <si>
    <t>KONSTR KLEMPIR PRESUN HMOT VYSKA -6M</t>
  </si>
  <si>
    <t>KONSTRUKCE KLEMPÍŘSKÉ CELKEM</t>
  </si>
  <si>
    <t>oddíl 765</t>
  </si>
  <si>
    <t>Tvrdé krytiny:</t>
  </si>
  <si>
    <t>C-765331612-0</t>
  </si>
  <si>
    <t>H-28329312-1</t>
  </si>
  <si>
    <t>FOLIE STRES KOTV TPO MAPEPL 1,5MM SED</t>
  </si>
  <si>
    <t>C-765321800-0</t>
  </si>
  <si>
    <t>DMTZ AZC SABLON Z BEDNENI A LEPENKY</t>
  </si>
  <si>
    <t>C-765321125-0</t>
  </si>
  <si>
    <t>ZASTR VLC SABL ROV HLAD SLOZ 40 BED+F</t>
  </si>
  <si>
    <t>C-998765101-0</t>
  </si>
  <si>
    <t>KRYTINY TVRDE PRESUN HMOT VYSKA -6M</t>
  </si>
  <si>
    <t>TVRDÉ KRYTINY CELKEM</t>
  </si>
  <si>
    <t>oddíl 783</t>
  </si>
  <si>
    <t>Nátěry:</t>
  </si>
  <si>
    <t>C-783602824-0</t>
  </si>
  <si>
    <t>ODSTR NATERU TRUHL DVERI VYPL OPALENI</t>
  </si>
  <si>
    <t>C-783612950-0</t>
  </si>
  <si>
    <t>OPR NATERU TRUHL OLEJ 2x+2xLAK+2xTMEL</t>
  </si>
  <si>
    <t>NÁTĚRY CELKEM</t>
  </si>
  <si>
    <t>Základní rozpočtové náklady stav. objektu celkem (bez DPH) :</t>
  </si>
  <si>
    <t>REKAPITULACE ROZPOČTU</t>
  </si>
  <si>
    <t>Oddíl</t>
  </si>
  <si>
    <t>Název oddílu / řemeslného oboru</t>
  </si>
  <si>
    <t>CENA BEZ DPH</t>
  </si>
  <si>
    <t>Celkem</t>
  </si>
  <si>
    <t>Svislé konstrukce</t>
  </si>
  <si>
    <t>Úpravy povrchů vnější</t>
  </si>
  <si>
    <t>Lešení a stavební výtahy</t>
  </si>
  <si>
    <t>Bourání konstrukcí</t>
  </si>
  <si>
    <t>Přesun hmot</t>
  </si>
  <si>
    <t>HSV CELKEM</t>
  </si>
  <si>
    <t>Konstrukce klempířské</t>
  </si>
  <si>
    <t>Tvrdé krytiny</t>
  </si>
  <si>
    <t>Nátěry</t>
  </si>
  <si>
    <t>PSV CELKEM</t>
  </si>
  <si>
    <t>Základní rozpočtové náklady stavebního objektu celkem</t>
  </si>
  <si>
    <t>KRYCÍ LIST ROZPOČTU</t>
  </si>
  <si>
    <t>Kód objektu:</t>
  </si>
  <si>
    <t>Název objektu:</t>
  </si>
  <si>
    <t>JKSO:</t>
  </si>
  <si>
    <t>Cenová úroveň:</t>
  </si>
  <si>
    <t>SO-01</t>
  </si>
  <si>
    <t/>
  </si>
  <si>
    <t>2024/II</t>
  </si>
  <si>
    <t>Kód stavby:</t>
  </si>
  <si>
    <t>Název stavby:</t>
  </si>
  <si>
    <t>SKP:</t>
  </si>
  <si>
    <t>Účelová M.J:</t>
  </si>
  <si>
    <t>Projektant:</t>
  </si>
  <si>
    <t>Objednatel:</t>
  </si>
  <si>
    <t>Počet listů:</t>
  </si>
  <si>
    <t>Zpracovatel:</t>
  </si>
  <si>
    <t>Počet účel. měrných jednotek:</t>
  </si>
  <si>
    <t>Náklady na měrnou jednotku:</t>
  </si>
  <si>
    <t>Zakázkové čís.:</t>
  </si>
  <si>
    <t>Zhotovitel:</t>
  </si>
  <si>
    <t>ROZPOČTOVÉ NÁKLADY</t>
  </si>
  <si>
    <t>Základní rozpočtové náklady (ZRN)</t>
  </si>
  <si>
    <t>Vedlejší rozpočtové náklady (VRN)</t>
  </si>
  <si>
    <t>Dodávka celkem</t>
  </si>
  <si>
    <t>Montáž celkem</t>
  </si>
  <si>
    <t>Z</t>
  </si>
  <si>
    <t>HSV celkem</t>
  </si>
  <si>
    <t>R</t>
  </si>
  <si>
    <t>PSV celkem</t>
  </si>
  <si>
    <t>N</t>
  </si>
  <si>
    <t>Instalace</t>
  </si>
  <si>
    <t>:</t>
  </si>
  <si>
    <t>Montáže</t>
  </si>
  <si>
    <t>ZRN celkem</t>
  </si>
  <si>
    <t>I: Projektové práce</t>
  </si>
  <si>
    <t>II: Technologie</t>
  </si>
  <si>
    <t>VII: Mobiliář</t>
  </si>
  <si>
    <t>ZRN+I+II+VII</t>
  </si>
  <si>
    <t>Ztížené výrobní podmínky</t>
  </si>
  <si>
    <t>%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</si>
  <si>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</si>
  <si>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</si>
  <si>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</si>
  <si>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</si>
  <si>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</si>
  <si>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</t>
  </si>
  <si>
    <t>Rezerva</t>
  </si>
  <si>
    <t>Ostatní rozpočtové náklady (ORN)</t>
  </si>
  <si>
    <t>Doplňkové rozpočtové náklady (DRN)</t>
  </si>
  <si>
    <t>VRN celkem</t>
  </si>
  <si>
    <t>ORN celkem</t>
  </si>
  <si>
    <t>DRN celkem</t>
  </si>
  <si>
    <t>Náklady celkem</t>
  </si>
  <si>
    <t>Vypracoval</t>
  </si>
  <si>
    <t>Za zhotovitele</t>
  </si>
  <si>
    <t>Za objednatele</t>
  </si>
  <si>
    <t>Jméno:</t>
  </si>
  <si>
    <t>Datum:</t>
  </si>
  <si>
    <t>Podpis:</t>
  </si>
  <si>
    <t>Základ pro DPH</t>
  </si>
  <si>
    <t>%  činí :</t>
  </si>
  <si>
    <t>Kč</t>
  </si>
  <si>
    <t>DPH</t>
  </si>
  <si>
    <t>CENA ZA OBJEKT CELKEM VČETNĚ DPH:</t>
  </si>
  <si>
    <t>Poznámky:</t>
  </si>
  <si>
    <t>REKAPITULACE OBJEKTŮ STAVBY</t>
  </si>
  <si>
    <t xml:space="preserve">Kód stavby : </t>
  </si>
  <si>
    <t xml:space="preserve">Název stavby : </t>
  </si>
  <si>
    <t xml:space="preserve">Datum: </t>
  </si>
  <si>
    <t>Místo stavby:</t>
  </si>
  <si>
    <t>NÁKLADY ZA JEDNOTLIVÉ STAVEBNÍ OBJEKTY</t>
  </si>
  <si>
    <t>Kód objektu</t>
  </si>
  <si>
    <t>Název objektu</t>
  </si>
  <si>
    <t>JKSO</t>
  </si>
  <si>
    <t>Cena bez DPH
(Kč)</t>
  </si>
  <si>
    <t>Cena s DPH
(Kč)</t>
  </si>
  <si>
    <t>CENA ZA STAVBU CELKEM</t>
  </si>
  <si>
    <t>SOUHRNNÝ LIST STAVBY</t>
  </si>
  <si>
    <t xml:space="preserve">Místo stavby: </t>
  </si>
  <si>
    <t xml:space="preserve">Projektant : </t>
  </si>
  <si>
    <t xml:space="preserve">IČO : </t>
  </si>
  <si>
    <t xml:space="preserve">DIČ : </t>
  </si>
  <si>
    <t xml:space="preserve">Objednatel : </t>
  </si>
  <si>
    <t xml:space="preserve">Zpracovatel : </t>
  </si>
  <si>
    <t xml:space="preserve">Zhotovitel : </t>
  </si>
  <si>
    <t>Průzkumné, geodetické a projektové práce + Technologie + Mobiliář</t>
  </si>
  <si>
    <t>Cena bez DPH</t>
  </si>
  <si>
    <t>21% činí :</t>
  </si>
  <si>
    <t>12% činí :</t>
  </si>
  <si>
    <t>CENA CELKEM VČETNĚ DPH:</t>
  </si>
  <si>
    <t>Datum, razítko, podpis</t>
  </si>
  <si>
    <t>VNITROSTAV DOPRAVA SUTI A HMOT AZC DO 10M</t>
  </si>
  <si>
    <t>NOŠENÍ K NAKLÁDCE NA STAVENIŠTĚ AZBEST HMOT DO 10M</t>
  </si>
  <si>
    <t>PRIPL ZKD 10M VOD NOSENI NAD 10M- AZBEST HMOT</t>
  </si>
  <si>
    <t>NAKLADKA DO PLAST PYTLU HMOT DO PLAST PYTLU</t>
  </si>
  <si>
    <t>Datum zpracování : 27.3.2025</t>
  </si>
  <si>
    <t xml:space="preserve">Stavba :  - Oprava objektu márnice pro OU Netřebice </t>
  </si>
  <si>
    <t>Objekt : SO-01 - Stavební opravy objektu márnice</t>
  </si>
  <si>
    <t xml:space="preserve">Oprava objektu márnice pro OU Netřebice </t>
  </si>
  <si>
    <t>Objekt : SO-01 -  Stavební opravy objektu márnice</t>
  </si>
  <si>
    <t xml:space="preserve"> Stavební opravy objektu márnice</t>
  </si>
  <si>
    <t>27.3.2025</t>
  </si>
  <si>
    <t>Ostatní VRN Dopravné náklady</t>
  </si>
  <si>
    <t xml:space="preserve">PRESUN HMOT OPRAVY BUD DO VÝŠKY 6 M </t>
  </si>
  <si>
    <t>PODBITI DIFUZNI FOLIE HYDROIZOL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</si>
</sst>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0.000"/>
  </numFmts>
  <fonts count="11" x14ac:knownFonts="1"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1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5" xfId="0" applyFont="1" applyBorder="1"/>
    <xf numFmtId="0" fontId="5" fillId="0" borderId="3" xfId="0" applyFont="1" applyBorder="1" applyAlignment="1">
      <alignment vertical="center"/>
    </xf>
    <xf numFmtId="0" fontId="5" fillId="0" borderId="38" xfId="0" applyFont="1" applyBorder="1"/>
    <xf numFmtId="0" fontId="5" fillId="0" borderId="39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1" xfId="0" applyFont="1" applyBorder="1"/>
    <xf numFmtId="0" fontId="5" fillId="0" borderId="29" xfId="0" applyFont="1" applyBorder="1"/>
    <xf numFmtId="0" fontId="5" fillId="0" borderId="24" xfId="0" applyFont="1" applyBorder="1"/>
    <xf numFmtId="0" fontId="5" fillId="0" borderId="29" xfId="0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0" fontId="5" fillId="0" borderId="27" xfId="0" applyFont="1" applyBorder="1"/>
    <xf numFmtId="0" fontId="5" fillId="0" borderId="43" xfId="0" applyFont="1" applyBorder="1"/>
    <xf numFmtId="0" fontId="5" fillId="0" borderId="33" xfId="0" applyFont="1" applyBorder="1"/>
    <xf numFmtId="0" fontId="5" fillId="0" borderId="44" xfId="0" applyFont="1" applyBorder="1"/>
    <xf numFmtId="0" fontId="1" fillId="0" borderId="6" xfId="0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vertical="top"/>
    </xf>
    <xf numFmtId="165" fontId="1" fillId="0" borderId="6" xfId="0" applyNumberFormat="1" applyFont="1" applyBorder="1" applyAlignment="1">
      <alignment vertical="top"/>
    </xf>
    <xf numFmtId="165" fontId="1" fillId="0" borderId="45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0" fontId="7" fillId="0" borderId="6" xfId="0" applyFont="1" applyBorder="1" applyAlignment="1">
      <alignment horizontal="right" vertical="top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/>
    </xf>
    <xf numFmtId="165" fontId="7" fillId="0" borderId="6" xfId="0" applyNumberFormat="1" applyFont="1" applyBorder="1" applyAlignment="1">
      <alignment vertical="top"/>
    </xf>
    <xf numFmtId="165" fontId="7" fillId="0" borderId="45" xfId="0" applyNumberFormat="1" applyFont="1" applyBorder="1" applyAlignment="1">
      <alignment vertical="top"/>
    </xf>
    <xf numFmtId="165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vertical="top"/>
    </xf>
    <xf numFmtId="164" fontId="7" fillId="0" borderId="47" xfId="0" applyNumberFormat="1" applyFont="1" applyBorder="1" applyAlignment="1">
      <alignment vertical="top"/>
    </xf>
    <xf numFmtId="0" fontId="5" fillId="2" borderId="6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9" xfId="0" applyFont="1" applyFill="1" applyBorder="1"/>
    <xf numFmtId="0" fontId="5" fillId="2" borderId="50" xfId="0" applyFont="1" applyFill="1" applyBorder="1"/>
    <xf numFmtId="165" fontId="5" fillId="2" borderId="46" xfId="0" applyNumberFormat="1" applyFont="1" applyFill="1" applyBorder="1" applyAlignment="1">
      <alignment vertical="center"/>
    </xf>
    <xf numFmtId="164" fontId="5" fillId="2" borderId="47" xfId="0" applyNumberFormat="1" applyFont="1" applyFill="1" applyBorder="1" applyAlignment="1">
      <alignment vertical="center"/>
    </xf>
    <xf numFmtId="0" fontId="5" fillId="2" borderId="11" xfId="0" applyFont="1" applyFill="1" applyBorder="1"/>
    <xf numFmtId="0" fontId="5" fillId="2" borderId="51" xfId="0" applyFont="1" applyFill="1" applyBorder="1" applyAlignment="1">
      <alignment horizontal="right" vertical="center"/>
    </xf>
    <xf numFmtId="0" fontId="5" fillId="2" borderId="51" xfId="0" applyFont="1" applyFill="1" applyBorder="1" applyAlignment="1">
      <alignment horizontal="left" vertical="center"/>
    </xf>
    <xf numFmtId="0" fontId="5" fillId="2" borderId="51" xfId="0" applyFont="1" applyFill="1" applyBorder="1"/>
    <xf numFmtId="0" fontId="5" fillId="2" borderId="52" xfId="0" applyFont="1" applyFill="1" applyBorder="1"/>
    <xf numFmtId="165" fontId="5" fillId="2" borderId="53" xfId="0" applyNumberFormat="1" applyFont="1" applyFill="1" applyBorder="1" applyAlignment="1">
      <alignment vertical="center"/>
    </xf>
    <xf numFmtId="0" fontId="5" fillId="2" borderId="54" xfId="0" applyFont="1" applyFill="1" applyBorder="1"/>
    <xf numFmtId="165" fontId="5" fillId="2" borderId="12" xfId="0" applyNumberFormat="1" applyFont="1" applyFill="1" applyBorder="1" applyAlignment="1">
      <alignment vertical="center"/>
    </xf>
    <xf numFmtId="164" fontId="5" fillId="2" borderId="55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vertical="center"/>
    </xf>
    <xf numFmtId="0" fontId="0" fillId="0" borderId="2" xfId="0" applyBorder="1"/>
    <xf numFmtId="0" fontId="5" fillId="2" borderId="59" xfId="0" applyFont="1" applyFill="1" applyBorder="1"/>
    <xf numFmtId="0" fontId="5" fillId="2" borderId="60" xfId="0" applyFont="1" applyFill="1" applyBorder="1"/>
    <xf numFmtId="0" fontId="5" fillId="2" borderId="61" xfId="0" applyFont="1" applyFill="1" applyBorder="1"/>
    <xf numFmtId="0" fontId="5" fillId="2" borderId="61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57" xfId="0" applyFont="1" applyBorder="1"/>
    <xf numFmtId="0" fontId="4" fillId="0" borderId="65" xfId="0" applyFont="1" applyBorder="1"/>
    <xf numFmtId="0" fontId="5" fillId="0" borderId="57" xfId="0" applyFont="1" applyBorder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3" fontId="4" fillId="0" borderId="29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3" fontId="5" fillId="0" borderId="67" xfId="0" applyNumberFormat="1" applyFont="1" applyBorder="1" applyAlignment="1">
      <alignment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left" vertical="center"/>
    </xf>
    <xf numFmtId="3" fontId="5" fillId="2" borderId="20" xfId="0" applyNumberFormat="1" applyFont="1" applyFill="1" applyBorder="1" applyAlignment="1">
      <alignment vertical="center"/>
    </xf>
    <xf numFmtId="3" fontId="5" fillId="2" borderId="72" xfId="0" applyNumberFormat="1" applyFont="1" applyFill="1" applyBorder="1" applyAlignment="1">
      <alignment vertical="center"/>
    </xf>
    <xf numFmtId="0" fontId="4" fillId="2" borderId="21" xfId="0" applyFont="1" applyFill="1" applyBorder="1"/>
    <xf numFmtId="0" fontId="5" fillId="2" borderId="18" xfId="0" applyFont="1" applyFill="1" applyBorder="1" applyAlignment="1">
      <alignment horizontal="left" vertical="center"/>
    </xf>
    <xf numFmtId="3" fontId="5" fillId="2" borderId="18" xfId="0" applyNumberFormat="1" applyFont="1" applyFill="1" applyBorder="1" applyAlignment="1">
      <alignment vertical="center"/>
    </xf>
    <xf numFmtId="3" fontId="5" fillId="2" borderId="74" xfId="0" applyNumberFormat="1" applyFont="1" applyFill="1" applyBorder="1" applyAlignment="1">
      <alignment vertical="center"/>
    </xf>
    <xf numFmtId="0" fontId="0" fillId="0" borderId="75" xfId="0" applyFont="1" applyBorder="1" applyAlignment="1">
      <alignment horizontal="left" vertical="center"/>
    </xf>
    <xf numFmtId="49" fontId="0" fillId="0" borderId="67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vertical="center"/>
    </xf>
    <xf numFmtId="3" fontId="0" fillId="0" borderId="35" xfId="0" applyNumberFormat="1" applyFont="1" applyBorder="1" applyAlignment="1">
      <alignment vertical="center"/>
    </xf>
    <xf numFmtId="0" fontId="0" fillId="0" borderId="69" xfId="0" applyFont="1" applyBorder="1" applyAlignment="1">
      <alignment vertical="center"/>
    </xf>
    <xf numFmtId="4" fontId="0" fillId="0" borderId="79" xfId="0" applyNumberFormat="1" applyFont="1" applyBorder="1" applyAlignment="1">
      <alignment horizontal="right" vertical="center"/>
    </xf>
    <xf numFmtId="0" fontId="0" fillId="0" borderId="69" xfId="0" applyFont="1" applyBorder="1" applyAlignment="1">
      <alignment horizontal="center" vertical="center"/>
    </xf>
    <xf numFmtId="4" fontId="0" fillId="0" borderId="29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68" xfId="0" applyFont="1" applyBorder="1" applyAlignment="1">
      <alignment vertical="center"/>
    </xf>
    <xf numFmtId="3" fontId="0" fillId="0" borderId="82" xfId="0" applyNumberFormat="1" applyFont="1" applyBorder="1" applyAlignment="1">
      <alignment horizontal="right" vertical="center"/>
    </xf>
    <xf numFmtId="3" fontId="0" fillId="0" borderId="83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84" xfId="0" applyFont="1" applyBorder="1" applyAlignment="1">
      <alignment vertical="center"/>
    </xf>
    <xf numFmtId="0" fontId="0" fillId="0" borderId="91" xfId="0" applyFont="1" applyBorder="1" applyAlignment="1">
      <alignment vertical="center"/>
    </xf>
    <xf numFmtId="0" fontId="10" fillId="0" borderId="0" xfId="0" applyFont="1"/>
    <xf numFmtId="0" fontId="10" fillId="2" borderId="92" xfId="0" applyFont="1" applyFill="1" applyBorder="1" applyAlignment="1">
      <alignment horizontal="left" vertical="center"/>
    </xf>
    <xf numFmtId="0" fontId="0" fillId="0" borderId="3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49" fontId="0" fillId="2" borderId="48" xfId="0" applyNumberFormat="1" applyFont="1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31" xfId="0" applyFont="1" applyBorder="1" applyAlignment="1">
      <alignment vertical="center" wrapText="1"/>
    </xf>
    <xf numFmtId="0" fontId="0" fillId="0" borderId="56" xfId="0" applyFont="1" applyBorder="1" applyAlignment="1">
      <alignment horizontal="center" vertical="center"/>
    </xf>
    <xf numFmtId="3" fontId="0" fillId="0" borderId="31" xfId="0" applyNumberFormat="1" applyFont="1" applyBorder="1" applyAlignment="1">
      <alignment horizontal="right" vertical="center"/>
    </xf>
    <xf numFmtId="3" fontId="0" fillId="0" borderId="35" xfId="0" applyNumberFormat="1" applyFont="1" applyBorder="1" applyAlignment="1">
      <alignment horizontal="right" vertical="center"/>
    </xf>
    <xf numFmtId="3" fontId="10" fillId="2" borderId="60" xfId="0" applyNumberFormat="1" applyFont="1" applyFill="1" applyBorder="1" applyAlignment="1">
      <alignment horizontal="right" vertical="center"/>
    </xf>
    <xf numFmtId="3" fontId="10" fillId="2" borderId="62" xfId="0" applyNumberFormat="1" applyFont="1" applyFill="1" applyBorder="1" applyAlignment="1">
      <alignment horizontal="right" vertical="center"/>
    </xf>
    <xf numFmtId="49" fontId="0" fillId="0" borderId="9" xfId="0" applyNumberFormat="1" applyFont="1" applyBorder="1" applyAlignment="1">
      <alignment vertical="center"/>
    </xf>
    <xf numFmtId="49" fontId="0" fillId="0" borderId="35" xfId="0" applyNumberFormat="1" applyFont="1" applyBorder="1" applyAlignment="1">
      <alignment vertical="center"/>
    </xf>
    <xf numFmtId="0" fontId="0" fillId="0" borderId="56" xfId="0" applyFont="1" applyBorder="1" applyAlignment="1">
      <alignment horizontal="right" vertical="center"/>
    </xf>
    <xf numFmtId="0" fontId="10" fillId="2" borderId="62" xfId="0" applyFont="1" applyFill="1" applyBorder="1" applyAlignment="1">
      <alignment horizontal="left" vertical="center"/>
    </xf>
    <xf numFmtId="4" fontId="1" fillId="0" borderId="4" xfId="0" applyNumberFormat="1" applyFont="1" applyBorder="1" applyAlignment="1">
      <alignment vertical="top"/>
    </xf>
    <xf numFmtId="4" fontId="7" fillId="0" borderId="4" xfId="0" applyNumberFormat="1" applyFont="1" applyBorder="1" applyAlignment="1">
      <alignment vertical="top"/>
    </xf>
    <xf numFmtId="166" fontId="1" fillId="0" borderId="4" xfId="0" applyNumberFormat="1" applyFont="1" applyBorder="1" applyAlignment="1">
      <alignment vertical="top"/>
    </xf>
    <xf numFmtId="0" fontId="0" fillId="0" borderId="24" xfId="0" applyFont="1" applyBorder="1" applyAlignment="1">
      <alignment vertical="center"/>
    </xf>
    <xf numFmtId="0" fontId="0" fillId="0" borderId="1" xfId="0" applyBorder="1" applyAlignment="1"/>
    <xf numFmtId="0" fontId="0" fillId="0" borderId="56" xfId="0" applyBorder="1" applyAlignment="1"/>
    <xf numFmtId="0" fontId="0" fillId="0" borderId="1" xfId="0" applyFont="1" applyBorder="1" applyAlignment="1">
      <alignment vertical="center"/>
    </xf>
    <xf numFmtId="0" fontId="0" fillId="0" borderId="35" xfId="0" applyBorder="1" applyAlignment="1"/>
    <xf numFmtId="0" fontId="8" fillId="0" borderId="15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3" xfId="0" applyFont="1" applyBorder="1" applyAlignment="1">
      <alignment vertical="center"/>
    </xf>
    <xf numFmtId="0" fontId="0" fillId="0" borderId="2" xfId="0" applyBorder="1" applyAlignment="1"/>
    <xf numFmtId="0" fontId="0" fillId="0" borderId="7" xfId="0" applyBorder="1" applyAlignment="1"/>
    <xf numFmtId="0" fontId="0" fillId="0" borderId="9" xfId="0" applyBorder="1" applyAlignment="1"/>
    <xf numFmtId="49" fontId="0" fillId="2" borderId="51" xfId="0" applyNumberFormat="1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76" xfId="0" applyBorder="1" applyAlignment="1">
      <alignment wrapText="1"/>
    </xf>
    <xf numFmtId="49" fontId="0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49" fontId="0" fillId="0" borderId="11" xfId="0" applyNumberFormat="1" applyFont="1" applyBorder="1" applyAlignment="1">
      <alignment vertical="center"/>
    </xf>
    <xf numFmtId="0" fontId="0" fillId="0" borderId="76" xfId="0" applyBorder="1" applyAlignment="1"/>
    <xf numFmtId="49" fontId="0" fillId="0" borderId="1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Border="1" applyAlignment="1"/>
    <xf numFmtId="0" fontId="0" fillId="0" borderId="66" xfId="0" applyBorder="1" applyAlignment="1"/>
    <xf numFmtId="3" fontId="0" fillId="0" borderId="57" xfId="0" applyNumberFormat="1" applyFont="1" applyBorder="1" applyAlignment="1">
      <alignment horizontal="right" vertical="center"/>
    </xf>
    <xf numFmtId="49" fontId="0" fillId="0" borderId="14" xfId="0" applyNumberFormat="1" applyFont="1" applyBorder="1" applyAlignment="1">
      <alignment vertical="center"/>
    </xf>
    <xf numFmtId="0" fontId="0" fillId="0" borderId="78" xfId="0" applyBorder="1" applyAlignment="1"/>
    <xf numFmtId="49" fontId="0" fillId="0" borderId="15" xfId="0" applyNumberFormat="1" applyFont="1" applyBorder="1" applyAlignment="1">
      <alignment vertical="center"/>
    </xf>
    <xf numFmtId="0" fontId="0" fillId="0" borderId="16" xfId="0" applyBorder="1" applyAlignment="1"/>
    <xf numFmtId="0" fontId="9" fillId="0" borderId="21" xfId="0" applyFont="1" applyBorder="1" applyAlignment="1">
      <alignment horizontal="center" vertical="center"/>
    </xf>
    <xf numFmtId="0" fontId="0" fillId="0" borderId="61" xfId="0" applyBorder="1" applyAlignment="1"/>
    <xf numFmtId="0" fontId="0" fillId="0" borderId="62" xfId="0" applyBorder="1" applyAlignment="1"/>
    <xf numFmtId="0" fontId="0" fillId="0" borderId="68" xfId="0" applyFont="1" applyBorder="1" applyAlignment="1"/>
    <xf numFmtId="0" fontId="0" fillId="0" borderId="69" xfId="0" applyBorder="1" applyAlignment="1"/>
    <xf numFmtId="0" fontId="0" fillId="0" borderId="70" xfId="0" applyBorder="1" applyAlignment="1"/>
    <xf numFmtId="0" fontId="0" fillId="0" borderId="68" xfId="0" applyFont="1" applyBorder="1" applyAlignment="1">
      <alignment vertical="center"/>
    </xf>
    <xf numFmtId="0" fontId="0" fillId="0" borderId="77" xfId="0" applyBorder="1" applyAlignment="1"/>
    <xf numFmtId="3" fontId="0" fillId="0" borderId="79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3" fontId="3" fillId="0" borderId="79" xfId="0" applyNumberFormat="1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71" xfId="0" applyBorder="1" applyAlignment="1"/>
    <xf numFmtId="3" fontId="0" fillId="0" borderId="20" xfId="0" applyNumberFormat="1" applyFont="1" applyBorder="1" applyAlignment="1">
      <alignment horizontal="right" vertical="center"/>
    </xf>
    <xf numFmtId="0" fontId="10" fillId="2" borderId="21" xfId="0" applyFont="1" applyFill="1" applyBorder="1" applyAlignment="1">
      <alignment horizontal="left" vertical="center"/>
    </xf>
    <xf numFmtId="3" fontId="10" fillId="2" borderId="61" xfId="0" applyNumberFormat="1" applyFont="1" applyFill="1" applyBorder="1" applyAlignment="1">
      <alignment horizontal="right" vertical="center"/>
    </xf>
    <xf numFmtId="0" fontId="0" fillId="0" borderId="29" xfId="0" applyFont="1" applyBorder="1" applyAlignment="1">
      <alignment vertical="center"/>
    </xf>
    <xf numFmtId="0" fontId="0" fillId="0" borderId="56" xfId="0" applyFont="1" applyBorder="1" applyAlignment="1"/>
    <xf numFmtId="0" fontId="0" fillId="0" borderId="4" xfId="0" applyFont="1" applyBorder="1" applyAlignment="1"/>
    <xf numFmtId="0" fontId="0" fillId="0" borderId="0" xfId="0" applyAlignment="1"/>
    <xf numFmtId="0" fontId="0" fillId="0" borderId="8" xfId="0" applyBorder="1" applyAlignment="1"/>
    <xf numFmtId="0" fontId="0" fillId="0" borderId="4" xfId="0" applyBorder="1" applyAlignment="1"/>
    <xf numFmtId="0" fontId="0" fillId="0" borderId="51" xfId="0" applyFont="1" applyBorder="1" applyAlignment="1">
      <alignment horizontal="center" vertical="center"/>
    </xf>
    <xf numFmtId="0" fontId="0" fillId="0" borderId="76" xfId="0" applyFont="1" applyBorder="1" applyAlignment="1"/>
    <xf numFmtId="49" fontId="0" fillId="0" borderId="29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73" xfId="0" applyBorder="1" applyAlignment="1"/>
    <xf numFmtId="49" fontId="0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24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49" fontId="0" fillId="2" borderId="11" xfId="0" applyNumberFormat="1" applyFont="1" applyFill="1" applyBorder="1" applyAlignment="1">
      <alignment horizontal="center" vertical="center"/>
    </xf>
    <xf numFmtId="49" fontId="0" fillId="2" borderId="5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0" fillId="0" borderId="78" xfId="0" applyBorder="1" applyAlignment="1">
      <alignment wrapText="1"/>
    </xf>
    <xf numFmtId="0" fontId="0" fillId="0" borderId="79" xfId="0" applyFont="1" applyBorder="1" applyAlignment="1">
      <alignment horizontal="left" vertical="center"/>
    </xf>
    <xf numFmtId="0" fontId="0" fillId="0" borderId="69" xfId="0" applyFont="1" applyBorder="1" applyAlignment="1"/>
    <xf numFmtId="0" fontId="0" fillId="0" borderId="29" xfId="0" applyFont="1" applyBorder="1" applyAlignment="1">
      <alignment horizontal="left" vertical="top"/>
    </xf>
    <xf numFmtId="0" fontId="0" fillId="0" borderId="1" xfId="0" applyFont="1" applyBorder="1" applyAlignment="1"/>
    <xf numFmtId="49" fontId="0" fillId="0" borderId="69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35" xfId="0" applyBorder="1" applyAlignment="1">
      <alignment wrapText="1"/>
    </xf>
    <xf numFmtId="49" fontId="0" fillId="0" borderId="19" xfId="0" applyNumberFormat="1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0" fillId="0" borderId="68" xfId="0" applyFont="1" applyBorder="1" applyAlignment="1">
      <alignment horizontal="left" vertical="top"/>
    </xf>
    <xf numFmtId="0" fontId="0" fillId="0" borderId="68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top"/>
    </xf>
    <xf numFmtId="49" fontId="0" fillId="0" borderId="69" xfId="0" applyNumberFormat="1" applyFont="1" applyBorder="1" applyAlignment="1">
      <alignment horizontal="left" vertical="top" wrapText="1"/>
    </xf>
    <xf numFmtId="0" fontId="0" fillId="0" borderId="69" xfId="0" applyFont="1" applyBorder="1" applyAlignment="1">
      <alignment wrapText="1"/>
    </xf>
    <xf numFmtId="0" fontId="0" fillId="0" borderId="77" xfId="0" applyFont="1" applyBorder="1" applyAlignment="1">
      <alignment wrapText="1"/>
    </xf>
    <xf numFmtId="49" fontId="0" fillId="0" borderId="69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wrapText="1"/>
    </xf>
    <xf numFmtId="0" fontId="0" fillId="0" borderId="56" xfId="0" applyFont="1" applyBorder="1" applyAlignment="1">
      <alignment wrapText="1"/>
    </xf>
    <xf numFmtId="0" fontId="0" fillId="0" borderId="79" xfId="0" applyFont="1" applyBorder="1" applyAlignment="1">
      <alignment vertical="center"/>
    </xf>
    <xf numFmtId="0" fontId="0" fillId="0" borderId="77" xfId="0" applyFont="1" applyBorder="1" applyAlignment="1"/>
    <xf numFmtId="0" fontId="3" fillId="0" borderId="22" xfId="0" applyFont="1" applyBorder="1" applyAlignment="1">
      <alignment horizontal="center" vertical="center"/>
    </xf>
    <xf numFmtId="0" fontId="0" fillId="0" borderId="58" xfId="0" applyBorder="1" applyAlignment="1"/>
    <xf numFmtId="0" fontId="0" fillId="0" borderId="25" xfId="0" applyBorder="1" applyAlignment="1">
      <alignment vertical="center"/>
    </xf>
    <xf numFmtId="0" fontId="0" fillId="0" borderId="80" xfId="0" applyBorder="1" applyAlignment="1"/>
    <xf numFmtId="0" fontId="0" fillId="0" borderId="69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69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84" xfId="0" applyBorder="1" applyAlignment="1"/>
    <xf numFmtId="0" fontId="0" fillId="0" borderId="56" xfId="0" applyFont="1" applyBorder="1" applyAlignment="1">
      <alignment vertical="center"/>
    </xf>
    <xf numFmtId="0" fontId="0" fillId="0" borderId="23" xfId="0" applyFont="1" applyBorder="1" applyAlignment="1"/>
    <xf numFmtId="0" fontId="0" fillId="0" borderId="84" xfId="0" applyFont="1" applyBorder="1" applyAlignment="1"/>
    <xf numFmtId="0" fontId="3" fillId="0" borderId="86" xfId="0" applyFont="1" applyBorder="1" applyAlignment="1">
      <alignment horizontal="center" vertical="center"/>
    </xf>
    <xf numFmtId="0" fontId="0" fillId="0" borderId="87" xfId="0" applyBorder="1" applyAlignment="1"/>
    <xf numFmtId="0" fontId="0" fillId="0" borderId="90" xfId="0" applyBorder="1" applyAlignment="1"/>
    <xf numFmtId="0" fontId="3" fillId="0" borderId="88" xfId="0" applyFont="1" applyBorder="1" applyAlignment="1">
      <alignment horizontal="center" vertical="center"/>
    </xf>
    <xf numFmtId="0" fontId="0" fillId="0" borderId="89" xfId="0" applyBorder="1" applyAlignment="1"/>
    <xf numFmtId="49" fontId="0" fillId="0" borderId="24" xfId="0" applyNumberFormat="1" applyFont="1" applyBorder="1" applyAlignment="1">
      <alignment vertical="center"/>
    </xf>
    <xf numFmtId="0" fontId="0" fillId="0" borderId="81" xfId="0" applyBorder="1" applyAlignment="1"/>
    <xf numFmtId="3" fontId="0" fillId="0" borderId="29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66" xfId="0" applyBorder="1" applyAlignment="1">
      <alignment vertical="center"/>
    </xf>
    <xf numFmtId="165" fontId="0" fillId="0" borderId="57" xfId="0" applyNumberFormat="1" applyFont="1" applyBorder="1" applyAlignment="1">
      <alignment horizontal="right" vertical="center"/>
    </xf>
    <xf numFmtId="3" fontId="3" fillId="0" borderId="57" xfId="0" applyNumberFormat="1" applyFont="1" applyBorder="1" applyAlignment="1">
      <alignment horizontal="right" vertical="center"/>
    </xf>
    <xf numFmtId="0" fontId="3" fillId="0" borderId="23" xfId="0" applyFont="1" applyBorder="1" applyAlignment="1"/>
    <xf numFmtId="165" fontId="0" fillId="0" borderId="79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85" xfId="0" applyBorder="1" applyAlignment="1"/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5" xfId="0" applyBorder="1" applyAlignment="1">
      <alignment vertical="center"/>
    </xf>
    <xf numFmtId="49" fontId="10" fillId="2" borderId="17" xfId="0" applyNumberFormat="1" applyFont="1" applyFill="1" applyBorder="1" applyAlignment="1">
      <alignment horizontal="left" vertical="center"/>
    </xf>
    <xf numFmtId="0" fontId="10" fillId="0" borderId="71" xfId="0" applyFont="1" applyBorder="1" applyAlignment="1"/>
    <xf numFmtId="3" fontId="10" fillId="2" borderId="71" xfId="0" applyNumberFormat="1" applyFont="1" applyFill="1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0" fillId="0" borderId="64" xfId="0" applyBorder="1" applyAlignment="1"/>
    <xf numFmtId="0" fontId="1" fillId="0" borderId="40" xfId="0" applyFont="1" applyBorder="1" applyAlignment="1">
      <alignment horizontal="center" vertical="center"/>
    </xf>
    <xf numFmtId="0" fontId="0" fillId="0" borderId="63" xfId="0" applyBorder="1" applyAlignment="1"/>
    <xf numFmtId="0" fontId="1" fillId="0" borderId="57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0" xfId="0" applyBorder="1" applyAlignment="1"/>
    <xf numFmtId="3" fontId="5" fillId="2" borderId="18" xfId="0" applyNumberFormat="1" applyFont="1" applyFill="1" applyBorder="1" applyAlignment="1">
      <alignment horizontal="right" vertical="center"/>
    </xf>
  </cellXfs>
  <cellStyles count="1">
    <cellStyle name="Normální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K17" sqref="K17"/>
    </sheetView>
  </sheetViews>
  <sheetFormatPr defaultRowHeight="12.75" x14ac:dyDescent="0.2"/>
  <cols>
    <col min="1" max="1" width="17.140625" customWidth="1"/>
    <col min="2" max="2" width="24.42578125" customWidth="1"/>
    <col min="3" max="3" width="2.5703125" customWidth="1"/>
    <col min="4" max="4" width="14.7109375" customWidth="1"/>
    <col min="5" max="5" width="7.28515625" customWidth="1"/>
    <col min="6" max="6" width="15.85546875" customWidth="1"/>
    <col min="7" max="7" width="3.7109375" customWidth="1"/>
  </cols>
  <sheetData>
    <row r="1" spans="1:7" s="3" customFormat="1" ht="28.5" customHeight="1" thickBot="1" x14ac:dyDescent="0.25">
      <c r="A1" s="149" t="s">
        <v>238</v>
      </c>
      <c r="B1" s="150"/>
      <c r="C1" s="150"/>
      <c r="D1" s="150"/>
      <c r="E1" s="150"/>
      <c r="F1" s="150"/>
      <c r="G1" s="150"/>
    </row>
    <row r="2" spans="1:7" s="3" customFormat="1" ht="13.15" customHeight="1" x14ac:dyDescent="0.2">
      <c r="A2" s="119" t="s">
        <v>227</v>
      </c>
      <c r="B2" s="151" t="s">
        <v>228</v>
      </c>
      <c r="C2" s="152"/>
      <c r="D2" s="153"/>
      <c r="E2" s="151" t="s">
        <v>229</v>
      </c>
      <c r="F2" s="152"/>
      <c r="G2" s="154"/>
    </row>
    <row r="3" spans="1:7" s="3" customFormat="1" ht="13.15" customHeight="1" x14ac:dyDescent="0.2">
      <c r="A3" s="121" t="s">
        <v>167</v>
      </c>
      <c r="B3" s="155" t="s">
        <v>261</v>
      </c>
      <c r="C3" s="156"/>
      <c r="D3" s="157"/>
      <c r="E3" s="158" t="s">
        <v>262</v>
      </c>
      <c r="F3" s="159"/>
      <c r="G3" s="160"/>
    </row>
    <row r="4" spans="1:7" s="3" customFormat="1" ht="13.15" customHeight="1" x14ac:dyDescent="0.2">
      <c r="A4" s="144" t="s">
        <v>239</v>
      </c>
      <c r="B4" s="145"/>
      <c r="C4" s="145"/>
      <c r="D4" s="145"/>
      <c r="E4" s="145"/>
      <c r="F4" s="145"/>
      <c r="G4" s="148"/>
    </row>
    <row r="5" spans="1:7" s="3" customFormat="1" ht="13.15" customHeight="1" x14ac:dyDescent="0.2">
      <c r="A5" s="161" t="s">
        <v>259</v>
      </c>
      <c r="B5" s="159"/>
      <c r="C5" s="159"/>
      <c r="D5" s="159"/>
      <c r="E5" s="159"/>
      <c r="F5" s="159"/>
      <c r="G5" s="160"/>
    </row>
    <row r="6" spans="1:7" s="3" customFormat="1" ht="13.15" customHeight="1" x14ac:dyDescent="0.2">
      <c r="A6" s="144" t="s">
        <v>240</v>
      </c>
      <c r="B6" s="145"/>
      <c r="C6" s="145"/>
      <c r="D6" s="146"/>
      <c r="E6" s="124" t="s">
        <v>241</v>
      </c>
      <c r="F6" s="147"/>
      <c r="G6" s="148"/>
    </row>
    <row r="7" spans="1:7" s="3" customFormat="1" ht="13.15" customHeight="1" x14ac:dyDescent="0.2">
      <c r="A7" s="161" t="s">
        <v>167</v>
      </c>
      <c r="B7" s="159"/>
      <c r="C7" s="159"/>
      <c r="D7" s="162"/>
      <c r="E7" s="113" t="s">
        <v>242</v>
      </c>
      <c r="F7" s="163"/>
      <c r="G7" s="160"/>
    </row>
    <row r="8" spans="1:7" s="3" customFormat="1" ht="13.15" customHeight="1" x14ac:dyDescent="0.2">
      <c r="A8" s="144" t="s">
        <v>243</v>
      </c>
      <c r="B8" s="145"/>
      <c r="C8" s="145"/>
      <c r="D8" s="146"/>
      <c r="E8" s="124" t="s">
        <v>241</v>
      </c>
      <c r="F8" s="147"/>
      <c r="G8" s="148"/>
    </row>
    <row r="9" spans="1:7" s="3" customFormat="1" ht="13.15" customHeight="1" x14ac:dyDescent="0.2">
      <c r="A9" s="161" t="s">
        <v>167</v>
      </c>
      <c r="B9" s="159"/>
      <c r="C9" s="159"/>
      <c r="D9" s="162"/>
      <c r="E9" s="113" t="s">
        <v>242</v>
      </c>
      <c r="F9" s="163"/>
      <c r="G9" s="160"/>
    </row>
    <row r="10" spans="1:7" s="3" customFormat="1" ht="13.15" customHeight="1" x14ac:dyDescent="0.2">
      <c r="A10" s="144" t="s">
        <v>244</v>
      </c>
      <c r="B10" s="145"/>
      <c r="C10" s="145"/>
      <c r="D10" s="146"/>
      <c r="E10" s="124" t="s">
        <v>241</v>
      </c>
      <c r="F10" s="147"/>
      <c r="G10" s="148"/>
    </row>
    <row r="11" spans="1:7" s="3" customFormat="1" ht="13.15" customHeight="1" x14ac:dyDescent="0.2">
      <c r="A11" s="161" t="s">
        <v>167</v>
      </c>
      <c r="B11" s="159"/>
      <c r="C11" s="159"/>
      <c r="D11" s="162"/>
      <c r="E11" s="113" t="s">
        <v>242</v>
      </c>
      <c r="F11" s="163"/>
      <c r="G11" s="160"/>
    </row>
    <row r="12" spans="1:7" s="3" customFormat="1" ht="13.15" customHeight="1" x14ac:dyDescent="0.2">
      <c r="A12" s="144" t="s">
        <v>245</v>
      </c>
      <c r="B12" s="145"/>
      <c r="C12" s="145"/>
      <c r="D12" s="146"/>
      <c r="E12" s="124" t="s">
        <v>241</v>
      </c>
      <c r="F12" s="147"/>
      <c r="G12" s="148"/>
    </row>
    <row r="13" spans="1:7" s="3" customFormat="1" ht="13.15" customHeight="1" thickBot="1" x14ac:dyDescent="0.25">
      <c r="A13" s="168" t="s">
        <v>167</v>
      </c>
      <c r="B13" s="150"/>
      <c r="C13" s="150"/>
      <c r="D13" s="169"/>
      <c r="E13" s="113" t="s">
        <v>242</v>
      </c>
      <c r="F13" s="170"/>
      <c r="G13" s="171"/>
    </row>
    <row r="14" spans="1:7" s="3" customFormat="1" ht="28.5" customHeight="1" thickBot="1" x14ac:dyDescent="0.25">
      <c r="A14" s="172" t="s">
        <v>181</v>
      </c>
      <c r="B14" s="173"/>
      <c r="C14" s="173"/>
      <c r="D14" s="173"/>
      <c r="E14" s="173"/>
      <c r="F14" s="173"/>
      <c r="G14" s="174"/>
    </row>
    <row r="15" spans="1:7" s="3" customFormat="1" ht="13.15" customHeight="1" x14ac:dyDescent="0.2">
      <c r="A15" s="164" t="s">
        <v>182</v>
      </c>
      <c r="B15" s="165"/>
      <c r="C15" s="165"/>
      <c r="D15" s="166"/>
      <c r="E15" s="167">
        <f>'KRYCÍ LIST'!E20</f>
        <v>0</v>
      </c>
      <c r="F15" s="165"/>
      <c r="G15" s="137" t="s">
        <v>222</v>
      </c>
    </row>
    <row r="16" spans="1:7" s="3" customFormat="1" ht="13.15" customHeight="1" x14ac:dyDescent="0.2">
      <c r="A16" s="178" t="s">
        <v>246</v>
      </c>
      <c r="B16" s="176"/>
      <c r="C16" s="176"/>
      <c r="D16" s="179"/>
      <c r="E16" s="180">
        <f>SUM('KRYCÍ LIST'!E21:'KRYCÍ LIST'!E23)</f>
        <v>0</v>
      </c>
      <c r="F16" s="176"/>
      <c r="G16" s="138" t="s">
        <v>222</v>
      </c>
    </row>
    <row r="17" spans="1:7" s="3" customFormat="1" ht="13.15" customHeight="1" x14ac:dyDescent="0.2">
      <c r="A17" s="178" t="s">
        <v>183</v>
      </c>
      <c r="B17" s="176"/>
      <c r="C17" s="176"/>
      <c r="D17" s="179"/>
      <c r="E17" s="180">
        <f>'KRYCÍ LIST'!E25</f>
        <v>0</v>
      </c>
      <c r="F17" s="176"/>
      <c r="G17" s="138" t="s">
        <v>222</v>
      </c>
    </row>
    <row r="18" spans="1:7" s="3" customFormat="1" ht="13.15" customHeight="1" x14ac:dyDescent="0.2">
      <c r="A18" s="178" t="s">
        <v>208</v>
      </c>
      <c r="B18" s="176"/>
      <c r="C18" s="176"/>
      <c r="D18" s="179"/>
      <c r="E18" s="180">
        <f>'KRYCÍ LIST'!E26</f>
        <v>0</v>
      </c>
      <c r="F18" s="176"/>
      <c r="G18" s="138" t="s">
        <v>222</v>
      </c>
    </row>
    <row r="19" spans="1:7" s="3" customFormat="1" ht="13.15" customHeight="1" x14ac:dyDescent="0.2">
      <c r="A19" s="178" t="s">
        <v>209</v>
      </c>
      <c r="B19" s="176"/>
      <c r="C19" s="176"/>
      <c r="D19" s="179"/>
      <c r="E19" s="180">
        <f>'KRYCÍ LIST'!E27</f>
        <v>0</v>
      </c>
      <c r="F19" s="176"/>
      <c r="G19" s="138" t="s">
        <v>222</v>
      </c>
    </row>
    <row r="20" spans="1:7" s="3" customFormat="1" ht="13.15" customHeight="1" x14ac:dyDescent="0.2">
      <c r="A20" s="175"/>
      <c r="B20" s="176"/>
      <c r="C20" s="176"/>
      <c r="D20" s="176"/>
      <c r="E20" s="176"/>
      <c r="F20" s="176"/>
      <c r="G20" s="177"/>
    </row>
    <row r="21" spans="1:7" s="3" customFormat="1" ht="13.15" customHeight="1" x14ac:dyDescent="0.2">
      <c r="A21" s="181" t="s">
        <v>247</v>
      </c>
      <c r="B21" s="176"/>
      <c r="C21" s="176"/>
      <c r="D21" s="179"/>
      <c r="E21" s="182">
        <f>'KRYCÍ LIST'!E28</f>
        <v>0</v>
      </c>
      <c r="F21" s="183"/>
      <c r="G21" s="138" t="s">
        <v>222</v>
      </c>
    </row>
    <row r="22" spans="1:7" s="3" customFormat="1" ht="13.15" customHeight="1" x14ac:dyDescent="0.2">
      <c r="A22" s="175"/>
      <c r="B22" s="176"/>
      <c r="C22" s="176"/>
      <c r="D22" s="176"/>
      <c r="E22" s="176"/>
      <c r="F22" s="176"/>
      <c r="G22" s="177"/>
    </row>
    <row r="23" spans="1:7" s="3" customFormat="1" ht="13.15" customHeight="1" x14ac:dyDescent="0.2">
      <c r="A23" s="178" t="s">
        <v>220</v>
      </c>
      <c r="B23" s="176"/>
      <c r="C23" s="176"/>
      <c r="D23" s="139" t="s">
        <v>248</v>
      </c>
      <c r="E23" s="180">
        <f>'KRYCÍ LIST'!H35</f>
        <v>0</v>
      </c>
      <c r="F23" s="176"/>
      <c r="G23" s="138" t="s">
        <v>222</v>
      </c>
    </row>
    <row r="24" spans="1:7" s="3" customFormat="1" ht="13.15" customHeight="1" x14ac:dyDescent="0.2">
      <c r="A24" s="178" t="s">
        <v>223</v>
      </c>
      <c r="B24" s="176"/>
      <c r="C24" s="176"/>
      <c r="D24" s="139" t="s">
        <v>248</v>
      </c>
      <c r="E24" s="180">
        <f>'KRYCÍ LIST'!H36</f>
        <v>0</v>
      </c>
      <c r="F24" s="176"/>
      <c r="G24" s="138" t="s">
        <v>222</v>
      </c>
    </row>
    <row r="25" spans="1:7" s="3" customFormat="1" ht="13.15" customHeight="1" x14ac:dyDescent="0.2">
      <c r="A25" s="178" t="s">
        <v>220</v>
      </c>
      <c r="B25" s="176"/>
      <c r="C25" s="176"/>
      <c r="D25" s="139" t="s">
        <v>249</v>
      </c>
      <c r="E25" s="180">
        <f>'KRYCÍ LIST'!H37</f>
        <v>0</v>
      </c>
      <c r="F25" s="176"/>
      <c r="G25" s="138" t="s">
        <v>222</v>
      </c>
    </row>
    <row r="26" spans="1:7" s="3" customFormat="1" ht="13.15" customHeight="1" thickBot="1" x14ac:dyDescent="0.25">
      <c r="A26" s="184" t="s">
        <v>223</v>
      </c>
      <c r="B26" s="185"/>
      <c r="C26" s="185"/>
      <c r="D26" s="139" t="s">
        <v>249</v>
      </c>
      <c r="E26" s="186">
        <f>'KRYCÍ LIST'!H38</f>
        <v>0</v>
      </c>
      <c r="F26" s="185"/>
      <c r="G26" s="138" t="s">
        <v>222</v>
      </c>
    </row>
    <row r="27" spans="1:7" s="3" customFormat="1" ht="19.5" customHeight="1" thickBot="1" x14ac:dyDescent="0.25">
      <c r="A27" s="187" t="s">
        <v>250</v>
      </c>
      <c r="B27" s="173"/>
      <c r="C27" s="173"/>
      <c r="D27" s="173"/>
      <c r="E27" s="188">
        <f>SUM(E23:E26)</f>
        <v>0</v>
      </c>
      <c r="F27" s="173"/>
      <c r="G27" s="140" t="s">
        <v>222</v>
      </c>
    </row>
    <row r="29" spans="1:7" s="3" customFormat="1" x14ac:dyDescent="0.2">
      <c r="A29" s="189" t="s">
        <v>173</v>
      </c>
      <c r="B29" s="190"/>
      <c r="D29" s="189" t="s">
        <v>176</v>
      </c>
      <c r="E29" s="145"/>
      <c r="F29" s="145"/>
      <c r="G29" s="146"/>
    </row>
    <row r="30" spans="1:7" s="3" customFormat="1" x14ac:dyDescent="0.2">
      <c r="A30" s="191"/>
      <c r="B30" s="193"/>
      <c r="D30" s="191"/>
      <c r="E30" s="192"/>
      <c r="F30" s="192"/>
      <c r="G30" s="193"/>
    </row>
    <row r="31" spans="1:7" x14ac:dyDescent="0.2">
      <c r="A31" s="194"/>
      <c r="B31" s="193"/>
      <c r="D31" s="194"/>
      <c r="E31" s="192"/>
      <c r="F31" s="192"/>
      <c r="G31" s="193"/>
    </row>
    <row r="32" spans="1:7" x14ac:dyDescent="0.2">
      <c r="A32" s="194"/>
      <c r="B32" s="193"/>
      <c r="D32" s="194"/>
      <c r="E32" s="192"/>
      <c r="F32" s="192"/>
      <c r="G32" s="193"/>
    </row>
    <row r="33" spans="1:7" x14ac:dyDescent="0.2">
      <c r="A33" s="194"/>
      <c r="B33" s="193"/>
      <c r="D33" s="194"/>
      <c r="E33" s="192"/>
      <c r="F33" s="192"/>
      <c r="G33" s="193"/>
    </row>
    <row r="34" spans="1:7" x14ac:dyDescent="0.2">
      <c r="A34" s="194"/>
      <c r="B34" s="193"/>
      <c r="D34" s="194"/>
      <c r="E34" s="192"/>
      <c r="F34" s="192"/>
      <c r="G34" s="193"/>
    </row>
    <row r="35" spans="1:7" x14ac:dyDescent="0.2">
      <c r="A35" s="194"/>
      <c r="B35" s="193"/>
      <c r="D35" s="194"/>
      <c r="E35" s="192"/>
      <c r="F35" s="192"/>
      <c r="G35" s="193"/>
    </row>
    <row r="36" spans="1:7" x14ac:dyDescent="0.2">
      <c r="A36" s="194"/>
      <c r="B36" s="193"/>
      <c r="D36" s="194"/>
      <c r="E36" s="192"/>
      <c r="F36" s="192"/>
      <c r="G36" s="193"/>
    </row>
    <row r="37" spans="1:7" x14ac:dyDescent="0.2">
      <c r="A37" s="194"/>
      <c r="B37" s="193"/>
      <c r="D37" s="194"/>
      <c r="E37" s="192"/>
      <c r="F37" s="192"/>
      <c r="G37" s="193"/>
    </row>
    <row r="38" spans="1:7" x14ac:dyDescent="0.2">
      <c r="A38" s="194"/>
      <c r="B38" s="193"/>
      <c r="D38" s="194"/>
      <c r="E38" s="192"/>
      <c r="F38" s="192"/>
      <c r="G38" s="193"/>
    </row>
    <row r="39" spans="1:7" s="3" customFormat="1" x14ac:dyDescent="0.2">
      <c r="A39" s="195" t="s">
        <v>251</v>
      </c>
      <c r="B39" s="196"/>
      <c r="D39" s="195" t="s">
        <v>251</v>
      </c>
      <c r="E39" s="159"/>
      <c r="F39" s="159"/>
      <c r="G39" s="162"/>
    </row>
    <row r="41" spans="1:7" s="3" customFormat="1" x14ac:dyDescent="0.2">
      <c r="A41" s="189" t="s">
        <v>174</v>
      </c>
      <c r="B41" s="190"/>
      <c r="D41" s="189" t="s">
        <v>180</v>
      </c>
      <c r="E41" s="145"/>
      <c r="F41" s="145"/>
      <c r="G41" s="146"/>
    </row>
    <row r="42" spans="1:7" s="3" customFormat="1" x14ac:dyDescent="0.2">
      <c r="A42" s="191"/>
      <c r="B42" s="193"/>
      <c r="D42" s="191"/>
      <c r="E42" s="192"/>
      <c r="F42" s="192"/>
      <c r="G42" s="193"/>
    </row>
    <row r="43" spans="1:7" x14ac:dyDescent="0.2">
      <c r="A43" s="194"/>
      <c r="B43" s="193"/>
      <c r="D43" s="194"/>
      <c r="E43" s="192"/>
      <c r="F43" s="192"/>
      <c r="G43" s="193"/>
    </row>
    <row r="44" spans="1:7" x14ac:dyDescent="0.2">
      <c r="A44" s="194"/>
      <c r="B44" s="193"/>
      <c r="D44" s="194"/>
      <c r="E44" s="192"/>
      <c r="F44" s="192"/>
      <c r="G44" s="193"/>
    </row>
    <row r="45" spans="1:7" x14ac:dyDescent="0.2">
      <c r="A45" s="194"/>
      <c r="B45" s="193"/>
      <c r="D45" s="194"/>
      <c r="E45" s="192"/>
      <c r="F45" s="192"/>
      <c r="G45" s="193"/>
    </row>
    <row r="46" spans="1:7" x14ac:dyDescent="0.2">
      <c r="A46" s="194"/>
      <c r="B46" s="193"/>
      <c r="D46" s="194"/>
      <c r="E46" s="192"/>
      <c r="F46" s="192"/>
      <c r="G46" s="193"/>
    </row>
    <row r="47" spans="1:7" x14ac:dyDescent="0.2">
      <c r="A47" s="194"/>
      <c r="B47" s="193"/>
      <c r="D47" s="194"/>
      <c r="E47" s="192"/>
      <c r="F47" s="192"/>
      <c r="G47" s="193"/>
    </row>
    <row r="48" spans="1:7" x14ac:dyDescent="0.2">
      <c r="A48" s="194"/>
      <c r="B48" s="193"/>
      <c r="D48" s="194"/>
      <c r="E48" s="192"/>
      <c r="F48" s="192"/>
      <c r="G48" s="193"/>
    </row>
    <row r="49" spans="1:7" x14ac:dyDescent="0.2">
      <c r="A49" s="194"/>
      <c r="B49" s="193"/>
      <c r="D49" s="194"/>
      <c r="E49" s="192"/>
      <c r="F49" s="192"/>
      <c r="G49" s="193"/>
    </row>
    <row r="50" spans="1:7" x14ac:dyDescent="0.2">
      <c r="A50" s="194"/>
      <c r="B50" s="193"/>
      <c r="D50" s="194"/>
      <c r="E50" s="192"/>
      <c r="F50" s="192"/>
      <c r="G50" s="193"/>
    </row>
    <row r="51" spans="1:7" s="3" customFormat="1" x14ac:dyDescent="0.2">
      <c r="A51" s="195" t="s">
        <v>251</v>
      </c>
      <c r="B51" s="196"/>
      <c r="D51" s="195" t="s">
        <v>251</v>
      </c>
      <c r="E51" s="159"/>
      <c r="F51" s="159"/>
      <c r="G51" s="162"/>
    </row>
  </sheetData>
  <mergeCells count="60">
    <mergeCell ref="A51:B51"/>
    <mergeCell ref="D41:G41"/>
    <mergeCell ref="D42:G50"/>
    <mergeCell ref="D51:G51"/>
    <mergeCell ref="A39:B39"/>
    <mergeCell ref="D30:G38"/>
    <mergeCell ref="D39:G39"/>
    <mergeCell ref="A41:B41"/>
    <mergeCell ref="A42:B50"/>
    <mergeCell ref="A30:B38"/>
    <mergeCell ref="A26:C26"/>
    <mergeCell ref="E26:F26"/>
    <mergeCell ref="A27:D27"/>
    <mergeCell ref="E27:F27"/>
    <mergeCell ref="A29:B29"/>
    <mergeCell ref="D29:G29"/>
    <mergeCell ref="A23:C23"/>
    <mergeCell ref="E23:F23"/>
    <mergeCell ref="A24:C24"/>
    <mergeCell ref="E24:F24"/>
    <mergeCell ref="A25:C25"/>
    <mergeCell ref="E25:F25"/>
    <mergeCell ref="A22:G22"/>
    <mergeCell ref="A16:D16"/>
    <mergeCell ref="E16:F16"/>
    <mergeCell ref="A17:D17"/>
    <mergeCell ref="E17:F17"/>
    <mergeCell ref="A18:D18"/>
    <mergeCell ref="E18:F18"/>
    <mergeCell ref="A19:D19"/>
    <mergeCell ref="E19:F19"/>
    <mergeCell ref="A20:G20"/>
    <mergeCell ref="A21:D21"/>
    <mergeCell ref="E21:F21"/>
    <mergeCell ref="A15:D15"/>
    <mergeCell ref="E15:F15"/>
    <mergeCell ref="A9:D9"/>
    <mergeCell ref="F9:G9"/>
    <mergeCell ref="A10:D10"/>
    <mergeCell ref="F10:G10"/>
    <mergeCell ref="A11:D11"/>
    <mergeCell ref="F11:G11"/>
    <mergeCell ref="A12:D12"/>
    <mergeCell ref="F12:G12"/>
    <mergeCell ref="A13:D13"/>
    <mergeCell ref="F13:G13"/>
    <mergeCell ref="A14:G14"/>
    <mergeCell ref="A8:D8"/>
    <mergeCell ref="F8:G8"/>
    <mergeCell ref="A1:G1"/>
    <mergeCell ref="B2:D2"/>
    <mergeCell ref="E2:G2"/>
    <mergeCell ref="B3:D3"/>
    <mergeCell ref="E3:G3"/>
    <mergeCell ref="A4:G4"/>
    <mergeCell ref="A5:G5"/>
    <mergeCell ref="A6:D6"/>
    <mergeCell ref="F6:G6"/>
    <mergeCell ref="A7:D7"/>
    <mergeCell ref="F7:G7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J19" sqref="J19"/>
    </sheetView>
  </sheetViews>
  <sheetFormatPr defaultRowHeight="12.75" x14ac:dyDescent="0.2"/>
  <cols>
    <col min="1" max="1" width="17.140625" customWidth="1"/>
    <col min="2" max="2" width="33.7109375" customWidth="1"/>
    <col min="3" max="3" width="8.140625" customWidth="1"/>
    <col min="4" max="4" width="13.28515625" customWidth="1"/>
    <col min="5" max="5" width="13.42578125" customWidth="1"/>
  </cols>
  <sheetData>
    <row r="1" spans="1:5" s="3" customFormat="1" ht="28.5" customHeight="1" thickBot="1" x14ac:dyDescent="0.25">
      <c r="A1" s="149" t="s">
        <v>226</v>
      </c>
      <c r="B1" s="150"/>
      <c r="C1" s="150"/>
      <c r="D1" s="150"/>
      <c r="E1" s="150"/>
    </row>
    <row r="2" spans="1:5" s="3" customFormat="1" ht="13.15" customHeight="1" x14ac:dyDescent="0.2">
      <c r="A2" s="119" t="s">
        <v>227</v>
      </c>
      <c r="B2" s="151" t="s">
        <v>228</v>
      </c>
      <c r="C2" s="152"/>
      <c r="D2" s="153"/>
      <c r="E2" s="120" t="s">
        <v>229</v>
      </c>
    </row>
    <row r="3" spans="1:5" s="3" customFormat="1" ht="13.15" customHeight="1" x14ac:dyDescent="0.2">
      <c r="A3" s="121" t="s">
        <v>167</v>
      </c>
      <c r="B3" s="200" t="s">
        <v>261</v>
      </c>
      <c r="C3" s="201"/>
      <c r="D3" s="202"/>
      <c r="E3" s="122" t="s">
        <v>262</v>
      </c>
    </row>
    <row r="4" spans="1:5" s="3" customFormat="1" ht="13.15" customHeight="1" x14ac:dyDescent="0.2">
      <c r="A4" s="123" t="s">
        <v>230</v>
      </c>
      <c r="B4" s="197" t="s">
        <v>259</v>
      </c>
      <c r="C4" s="145"/>
      <c r="D4" s="145"/>
      <c r="E4" s="148"/>
    </row>
    <row r="5" spans="1:5" s="3" customFormat="1" ht="13.15" customHeight="1" x14ac:dyDescent="0.2">
      <c r="A5" s="123" t="s">
        <v>173</v>
      </c>
      <c r="B5" s="197" t="s">
        <v>167</v>
      </c>
      <c r="C5" s="145"/>
      <c r="D5" s="145"/>
      <c r="E5" s="148"/>
    </row>
    <row r="6" spans="1:5" s="3" customFormat="1" ht="13.15" customHeight="1" x14ac:dyDescent="0.2">
      <c r="A6" s="123" t="s">
        <v>174</v>
      </c>
      <c r="B6" s="197" t="s">
        <v>167</v>
      </c>
      <c r="C6" s="145"/>
      <c r="D6" s="145"/>
      <c r="E6" s="148"/>
    </row>
    <row r="7" spans="1:5" s="3" customFormat="1" ht="13.15" customHeight="1" x14ac:dyDescent="0.2">
      <c r="A7" s="123" t="s">
        <v>176</v>
      </c>
      <c r="B7" s="197" t="s">
        <v>167</v>
      </c>
      <c r="C7" s="145"/>
      <c r="D7" s="145"/>
      <c r="E7" s="148"/>
    </row>
    <row r="8" spans="1:5" s="3" customFormat="1" ht="13.15" customHeight="1" thickBot="1" x14ac:dyDescent="0.25">
      <c r="A8" s="123" t="s">
        <v>180</v>
      </c>
      <c r="B8" s="197" t="s">
        <v>167</v>
      </c>
      <c r="C8" s="145"/>
      <c r="D8" s="145"/>
      <c r="E8" s="148"/>
    </row>
    <row r="9" spans="1:5" s="3" customFormat="1" ht="28.5" customHeight="1" thickBot="1" x14ac:dyDescent="0.25">
      <c r="A9" s="198" t="s">
        <v>231</v>
      </c>
      <c r="B9" s="152"/>
      <c r="C9" s="152"/>
      <c r="D9" s="152"/>
      <c r="E9" s="154"/>
    </row>
    <row r="10" spans="1:5" s="3" customFormat="1" ht="28.5" customHeight="1" x14ac:dyDescent="0.2">
      <c r="A10" s="125" t="s">
        <v>232</v>
      </c>
      <c r="B10" s="126" t="s">
        <v>233</v>
      </c>
      <c r="C10" s="127" t="s">
        <v>234</v>
      </c>
      <c r="D10" s="128" t="s">
        <v>235</v>
      </c>
      <c r="E10" s="129" t="s">
        <v>236</v>
      </c>
    </row>
    <row r="11" spans="1:5" s="3" customFormat="1" ht="13.5" thickBot="1" x14ac:dyDescent="0.25">
      <c r="A11" s="130" t="s">
        <v>166</v>
      </c>
      <c r="B11" s="131"/>
      <c r="C11" s="132"/>
      <c r="D11" s="133">
        <f>'KRYCÍ LIST'!E28</f>
        <v>0</v>
      </c>
      <c r="E11" s="134">
        <f>'KRYCÍ LIST'!H39</f>
        <v>0</v>
      </c>
    </row>
    <row r="12" spans="1:5" s="3" customFormat="1" ht="19.5" customHeight="1" thickBot="1" x14ac:dyDescent="0.25">
      <c r="A12" s="187" t="s">
        <v>237</v>
      </c>
      <c r="B12" s="173"/>
      <c r="C12" s="199"/>
      <c r="D12" s="135">
        <f>SUM(D11:D11)</f>
        <v>0</v>
      </c>
      <c r="E12" s="136">
        <f>SUM(E11:E11)</f>
        <v>0</v>
      </c>
    </row>
  </sheetData>
  <mergeCells count="10">
    <mergeCell ref="B7:E7"/>
    <mergeCell ref="B8:E8"/>
    <mergeCell ref="A9:E9"/>
    <mergeCell ref="A12:C12"/>
    <mergeCell ref="A1:E1"/>
    <mergeCell ref="B2:D2"/>
    <mergeCell ref="B3:D3"/>
    <mergeCell ref="B4:E4"/>
    <mergeCell ref="B5:E5"/>
    <mergeCell ref="B6:E6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4" workbookViewId="0">
      <selection activeCell="E18" sqref="E18:F18"/>
    </sheetView>
  </sheetViews>
  <sheetFormatPr defaultRowHeight="12.75" x14ac:dyDescent="0.2"/>
  <cols>
    <col min="1" max="1" width="2.140625" customWidth="1"/>
    <col min="2" max="2" width="4.5703125" customWidth="1"/>
    <col min="3" max="3" width="4.28515625" customWidth="1"/>
    <col min="4" max="4" width="6.7109375" customWidth="1"/>
    <col min="5" max="5" width="6.42578125" customWidth="1"/>
    <col min="6" max="6" width="9.5703125" customWidth="1"/>
    <col min="7" max="7" width="12.28515625" customWidth="1"/>
    <col min="8" max="8" width="6.42578125" customWidth="1"/>
    <col min="9" max="9" width="2.42578125" customWidth="1"/>
    <col min="10" max="10" width="5" customWidth="1"/>
    <col min="11" max="11" width="11.85546875" customWidth="1"/>
    <col min="12" max="12" width="2.28515625" customWidth="1"/>
    <col min="13" max="13" width="13.5703125" customWidth="1"/>
  </cols>
  <sheetData>
    <row r="1" spans="1:13" ht="18.399999999999999" customHeight="1" x14ac:dyDescent="0.25">
      <c r="A1" s="207" t="s">
        <v>161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10.15" customHeight="1" thickBot="1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3" ht="13.15" customHeight="1" x14ac:dyDescent="0.2">
      <c r="A3" s="208" t="s">
        <v>162</v>
      </c>
      <c r="B3" s="152"/>
      <c r="C3" s="152"/>
      <c r="D3" s="153"/>
      <c r="E3" s="209" t="s">
        <v>163</v>
      </c>
      <c r="F3" s="152"/>
      <c r="G3" s="152"/>
      <c r="H3" s="152"/>
      <c r="I3" s="152"/>
      <c r="J3" s="153"/>
      <c r="K3" s="209" t="s">
        <v>164</v>
      </c>
      <c r="L3" s="153"/>
      <c r="M3" s="99" t="s">
        <v>165</v>
      </c>
    </row>
    <row r="4" spans="1:13" ht="13.15" customHeight="1" x14ac:dyDescent="0.2">
      <c r="A4" s="205" t="s">
        <v>166</v>
      </c>
      <c r="B4" s="159"/>
      <c r="C4" s="159"/>
      <c r="D4" s="162"/>
      <c r="E4" s="206" t="s">
        <v>261</v>
      </c>
      <c r="F4" s="156"/>
      <c r="G4" s="156"/>
      <c r="H4" s="156"/>
      <c r="I4" s="156"/>
      <c r="J4" s="157"/>
      <c r="K4" s="158" t="s">
        <v>167</v>
      </c>
      <c r="L4" s="162"/>
      <c r="M4" s="100" t="s">
        <v>168</v>
      </c>
    </row>
    <row r="5" spans="1:13" ht="13.15" customHeight="1" x14ac:dyDescent="0.2">
      <c r="A5" s="203" t="s">
        <v>169</v>
      </c>
      <c r="B5" s="145"/>
      <c r="C5" s="145"/>
      <c r="D5" s="146"/>
      <c r="E5" s="204" t="s">
        <v>170</v>
      </c>
      <c r="F5" s="145"/>
      <c r="G5" s="145"/>
      <c r="H5" s="145"/>
      <c r="I5" s="145"/>
      <c r="J5" s="146"/>
      <c r="K5" s="204" t="s">
        <v>171</v>
      </c>
      <c r="L5" s="146"/>
      <c r="M5" s="101" t="s">
        <v>172</v>
      </c>
    </row>
    <row r="6" spans="1:13" ht="13.15" customHeight="1" x14ac:dyDescent="0.2">
      <c r="A6" s="205" t="s">
        <v>167</v>
      </c>
      <c r="B6" s="159"/>
      <c r="C6" s="159"/>
      <c r="D6" s="162"/>
      <c r="E6" s="206" t="s">
        <v>259</v>
      </c>
      <c r="F6" s="156"/>
      <c r="G6" s="156"/>
      <c r="H6" s="156"/>
      <c r="I6" s="156"/>
      <c r="J6" s="157"/>
      <c r="K6" s="158" t="s">
        <v>167</v>
      </c>
      <c r="L6" s="162"/>
      <c r="M6" s="100" t="s">
        <v>167</v>
      </c>
    </row>
    <row r="7" spans="1:13" s="3" customFormat="1" ht="13.15" customHeight="1" x14ac:dyDescent="0.2">
      <c r="A7" s="223" t="s">
        <v>173</v>
      </c>
      <c r="B7" s="214"/>
      <c r="C7" s="214"/>
      <c r="D7" s="226" t="s">
        <v>167</v>
      </c>
      <c r="E7" s="227"/>
      <c r="F7" s="227"/>
      <c r="G7" s="228"/>
      <c r="H7" s="213" t="s">
        <v>177</v>
      </c>
      <c r="I7" s="214"/>
      <c r="J7" s="214"/>
      <c r="K7" s="214"/>
      <c r="L7" s="214"/>
      <c r="M7" s="102"/>
    </row>
    <row r="8" spans="1:13" s="3" customFormat="1" ht="13.15" customHeight="1" x14ac:dyDescent="0.2">
      <c r="A8" s="223" t="s">
        <v>174</v>
      </c>
      <c r="B8" s="214"/>
      <c r="C8" s="214"/>
      <c r="D8" s="226" t="s">
        <v>167</v>
      </c>
      <c r="E8" s="227"/>
      <c r="F8" s="227"/>
      <c r="G8" s="228"/>
      <c r="H8" s="213" t="s">
        <v>178</v>
      </c>
      <c r="I8" s="214"/>
      <c r="J8" s="214"/>
      <c r="K8" s="214"/>
      <c r="L8" s="214"/>
      <c r="M8" s="103" t="str">
        <f>IF(M7=0,"",E28/M7)</f>
        <v/>
      </c>
    </row>
    <row r="9" spans="1:13" ht="13.15" customHeight="1" x14ac:dyDescent="0.2">
      <c r="A9" s="224" t="s">
        <v>175</v>
      </c>
      <c r="B9" s="176"/>
      <c r="C9" s="176"/>
      <c r="D9" s="229" t="s">
        <v>167</v>
      </c>
      <c r="E9" s="176"/>
      <c r="F9" s="176"/>
      <c r="G9" s="179"/>
      <c r="H9" s="213" t="s">
        <v>179</v>
      </c>
      <c r="I9" s="176"/>
      <c r="J9" s="176"/>
      <c r="K9" s="217" t="s">
        <v>167</v>
      </c>
      <c r="L9" s="176"/>
      <c r="M9" s="177"/>
    </row>
    <row r="10" spans="1:13" s="3" customFormat="1" ht="13.15" customHeight="1" x14ac:dyDescent="0.2">
      <c r="A10" s="225" t="s">
        <v>176</v>
      </c>
      <c r="B10" s="216"/>
      <c r="C10" s="216"/>
      <c r="D10" s="218" t="s">
        <v>167</v>
      </c>
      <c r="E10" s="230"/>
      <c r="F10" s="230"/>
      <c r="G10" s="231"/>
      <c r="H10" s="215" t="s">
        <v>180</v>
      </c>
      <c r="I10" s="216"/>
      <c r="J10" s="218" t="s">
        <v>167</v>
      </c>
      <c r="K10" s="219"/>
      <c r="L10" s="219"/>
      <c r="M10" s="220"/>
    </row>
    <row r="11" spans="1:13" ht="13.9" customHeight="1" thickBot="1" x14ac:dyDescent="0.25">
      <c r="A11" s="210" t="s">
        <v>167</v>
      </c>
      <c r="B11" s="211"/>
      <c r="C11" s="211"/>
      <c r="D11" s="211"/>
      <c r="E11" s="211"/>
      <c r="F11" s="211"/>
      <c r="G11" s="212"/>
      <c r="H11" s="221" t="s">
        <v>167</v>
      </c>
      <c r="I11" s="211"/>
      <c r="J11" s="211"/>
      <c r="K11" s="211"/>
      <c r="L11" s="211"/>
      <c r="M11" s="222"/>
    </row>
    <row r="12" spans="1:13" ht="28.5" customHeight="1" thickBot="1" x14ac:dyDescent="0.25">
      <c r="A12" s="172" t="s">
        <v>181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4"/>
    </row>
    <row r="13" spans="1:13" ht="13.15" customHeight="1" x14ac:dyDescent="0.2">
      <c r="A13" s="234" t="s">
        <v>182</v>
      </c>
      <c r="B13" s="165"/>
      <c r="C13" s="165"/>
      <c r="D13" s="165"/>
      <c r="E13" s="165"/>
      <c r="F13" s="165"/>
      <c r="G13" s="234" t="s">
        <v>183</v>
      </c>
      <c r="H13" s="165"/>
      <c r="I13" s="165"/>
      <c r="J13" s="165"/>
      <c r="K13" s="165"/>
      <c r="L13" s="165"/>
      <c r="M13" s="235"/>
    </row>
    <row r="14" spans="1:13" s="3" customFormat="1" ht="13.15" customHeight="1" x14ac:dyDescent="0.2">
      <c r="A14" s="236"/>
      <c r="B14" s="213" t="s">
        <v>184</v>
      </c>
      <c r="C14" s="214"/>
      <c r="D14" s="233"/>
      <c r="E14" s="180"/>
      <c r="F14" s="214"/>
      <c r="G14" s="178" t="s">
        <v>199</v>
      </c>
      <c r="H14" s="238"/>
      <c r="I14" s="238"/>
      <c r="J14" s="239"/>
      <c r="K14" s="105"/>
      <c r="L14" s="106" t="s">
        <v>200</v>
      </c>
      <c r="M14" s="110">
        <f>E20*K14/100</f>
        <v>0</v>
      </c>
    </row>
    <row r="15" spans="1:13" s="3" customFormat="1" ht="13.15" customHeight="1" x14ac:dyDescent="0.2">
      <c r="A15" s="237"/>
      <c r="B15" s="213" t="s">
        <v>185</v>
      </c>
      <c r="C15" s="214"/>
      <c r="D15" s="233"/>
      <c r="E15" s="180"/>
      <c r="F15" s="214"/>
      <c r="G15" s="178" t="s">
        <v>201</v>
      </c>
      <c r="H15" s="238"/>
      <c r="I15" s="238"/>
      <c r="J15" s="239"/>
      <c r="K15" s="105"/>
      <c r="L15" s="106" t="s">
        <v>200</v>
      </c>
      <c r="M15" s="110">
        <f>E20*K15/100</f>
        <v>0</v>
      </c>
    </row>
    <row r="16" spans="1:13" s="3" customFormat="1" ht="13.15" customHeight="1" x14ac:dyDescent="0.2">
      <c r="A16" s="109" t="s">
        <v>186</v>
      </c>
      <c r="B16" s="232" t="s">
        <v>187</v>
      </c>
      <c r="C16" s="214"/>
      <c r="D16" s="233"/>
      <c r="E16" s="180"/>
      <c r="F16" s="214"/>
      <c r="G16" s="178" t="s">
        <v>202</v>
      </c>
      <c r="H16" s="238"/>
      <c r="I16" s="238"/>
      <c r="J16" s="239"/>
      <c r="K16" s="105"/>
      <c r="L16" s="106" t="s">
        <v>200</v>
      </c>
      <c r="M16" s="110">
        <f>E20*K16/100</f>
        <v>0</v>
      </c>
    </row>
    <row r="17" spans="1:13" s="3" customFormat="1" ht="13.15" customHeight="1" x14ac:dyDescent="0.2">
      <c r="A17" s="109" t="s">
        <v>188</v>
      </c>
      <c r="B17" s="232" t="s">
        <v>189</v>
      </c>
      <c r="C17" s="214"/>
      <c r="D17" s="233"/>
      <c r="E17" s="180"/>
      <c r="F17" s="214"/>
      <c r="G17" s="178" t="s">
        <v>203</v>
      </c>
      <c r="H17" s="238"/>
      <c r="I17" s="238"/>
      <c r="J17" s="239"/>
      <c r="K17" s="105"/>
      <c r="L17" s="106" t="s">
        <v>200</v>
      </c>
      <c r="M17" s="110">
        <f>E20*K17/100</f>
        <v>0</v>
      </c>
    </row>
    <row r="18" spans="1:13" s="3" customFormat="1" ht="13.15" customHeight="1" x14ac:dyDescent="0.2">
      <c r="A18" s="109" t="s">
        <v>190</v>
      </c>
      <c r="B18" s="232" t="s">
        <v>191</v>
      </c>
      <c r="C18" s="214"/>
      <c r="D18" s="233"/>
      <c r="E18" s="180">
        <v>0</v>
      </c>
      <c r="F18" s="214"/>
      <c r="G18" s="178" t="s">
        <v>204</v>
      </c>
      <c r="H18" s="238"/>
      <c r="I18" s="238"/>
      <c r="J18" s="239"/>
      <c r="K18" s="105">
        <v>3.5</v>
      </c>
      <c r="L18" s="106" t="s">
        <v>200</v>
      </c>
      <c r="M18" s="110">
        <f>E20*K18/100</f>
        <v>0</v>
      </c>
    </row>
    <row r="19" spans="1:13" s="3" customFormat="1" ht="13.15" customHeight="1" x14ac:dyDescent="0.2">
      <c r="A19" s="109" t="s">
        <v>192</v>
      </c>
      <c r="B19" s="232" t="s">
        <v>193</v>
      </c>
      <c r="C19" s="214"/>
      <c r="D19" s="233"/>
      <c r="E19" s="180">
        <v>0</v>
      </c>
      <c r="F19" s="214"/>
      <c r="G19" s="178" t="s">
        <v>205</v>
      </c>
      <c r="H19" s="238"/>
      <c r="I19" s="238"/>
      <c r="J19" s="239"/>
      <c r="K19" s="105">
        <v>1.6</v>
      </c>
      <c r="L19" s="106" t="s">
        <v>200</v>
      </c>
      <c r="M19" s="110">
        <f>E20*K19/100</f>
        <v>0</v>
      </c>
    </row>
    <row r="20" spans="1:13" s="3" customFormat="1" ht="13.15" customHeight="1" x14ac:dyDescent="0.2">
      <c r="A20" s="178" t="s">
        <v>194</v>
      </c>
      <c r="B20" s="240"/>
      <c r="C20" s="240"/>
      <c r="D20" s="241"/>
      <c r="E20" s="180">
        <f>SUM(E16:E19)</f>
        <v>0</v>
      </c>
      <c r="F20" s="214"/>
      <c r="G20" s="178" t="s">
        <v>206</v>
      </c>
      <c r="H20" s="238"/>
      <c r="I20" s="238"/>
      <c r="J20" s="239"/>
      <c r="K20" s="105">
        <v>1.4</v>
      </c>
      <c r="L20" s="106" t="s">
        <v>200</v>
      </c>
      <c r="M20" s="110">
        <f>E20*K20/100</f>
        <v>0</v>
      </c>
    </row>
    <row r="21" spans="1:13" s="3" customFormat="1" ht="13.15" customHeight="1" x14ac:dyDescent="0.2">
      <c r="A21" s="178" t="s">
        <v>195</v>
      </c>
      <c r="B21" s="240"/>
      <c r="C21" s="240"/>
      <c r="D21" s="241"/>
      <c r="E21" s="180">
        <v>0</v>
      </c>
      <c r="F21" s="214"/>
      <c r="G21" s="178" t="s">
        <v>263</v>
      </c>
      <c r="H21" s="238"/>
      <c r="I21" s="238"/>
      <c r="J21" s="239"/>
      <c r="K21" s="105">
        <v>2</v>
      </c>
      <c r="L21" s="106" t="s">
        <v>200</v>
      </c>
      <c r="M21" s="110">
        <f>E20*K21/100</f>
        <v>0</v>
      </c>
    </row>
    <row r="22" spans="1:13" s="3" customFormat="1" ht="13.15" customHeight="1" x14ac:dyDescent="0.2">
      <c r="A22" s="178" t="s">
        <v>196</v>
      </c>
      <c r="B22" s="240"/>
      <c r="C22" s="240"/>
      <c r="D22" s="241"/>
      <c r="E22" s="180">
        <v>0</v>
      </c>
      <c r="F22" s="214"/>
      <c r="G22" s="178" t="s">
        <v>207</v>
      </c>
      <c r="H22" s="238"/>
      <c r="I22" s="238"/>
      <c r="J22" s="239"/>
      <c r="K22" s="105"/>
      <c r="L22" s="106" t="s">
        <v>200</v>
      </c>
      <c r="M22" s="110">
        <f>E20*K22/100</f>
        <v>0</v>
      </c>
    </row>
    <row r="23" spans="1:13" s="3" customFormat="1" ht="13.15" customHeight="1" thickBot="1" x14ac:dyDescent="0.25">
      <c r="A23" s="178" t="s">
        <v>197</v>
      </c>
      <c r="B23" s="240"/>
      <c r="C23" s="240"/>
      <c r="D23" s="241"/>
      <c r="E23" s="180">
        <v>0</v>
      </c>
      <c r="F23" s="214"/>
      <c r="G23" s="144"/>
      <c r="H23" s="242"/>
      <c r="I23" s="242"/>
      <c r="J23" s="243"/>
      <c r="K23" s="107"/>
      <c r="L23" s="108" t="s">
        <v>200</v>
      </c>
      <c r="M23" s="111">
        <f>E20*K23/100</f>
        <v>0</v>
      </c>
    </row>
    <row r="24" spans="1:13" s="3" customFormat="1" ht="13.15" customHeight="1" x14ac:dyDescent="0.2">
      <c r="A24" s="178" t="s">
        <v>198</v>
      </c>
      <c r="B24" s="240"/>
      <c r="C24" s="240"/>
      <c r="D24" s="240"/>
      <c r="E24" s="180">
        <f>SUM(E20:E23)</f>
        <v>0</v>
      </c>
      <c r="F24" s="214"/>
      <c r="G24" s="234" t="s">
        <v>208</v>
      </c>
      <c r="H24" s="165"/>
      <c r="I24" s="165"/>
      <c r="J24" s="165"/>
      <c r="K24" s="165"/>
      <c r="L24" s="165"/>
      <c r="M24" s="244"/>
    </row>
    <row r="25" spans="1:13" s="3" customFormat="1" ht="13.15" customHeight="1" x14ac:dyDescent="0.2">
      <c r="A25" s="178" t="s">
        <v>210</v>
      </c>
      <c r="B25" s="238"/>
      <c r="C25" s="238"/>
      <c r="D25" s="239"/>
      <c r="E25" s="180">
        <f>SUM(M14:M23)</f>
        <v>0</v>
      </c>
      <c r="F25" s="176"/>
      <c r="G25" s="178"/>
      <c r="H25" s="240"/>
      <c r="I25" s="240"/>
      <c r="J25" s="241"/>
      <c r="K25" s="105"/>
      <c r="L25" s="106" t="s">
        <v>200</v>
      </c>
      <c r="M25" s="110">
        <f>E20*K25/100</f>
        <v>0</v>
      </c>
    </row>
    <row r="26" spans="1:13" s="3" customFormat="1" ht="13.15" customHeight="1" thickBot="1" x14ac:dyDescent="0.25">
      <c r="A26" s="178" t="s">
        <v>211</v>
      </c>
      <c r="B26" s="238"/>
      <c r="C26" s="238"/>
      <c r="D26" s="239"/>
      <c r="E26" s="180">
        <f>SUM(M25:M26)</f>
        <v>0</v>
      </c>
      <c r="F26" s="176"/>
      <c r="G26" s="144"/>
      <c r="H26" s="147"/>
      <c r="I26" s="147"/>
      <c r="J26" s="245"/>
      <c r="K26" s="107"/>
      <c r="L26" s="108" t="s">
        <v>200</v>
      </c>
      <c r="M26" s="111">
        <f>E20*K26/100</f>
        <v>0</v>
      </c>
    </row>
    <row r="27" spans="1:13" s="3" customFormat="1" ht="13.15" customHeight="1" thickBot="1" x14ac:dyDescent="0.25">
      <c r="A27" s="144" t="s">
        <v>212</v>
      </c>
      <c r="B27" s="242"/>
      <c r="C27" s="242"/>
      <c r="D27" s="243"/>
      <c r="E27" s="255">
        <f>SUM(M28:M28)</f>
        <v>0</v>
      </c>
      <c r="F27" s="145"/>
      <c r="G27" s="234" t="s">
        <v>209</v>
      </c>
      <c r="H27" s="246"/>
      <c r="I27" s="246"/>
      <c r="J27" s="246"/>
      <c r="K27" s="246"/>
      <c r="L27" s="246"/>
      <c r="M27" s="247"/>
    </row>
    <row r="28" spans="1:13" s="3" customFormat="1" ht="13.15" customHeight="1" thickBot="1" x14ac:dyDescent="0.25">
      <c r="A28" s="256" t="s">
        <v>213</v>
      </c>
      <c r="B28" s="257"/>
      <c r="C28" s="257"/>
      <c r="D28" s="258"/>
      <c r="E28" s="259">
        <f>SUM(E24:E27)</f>
        <v>0</v>
      </c>
      <c r="F28" s="152"/>
      <c r="G28" s="144"/>
      <c r="H28" s="147"/>
      <c r="I28" s="147"/>
      <c r="J28" s="245"/>
      <c r="K28" s="107"/>
      <c r="L28" s="108" t="s">
        <v>200</v>
      </c>
      <c r="M28" s="111">
        <f>E20*K28/100</f>
        <v>0</v>
      </c>
    </row>
    <row r="29" spans="1:13" s="4" customFormat="1" ht="13.15" customHeight="1" x14ac:dyDescent="0.2">
      <c r="A29" s="248" t="s">
        <v>214</v>
      </c>
      <c r="B29" s="249"/>
      <c r="C29" s="249"/>
      <c r="D29" s="250"/>
      <c r="E29" s="251" t="s">
        <v>215</v>
      </c>
      <c r="F29" s="249"/>
      <c r="G29" s="250"/>
      <c r="H29" s="251" t="s">
        <v>216</v>
      </c>
      <c r="I29" s="249"/>
      <c r="J29" s="249"/>
      <c r="K29" s="249"/>
      <c r="L29" s="249"/>
      <c r="M29" s="252"/>
    </row>
    <row r="30" spans="1:13" s="3" customFormat="1" ht="13.15" customHeight="1" x14ac:dyDescent="0.2">
      <c r="A30" s="253" t="s">
        <v>167</v>
      </c>
      <c r="B30" s="145"/>
      <c r="C30" s="145"/>
      <c r="D30" s="146"/>
      <c r="E30" s="112" t="s">
        <v>217</v>
      </c>
      <c r="F30" s="147"/>
      <c r="G30" s="146"/>
      <c r="H30" s="112" t="s">
        <v>217</v>
      </c>
      <c r="I30" s="147"/>
      <c r="J30" s="145"/>
      <c r="K30" s="145"/>
      <c r="L30" s="145"/>
      <c r="M30" s="254"/>
    </row>
    <row r="31" spans="1:13" s="3" customFormat="1" ht="13.15" customHeight="1" x14ac:dyDescent="0.2">
      <c r="A31" s="266" t="s">
        <v>218</v>
      </c>
      <c r="B31" s="192"/>
      <c r="C31" s="267">
        <v>45743</v>
      </c>
      <c r="D31" s="193"/>
      <c r="E31" s="112" t="s">
        <v>218</v>
      </c>
      <c r="F31" s="268"/>
      <c r="G31" s="193"/>
      <c r="H31" s="112" t="s">
        <v>218</v>
      </c>
      <c r="I31" s="268"/>
      <c r="J31" s="192"/>
      <c r="K31" s="192"/>
      <c r="L31" s="192"/>
      <c r="M31" s="269"/>
    </row>
    <row r="32" spans="1:13" s="3" customFormat="1" ht="13.15" customHeight="1" x14ac:dyDescent="0.2">
      <c r="A32" s="266"/>
      <c r="B32" s="192"/>
      <c r="C32" s="192"/>
      <c r="D32" s="193"/>
      <c r="E32" s="273" t="s">
        <v>219</v>
      </c>
      <c r="F32" s="192"/>
      <c r="G32" s="193"/>
      <c r="H32" s="273" t="s">
        <v>219</v>
      </c>
      <c r="I32" s="192"/>
      <c r="J32" s="192"/>
      <c r="K32" s="192"/>
      <c r="L32" s="192"/>
      <c r="M32" s="269"/>
    </row>
    <row r="33" spans="1:13" x14ac:dyDescent="0.2">
      <c r="A33" s="270"/>
      <c r="B33" s="271"/>
      <c r="C33" s="271"/>
      <c r="D33" s="272"/>
      <c r="E33" s="274"/>
      <c r="F33" s="271"/>
      <c r="G33" s="272"/>
      <c r="H33" s="274"/>
      <c r="I33" s="271"/>
      <c r="J33" s="271"/>
      <c r="K33" s="271"/>
      <c r="L33" s="271"/>
      <c r="M33" s="275"/>
    </row>
    <row r="34" spans="1:13" s="3" customFormat="1" ht="56.25" customHeight="1" thickBot="1" x14ac:dyDescent="0.25">
      <c r="A34" s="270"/>
      <c r="B34" s="271"/>
      <c r="C34" s="271"/>
      <c r="D34" s="272"/>
      <c r="E34" s="274"/>
      <c r="F34" s="271"/>
      <c r="G34" s="272"/>
      <c r="H34" s="274"/>
      <c r="I34" s="271"/>
      <c r="J34" s="271"/>
      <c r="K34" s="271"/>
      <c r="L34" s="271"/>
      <c r="M34" s="275"/>
    </row>
    <row r="35" spans="1:13" s="3" customFormat="1" ht="13.15" customHeight="1" x14ac:dyDescent="0.2">
      <c r="A35" s="164" t="s">
        <v>220</v>
      </c>
      <c r="B35" s="260"/>
      <c r="C35" s="260"/>
      <c r="D35" s="261"/>
      <c r="E35" s="262">
        <v>21</v>
      </c>
      <c r="F35" s="165"/>
      <c r="G35" s="114" t="s">
        <v>221</v>
      </c>
      <c r="H35" s="263">
        <f>E28-H37</f>
        <v>0</v>
      </c>
      <c r="I35" s="264"/>
      <c r="J35" s="264"/>
      <c r="K35" s="264"/>
      <c r="L35" s="264"/>
      <c r="M35" s="115" t="s">
        <v>222</v>
      </c>
    </row>
    <row r="36" spans="1:13" s="3" customFormat="1" ht="13.15" customHeight="1" x14ac:dyDescent="0.2">
      <c r="A36" s="178" t="s">
        <v>223</v>
      </c>
      <c r="B36" s="238"/>
      <c r="C36" s="238"/>
      <c r="D36" s="239"/>
      <c r="E36" s="265">
        <v>21</v>
      </c>
      <c r="F36" s="176"/>
      <c r="G36" s="104" t="s">
        <v>221</v>
      </c>
      <c r="H36" s="180">
        <f>H35*E36/100</f>
        <v>0</v>
      </c>
      <c r="I36" s="176"/>
      <c r="J36" s="176"/>
      <c r="K36" s="176"/>
      <c r="L36" s="176"/>
      <c r="M36" s="116" t="s">
        <v>222</v>
      </c>
    </row>
    <row r="37" spans="1:13" s="3" customFormat="1" ht="13.15" customHeight="1" x14ac:dyDescent="0.2">
      <c r="A37" s="178" t="s">
        <v>220</v>
      </c>
      <c r="B37" s="238"/>
      <c r="C37" s="238"/>
      <c r="D37" s="239"/>
      <c r="E37" s="265">
        <v>12</v>
      </c>
      <c r="F37" s="176"/>
      <c r="G37" s="104" t="s">
        <v>221</v>
      </c>
      <c r="H37" s="180">
        <v>0</v>
      </c>
      <c r="I37" s="279"/>
      <c r="J37" s="279"/>
      <c r="K37" s="279"/>
      <c r="L37" s="279"/>
      <c r="M37" s="116" t="s">
        <v>222</v>
      </c>
    </row>
    <row r="38" spans="1:13" s="3" customFormat="1" ht="13.15" customHeight="1" x14ac:dyDescent="0.2">
      <c r="A38" s="178" t="s">
        <v>223</v>
      </c>
      <c r="B38" s="238"/>
      <c r="C38" s="238"/>
      <c r="D38" s="239"/>
      <c r="E38" s="265">
        <v>12</v>
      </c>
      <c r="F38" s="176"/>
      <c r="G38" s="104" t="s">
        <v>221</v>
      </c>
      <c r="H38" s="180">
        <f>H37*E38/100</f>
        <v>0</v>
      </c>
      <c r="I38" s="176"/>
      <c r="J38" s="176"/>
      <c r="K38" s="176"/>
      <c r="L38" s="176"/>
      <c r="M38" s="116" t="s">
        <v>222</v>
      </c>
    </row>
    <row r="39" spans="1:13" s="117" customFormat="1" ht="19.5" customHeight="1" thickBot="1" x14ac:dyDescent="0.3">
      <c r="A39" s="276" t="s">
        <v>224</v>
      </c>
      <c r="B39" s="277"/>
      <c r="C39" s="277"/>
      <c r="D39" s="277"/>
      <c r="E39" s="277"/>
      <c r="F39" s="277"/>
      <c r="G39" s="277"/>
      <c r="H39" s="278">
        <f>SUM(H35:H38)</f>
        <v>0</v>
      </c>
      <c r="I39" s="185"/>
      <c r="J39" s="185"/>
      <c r="K39" s="185"/>
      <c r="L39" s="185"/>
      <c r="M39" s="118" t="s">
        <v>222</v>
      </c>
    </row>
    <row r="40" spans="1:13" s="3" customFormat="1" ht="13.15" customHeight="1" x14ac:dyDescent="0.2"/>
    <row r="41" spans="1:13" s="3" customFormat="1" ht="13.15" customHeight="1" x14ac:dyDescent="0.2">
      <c r="A41" s="268" t="s">
        <v>225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</row>
  </sheetData>
  <mergeCells count="110"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A5:D5"/>
    <mergeCell ref="E5:J5"/>
    <mergeCell ref="K5:L5"/>
    <mergeCell ref="A6:D6"/>
    <mergeCell ref="K6:L6"/>
    <mergeCell ref="E6:J6"/>
    <mergeCell ref="A1:M1"/>
    <mergeCell ref="A2:M2"/>
    <mergeCell ref="A3:D3"/>
    <mergeCell ref="E3:J3"/>
    <mergeCell ref="K3:L3"/>
    <mergeCell ref="A4:D4"/>
    <mergeCell ref="K4:L4"/>
    <mergeCell ref="E4:J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workbookViewId="0">
      <selection activeCell="C19" sqref="C19"/>
    </sheetView>
  </sheetViews>
  <sheetFormatPr defaultRowHeight="12.75" x14ac:dyDescent="0.2"/>
  <cols>
    <col min="1" max="1" width="3.85546875" customWidth="1"/>
    <col min="2" max="2" width="45.28515625" customWidth="1"/>
    <col min="3" max="5" width="10.7109375" customWidth="1"/>
  </cols>
  <sheetData>
    <row r="1" spans="1:5" s="2" customFormat="1" x14ac:dyDescent="0.2">
      <c r="A1" s="285" t="s">
        <v>257</v>
      </c>
      <c r="B1" s="192"/>
      <c r="C1" s="192"/>
      <c r="D1" s="285" t="s">
        <v>0</v>
      </c>
      <c r="E1" s="192"/>
    </row>
    <row r="2" spans="1:5" s="2" customFormat="1" x14ac:dyDescent="0.2">
      <c r="A2" s="285" t="s">
        <v>260</v>
      </c>
      <c r="B2" s="192"/>
      <c r="C2" s="192"/>
      <c r="D2" s="285" t="s">
        <v>256</v>
      </c>
      <c r="E2" s="192"/>
    </row>
    <row r="3" spans="1:5" s="1" customFormat="1" ht="9.75" x14ac:dyDescent="0.2"/>
    <row r="4" spans="1:5" s="4" customFormat="1" x14ac:dyDescent="0.2">
      <c r="A4" s="286" t="s">
        <v>145</v>
      </c>
      <c r="B4" s="192"/>
      <c r="C4" s="192"/>
      <c r="D4" s="192"/>
      <c r="E4" s="192"/>
    </row>
    <row r="5" spans="1:5" s="1" customFormat="1" ht="10.5" thickBot="1" x14ac:dyDescent="0.25"/>
    <row r="6" spans="1:5" s="1" customFormat="1" ht="9.75" customHeight="1" x14ac:dyDescent="0.2">
      <c r="A6" s="280" t="s">
        <v>146</v>
      </c>
      <c r="B6" s="282" t="s">
        <v>147</v>
      </c>
      <c r="C6" s="284" t="s">
        <v>148</v>
      </c>
      <c r="D6" s="165"/>
      <c r="E6" s="235"/>
    </row>
    <row r="7" spans="1:5" s="1" customFormat="1" ht="9.75" customHeight="1" thickBot="1" x14ac:dyDescent="0.25">
      <c r="A7" s="281"/>
      <c r="B7" s="283"/>
      <c r="C7" s="77" t="s">
        <v>15</v>
      </c>
      <c r="D7" s="78" t="s">
        <v>20</v>
      </c>
      <c r="E7" s="79" t="s">
        <v>149</v>
      </c>
    </row>
    <row r="8" spans="1:5" s="17" customFormat="1" ht="11.25" x14ac:dyDescent="0.2">
      <c r="A8" s="80"/>
      <c r="B8" s="83" t="s">
        <v>26</v>
      </c>
      <c r="C8" s="81"/>
      <c r="D8" s="81"/>
      <c r="E8" s="82"/>
    </row>
    <row r="9" spans="1:5" s="17" customFormat="1" ht="11.25" x14ac:dyDescent="0.2">
      <c r="A9" s="84">
        <v>3</v>
      </c>
      <c r="B9" s="30" t="s">
        <v>150</v>
      </c>
      <c r="C9" s="85">
        <v>0</v>
      </c>
      <c r="D9" s="85">
        <v>0</v>
      </c>
      <c r="E9" s="86">
        <v>0</v>
      </c>
    </row>
    <row r="10" spans="1:5" s="17" customFormat="1" ht="11.25" x14ac:dyDescent="0.2">
      <c r="A10" s="87">
        <v>62</v>
      </c>
      <c r="B10" s="88" t="s">
        <v>151</v>
      </c>
      <c r="C10" s="89">
        <f>ROZPOČET!G27</f>
        <v>0</v>
      </c>
      <c r="D10" s="89">
        <v>0</v>
      </c>
      <c r="E10" s="90">
        <v>0</v>
      </c>
    </row>
    <row r="11" spans="1:5" s="17" customFormat="1" ht="11.25" x14ac:dyDescent="0.2">
      <c r="A11" s="87">
        <v>94</v>
      </c>
      <c r="B11" s="88" t="s">
        <v>152</v>
      </c>
      <c r="C11" s="89">
        <f>ROZPOČET!G32</f>
        <v>0</v>
      </c>
      <c r="D11" s="89">
        <v>0</v>
      </c>
      <c r="E11" s="90">
        <v>0</v>
      </c>
    </row>
    <row r="12" spans="1:5" s="17" customFormat="1" ht="11.25" x14ac:dyDescent="0.2">
      <c r="A12" s="87">
        <v>96</v>
      </c>
      <c r="B12" s="88" t="s">
        <v>153</v>
      </c>
      <c r="C12" s="89">
        <f>ROZPOČET!G48</f>
        <v>0</v>
      </c>
      <c r="D12" s="89">
        <v>0</v>
      </c>
      <c r="E12" s="90">
        <v>0</v>
      </c>
    </row>
    <row r="13" spans="1:5" s="17" customFormat="1" ht="11.25" x14ac:dyDescent="0.2">
      <c r="A13" s="87">
        <v>99</v>
      </c>
      <c r="B13" s="88" t="s">
        <v>154</v>
      </c>
      <c r="C13" s="89">
        <f>ROZPOČET!G52</f>
        <v>0</v>
      </c>
      <c r="D13" s="89">
        <v>0</v>
      </c>
      <c r="E13" s="90">
        <v>0</v>
      </c>
    </row>
    <row r="14" spans="1:5" s="17" customFormat="1" ht="12" thickBot="1" x14ac:dyDescent="0.25">
      <c r="A14" s="91"/>
      <c r="B14" s="92" t="s">
        <v>155</v>
      </c>
      <c r="C14" s="93">
        <f>SUM(C9:C13)</f>
        <v>0</v>
      </c>
      <c r="D14" s="93">
        <f>SUM(D9:D13)</f>
        <v>0</v>
      </c>
      <c r="E14" s="94">
        <f>SUM(E9:E13)</f>
        <v>0</v>
      </c>
    </row>
    <row r="15" spans="1:5" s="1" customFormat="1" ht="10.5" thickBot="1" x14ac:dyDescent="0.25"/>
    <row r="16" spans="1:5" s="17" customFormat="1" ht="11.25" x14ac:dyDescent="0.2">
      <c r="A16" s="80"/>
      <c r="B16" s="83" t="s">
        <v>103</v>
      </c>
      <c r="C16" s="81"/>
      <c r="D16" s="81"/>
      <c r="E16" s="82"/>
    </row>
    <row r="17" spans="1:5" s="17" customFormat="1" ht="11.25" x14ac:dyDescent="0.2">
      <c r="A17" s="84">
        <v>764</v>
      </c>
      <c r="B17" s="30" t="s">
        <v>156</v>
      </c>
      <c r="C17" s="85">
        <f>ROZPOČET!G69</f>
        <v>0</v>
      </c>
      <c r="D17" s="85">
        <v>0</v>
      </c>
      <c r="E17" s="86">
        <v>0</v>
      </c>
    </row>
    <row r="18" spans="1:5" s="17" customFormat="1" ht="11.25" x14ac:dyDescent="0.2">
      <c r="A18" s="87">
        <v>765</v>
      </c>
      <c r="B18" s="88" t="s">
        <v>157</v>
      </c>
      <c r="C18" s="89">
        <v>0</v>
      </c>
      <c r="D18" s="89">
        <v>0</v>
      </c>
      <c r="E18" s="90">
        <v>0</v>
      </c>
    </row>
    <row r="19" spans="1:5" s="17" customFormat="1" ht="11.25" x14ac:dyDescent="0.2">
      <c r="A19" s="87">
        <v>783</v>
      </c>
      <c r="B19" s="88" t="s">
        <v>158</v>
      </c>
      <c r="C19" s="89">
        <f>ROZPOČET!G80</f>
        <v>0</v>
      </c>
      <c r="D19" s="89">
        <v>0</v>
      </c>
      <c r="E19" s="90">
        <v>0</v>
      </c>
    </row>
    <row r="20" spans="1:5" s="17" customFormat="1" ht="12" thickBot="1" x14ac:dyDescent="0.25">
      <c r="A20" s="91"/>
      <c r="B20" s="92" t="s">
        <v>159</v>
      </c>
      <c r="C20" s="93">
        <f>SUM(C17:C19)</f>
        <v>0</v>
      </c>
      <c r="D20" s="93">
        <f>SUM(D17:D19)</f>
        <v>0</v>
      </c>
      <c r="E20" s="94">
        <f>SUM(E17:E19)</f>
        <v>0</v>
      </c>
    </row>
    <row r="21" spans="1:5" s="1" customFormat="1" ht="10.5" thickBot="1" x14ac:dyDescent="0.25"/>
    <row r="22" spans="1:5" s="17" customFormat="1" ht="12" thickBot="1" x14ac:dyDescent="0.25">
      <c r="A22" s="95"/>
      <c r="B22" s="96" t="s">
        <v>160</v>
      </c>
      <c r="C22" s="97">
        <f>C14+C20</f>
        <v>0</v>
      </c>
      <c r="D22" s="97">
        <f>D14+D20</f>
        <v>0</v>
      </c>
      <c r="E22" s="98">
        <f>E14+E20</f>
        <v>0</v>
      </c>
    </row>
  </sheetData>
  <mergeCells count="8">
    <mergeCell ref="A6:A7"/>
    <mergeCell ref="B6:B7"/>
    <mergeCell ref="C6:E6"/>
    <mergeCell ref="A1:C1"/>
    <mergeCell ref="D1:E1"/>
    <mergeCell ref="A2:C2"/>
    <mergeCell ref="D2:E2"/>
    <mergeCell ref="A4:E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2"/>
  <sheetViews>
    <sheetView topLeftCell="A55" workbookViewId="0">
      <selection activeCell="G73" sqref="G73"/>
    </sheetView>
  </sheetViews>
  <sheetFormatPr defaultRowHeight="12.75" x14ac:dyDescent="0.2"/>
  <cols>
    <col min="1" max="1" width="3.7109375" customWidth="1"/>
    <col min="2" max="2" width="11.140625" customWidth="1"/>
    <col min="3" max="3" width="43.42578125" customWidth="1"/>
    <col min="4" max="4" width="4.42578125" customWidth="1"/>
    <col min="5" max="5" width="8.7109375" customWidth="1"/>
    <col min="6" max="9" width="10.7109375" customWidth="1"/>
    <col min="10" max="11" width="9.140625" customWidth="1"/>
  </cols>
  <sheetData>
    <row r="1" spans="1:11" s="2" customFormat="1" x14ac:dyDescent="0.2">
      <c r="A1" s="285" t="s">
        <v>257</v>
      </c>
      <c r="B1" s="192"/>
      <c r="C1" s="192"/>
      <c r="D1" s="192"/>
      <c r="E1" s="192"/>
      <c r="F1" s="192"/>
      <c r="G1" s="192"/>
      <c r="H1" s="192"/>
      <c r="I1" s="192"/>
      <c r="J1" s="285" t="s">
        <v>0</v>
      </c>
      <c r="K1" s="192"/>
    </row>
    <row r="2" spans="1:11" s="2" customFormat="1" x14ac:dyDescent="0.2">
      <c r="A2" s="285" t="s">
        <v>258</v>
      </c>
      <c r="B2" s="192"/>
      <c r="C2" s="192"/>
      <c r="D2" s="192"/>
      <c r="E2" s="192"/>
      <c r="F2" s="192"/>
      <c r="G2" s="192"/>
      <c r="H2" s="192"/>
      <c r="I2" s="192"/>
      <c r="J2" s="285" t="s">
        <v>256</v>
      </c>
      <c r="K2" s="192"/>
    </row>
    <row r="3" spans="1:11" s="1" customFormat="1" ht="9.75" x14ac:dyDescent="0.2"/>
    <row r="4" spans="1:11" s="3" customFormat="1" x14ac:dyDescent="0.2">
      <c r="A4" s="286" t="s">
        <v>1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</row>
    <row r="5" spans="1:11" s="1" customFormat="1" ht="10.5" thickBot="1" x14ac:dyDescent="0.25"/>
    <row r="6" spans="1:11" s="1" customFormat="1" ht="9.75" customHeight="1" x14ac:dyDescent="0.2">
      <c r="A6" s="5" t="s">
        <v>2</v>
      </c>
      <c r="B6" s="287" t="s">
        <v>6</v>
      </c>
      <c r="C6" s="287" t="s">
        <v>8</v>
      </c>
      <c r="D6" s="287" t="s">
        <v>10</v>
      </c>
      <c r="E6" s="287" t="s">
        <v>12</v>
      </c>
      <c r="F6" s="288" t="s">
        <v>14</v>
      </c>
      <c r="G6" s="165"/>
      <c r="H6" s="165"/>
      <c r="I6" s="165"/>
      <c r="J6" s="287" t="s">
        <v>23</v>
      </c>
      <c r="K6" s="154"/>
    </row>
    <row r="7" spans="1:11" s="1" customFormat="1" ht="9.75" customHeight="1" x14ac:dyDescent="0.2">
      <c r="A7" s="6" t="s">
        <v>3</v>
      </c>
      <c r="B7" s="194"/>
      <c r="C7" s="194"/>
      <c r="D7" s="194"/>
      <c r="E7" s="194"/>
      <c r="F7" s="289" t="s">
        <v>15</v>
      </c>
      <c r="G7" s="145"/>
      <c r="H7" s="290" t="s">
        <v>20</v>
      </c>
      <c r="I7" s="145"/>
      <c r="J7" s="194"/>
      <c r="K7" s="291"/>
    </row>
    <row r="8" spans="1:11" s="1" customFormat="1" ht="9.75" customHeight="1" x14ac:dyDescent="0.2">
      <c r="A8" s="6" t="s">
        <v>4</v>
      </c>
      <c r="B8" s="194"/>
      <c r="C8" s="194"/>
      <c r="D8" s="194"/>
      <c r="E8" s="194"/>
      <c r="F8" s="9" t="s">
        <v>16</v>
      </c>
      <c r="G8" s="11" t="s">
        <v>18</v>
      </c>
      <c r="H8" s="13" t="s">
        <v>16</v>
      </c>
      <c r="I8" s="11" t="s">
        <v>18</v>
      </c>
      <c r="J8" s="13" t="s">
        <v>16</v>
      </c>
      <c r="K8" s="15" t="s">
        <v>18</v>
      </c>
    </row>
    <row r="9" spans="1:11" s="1" customFormat="1" ht="9.75" customHeight="1" thickBot="1" x14ac:dyDescent="0.25">
      <c r="A9" s="7" t="s">
        <v>5</v>
      </c>
      <c r="B9" s="8" t="s">
        <v>7</v>
      </c>
      <c r="C9" s="8" t="s">
        <v>9</v>
      </c>
      <c r="D9" s="8" t="s">
        <v>11</v>
      </c>
      <c r="E9" s="8" t="s">
        <v>13</v>
      </c>
      <c r="F9" s="10" t="s">
        <v>17</v>
      </c>
      <c r="G9" s="12" t="s">
        <v>19</v>
      </c>
      <c r="H9" s="14" t="s">
        <v>21</v>
      </c>
      <c r="I9" s="12" t="s">
        <v>22</v>
      </c>
      <c r="J9" s="14" t="s">
        <v>24</v>
      </c>
      <c r="K9" s="16" t="s">
        <v>25</v>
      </c>
    </row>
    <row r="10" spans="1:11" s="18" customFormat="1" ht="11.25" x14ac:dyDescent="0.2">
      <c r="A10" s="20"/>
      <c r="B10" s="19"/>
      <c r="C10" s="21" t="s">
        <v>26</v>
      </c>
      <c r="D10" s="19"/>
      <c r="E10" s="19"/>
      <c r="F10" s="22"/>
      <c r="G10" s="23"/>
      <c r="H10" s="24"/>
      <c r="J10" s="24"/>
      <c r="K10" s="25"/>
    </row>
    <row r="11" spans="1:11" s="18" customFormat="1" ht="11.25" x14ac:dyDescent="0.2">
      <c r="A11" s="28"/>
      <c r="B11" s="29" t="s">
        <v>27</v>
      </c>
      <c r="C11" s="30" t="s">
        <v>28</v>
      </c>
      <c r="D11" s="27"/>
      <c r="E11" s="27"/>
      <c r="F11" s="31"/>
      <c r="G11" s="32"/>
      <c r="H11" s="33"/>
      <c r="I11" s="26"/>
      <c r="J11" s="33"/>
      <c r="K11" s="34"/>
    </row>
    <row r="12" spans="1:11" s="1" customFormat="1" ht="9.75" x14ac:dyDescent="0.2">
      <c r="A12" s="35">
        <v>1</v>
      </c>
      <c r="B12" s="37" t="s">
        <v>29</v>
      </c>
      <c r="C12" s="38" t="s">
        <v>30</v>
      </c>
      <c r="D12" s="39" t="s">
        <v>31</v>
      </c>
      <c r="E12" s="141">
        <v>2</v>
      </c>
      <c r="F12" s="41">
        <v>0</v>
      </c>
      <c r="G12" s="42">
        <f>E12*F12</f>
        <v>0</v>
      </c>
      <c r="H12" s="43">
        <v>0</v>
      </c>
      <c r="I12" s="42">
        <f>E12*H12</f>
        <v>0</v>
      </c>
      <c r="J12" s="40">
        <v>9.1775999999999993E-3</v>
      </c>
      <c r="K12" s="44">
        <f>E12*J12</f>
        <v>1.8355199999999999E-2</v>
      </c>
    </row>
    <row r="13" spans="1:11" s="1" customFormat="1" ht="9.75" x14ac:dyDescent="0.2">
      <c r="A13" s="45">
        <f>A12+1</f>
        <v>2</v>
      </c>
      <c r="B13" s="46" t="s">
        <v>32</v>
      </c>
      <c r="C13" s="47" t="s">
        <v>33</v>
      </c>
      <c r="D13" s="48" t="s">
        <v>31</v>
      </c>
      <c r="E13" s="142">
        <v>2</v>
      </c>
      <c r="F13" s="49">
        <v>0</v>
      </c>
      <c r="G13" s="50">
        <f>E13*F13</f>
        <v>0</v>
      </c>
      <c r="H13" s="51">
        <v>0</v>
      </c>
      <c r="I13" s="50">
        <f>E13*H13</f>
        <v>0</v>
      </c>
      <c r="J13" s="52">
        <v>8.7999999999999995E-2</v>
      </c>
      <c r="K13" s="53">
        <f>E13*J13</f>
        <v>0.17599999999999999</v>
      </c>
    </row>
    <row r="14" spans="1:11" s="1" customFormat="1" ht="9.75" x14ac:dyDescent="0.2">
      <c r="A14" s="35">
        <f>A13+1</f>
        <v>3</v>
      </c>
      <c r="B14" s="37" t="s">
        <v>34</v>
      </c>
      <c r="C14" s="38" t="s">
        <v>35</v>
      </c>
      <c r="D14" s="39" t="s">
        <v>36</v>
      </c>
      <c r="E14" s="141">
        <v>3.6</v>
      </c>
      <c r="F14" s="41">
        <v>0</v>
      </c>
      <c r="G14" s="42">
        <f>E14*F14</f>
        <v>0</v>
      </c>
      <c r="H14" s="43">
        <v>0</v>
      </c>
      <c r="I14" s="42">
        <f>E14*H14</f>
        <v>0</v>
      </c>
      <c r="J14" s="40">
        <v>6.5538600000000002E-2</v>
      </c>
      <c r="K14" s="44">
        <f>E14*J14</f>
        <v>0.23593896</v>
      </c>
    </row>
    <row r="15" spans="1:11" s="1" customFormat="1" ht="9.75" x14ac:dyDescent="0.2">
      <c r="A15" s="35">
        <f>A14+1</f>
        <v>4</v>
      </c>
      <c r="B15" s="37" t="s">
        <v>37</v>
      </c>
      <c r="C15" s="38" t="s">
        <v>38</v>
      </c>
      <c r="D15" s="39" t="s">
        <v>39</v>
      </c>
      <c r="E15" s="141">
        <v>1.5</v>
      </c>
      <c r="F15" s="41">
        <v>0</v>
      </c>
      <c r="G15" s="42">
        <f>E15*F15</f>
        <v>0</v>
      </c>
      <c r="H15" s="43">
        <v>0</v>
      </c>
      <c r="I15" s="42">
        <f>E15*H15</f>
        <v>0</v>
      </c>
      <c r="J15" s="40">
        <v>9.3325979999999992E-3</v>
      </c>
      <c r="K15" s="44">
        <f>E15*J15</f>
        <v>1.3998897E-2</v>
      </c>
    </row>
    <row r="16" spans="1:11" s="1" customFormat="1" ht="9.75" x14ac:dyDescent="0.2">
      <c r="A16" s="35">
        <f>A15+1</f>
        <v>5</v>
      </c>
      <c r="B16" s="37" t="s">
        <v>40</v>
      </c>
      <c r="C16" s="38" t="s">
        <v>41</v>
      </c>
      <c r="D16" s="39" t="s">
        <v>39</v>
      </c>
      <c r="E16" s="141">
        <v>1.5</v>
      </c>
      <c r="F16" s="41">
        <v>0</v>
      </c>
      <c r="G16" s="42">
        <f>E16*F16</f>
        <v>0</v>
      </c>
      <c r="H16" s="43">
        <v>0</v>
      </c>
      <c r="I16" s="42">
        <f>E16*H16</f>
        <v>0</v>
      </c>
      <c r="J16" s="40">
        <v>2.22E-4</v>
      </c>
      <c r="K16" s="44">
        <f>E16*J16</f>
        <v>3.3300000000000002E-4</v>
      </c>
    </row>
    <row r="17" spans="1:11" s="18" customFormat="1" ht="11.25" x14ac:dyDescent="0.2">
      <c r="A17" s="62"/>
      <c r="B17" s="63">
        <v>3</v>
      </c>
      <c r="C17" s="64" t="s">
        <v>42</v>
      </c>
      <c r="D17" s="65"/>
      <c r="E17" s="65"/>
      <c r="F17" s="66"/>
      <c r="G17" s="67">
        <f>SUM(G12:G16)</f>
        <v>0</v>
      </c>
      <c r="H17" s="68"/>
      <c r="I17" s="69">
        <f>SUM(I12:I16)</f>
        <v>0</v>
      </c>
      <c r="J17" s="68"/>
      <c r="K17" s="70">
        <f>SUM(K12:K16)</f>
        <v>0.44462605700000002</v>
      </c>
    </row>
    <row r="18" spans="1:11" s="18" customFormat="1" ht="11.25" x14ac:dyDescent="0.2">
      <c r="A18" s="28"/>
      <c r="B18" s="29" t="s">
        <v>43</v>
      </c>
      <c r="C18" s="30" t="s">
        <v>44</v>
      </c>
      <c r="D18" s="27"/>
      <c r="E18" s="27"/>
      <c r="F18" s="31"/>
      <c r="G18" s="32"/>
      <c r="H18" s="33"/>
      <c r="I18" s="26"/>
      <c r="J18" s="33"/>
      <c r="K18" s="34"/>
    </row>
    <row r="19" spans="1:11" s="1" customFormat="1" ht="9.75" x14ac:dyDescent="0.2">
      <c r="A19" s="35">
        <f>A16+1</f>
        <v>6</v>
      </c>
      <c r="B19" s="37" t="s">
        <v>45</v>
      </c>
      <c r="C19" s="38" t="s">
        <v>46</v>
      </c>
      <c r="D19" s="39" t="s">
        <v>39</v>
      </c>
      <c r="E19" s="141">
        <v>63.34</v>
      </c>
      <c r="F19" s="41">
        <v>0</v>
      </c>
      <c r="G19" s="42">
        <f t="shared" ref="G19:G26" si="0">E19*F19</f>
        <v>0</v>
      </c>
      <c r="H19" s="43">
        <v>0</v>
      </c>
      <c r="I19" s="42">
        <f t="shared" ref="I19:I26" si="1">E19*H19</f>
        <v>0</v>
      </c>
      <c r="J19" s="40">
        <v>3.7435347000000001E-2</v>
      </c>
      <c r="K19" s="44">
        <f t="shared" ref="K19:K26" si="2">E19*J19</f>
        <v>2.3711548789800001</v>
      </c>
    </row>
    <row r="20" spans="1:11" s="1" customFormat="1" ht="9.75" x14ac:dyDescent="0.2">
      <c r="A20" s="35">
        <f t="shared" ref="A20:A26" si="3">A19+1</f>
        <v>7</v>
      </c>
      <c r="B20" s="37" t="s">
        <v>47</v>
      </c>
      <c r="C20" s="38" t="s">
        <v>48</v>
      </c>
      <c r="D20" s="39" t="s">
        <v>39</v>
      </c>
      <c r="E20" s="141">
        <v>63.34</v>
      </c>
      <c r="F20" s="41">
        <v>0</v>
      </c>
      <c r="G20" s="42">
        <f t="shared" si="0"/>
        <v>0</v>
      </c>
      <c r="H20" s="43">
        <v>0</v>
      </c>
      <c r="I20" s="42">
        <f t="shared" si="1"/>
        <v>0</v>
      </c>
      <c r="J20" s="40">
        <v>3.4099999999999999E-4</v>
      </c>
      <c r="K20" s="44">
        <f t="shared" si="2"/>
        <v>2.159894E-2</v>
      </c>
    </row>
    <row r="21" spans="1:11" s="1" customFormat="1" ht="9.75" x14ac:dyDescent="0.2">
      <c r="A21" s="35">
        <f t="shared" si="3"/>
        <v>8</v>
      </c>
      <c r="B21" s="37" t="s">
        <v>49</v>
      </c>
      <c r="C21" s="38" t="s">
        <v>50</v>
      </c>
      <c r="D21" s="39" t="s">
        <v>39</v>
      </c>
      <c r="E21" s="141">
        <v>35</v>
      </c>
      <c r="F21" s="41">
        <v>0</v>
      </c>
      <c r="G21" s="42">
        <f t="shared" si="0"/>
        <v>0</v>
      </c>
      <c r="H21" s="43">
        <v>0</v>
      </c>
      <c r="I21" s="42">
        <f t="shared" si="1"/>
        <v>0</v>
      </c>
      <c r="J21" s="40">
        <v>1.77E-2</v>
      </c>
      <c r="K21" s="44">
        <f t="shared" si="2"/>
        <v>0.61950000000000005</v>
      </c>
    </row>
    <row r="22" spans="1:11" s="1" customFormat="1" ht="9.75" x14ac:dyDescent="0.2">
      <c r="A22" s="35">
        <f t="shared" si="3"/>
        <v>9</v>
      </c>
      <c r="B22" s="37" t="s">
        <v>51</v>
      </c>
      <c r="C22" s="38" t="s">
        <v>52</v>
      </c>
      <c r="D22" s="39" t="s">
        <v>39</v>
      </c>
      <c r="E22" s="141">
        <v>63.34</v>
      </c>
      <c r="F22" s="41">
        <v>0</v>
      </c>
      <c r="G22" s="42">
        <f t="shared" si="0"/>
        <v>0</v>
      </c>
      <c r="H22" s="43">
        <v>0</v>
      </c>
      <c r="I22" s="42">
        <f t="shared" si="1"/>
        <v>0</v>
      </c>
      <c r="J22" s="40">
        <v>2.5785000000000001E-3</v>
      </c>
      <c r="K22" s="44">
        <f t="shared" si="2"/>
        <v>0.16332219000000001</v>
      </c>
    </row>
    <row r="23" spans="1:11" s="1" customFormat="1" ht="9.75" x14ac:dyDescent="0.2">
      <c r="A23" s="35">
        <f t="shared" si="3"/>
        <v>10</v>
      </c>
      <c r="B23" s="37" t="s">
        <v>53</v>
      </c>
      <c r="C23" s="38" t="s">
        <v>54</v>
      </c>
      <c r="D23" s="39" t="s">
        <v>39</v>
      </c>
      <c r="E23" s="141">
        <v>63.34</v>
      </c>
      <c r="F23" s="41">
        <v>0</v>
      </c>
      <c r="G23" s="42">
        <f t="shared" si="0"/>
        <v>0</v>
      </c>
      <c r="H23" s="43">
        <v>0</v>
      </c>
      <c r="I23" s="42">
        <f t="shared" si="1"/>
        <v>0</v>
      </c>
      <c r="J23" s="40">
        <v>4.3049999999999998E-3</v>
      </c>
      <c r="K23" s="44">
        <f t="shared" si="2"/>
        <v>0.2726787</v>
      </c>
    </row>
    <row r="24" spans="1:11" s="1" customFormat="1" ht="9.75" x14ac:dyDescent="0.2">
      <c r="A24" s="35">
        <f t="shared" si="3"/>
        <v>11</v>
      </c>
      <c r="B24" s="37" t="s">
        <v>55</v>
      </c>
      <c r="C24" s="38" t="s">
        <v>56</v>
      </c>
      <c r="D24" s="39" t="s">
        <v>39</v>
      </c>
      <c r="E24" s="141">
        <v>63.34</v>
      </c>
      <c r="F24" s="41">
        <v>0</v>
      </c>
      <c r="G24" s="42">
        <f t="shared" si="0"/>
        <v>0</v>
      </c>
      <c r="H24" s="43">
        <v>0</v>
      </c>
      <c r="I24" s="42">
        <f t="shared" si="1"/>
        <v>0</v>
      </c>
      <c r="J24" s="40">
        <v>1.4499999999999999E-3</v>
      </c>
      <c r="K24" s="44">
        <f t="shared" si="2"/>
        <v>9.1842999999999994E-2</v>
      </c>
    </row>
    <row r="25" spans="1:11" s="1" customFormat="1" ht="9.75" x14ac:dyDescent="0.2">
      <c r="A25" s="35">
        <f t="shared" si="3"/>
        <v>12</v>
      </c>
      <c r="B25" s="37" t="s">
        <v>57</v>
      </c>
      <c r="C25" s="38" t="s">
        <v>58</v>
      </c>
      <c r="D25" s="39" t="s">
        <v>39</v>
      </c>
      <c r="E25" s="141">
        <v>63.34</v>
      </c>
      <c r="F25" s="41">
        <v>0</v>
      </c>
      <c r="G25" s="42">
        <f t="shared" si="0"/>
        <v>0</v>
      </c>
      <c r="H25" s="43">
        <v>0</v>
      </c>
      <c r="I25" s="42">
        <f t="shared" si="1"/>
        <v>0</v>
      </c>
      <c r="J25" s="40">
        <v>6.1879999999999997E-4</v>
      </c>
      <c r="K25" s="44">
        <f t="shared" si="2"/>
        <v>3.9194791999999999E-2</v>
      </c>
    </row>
    <row r="26" spans="1:11" s="1" customFormat="1" ht="9.75" x14ac:dyDescent="0.2">
      <c r="A26" s="35">
        <f t="shared" si="3"/>
        <v>13</v>
      </c>
      <c r="B26" s="37" t="s">
        <v>59</v>
      </c>
      <c r="C26" s="38" t="s">
        <v>60</v>
      </c>
      <c r="D26" s="39" t="s">
        <v>39</v>
      </c>
      <c r="E26" s="141">
        <v>63.34</v>
      </c>
      <c r="F26" s="41">
        <v>0</v>
      </c>
      <c r="G26" s="42">
        <f t="shared" si="0"/>
        <v>0</v>
      </c>
      <c r="H26" s="43">
        <v>0</v>
      </c>
      <c r="I26" s="42">
        <f t="shared" si="1"/>
        <v>0</v>
      </c>
      <c r="J26" s="40">
        <v>0</v>
      </c>
      <c r="K26" s="44">
        <f t="shared" si="2"/>
        <v>0</v>
      </c>
    </row>
    <row r="27" spans="1:11" s="18" customFormat="1" ht="11.25" x14ac:dyDescent="0.2">
      <c r="A27" s="62"/>
      <c r="B27" s="63">
        <v>62</v>
      </c>
      <c r="C27" s="64" t="s">
        <v>61</v>
      </c>
      <c r="D27" s="65"/>
      <c r="E27" s="65"/>
      <c r="F27" s="66"/>
      <c r="G27" s="67">
        <f>SUM(G19:G26)</f>
        <v>0</v>
      </c>
      <c r="H27" s="68"/>
      <c r="I27" s="69">
        <f>SUM(I19:I26)</f>
        <v>0</v>
      </c>
      <c r="J27" s="68"/>
      <c r="K27" s="70">
        <f>SUM(K19:K26)</f>
        <v>3.5792925009800003</v>
      </c>
    </row>
    <row r="28" spans="1:11" s="18" customFormat="1" ht="11.25" x14ac:dyDescent="0.2">
      <c r="A28" s="28"/>
      <c r="B28" s="29" t="s">
        <v>62</v>
      </c>
      <c r="C28" s="30" t="s">
        <v>63</v>
      </c>
      <c r="D28" s="27"/>
      <c r="E28" s="27"/>
      <c r="F28" s="31"/>
      <c r="G28" s="32"/>
      <c r="H28" s="33"/>
      <c r="I28" s="26"/>
      <c r="J28" s="33"/>
      <c r="K28" s="34"/>
    </row>
    <row r="29" spans="1:11" s="1" customFormat="1" ht="9.75" x14ac:dyDescent="0.2">
      <c r="A29" s="35">
        <f>A26+1</f>
        <v>14</v>
      </c>
      <c r="B29" s="37" t="s">
        <v>64</v>
      </c>
      <c r="C29" s="38" t="s">
        <v>65</v>
      </c>
      <c r="D29" s="39" t="s">
        <v>39</v>
      </c>
      <c r="E29" s="40">
        <v>49.89</v>
      </c>
      <c r="F29" s="41">
        <v>0</v>
      </c>
      <c r="G29" s="42">
        <f>E29*F29</f>
        <v>0</v>
      </c>
      <c r="H29" s="43">
        <v>0</v>
      </c>
      <c r="I29" s="42">
        <f>E29*H29</f>
        <v>0</v>
      </c>
      <c r="J29" s="40">
        <v>5.7000000000000005E-7</v>
      </c>
      <c r="K29" s="44">
        <f>E29*J29</f>
        <v>2.8437300000000003E-5</v>
      </c>
    </row>
    <row r="30" spans="1:11" s="1" customFormat="1" ht="9.75" x14ac:dyDescent="0.2">
      <c r="A30" s="35">
        <f>A29+1</f>
        <v>15</v>
      </c>
      <c r="B30" s="37" t="s">
        <v>66</v>
      </c>
      <c r="C30" s="38" t="s">
        <v>67</v>
      </c>
      <c r="D30" s="39" t="s">
        <v>39</v>
      </c>
      <c r="E30" s="36">
        <v>698.49</v>
      </c>
      <c r="F30" s="41">
        <v>0</v>
      </c>
      <c r="G30" s="42">
        <f>E30*F30</f>
        <v>0</v>
      </c>
      <c r="H30" s="43">
        <v>0</v>
      </c>
      <c r="I30" s="42">
        <f>E30*H30</f>
        <v>0</v>
      </c>
      <c r="J30" s="40">
        <v>1.573835E-3</v>
      </c>
      <c r="K30" s="44">
        <f>E30*J30</f>
        <v>1.09930800915</v>
      </c>
    </row>
    <row r="31" spans="1:11" s="1" customFormat="1" ht="9.75" x14ac:dyDescent="0.2">
      <c r="A31" s="35">
        <f>A30+1</f>
        <v>16</v>
      </c>
      <c r="B31" s="37" t="s">
        <v>68</v>
      </c>
      <c r="C31" s="38" t="s">
        <v>69</v>
      </c>
      <c r="D31" s="39" t="s">
        <v>39</v>
      </c>
      <c r="E31" s="36">
        <v>49.89</v>
      </c>
      <c r="F31" s="41">
        <v>0</v>
      </c>
      <c r="G31" s="42">
        <f>E31*F31</f>
        <v>0</v>
      </c>
      <c r="H31" s="43">
        <v>0</v>
      </c>
      <c r="I31" s="42">
        <f>E31*H31</f>
        <v>0</v>
      </c>
      <c r="J31" s="40">
        <v>0</v>
      </c>
      <c r="K31" s="44">
        <f>E31*J31</f>
        <v>0</v>
      </c>
    </row>
    <row r="32" spans="1:11" s="18" customFormat="1" ht="11.25" x14ac:dyDescent="0.2">
      <c r="A32" s="62"/>
      <c r="B32" s="63">
        <v>94</v>
      </c>
      <c r="C32" s="64" t="s">
        <v>70</v>
      </c>
      <c r="D32" s="65"/>
      <c r="E32" s="65"/>
      <c r="F32" s="66"/>
      <c r="G32" s="67">
        <f>SUM(G29:G31)</f>
        <v>0</v>
      </c>
      <c r="H32" s="68"/>
      <c r="I32" s="69">
        <f>SUM(I29:I31)</f>
        <v>0</v>
      </c>
      <c r="J32" s="68"/>
      <c r="K32" s="70">
        <f>SUM(K29:K31)</f>
        <v>1.0993364464499999</v>
      </c>
    </row>
    <row r="33" spans="1:11" s="18" customFormat="1" ht="11.25" x14ac:dyDescent="0.2">
      <c r="A33" s="28"/>
      <c r="B33" s="29" t="s">
        <v>71</v>
      </c>
      <c r="C33" s="30" t="s">
        <v>72</v>
      </c>
      <c r="D33" s="27"/>
      <c r="E33" s="27"/>
      <c r="F33" s="31"/>
      <c r="G33" s="32"/>
      <c r="H33" s="33"/>
      <c r="I33" s="26"/>
      <c r="J33" s="33"/>
      <c r="K33" s="34"/>
    </row>
    <row r="34" spans="1:11" s="1" customFormat="1" ht="9.75" x14ac:dyDescent="0.2">
      <c r="A34" s="35">
        <f>A31+1</f>
        <v>17</v>
      </c>
      <c r="B34" s="37" t="s">
        <v>73</v>
      </c>
      <c r="C34" s="38" t="s">
        <v>74</v>
      </c>
      <c r="D34" s="39" t="s">
        <v>36</v>
      </c>
      <c r="E34" s="141">
        <v>3.5</v>
      </c>
      <c r="F34" s="41">
        <v>0</v>
      </c>
      <c r="G34" s="42">
        <f t="shared" ref="G34:G47" si="4">E34*F34</f>
        <v>0</v>
      </c>
      <c r="H34" s="43">
        <v>0</v>
      </c>
      <c r="I34" s="42">
        <f t="shared" ref="I34:I47" si="5">E34*H34</f>
        <v>0</v>
      </c>
      <c r="J34" s="40">
        <v>4.2000000000000003E-2</v>
      </c>
      <c r="K34" s="44">
        <f t="shared" ref="K34:K47" si="6">E34*J34</f>
        <v>0.14700000000000002</v>
      </c>
    </row>
    <row r="35" spans="1:11" s="1" customFormat="1" ht="9.75" x14ac:dyDescent="0.2">
      <c r="A35" s="35">
        <f t="shared" ref="A35:A47" si="7">A34+1</f>
        <v>18</v>
      </c>
      <c r="B35" s="37" t="s">
        <v>75</v>
      </c>
      <c r="C35" s="38" t="s">
        <v>76</v>
      </c>
      <c r="D35" s="39" t="s">
        <v>39</v>
      </c>
      <c r="E35" s="141">
        <v>63.34</v>
      </c>
      <c r="F35" s="41">
        <v>0</v>
      </c>
      <c r="G35" s="42">
        <f t="shared" si="4"/>
        <v>0</v>
      </c>
      <c r="H35" s="43">
        <v>0</v>
      </c>
      <c r="I35" s="42">
        <f t="shared" si="5"/>
        <v>0</v>
      </c>
      <c r="J35" s="40">
        <v>1.7999999999999999E-2</v>
      </c>
      <c r="K35" s="44">
        <f t="shared" si="6"/>
        <v>1.14012</v>
      </c>
    </row>
    <row r="36" spans="1:11" s="1" customFormat="1" ht="9.75" x14ac:dyDescent="0.2">
      <c r="A36" s="35">
        <f t="shared" si="7"/>
        <v>19</v>
      </c>
      <c r="B36" s="37" t="s">
        <v>77</v>
      </c>
      <c r="C36" s="38" t="s">
        <v>78</v>
      </c>
      <c r="D36" s="39" t="s">
        <v>39</v>
      </c>
      <c r="E36" s="141">
        <v>63.34</v>
      </c>
      <c r="F36" s="41">
        <v>0</v>
      </c>
      <c r="G36" s="42">
        <f t="shared" si="4"/>
        <v>0</v>
      </c>
      <c r="H36" s="43">
        <v>0</v>
      </c>
      <c r="I36" s="42">
        <f t="shared" si="5"/>
        <v>0</v>
      </c>
      <c r="J36" s="40">
        <v>1.4E-2</v>
      </c>
      <c r="K36" s="44">
        <f t="shared" si="6"/>
        <v>0.8867600000000001</v>
      </c>
    </row>
    <row r="37" spans="1:11" s="1" customFormat="1" ht="9.75" x14ac:dyDescent="0.2">
      <c r="A37" s="35">
        <f t="shared" si="7"/>
        <v>20</v>
      </c>
      <c r="B37" s="37" t="s">
        <v>79</v>
      </c>
      <c r="C37" s="38" t="s">
        <v>80</v>
      </c>
      <c r="D37" s="39" t="s">
        <v>81</v>
      </c>
      <c r="E37" s="143">
        <v>2.1739999999999999</v>
      </c>
      <c r="F37" s="41">
        <v>0</v>
      </c>
      <c r="G37" s="42">
        <f t="shared" si="4"/>
        <v>0</v>
      </c>
      <c r="H37" s="43">
        <v>0</v>
      </c>
      <c r="I37" s="42">
        <f t="shared" si="5"/>
        <v>0</v>
      </c>
      <c r="J37" s="40">
        <v>0</v>
      </c>
      <c r="K37" s="44">
        <f t="shared" si="6"/>
        <v>0</v>
      </c>
    </row>
    <row r="38" spans="1:11" s="1" customFormat="1" ht="9.75" x14ac:dyDescent="0.2">
      <c r="A38" s="35">
        <f t="shared" si="7"/>
        <v>21</v>
      </c>
      <c r="B38" s="37" t="s">
        <v>82</v>
      </c>
      <c r="C38" s="38" t="s">
        <v>83</v>
      </c>
      <c r="D38" s="39" t="s">
        <v>81</v>
      </c>
      <c r="E38" s="143">
        <v>2.1739999999999999</v>
      </c>
      <c r="F38" s="41">
        <v>0</v>
      </c>
      <c r="G38" s="42">
        <f t="shared" si="4"/>
        <v>0</v>
      </c>
      <c r="H38" s="43">
        <v>0</v>
      </c>
      <c r="I38" s="42">
        <f t="shared" si="5"/>
        <v>0</v>
      </c>
      <c r="J38" s="40">
        <v>0</v>
      </c>
      <c r="K38" s="44">
        <f t="shared" si="6"/>
        <v>0</v>
      </c>
    </row>
    <row r="39" spans="1:11" s="1" customFormat="1" ht="9.75" x14ac:dyDescent="0.2">
      <c r="A39" s="35">
        <f t="shared" si="7"/>
        <v>22</v>
      </c>
      <c r="B39" s="37" t="s">
        <v>84</v>
      </c>
      <c r="C39" s="38" t="s">
        <v>85</v>
      </c>
      <c r="D39" s="39" t="s">
        <v>81</v>
      </c>
      <c r="E39" s="143">
        <v>2.1739999999999999</v>
      </c>
      <c r="F39" s="41">
        <v>0</v>
      </c>
      <c r="G39" s="42">
        <f t="shared" si="4"/>
        <v>0</v>
      </c>
      <c r="H39" s="43">
        <v>0</v>
      </c>
      <c r="I39" s="42">
        <f t="shared" si="5"/>
        <v>0</v>
      </c>
      <c r="J39" s="40">
        <v>0</v>
      </c>
      <c r="K39" s="44">
        <f t="shared" si="6"/>
        <v>0</v>
      </c>
    </row>
    <row r="40" spans="1:11" s="1" customFormat="1" ht="9.75" x14ac:dyDescent="0.2">
      <c r="A40" s="35">
        <f t="shared" si="7"/>
        <v>23</v>
      </c>
      <c r="B40" s="37" t="s">
        <v>86</v>
      </c>
      <c r="C40" s="38" t="s">
        <v>87</v>
      </c>
      <c r="D40" s="39" t="s">
        <v>81</v>
      </c>
      <c r="E40" s="143">
        <v>2.1739999999999999</v>
      </c>
      <c r="F40" s="41">
        <v>0</v>
      </c>
      <c r="G40" s="42">
        <f t="shared" si="4"/>
        <v>0</v>
      </c>
      <c r="H40" s="43">
        <v>0</v>
      </c>
      <c r="I40" s="42">
        <f t="shared" si="5"/>
        <v>0</v>
      </c>
      <c r="J40" s="40">
        <v>0</v>
      </c>
      <c r="K40" s="44">
        <f t="shared" si="6"/>
        <v>0</v>
      </c>
    </row>
    <row r="41" spans="1:11" s="1" customFormat="1" ht="9.75" x14ac:dyDescent="0.2">
      <c r="A41" s="35">
        <f t="shared" si="7"/>
        <v>24</v>
      </c>
      <c r="B41" s="37" t="s">
        <v>86</v>
      </c>
      <c r="C41" s="38" t="s">
        <v>252</v>
      </c>
      <c r="D41" s="39" t="s">
        <v>81</v>
      </c>
      <c r="E41" s="143">
        <v>4.8600000000000003</v>
      </c>
      <c r="F41" s="41">
        <v>0</v>
      </c>
      <c r="G41" s="42">
        <f t="shared" si="4"/>
        <v>0</v>
      </c>
      <c r="H41" s="43">
        <v>0</v>
      </c>
      <c r="I41" s="42">
        <f t="shared" si="5"/>
        <v>0</v>
      </c>
      <c r="J41" s="40">
        <v>0</v>
      </c>
      <c r="K41" s="44">
        <f t="shared" si="6"/>
        <v>0</v>
      </c>
    </row>
    <row r="42" spans="1:11" s="1" customFormat="1" ht="9.75" x14ac:dyDescent="0.2">
      <c r="A42" s="35">
        <f t="shared" si="7"/>
        <v>25</v>
      </c>
      <c r="B42" s="37" t="s">
        <v>88</v>
      </c>
      <c r="C42" s="38" t="s">
        <v>253</v>
      </c>
      <c r="D42" s="39" t="s">
        <v>81</v>
      </c>
      <c r="E42" s="143">
        <v>0.48599999999999999</v>
      </c>
      <c r="F42" s="41">
        <v>0</v>
      </c>
      <c r="G42" s="42">
        <f t="shared" si="4"/>
        <v>0</v>
      </c>
      <c r="H42" s="43">
        <v>0</v>
      </c>
      <c r="I42" s="42">
        <f t="shared" si="5"/>
        <v>0</v>
      </c>
      <c r="J42" s="40">
        <v>0</v>
      </c>
      <c r="K42" s="44">
        <f t="shared" si="6"/>
        <v>0</v>
      </c>
    </row>
    <row r="43" spans="1:11" s="1" customFormat="1" ht="9.75" x14ac:dyDescent="0.2">
      <c r="A43" s="35">
        <f t="shared" si="7"/>
        <v>26</v>
      </c>
      <c r="B43" s="37" t="s">
        <v>89</v>
      </c>
      <c r="C43" s="38" t="s">
        <v>90</v>
      </c>
      <c r="D43" s="39" t="s">
        <v>81</v>
      </c>
      <c r="E43" s="143">
        <v>0.48599999999999999</v>
      </c>
      <c r="F43" s="41">
        <v>0</v>
      </c>
      <c r="G43" s="42">
        <f t="shared" si="4"/>
        <v>0</v>
      </c>
      <c r="H43" s="43">
        <v>0</v>
      </c>
      <c r="I43" s="42">
        <f t="shared" si="5"/>
        <v>0</v>
      </c>
      <c r="J43" s="40">
        <v>0</v>
      </c>
      <c r="K43" s="44">
        <f t="shared" si="6"/>
        <v>0</v>
      </c>
    </row>
    <row r="44" spans="1:11" s="1" customFormat="1" ht="9.75" x14ac:dyDescent="0.2">
      <c r="A44" s="35">
        <f t="shared" si="7"/>
        <v>27</v>
      </c>
      <c r="B44" s="37" t="s">
        <v>91</v>
      </c>
      <c r="C44" s="38" t="s">
        <v>254</v>
      </c>
      <c r="D44" s="39" t="s">
        <v>81</v>
      </c>
      <c r="E44" s="143">
        <v>4.8600000000000003</v>
      </c>
      <c r="F44" s="41">
        <v>0</v>
      </c>
      <c r="G44" s="42">
        <f t="shared" si="4"/>
        <v>0</v>
      </c>
      <c r="H44" s="43">
        <v>0</v>
      </c>
      <c r="I44" s="42">
        <f t="shared" si="5"/>
        <v>0</v>
      </c>
      <c r="J44" s="40">
        <v>0</v>
      </c>
      <c r="K44" s="44">
        <f t="shared" si="6"/>
        <v>0</v>
      </c>
    </row>
    <row r="45" spans="1:11" s="1" customFormat="1" ht="9.75" x14ac:dyDescent="0.2">
      <c r="A45" s="35">
        <f t="shared" si="7"/>
        <v>28</v>
      </c>
      <c r="B45" s="37" t="s">
        <v>92</v>
      </c>
      <c r="C45" s="38" t="s">
        <v>93</v>
      </c>
      <c r="D45" s="39" t="s">
        <v>81</v>
      </c>
      <c r="E45" s="143">
        <v>2.1739999999999999</v>
      </c>
      <c r="F45" s="41">
        <v>0</v>
      </c>
      <c r="G45" s="42">
        <f t="shared" si="4"/>
        <v>0</v>
      </c>
      <c r="H45" s="43">
        <v>0</v>
      </c>
      <c r="I45" s="42">
        <f t="shared" si="5"/>
        <v>0</v>
      </c>
      <c r="J45" s="40">
        <v>0</v>
      </c>
      <c r="K45" s="44">
        <f t="shared" si="6"/>
        <v>0</v>
      </c>
    </row>
    <row r="46" spans="1:11" s="1" customFormat="1" ht="9.75" x14ac:dyDescent="0.2">
      <c r="A46" s="35">
        <f t="shared" si="7"/>
        <v>29</v>
      </c>
      <c r="B46" s="37" t="s">
        <v>94</v>
      </c>
      <c r="C46" s="38" t="s">
        <v>255</v>
      </c>
      <c r="D46" s="39" t="s">
        <v>81</v>
      </c>
      <c r="E46" s="143">
        <v>0.48599999999999999</v>
      </c>
      <c r="F46" s="41">
        <v>0</v>
      </c>
      <c r="G46" s="42">
        <f t="shared" si="4"/>
        <v>0</v>
      </c>
      <c r="H46" s="43">
        <v>0</v>
      </c>
      <c r="I46" s="42">
        <f t="shared" si="5"/>
        <v>0</v>
      </c>
      <c r="J46" s="40">
        <v>1.4E-2</v>
      </c>
      <c r="K46" s="44">
        <f t="shared" si="6"/>
        <v>6.8040000000000002E-3</v>
      </c>
    </row>
    <row r="47" spans="1:11" s="1" customFormat="1" ht="9.75" x14ac:dyDescent="0.2">
      <c r="A47" s="35">
        <f t="shared" si="7"/>
        <v>30</v>
      </c>
      <c r="B47" s="37" t="s">
        <v>95</v>
      </c>
      <c r="C47" s="38" t="s">
        <v>96</v>
      </c>
      <c r="D47" s="39" t="s">
        <v>81</v>
      </c>
      <c r="E47" s="143">
        <v>0.48599999999999999</v>
      </c>
      <c r="F47" s="41">
        <v>0</v>
      </c>
      <c r="G47" s="42">
        <f t="shared" si="4"/>
        <v>0</v>
      </c>
      <c r="H47" s="43">
        <v>0</v>
      </c>
      <c r="I47" s="42">
        <f t="shared" si="5"/>
        <v>0</v>
      </c>
      <c r="J47" s="40">
        <v>0</v>
      </c>
      <c r="K47" s="44">
        <f t="shared" si="6"/>
        <v>0</v>
      </c>
    </row>
    <row r="48" spans="1:11" s="18" customFormat="1" ht="11.25" x14ac:dyDescent="0.2">
      <c r="A48" s="62"/>
      <c r="B48" s="63">
        <v>96</v>
      </c>
      <c r="C48" s="64" t="s">
        <v>97</v>
      </c>
      <c r="D48" s="65"/>
      <c r="E48" s="65"/>
      <c r="F48" s="66"/>
      <c r="G48" s="67">
        <f>SUM(G34:G47)</f>
        <v>0</v>
      </c>
      <c r="H48" s="68"/>
      <c r="I48" s="69">
        <f>SUM(I34:I47)</f>
        <v>0</v>
      </c>
      <c r="J48" s="68"/>
      <c r="K48" s="70">
        <f>SUM(K34:K47)</f>
        <v>2.1806839999999998</v>
      </c>
    </row>
    <row r="49" spans="1:11" s="18" customFormat="1" ht="11.25" x14ac:dyDescent="0.2">
      <c r="A49" s="28"/>
      <c r="B49" s="29" t="s">
        <v>98</v>
      </c>
      <c r="C49" s="30" t="s">
        <v>99</v>
      </c>
      <c r="D49" s="27"/>
      <c r="E49" s="27"/>
      <c r="F49" s="31"/>
      <c r="G49" s="32"/>
      <c r="H49" s="33"/>
      <c r="I49" s="26"/>
      <c r="J49" s="33"/>
      <c r="K49" s="34"/>
    </row>
    <row r="50" spans="1:11" s="1" customFormat="1" ht="9.75" x14ac:dyDescent="0.2">
      <c r="A50" s="35">
        <f>A47+1</f>
        <v>31</v>
      </c>
      <c r="B50" s="37" t="s">
        <v>100</v>
      </c>
      <c r="C50" s="38" t="s">
        <v>264</v>
      </c>
      <c r="D50" s="39" t="s">
        <v>81</v>
      </c>
      <c r="E50" s="40">
        <v>4.1139999999999999</v>
      </c>
      <c r="F50" s="41">
        <v>0</v>
      </c>
      <c r="G50" s="42">
        <f>E50*F50</f>
        <v>0</v>
      </c>
      <c r="H50" s="43">
        <v>0</v>
      </c>
      <c r="I50" s="42">
        <f>E50*H50</f>
        <v>0</v>
      </c>
      <c r="J50" s="40">
        <v>0</v>
      </c>
      <c r="K50" s="44">
        <f>E50*J50</f>
        <v>0</v>
      </c>
    </row>
    <row r="51" spans="1:11" s="1" customFormat="1" ht="9.75" x14ac:dyDescent="0.2">
      <c r="A51" s="35">
        <f>A50+1</f>
        <v>32</v>
      </c>
      <c r="B51" s="37" t="s">
        <v>100</v>
      </c>
      <c r="C51" s="38" t="s">
        <v>101</v>
      </c>
      <c r="D51" s="39" t="s">
        <v>81</v>
      </c>
      <c r="E51" s="40">
        <v>1.0980000000000001</v>
      </c>
      <c r="F51" s="41">
        <v>0</v>
      </c>
      <c r="G51" s="42">
        <f>E51*F51</f>
        <v>0</v>
      </c>
      <c r="H51" s="43">
        <v>0</v>
      </c>
      <c r="I51" s="42">
        <f>E51*H51</f>
        <v>0</v>
      </c>
      <c r="J51" s="40">
        <v>0</v>
      </c>
      <c r="K51" s="44">
        <f>E51*J51</f>
        <v>0</v>
      </c>
    </row>
    <row r="52" spans="1:11" s="18" customFormat="1" ht="12" thickBot="1" x14ac:dyDescent="0.25">
      <c r="A52" s="54"/>
      <c r="B52" s="56">
        <v>99</v>
      </c>
      <c r="C52" s="57" t="s">
        <v>102</v>
      </c>
      <c r="D52" s="55"/>
      <c r="E52" s="55"/>
      <c r="F52" s="58"/>
      <c r="G52" s="60">
        <f>SUM(G50:G51)</f>
        <v>0</v>
      </c>
      <c r="H52" s="59"/>
      <c r="I52" s="71">
        <f>SUM(I50:I51)</f>
        <v>0</v>
      </c>
      <c r="J52" s="59"/>
      <c r="K52" s="61">
        <f>SUM(K50:K50)</f>
        <v>0</v>
      </c>
    </row>
    <row r="53" spans="1:11" ht="13.5" thickBot="1" x14ac:dyDescent="0.2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</row>
    <row r="54" spans="1:11" s="1" customFormat="1" ht="9.75" customHeight="1" x14ac:dyDescent="0.2">
      <c r="A54" s="5" t="s">
        <v>2</v>
      </c>
      <c r="B54" s="287" t="s">
        <v>6</v>
      </c>
      <c r="C54" s="287" t="s">
        <v>8</v>
      </c>
      <c r="D54" s="287" t="s">
        <v>10</v>
      </c>
      <c r="E54" s="287" t="s">
        <v>12</v>
      </c>
      <c r="F54" s="288" t="s">
        <v>14</v>
      </c>
      <c r="G54" s="165"/>
      <c r="H54" s="165"/>
      <c r="I54" s="165"/>
      <c r="J54" s="287" t="s">
        <v>23</v>
      </c>
      <c r="K54" s="154"/>
    </row>
    <row r="55" spans="1:11" s="1" customFormat="1" ht="9.75" customHeight="1" x14ac:dyDescent="0.2">
      <c r="A55" s="6" t="s">
        <v>3</v>
      </c>
      <c r="B55" s="194"/>
      <c r="C55" s="194"/>
      <c r="D55" s="194"/>
      <c r="E55" s="194"/>
      <c r="F55" s="289" t="s">
        <v>15</v>
      </c>
      <c r="G55" s="145"/>
      <c r="H55" s="290" t="s">
        <v>20</v>
      </c>
      <c r="I55" s="145"/>
      <c r="J55" s="194"/>
      <c r="K55" s="291"/>
    </row>
    <row r="56" spans="1:11" s="1" customFormat="1" ht="9.75" customHeight="1" x14ac:dyDescent="0.2">
      <c r="A56" s="6" t="s">
        <v>4</v>
      </c>
      <c r="B56" s="194"/>
      <c r="C56" s="194"/>
      <c r="D56" s="194"/>
      <c r="E56" s="194"/>
      <c r="F56" s="9" t="s">
        <v>16</v>
      </c>
      <c r="G56" s="11" t="s">
        <v>18</v>
      </c>
      <c r="H56" s="13" t="s">
        <v>16</v>
      </c>
      <c r="I56" s="11" t="s">
        <v>18</v>
      </c>
      <c r="J56" s="13" t="s">
        <v>16</v>
      </c>
      <c r="K56" s="15" t="s">
        <v>18</v>
      </c>
    </row>
    <row r="57" spans="1:11" s="1" customFormat="1" ht="9.75" customHeight="1" thickBot="1" x14ac:dyDescent="0.25">
      <c r="A57" s="7" t="s">
        <v>5</v>
      </c>
      <c r="B57" s="8" t="s">
        <v>7</v>
      </c>
      <c r="C57" s="8" t="s">
        <v>9</v>
      </c>
      <c r="D57" s="8" t="s">
        <v>11</v>
      </c>
      <c r="E57" s="8" t="s">
        <v>13</v>
      </c>
      <c r="F57" s="10" t="s">
        <v>17</v>
      </c>
      <c r="G57" s="12" t="s">
        <v>19</v>
      </c>
      <c r="H57" s="14" t="s">
        <v>21</v>
      </c>
      <c r="I57" s="12" t="s">
        <v>22</v>
      </c>
      <c r="J57" s="14" t="s">
        <v>24</v>
      </c>
      <c r="K57" s="16" t="s">
        <v>25</v>
      </c>
    </row>
    <row r="58" spans="1:11" s="18" customFormat="1" ht="11.25" x14ac:dyDescent="0.2">
      <c r="A58" s="20"/>
      <c r="B58" s="19"/>
      <c r="C58" s="21" t="s">
        <v>103</v>
      </c>
      <c r="D58" s="19"/>
      <c r="E58" s="19"/>
      <c r="F58" s="22"/>
      <c r="G58" s="23"/>
      <c r="H58" s="24"/>
      <c r="J58" s="24"/>
      <c r="K58" s="25"/>
    </row>
    <row r="59" spans="1:11" s="18" customFormat="1" ht="11.25" x14ac:dyDescent="0.2">
      <c r="A59" s="28"/>
      <c r="B59" s="29" t="s">
        <v>104</v>
      </c>
      <c r="C59" s="30" t="s">
        <v>105</v>
      </c>
      <c r="D59" s="27"/>
      <c r="E59" s="27"/>
      <c r="F59" s="31"/>
      <c r="G59" s="32"/>
      <c r="H59" s="33"/>
      <c r="I59" s="26"/>
      <c r="J59" s="33"/>
      <c r="K59" s="34"/>
    </row>
    <row r="60" spans="1:11" s="1" customFormat="1" ht="9.75" x14ac:dyDescent="0.2">
      <c r="A60" s="35">
        <f>A51+1</f>
        <v>33</v>
      </c>
      <c r="B60" s="37" t="s">
        <v>106</v>
      </c>
      <c r="C60" s="38" t="s">
        <v>107</v>
      </c>
      <c r="D60" s="39" t="s">
        <v>36</v>
      </c>
      <c r="E60" s="141">
        <v>1.8</v>
      </c>
      <c r="F60" s="41">
        <v>0</v>
      </c>
      <c r="G60" s="42">
        <f t="shared" ref="G60:G68" si="8">E60*F60</f>
        <v>0</v>
      </c>
      <c r="H60" s="43">
        <v>0</v>
      </c>
      <c r="I60" s="42">
        <f t="shared" ref="I60:I68" si="9">E60*H60</f>
        <v>0</v>
      </c>
      <c r="J60" s="40">
        <v>1E-3</v>
      </c>
      <c r="K60" s="44">
        <f t="shared" ref="K60:K68" si="10">E60*J60</f>
        <v>1.8000000000000002E-3</v>
      </c>
    </row>
    <row r="61" spans="1:11" s="1" customFormat="1" ht="9.75" x14ac:dyDescent="0.2">
      <c r="A61" s="35">
        <f t="shared" ref="A61:A68" si="11">A60+1</f>
        <v>34</v>
      </c>
      <c r="B61" s="37" t="s">
        <v>108</v>
      </c>
      <c r="C61" s="38" t="s">
        <v>109</v>
      </c>
      <c r="D61" s="39" t="s">
        <v>36</v>
      </c>
      <c r="E61" s="141">
        <v>10.199999999999999</v>
      </c>
      <c r="F61" s="41">
        <v>0</v>
      </c>
      <c r="G61" s="42">
        <f t="shared" si="8"/>
        <v>0</v>
      </c>
      <c r="H61" s="43">
        <v>0</v>
      </c>
      <c r="I61" s="42">
        <f t="shared" si="9"/>
        <v>0</v>
      </c>
      <c r="J61" s="40">
        <v>3.0000000000000001E-3</v>
      </c>
      <c r="K61" s="44">
        <f t="shared" si="10"/>
        <v>3.0599999999999999E-2</v>
      </c>
    </row>
    <row r="62" spans="1:11" s="1" customFormat="1" ht="9.75" x14ac:dyDescent="0.2">
      <c r="A62" s="35">
        <f t="shared" si="11"/>
        <v>35</v>
      </c>
      <c r="B62" s="37" t="s">
        <v>110</v>
      </c>
      <c r="C62" s="38" t="s">
        <v>111</v>
      </c>
      <c r="D62" s="39" t="s">
        <v>31</v>
      </c>
      <c r="E62" s="141">
        <v>2</v>
      </c>
      <c r="F62" s="41">
        <v>0</v>
      </c>
      <c r="G62" s="42">
        <f t="shared" si="8"/>
        <v>0</v>
      </c>
      <c r="H62" s="43">
        <v>0</v>
      </c>
      <c r="I62" s="42">
        <f t="shared" si="9"/>
        <v>0</v>
      </c>
      <c r="J62" s="40">
        <v>1E-3</v>
      </c>
      <c r="K62" s="44">
        <f t="shared" si="10"/>
        <v>2E-3</v>
      </c>
    </row>
    <row r="63" spans="1:11" s="1" customFormat="1" ht="9.75" x14ac:dyDescent="0.2">
      <c r="A63" s="35">
        <f t="shared" si="11"/>
        <v>36</v>
      </c>
      <c r="B63" s="37" t="s">
        <v>112</v>
      </c>
      <c r="C63" s="38" t="s">
        <v>113</v>
      </c>
      <c r="D63" s="39" t="s">
        <v>36</v>
      </c>
      <c r="E63" s="141">
        <v>6</v>
      </c>
      <c r="F63" s="41">
        <v>0</v>
      </c>
      <c r="G63" s="42">
        <f t="shared" si="8"/>
        <v>0</v>
      </c>
      <c r="H63" s="43">
        <v>0</v>
      </c>
      <c r="I63" s="42">
        <f t="shared" si="9"/>
        <v>0</v>
      </c>
      <c r="J63" s="40">
        <v>2E-3</v>
      </c>
      <c r="K63" s="44">
        <f t="shared" si="10"/>
        <v>1.2E-2</v>
      </c>
    </row>
    <row r="64" spans="1:11" s="1" customFormat="1" ht="9.75" x14ac:dyDescent="0.2">
      <c r="A64" s="35">
        <f t="shared" si="11"/>
        <v>37</v>
      </c>
      <c r="B64" s="37" t="s">
        <v>114</v>
      </c>
      <c r="C64" s="38" t="s">
        <v>115</v>
      </c>
      <c r="D64" s="39" t="s">
        <v>36</v>
      </c>
      <c r="E64" s="141">
        <v>1.8</v>
      </c>
      <c r="F64" s="41">
        <v>0</v>
      </c>
      <c r="G64" s="42">
        <f t="shared" si="8"/>
        <v>0</v>
      </c>
      <c r="H64" s="43">
        <v>0</v>
      </c>
      <c r="I64" s="42">
        <f t="shared" si="9"/>
        <v>0</v>
      </c>
      <c r="J64" s="40">
        <v>3.3512839999999999E-3</v>
      </c>
      <c r="K64" s="44">
        <f t="shared" si="10"/>
        <v>6.0323112000000003E-3</v>
      </c>
    </row>
    <row r="65" spans="1:11" s="1" customFormat="1" ht="9.75" x14ac:dyDescent="0.2">
      <c r="A65" s="35">
        <f t="shared" si="11"/>
        <v>38</v>
      </c>
      <c r="B65" s="37" t="s">
        <v>116</v>
      </c>
      <c r="C65" s="38" t="s">
        <v>117</v>
      </c>
      <c r="D65" s="39" t="s">
        <v>36</v>
      </c>
      <c r="E65" s="141">
        <v>10.199999999999999</v>
      </c>
      <c r="F65" s="41">
        <v>0</v>
      </c>
      <c r="G65" s="42">
        <f t="shared" si="8"/>
        <v>0</v>
      </c>
      <c r="H65" s="43">
        <v>0</v>
      </c>
      <c r="I65" s="42">
        <f t="shared" si="9"/>
        <v>0</v>
      </c>
      <c r="J65" s="40">
        <v>3.0772820000000002E-3</v>
      </c>
      <c r="K65" s="44">
        <f t="shared" si="10"/>
        <v>3.1388276399999998E-2</v>
      </c>
    </row>
    <row r="66" spans="1:11" s="1" customFormat="1" ht="9.75" x14ac:dyDescent="0.2">
      <c r="A66" s="35">
        <f t="shared" si="11"/>
        <v>39</v>
      </c>
      <c r="B66" s="37" t="s">
        <v>118</v>
      </c>
      <c r="C66" s="38" t="s">
        <v>119</v>
      </c>
      <c r="D66" s="39" t="s">
        <v>31</v>
      </c>
      <c r="E66" s="141">
        <v>2</v>
      </c>
      <c r="F66" s="41">
        <v>0</v>
      </c>
      <c r="G66" s="42">
        <f t="shared" si="8"/>
        <v>0</v>
      </c>
      <c r="H66" s="43">
        <v>0</v>
      </c>
      <c r="I66" s="42">
        <f t="shared" si="9"/>
        <v>0</v>
      </c>
      <c r="J66" s="40">
        <v>9.3252000000000005E-4</v>
      </c>
      <c r="K66" s="44">
        <f t="shared" si="10"/>
        <v>1.8650400000000001E-3</v>
      </c>
    </row>
    <row r="67" spans="1:11" s="1" customFormat="1" ht="9.75" x14ac:dyDescent="0.2">
      <c r="A67" s="35">
        <f t="shared" si="11"/>
        <v>40</v>
      </c>
      <c r="B67" s="37" t="s">
        <v>120</v>
      </c>
      <c r="C67" s="38" t="s">
        <v>121</v>
      </c>
      <c r="D67" s="39" t="s">
        <v>36</v>
      </c>
      <c r="E67" s="141">
        <v>6</v>
      </c>
      <c r="F67" s="41">
        <v>0</v>
      </c>
      <c r="G67" s="42">
        <f t="shared" si="8"/>
        <v>0</v>
      </c>
      <c r="H67" s="43">
        <v>0</v>
      </c>
      <c r="I67" s="42">
        <f t="shared" si="9"/>
        <v>0</v>
      </c>
      <c r="J67" s="40">
        <v>2.6128879999999998E-3</v>
      </c>
      <c r="K67" s="44">
        <f t="shared" si="10"/>
        <v>1.5677327999999997E-2</v>
      </c>
    </row>
    <row r="68" spans="1:11" s="1" customFormat="1" ht="9.75" x14ac:dyDescent="0.2">
      <c r="A68" s="35">
        <f t="shared" si="11"/>
        <v>41</v>
      </c>
      <c r="B68" s="37" t="s">
        <v>122</v>
      </c>
      <c r="C68" s="38" t="s">
        <v>123</v>
      </c>
      <c r="D68" s="39" t="s">
        <v>81</v>
      </c>
      <c r="E68" s="36">
        <v>8.5999999999999993E-2</v>
      </c>
      <c r="F68" s="41">
        <v>0</v>
      </c>
      <c r="G68" s="42">
        <f t="shared" si="8"/>
        <v>0</v>
      </c>
      <c r="H68" s="43">
        <v>0</v>
      </c>
      <c r="I68" s="42">
        <f t="shared" si="9"/>
        <v>0</v>
      </c>
      <c r="J68" s="40">
        <v>0</v>
      </c>
      <c r="K68" s="44">
        <f t="shared" si="10"/>
        <v>0</v>
      </c>
    </row>
    <row r="69" spans="1:11" s="18" customFormat="1" ht="11.25" x14ac:dyDescent="0.2">
      <c r="A69" s="62"/>
      <c r="B69" s="63">
        <v>764</v>
      </c>
      <c r="C69" s="64" t="s">
        <v>124</v>
      </c>
      <c r="D69" s="65"/>
      <c r="E69" s="65"/>
      <c r="F69" s="66"/>
      <c r="G69" s="67">
        <f>SUM(G60:G68)</f>
        <v>0</v>
      </c>
      <c r="H69" s="68"/>
      <c r="I69" s="69">
        <f>SUM(I60:I68)</f>
        <v>0</v>
      </c>
      <c r="J69" s="68"/>
      <c r="K69" s="70">
        <f>SUM(K60:K68)</f>
        <v>0.1013629556</v>
      </c>
    </row>
    <row r="70" spans="1:11" s="18" customFormat="1" ht="11.25" x14ac:dyDescent="0.2">
      <c r="A70" s="28"/>
      <c r="B70" s="29" t="s">
        <v>125</v>
      </c>
      <c r="C70" s="30" t="s">
        <v>126</v>
      </c>
      <c r="D70" s="27"/>
      <c r="E70" s="27"/>
      <c r="F70" s="31"/>
      <c r="G70" s="32"/>
      <c r="H70" s="33"/>
      <c r="I70" s="26"/>
      <c r="J70" s="33"/>
      <c r="K70" s="34"/>
    </row>
    <row r="71" spans="1:11" s="1" customFormat="1" ht="9.75" x14ac:dyDescent="0.2">
      <c r="A71" s="35">
        <f>A68+1</f>
        <v>42</v>
      </c>
      <c r="B71" s="37" t="s">
        <v>127</v>
      </c>
      <c r="C71" s="38" t="s">
        <v>265</v>
      </c>
      <c r="D71" s="39" t="s">
        <v>39</v>
      </c>
      <c r="E71" s="141">
        <v>34.71</v>
      </c>
      <c r="F71" s="41">
        <v>0</v>
      </c>
      <c r="G71" s="42">
        <f>E71*F71</f>
        <v>0</v>
      </c>
      <c r="H71" s="43">
        <v>0</v>
      </c>
      <c r="I71" s="42">
        <f>E71*H71</f>
        <v>0</v>
      </c>
      <c r="J71" s="40">
        <v>2.04E-4</v>
      </c>
      <c r="K71" s="44">
        <f>E71*J71</f>
        <v>7.0808399999999997E-3</v>
      </c>
    </row>
    <row r="72" spans="1:11" s="1" customFormat="1" ht="9.75" x14ac:dyDescent="0.2">
      <c r="A72" s="45">
        <f>A71+1</f>
        <v>43</v>
      </c>
      <c r="B72" s="46" t="s">
        <v>128</v>
      </c>
      <c r="C72" s="47" t="s">
        <v>129</v>
      </c>
      <c r="D72" s="48" t="s">
        <v>39</v>
      </c>
      <c r="E72" s="142">
        <v>38.200000000000003</v>
      </c>
      <c r="F72" s="49">
        <v>311.2</v>
      </c>
      <c r="G72" s="50">
        <v>0</v>
      </c>
      <c r="H72" s="51">
        <v>0</v>
      </c>
      <c r="I72" s="50">
        <f>E72*H72</f>
        <v>0</v>
      </c>
      <c r="J72" s="52">
        <v>1.5E-3</v>
      </c>
      <c r="K72" s="53">
        <f>E72*J72</f>
        <v>5.7300000000000004E-2</v>
      </c>
    </row>
    <row r="73" spans="1:11" s="1" customFormat="1" ht="9.75" x14ac:dyDescent="0.2">
      <c r="A73" s="35">
        <f>A72+1</f>
        <v>44</v>
      </c>
      <c r="B73" s="37" t="s">
        <v>130</v>
      </c>
      <c r="C73" s="38" t="s">
        <v>131</v>
      </c>
      <c r="D73" s="39" t="s">
        <v>39</v>
      </c>
      <c r="E73" s="141">
        <v>34.71</v>
      </c>
      <c r="F73" s="41">
        <v>0</v>
      </c>
      <c r="G73" s="42">
        <f>E73*F73</f>
        <v>0</v>
      </c>
      <c r="H73" s="43">
        <v>0</v>
      </c>
      <c r="I73" s="42">
        <f>E73*H73</f>
        <v>0</v>
      </c>
      <c r="J73" s="40">
        <v>1.4E-2</v>
      </c>
      <c r="K73" s="44">
        <f>E73*J73</f>
        <v>0.48594000000000004</v>
      </c>
    </row>
    <row r="74" spans="1:11" s="1" customFormat="1" ht="9.75" x14ac:dyDescent="0.2">
      <c r="A74" s="35">
        <f>A73+1</f>
        <v>45</v>
      </c>
      <c r="B74" s="37" t="s">
        <v>132</v>
      </c>
      <c r="C74" s="38" t="s">
        <v>133</v>
      </c>
      <c r="D74" s="39" t="s">
        <v>39</v>
      </c>
      <c r="E74" s="141">
        <v>34.71</v>
      </c>
      <c r="F74" s="41">
        <v>0</v>
      </c>
      <c r="G74" s="42">
        <f>E74*F74</f>
        <v>0</v>
      </c>
      <c r="H74" s="43">
        <v>0</v>
      </c>
      <c r="I74" s="42">
        <f>E74*H74</f>
        <v>0</v>
      </c>
      <c r="J74" s="40">
        <v>1.4273828000000001E-2</v>
      </c>
      <c r="K74" s="44">
        <f>E74*J74</f>
        <v>0.49544456988000002</v>
      </c>
    </row>
    <row r="75" spans="1:11" s="1" customFormat="1" ht="9.75" x14ac:dyDescent="0.2">
      <c r="A75" s="35">
        <f>A74+1</f>
        <v>46</v>
      </c>
      <c r="B75" s="37" t="s">
        <v>134</v>
      </c>
      <c r="C75" s="38" t="s">
        <v>135</v>
      </c>
      <c r="D75" s="39" t="s">
        <v>81</v>
      </c>
      <c r="E75" s="36">
        <v>1.046</v>
      </c>
      <c r="F75" s="41">
        <v>0</v>
      </c>
      <c r="G75" s="42">
        <f>E75*F75</f>
        <v>0</v>
      </c>
      <c r="H75" s="43">
        <v>0</v>
      </c>
      <c r="I75" s="42">
        <f>E75*H75</f>
        <v>0</v>
      </c>
      <c r="J75" s="40">
        <v>0</v>
      </c>
      <c r="K75" s="44">
        <f>E75*J75</f>
        <v>0</v>
      </c>
    </row>
    <row r="76" spans="1:11" s="18" customFormat="1" ht="11.25" x14ac:dyDescent="0.2">
      <c r="A76" s="62"/>
      <c r="B76" s="63">
        <v>765</v>
      </c>
      <c r="C76" s="64" t="s">
        <v>136</v>
      </c>
      <c r="D76" s="65"/>
      <c r="E76" s="65"/>
      <c r="F76" s="66"/>
      <c r="G76" s="67">
        <f>SUM(G71:G75)</f>
        <v>0</v>
      </c>
      <c r="H76" s="68"/>
      <c r="I76" s="69">
        <f>SUM(I71:I75)</f>
        <v>0</v>
      </c>
      <c r="J76" s="68"/>
      <c r="K76" s="70">
        <f>SUM(K71:K75)</f>
        <v>1.04576540988</v>
      </c>
    </row>
    <row r="77" spans="1:11" s="18" customFormat="1" ht="11.25" x14ac:dyDescent="0.2">
      <c r="A77" s="28"/>
      <c r="B77" s="29" t="s">
        <v>137</v>
      </c>
      <c r="C77" s="30" t="s">
        <v>138</v>
      </c>
      <c r="D77" s="27"/>
      <c r="E77" s="27"/>
      <c r="F77" s="31"/>
      <c r="G77" s="32"/>
      <c r="H77" s="33"/>
      <c r="I77" s="26"/>
      <c r="J77" s="33"/>
      <c r="K77" s="34"/>
    </row>
    <row r="78" spans="1:11" s="1" customFormat="1" ht="9.75" x14ac:dyDescent="0.2">
      <c r="A78" s="35">
        <f>A75+1</f>
        <v>47</v>
      </c>
      <c r="B78" s="37" t="s">
        <v>139</v>
      </c>
      <c r="C78" s="38" t="s">
        <v>140</v>
      </c>
      <c r="D78" s="39" t="s">
        <v>39</v>
      </c>
      <c r="E78" s="141">
        <v>12</v>
      </c>
      <c r="F78" s="41">
        <v>0</v>
      </c>
      <c r="G78" s="42">
        <f>E78*F78</f>
        <v>0</v>
      </c>
      <c r="H78" s="43">
        <v>0</v>
      </c>
      <c r="I78" s="42">
        <f>E78*H78</f>
        <v>0</v>
      </c>
      <c r="J78" s="40">
        <v>2.3641999999999999E-4</v>
      </c>
      <c r="K78" s="44">
        <f>E78*J78</f>
        <v>2.8370399999999999E-3</v>
      </c>
    </row>
    <row r="79" spans="1:11" s="1" customFormat="1" ht="9.75" x14ac:dyDescent="0.2">
      <c r="A79" s="35">
        <f>A78+1</f>
        <v>48</v>
      </c>
      <c r="B79" s="37" t="s">
        <v>141</v>
      </c>
      <c r="C79" s="38" t="s">
        <v>142</v>
      </c>
      <c r="D79" s="39" t="s">
        <v>39</v>
      </c>
      <c r="E79" s="141">
        <v>15</v>
      </c>
      <c r="F79" s="41">
        <v>0</v>
      </c>
      <c r="G79" s="42">
        <f>E79*F79</f>
        <v>0</v>
      </c>
      <c r="H79" s="43">
        <v>0</v>
      </c>
      <c r="I79" s="42">
        <f>E79*H79</f>
        <v>0</v>
      </c>
      <c r="J79" s="40">
        <v>6.2389200000000002E-4</v>
      </c>
      <c r="K79" s="44">
        <f>E79*J79</f>
        <v>9.3583799999999995E-3</v>
      </c>
    </row>
    <row r="80" spans="1:11" s="18" customFormat="1" ht="12" thickBot="1" x14ac:dyDescent="0.25">
      <c r="A80" s="54"/>
      <c r="B80" s="56">
        <v>783</v>
      </c>
      <c r="C80" s="57" t="s">
        <v>143</v>
      </c>
      <c r="D80" s="55"/>
      <c r="E80" s="55"/>
      <c r="F80" s="58"/>
      <c r="G80" s="60">
        <f>SUM(G78:G79)</f>
        <v>0</v>
      </c>
      <c r="H80" s="59"/>
      <c r="I80" s="71">
        <f>SUM(I78:I79)</f>
        <v>0</v>
      </c>
      <c r="J80" s="59"/>
      <c r="K80" s="61">
        <f>SUM(K78:K79)</f>
        <v>1.2195419999999998E-2</v>
      </c>
    </row>
    <row r="81" spans="1:11" ht="13.5" thickBot="1" x14ac:dyDescent="0.25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</row>
    <row r="82" spans="1:11" s="18" customFormat="1" ht="13.5" thickBot="1" x14ac:dyDescent="0.25">
      <c r="A82" s="73"/>
      <c r="B82" s="74"/>
      <c r="C82" s="76" t="s">
        <v>144</v>
      </c>
      <c r="D82" s="75"/>
      <c r="E82" s="75"/>
      <c r="F82" s="75"/>
      <c r="G82" s="75"/>
      <c r="H82" s="75"/>
      <c r="I82" s="75"/>
      <c r="J82" s="292">
        <f>'KRYCÍ LIST'!E20</f>
        <v>0</v>
      </c>
      <c r="K82" s="174"/>
    </row>
  </sheetData>
  <mergeCells count="22">
    <mergeCell ref="J54:K55"/>
    <mergeCell ref="J82:K82"/>
    <mergeCell ref="F7:G7"/>
    <mergeCell ref="H7:I7"/>
    <mergeCell ref="J6:K7"/>
    <mergeCell ref="B54:B56"/>
    <mergeCell ref="C54:C56"/>
    <mergeCell ref="D54:D56"/>
    <mergeCell ref="E54:E56"/>
    <mergeCell ref="F54:I54"/>
    <mergeCell ref="F55:G55"/>
    <mergeCell ref="H55:I55"/>
    <mergeCell ref="A1:I1"/>
    <mergeCell ref="J1:K1"/>
    <mergeCell ref="A2:I2"/>
    <mergeCell ref="J2:K2"/>
    <mergeCell ref="A4:K4"/>
    <mergeCell ref="B6:B8"/>
    <mergeCell ref="C6:C8"/>
    <mergeCell ref="D6:D8"/>
    <mergeCell ref="E6:E8"/>
    <mergeCell ref="F6:I6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SOUHRNNÝ LIST STAVBY</vt:lpstr>
      <vt:lpstr>REKAPITULACE OBJEKTŮ STAVBY</vt:lpstr>
      <vt:lpstr>KRYCÍ LIST</vt:lpstr>
      <vt:lpstr>REKAPITULACE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2025-03-26T23:05:25Z</dcterms:created>
  <dcterms:modified xsi:type="dcterms:W3CDTF">2025-08-20T09:02:26Z</dcterms:modified>
</cp:coreProperties>
</file>