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filterPrivacy="1" defaultThemeVersion="124226"/>
  <xr:revisionPtr revIDLastSave="0" documentId="8_{698E21EC-AD9F-4352-8B9F-D2CB7F0AE312}" xr6:coauthVersionLast="32" xr6:coauthVersionMax="32" xr10:uidLastSave="{00000000-0000-0000-0000-000000000000}"/>
  <bookViews>
    <workbookView xWindow="0" yWindow="0" windowWidth="28800" windowHeight="11025" tabRatio="749" xr2:uid="{00000000-000D-0000-FFFF-FFFF00000000}"/>
  </bookViews>
  <sheets>
    <sheet name="Instrukce" sheetId="14" r:id="rId1"/>
    <sheet name="Souhrn nabídkové paušální ceny" sheetId="9" r:id="rId2"/>
    <sheet name="Projektové a inženýrské služby" sheetId="10" r:id="rId3"/>
    <sheet name="Souhrn zařízení staveniště" sheetId="13" r:id="rId4"/>
    <sheet name="Souhrn stavební část_SO " sheetId="11" r:id="rId5"/>
    <sheet name="Souhrn technologická část_PS" sheetId="12" r:id="rId6"/>
  </sheets>
  <definedNames>
    <definedName name="_xlnm.Print_Area" localSheetId="0">Instrukce!$B$2:$C$38</definedName>
    <definedName name="_xlnm.Print_Area" localSheetId="1">'Souhrn nabídkové paušální ceny'!$A$1:$H$10</definedName>
  </definedNames>
  <calcPr calcId="162913"/>
</workbook>
</file>

<file path=xl/calcChain.xml><?xml version="1.0" encoding="utf-8"?>
<calcChain xmlns="http://schemas.openxmlformats.org/spreadsheetml/2006/main">
  <c r="H214" i="11" l="1"/>
  <c r="H215" i="11"/>
  <c r="H216" i="11"/>
  <c r="H217" i="11"/>
  <c r="H218" i="11"/>
  <c r="H213" i="11"/>
  <c r="G212" i="11"/>
  <c r="H210" i="11"/>
  <c r="H211" i="11"/>
  <c r="H209" i="11"/>
  <c r="H208" i="11"/>
  <c r="H178" i="11"/>
  <c r="H63" i="11"/>
  <c r="H64" i="11"/>
  <c r="H65" i="11"/>
  <c r="H66" i="11"/>
  <c r="H67" i="11"/>
  <c r="H62" i="11"/>
  <c r="H19" i="11"/>
  <c r="H20" i="11"/>
  <c r="H18" i="11"/>
  <c r="H15" i="11"/>
  <c r="H16" i="11"/>
  <c r="H14" i="11"/>
  <c r="H11" i="11"/>
  <c r="H12" i="11"/>
  <c r="H10" i="11"/>
  <c r="H7" i="11"/>
  <c r="H8" i="11"/>
  <c r="H6" i="11"/>
  <c r="H9" i="9"/>
  <c r="F7" i="9"/>
  <c r="F8" i="9"/>
  <c r="F9" i="9"/>
  <c r="H212" i="11" l="1"/>
  <c r="H9" i="11"/>
  <c r="F31" i="12"/>
  <c r="F254" i="11" l="1"/>
  <c r="E9" i="10"/>
  <c r="H241" i="11" l="1"/>
  <c r="G9" i="11"/>
  <c r="G13" i="11"/>
  <c r="G17" i="11"/>
  <c r="H17" i="11"/>
  <c r="G5" i="11"/>
  <c r="H23" i="11"/>
  <c r="H24" i="11"/>
  <c r="H22" i="11"/>
  <c r="H50" i="11"/>
  <c r="H51" i="11"/>
  <c r="H52" i="11"/>
  <c r="H53" i="11"/>
  <c r="H49" i="11"/>
  <c r="H56" i="11"/>
  <c r="H57" i="11"/>
  <c r="H58" i="11"/>
  <c r="H59" i="11"/>
  <c r="H60" i="11"/>
  <c r="H55" i="11"/>
  <c r="H70" i="11"/>
  <c r="H71" i="11"/>
  <c r="H72" i="11"/>
  <c r="H73" i="11"/>
  <c r="H74" i="11"/>
  <c r="H69" i="11"/>
  <c r="H77" i="11"/>
  <c r="H78" i="11"/>
  <c r="H79" i="11"/>
  <c r="H80" i="11"/>
  <c r="H76" i="11"/>
  <c r="H83" i="11"/>
  <c r="H84" i="11"/>
  <c r="H85" i="11"/>
  <c r="H86" i="11"/>
  <c r="H87" i="11"/>
  <c r="H82" i="11"/>
  <c r="H240" i="11"/>
  <c r="H239" i="11"/>
  <c r="H233" i="11"/>
  <c r="H234" i="11"/>
  <c r="H235" i="11"/>
  <c r="H236" i="11"/>
  <c r="H237" i="11"/>
  <c r="H232" i="11"/>
  <c r="H229" i="11"/>
  <c r="H228" i="11"/>
  <c r="H222" i="11"/>
  <c r="H223" i="11"/>
  <c r="H221" i="11"/>
  <c r="H202" i="11"/>
  <c r="H203" i="11"/>
  <c r="H204" i="11"/>
  <c r="H205" i="11"/>
  <c r="H206" i="11"/>
  <c r="H207" i="11"/>
  <c r="H201" i="11"/>
  <c r="H195" i="11"/>
  <c r="H196" i="11"/>
  <c r="H197" i="11"/>
  <c r="H198" i="11"/>
  <c r="H199" i="11"/>
  <c r="H194" i="11"/>
  <c r="H187" i="11"/>
  <c r="H188" i="11"/>
  <c r="H189" i="11"/>
  <c r="H190" i="11"/>
  <c r="H191" i="11"/>
  <c r="H192" i="11"/>
  <c r="H186" i="11"/>
  <c r="H179" i="11"/>
  <c r="H180" i="11"/>
  <c r="H181" i="11"/>
  <c r="H182" i="11"/>
  <c r="H183" i="11"/>
  <c r="H184" i="11"/>
  <c r="G21" i="11"/>
  <c r="G238" i="11"/>
  <c r="G231" i="11"/>
  <c r="G227" i="11"/>
  <c r="G220" i="11"/>
  <c r="G208" i="11"/>
  <c r="G185" i="11"/>
  <c r="G177" i="11"/>
  <c r="G193" i="11"/>
  <c r="G200" i="11"/>
  <c r="G81" i="11"/>
  <c r="G75" i="11"/>
  <c r="G68" i="11"/>
  <c r="G61" i="11"/>
  <c r="G54" i="11"/>
  <c r="G48" i="11"/>
  <c r="H185" i="11" l="1"/>
  <c r="H81" i="11"/>
  <c r="H13" i="11"/>
  <c r="H177" i="11"/>
  <c r="H200" i="11"/>
  <c r="H5" i="11"/>
  <c r="H48" i="11"/>
  <c r="H231" i="11"/>
  <c r="H68" i="11"/>
  <c r="H75" i="11"/>
  <c r="H220" i="11"/>
  <c r="H193" i="11"/>
  <c r="H227" i="11"/>
  <c r="H61" i="11"/>
  <c r="H54" i="11"/>
  <c r="H21" i="11" l="1"/>
  <c r="H8" i="9" l="1"/>
  <c r="C5" i="13"/>
  <c r="H7" i="9" l="1"/>
  <c r="F6" i="9"/>
  <c r="H6" i="9" s="1"/>
  <c r="H10" i="9" l="1"/>
  <c r="F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Poznámka 1: Čísla ve sloupci A se nezdají být definitivní, některé buňky jsou nevyplněné, jiné vyplněné nejspíš neodpovídajícími čísly</t>
        </r>
      </text>
    </comment>
    <comment ref="G1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Poznámka 2: Doplnit odpovídající podíly z ceny SO (Sloupec G)</t>
        </r>
      </text>
    </comment>
    <comment ref="H1" authorId="0" shapeId="0" xr:uid="{00000000-0006-0000-0400-000003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Poznámka 3: Upozornění na nerovnosti ve sloupcích G a H zmizí, jakmile se zadají správně podíly z cen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Poznámka 1: Čísla ve sloupci A se nezdají být definitivní, některé buňky jsou nevyplněné, jiné vyplněné nejspíš neodpovídajícími čísly</t>
        </r>
      </text>
    </comment>
    <comment ref="G1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Poznámka 2: Doplnit odpovídající podíly z ceny SO (Sloupec G)</t>
        </r>
      </text>
    </comment>
    <comment ref="H1" authorId="0" shapeId="0" xr:uid="{00000000-0006-0000-0500-000003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Poznámka 3: Upozornění na nerovnosti ve sloupcích G a H zmizí, jakmile se zadají správně podíly z cen</t>
        </r>
      </text>
    </comment>
  </commentList>
</comments>
</file>

<file path=xl/sharedStrings.xml><?xml version="1.0" encoding="utf-8"?>
<sst xmlns="http://schemas.openxmlformats.org/spreadsheetml/2006/main" count="529" uniqueCount="300">
  <si>
    <t>0001</t>
  </si>
  <si>
    <t>0002</t>
  </si>
  <si>
    <t>0003</t>
  </si>
  <si>
    <t>0004</t>
  </si>
  <si>
    <t>0005</t>
  </si>
  <si>
    <t>0006</t>
  </si>
  <si>
    <t>Provozní soubory</t>
  </si>
  <si>
    <t>Obsah</t>
  </si>
  <si>
    <t>Dokumentace pro stavební povolení</t>
  </si>
  <si>
    <t>* Všechny další dokumenty zhotovitele pro realizaci stavby (harmonogramy, výpočty, software, výkresy, příručky, výrobně-technická dodavatelská dokumentace, dílenské výkresy, atd.)</t>
  </si>
  <si>
    <t>Dokumentace a doklady pro zkušební provoz a jeho provedení</t>
  </si>
  <si>
    <t>Další projektová dokumentace,  doklady a povolení  nezbytné pro provádění stavby</t>
  </si>
  <si>
    <t>Dokumentace a činnosti</t>
  </si>
  <si>
    <t>Zařízení staveniště a jeho provoz</t>
  </si>
  <si>
    <t>Vybudování objektů zařízení staveniště (buňkoviště vč. napojení na sítě, zpevněné plochy, skladovací plochy atd.)</t>
  </si>
  <si>
    <t xml:space="preserve">Provoz zařízení staveniště po celou dobu provádění prací </t>
  </si>
  <si>
    <t xml:space="preserve">Demontáž a demolice objektů zařízení staveniště, úprava a úklid ploch do původního stavu </t>
  </si>
  <si>
    <t>číslo oblasti</t>
  </si>
  <si>
    <t>číslo SO</t>
  </si>
  <si>
    <t>Název stavebního objektu</t>
  </si>
  <si>
    <t>popis prací</t>
  </si>
  <si>
    <t>podíl prací z ceny SO (%)</t>
  </si>
  <si>
    <t>Stavební objekty</t>
  </si>
  <si>
    <t>Název provozního souboru</t>
  </si>
  <si>
    <t>podíl prací z ceny PS (%)</t>
  </si>
  <si>
    <t>podíl prací z ceny PS
(Kč)</t>
  </si>
  <si>
    <t>CELKEM</t>
  </si>
  <si>
    <t>Popis prací</t>
  </si>
  <si>
    <t>podíl prací z ceny SO (Kč)</t>
  </si>
  <si>
    <t>číslo  PS</t>
  </si>
  <si>
    <t>0011</t>
  </si>
  <si>
    <t>0012</t>
  </si>
  <si>
    <t>0013</t>
  </si>
  <si>
    <t>Obecné instrukce:</t>
  </si>
  <si>
    <t>Instrukce pro vyplňování listu "Projektové a inženýrské služby"</t>
  </si>
  <si>
    <t>Instrukce pro vyplňování listu "Souhrn zařízení staveniště"</t>
  </si>
  <si>
    <t>Instrukce pro vyplňování listu "Souhrn stavební část_SO"</t>
  </si>
  <si>
    <t>Instrukce pro vyplňování listu "Souhrn technologická část_PS"</t>
  </si>
  <si>
    <t>Instrukce pro vyplňování listu "Souhrn nabídkové paušální ceny"</t>
  </si>
  <si>
    <t>Paušální cena v Kč</t>
  </si>
  <si>
    <t>Paušální cena
v Kč</t>
  </si>
  <si>
    <t>Není dovoleno vytvářet nové položky do navrhovaného výčtu služeb.</t>
  </si>
  <si>
    <t>Není dovoleno vytvářet nové položky do navrhovaného výčtu nákladů na zařízení staveniště.</t>
  </si>
  <si>
    <t>U provozních souborů s jednou podpoložkou se nepředpokládá další dělení na skupiny prací - správná hodnota ve sloupci "G" je 100 %.</t>
  </si>
  <si>
    <t>sazba DPH (%) v Kč</t>
  </si>
  <si>
    <t>nabídková cena v Kč vč. DPH</t>
  </si>
  <si>
    <t>Formulář Rozpis paušálního obnosu Přijaté smluvní částky</t>
  </si>
  <si>
    <t>Instrukce pro vyplnění formuláře</t>
  </si>
  <si>
    <t>Celková nabídková cena</t>
  </si>
  <si>
    <t>* Veškeré  doklady, dokumentace, návrhy provozních příruček, provozních řádů apod., pro zkušební provozu a jeho provedení;
* Činnosti Zhotovitele potřebné pro zahájení a provedení zkušebního provozu</t>
  </si>
  <si>
    <t>Další dokumenty Zhotovitele</t>
  </si>
  <si>
    <t>* Projektová dokumentace pro stavební povolení a povolení bouracích prací;
* Projednání stavebního povolení;
* Dokumentace pro  změnu ÚR (bude-li změna ÚR nezbytná);
* Projednání změny ÚR;
* Získání pravomocného stavebního povolení</t>
  </si>
  <si>
    <t>Účastník musí vyplnit podíly prací v procentech v souladu s předpokládaným fyzickým zhotovováním díla.</t>
  </si>
  <si>
    <t>Účastník vyplní aktuální příslušné sazby DPH (Vyplňuje se pouze číslo bez znaku procent, např. 21).</t>
  </si>
  <si>
    <t>Účastník ocení všechny projektové a inženýrské činnosti v členění stanoveném zadavatelem.</t>
  </si>
  <si>
    <t>Účastník ocení všechny náklady na zařízení staveniště v členění stanoveném zadavatelem.</t>
  </si>
  <si>
    <t>Účastník nejprve vloží celkové náklady na stavební práce k příslušnému stavebnímu objektu do sloupce "F" v Kč (bez DPH).</t>
  </si>
  <si>
    <t>Účastník pak uvede příslušný podíl stavebních prací v procentech z celkových nákladů na stavební práce příslušného objektu do sloupce "G".</t>
  </si>
  <si>
    <t>* Dokumentace a podklady nezbytné pro  projednání všech  povolení nutných k realizaci stavby;
* Povolení ke kácení stromů, povolení stavby zařízení staveniště, atd.;
* Zajištění všech nezbytných povolení a rozhodnutí pro realizaci stavby</t>
  </si>
  <si>
    <t>Realizační dokumentace stavby</t>
  </si>
  <si>
    <t xml:space="preserve">* Projektová dokumentace pro realizaci stavby </t>
  </si>
  <si>
    <t>Demolice</t>
  </si>
  <si>
    <t>Ochrana inženýrských sítí při výstavbě</t>
  </si>
  <si>
    <t>Vyvolaná úprava tramvajové trati Osová - Starý Lískovec</t>
  </si>
  <si>
    <t>Nová tramvajová trať v km 0,000 - 0,056</t>
  </si>
  <si>
    <t>Nová tramvajová trať v tunelu v km 0,05564 – 0,67474</t>
  </si>
  <si>
    <t>Nová tramvajová trať v km 0,67474  - 0,902</t>
  </si>
  <si>
    <t>Tramvajové zastávka Osová</t>
  </si>
  <si>
    <t>Tramvajová zastávka Univerzita a Nemocnice Bohunice</t>
  </si>
  <si>
    <t>Vyvolaná úprava parkoviště Mikuláškovo náměstí</t>
  </si>
  <si>
    <t>Úprava místní komunikace ul. Okrouhlá</t>
  </si>
  <si>
    <t>Chodníky u zastávky Osová</t>
  </si>
  <si>
    <t>Obnova chodníku v km 0,117</t>
  </si>
  <si>
    <t>Obnova místní komunikace v km 0,215</t>
  </si>
  <si>
    <t>Obnova chodníku v km 0,257</t>
  </si>
  <si>
    <t>Obnova chodníku v km 0,311</t>
  </si>
  <si>
    <t>Obnova chodníku v km 0,380</t>
  </si>
  <si>
    <t>Obnova místní komunikace ul. Labská</t>
  </si>
  <si>
    <t>Zpevněné plochy u zastávky Nová Jihlavská</t>
  </si>
  <si>
    <t>Nástupní plocha pro IZS</t>
  </si>
  <si>
    <t>Obnova průtahu silnice II/602 ul. Jihlavská ve správě SÚS (vozovky)</t>
  </si>
  <si>
    <t>Obnova průtahu silnice II/602 ul. Jihlavská ve správě BKOM (chodníky)</t>
  </si>
  <si>
    <t>Obnova propojení silnic I/23 a II602</t>
  </si>
  <si>
    <t>Úprava místní komunikace ul. Netroufalky</t>
  </si>
  <si>
    <t>Dočasná úprava parkoviště FN Bohunice</t>
  </si>
  <si>
    <t>Úprava místní komunikace u FN Bohunice</t>
  </si>
  <si>
    <t>Místní komunikace pro výjezd z autobusového terminálu</t>
  </si>
  <si>
    <t>Chodníky u zastávky Univerzita a Nemocnice Bohunice</t>
  </si>
  <si>
    <t>Provizorní vozovky během stavby</t>
  </si>
  <si>
    <t xml:space="preserve">Definitivní dopravní značení </t>
  </si>
  <si>
    <t>Provizorní dopravní značení</t>
  </si>
  <si>
    <t>Opravy vozovek používaných stavbou</t>
  </si>
  <si>
    <t>Lávka pro pěší přes stávající TT v km 0,3</t>
  </si>
  <si>
    <t>Opěrné zídky podél TT Osová - Starý Lískovec</t>
  </si>
  <si>
    <t>Opěrná zeď pro zajištění opěry stávajíí lávky pro pěší</t>
  </si>
  <si>
    <t>Opěrná zeď podél chodníku v km 0,100</t>
  </si>
  <si>
    <t>Opěrné zdi podél TT v ul. Netroufalky</t>
  </si>
  <si>
    <t>Opěrná zeď u parkoviště FN Bohunice</t>
  </si>
  <si>
    <t xml:space="preserve">Zrušení splaškové kanalizace DN300 – km 0,069-0,094 </t>
  </si>
  <si>
    <t xml:space="preserve">Zrušení dešťové kanalizace DN300 – km 0,067-0,093 </t>
  </si>
  <si>
    <t>Zrušení dešťové kanalizace DN300 – km 0,093-0,200</t>
  </si>
  <si>
    <t xml:space="preserve">Definitivní přeložka dešť. kanalizace DN300 – km 0,100-0,205 </t>
  </si>
  <si>
    <t xml:space="preserve">Zrušení dešťové kanalizace DN400 – km 0,214 </t>
  </si>
  <si>
    <t>Zrušení splaškové  kanalizace DN300 – km 0,216</t>
  </si>
  <si>
    <t>Zrušení dešť. kanalizace DN300 (BKOM) – km 0,385</t>
  </si>
  <si>
    <t xml:space="preserve">Zrušení dešťové kanalizace DN500 – km 0,419 </t>
  </si>
  <si>
    <t xml:space="preserve">Definitivní přeložka dešť. kanalizace DN300-500 – km 0,419-0,657  </t>
  </si>
  <si>
    <t xml:space="preserve">Zrušení dešť. kanalizací DN300 v Jihlavské km 0,630-0,657 </t>
  </si>
  <si>
    <t>Dešťová kanalizace v ulici Netroufalky</t>
  </si>
  <si>
    <t xml:space="preserve">Odvodnění  TT – areálová kanalizace a kan. přípojky </t>
  </si>
  <si>
    <t>Odvodnění komunikací -  kan. přípojky nové a přepojení stávajících ve správě BKOM</t>
  </si>
  <si>
    <t>Odvodnění komunikací -  kan. přípojky nové a přepojení stávajících ve správě SÚS</t>
  </si>
  <si>
    <t>Odvodnění objektů DPMB</t>
  </si>
  <si>
    <t>Odvodnění tunelu-přípojka, výtlak</t>
  </si>
  <si>
    <t>Úpravy odvodnění parkoviště FNB</t>
  </si>
  <si>
    <t xml:space="preserve">Provizorní přeložka vodovodu DN150 – km 0,087-0,107 </t>
  </si>
  <si>
    <t>Zrušení vodovodu DN150 – km 0,088-0,107</t>
  </si>
  <si>
    <t>Definitivní přeložka vodovodu DN150 a přípojka DN100 – km 0,88-0,107</t>
  </si>
  <si>
    <t xml:space="preserve">Zrušení vodovodu DN150 – km 0,263-0,320 </t>
  </si>
  <si>
    <t xml:space="preserve">Zrušení vodovodu DN200 – km 0,311-0,380 </t>
  </si>
  <si>
    <t>Definitivní přeložka vodovodu DN200 – km 0,311-0,380</t>
  </si>
  <si>
    <t xml:space="preserve">Provizorní přeložka vodovodu DN250 – km 0,380-0,422 </t>
  </si>
  <si>
    <t>Zrušení vodovodu DN250 – km 0,380-0,422</t>
  </si>
  <si>
    <t>Definitivní přeložka vodovodu DN250 – km 0,380-0,422</t>
  </si>
  <si>
    <t>Zrušení vodovodu DN200 – km 0,658</t>
  </si>
  <si>
    <t xml:space="preserve">Definitivní přeložka vodovodu DN200 – km 0,658-0,800 </t>
  </si>
  <si>
    <t>Zrušení vodovodu DN200 – km 0,658-0,950</t>
  </si>
  <si>
    <t>Definitivní přeložka vodovodu DN200 km 0,658-0,950</t>
  </si>
  <si>
    <t>Vodovodní přípojka MU</t>
  </si>
  <si>
    <t>Přípojky vody a kanalizace soc. objektu</t>
  </si>
  <si>
    <t xml:space="preserve">Vodovodní přípojky zastávky </t>
  </si>
  <si>
    <t>Vodovodní přípojka tunelu (rezerva)</t>
  </si>
  <si>
    <t>Vodovody FNB – přeložka přípojky a přepojení v areálu</t>
  </si>
  <si>
    <t xml:space="preserve">Trolejové vedení Tmv </t>
  </si>
  <si>
    <t>Trolejové vedení  Tbs</t>
  </si>
  <si>
    <t xml:space="preserve">Trakční kabely </t>
  </si>
  <si>
    <t>Elektrické ovládání a ohřev výměn OSOVÁ</t>
  </si>
  <si>
    <t>Elektrické ovládání a ohřev výměn TERMINÁL</t>
  </si>
  <si>
    <t>Osvětlení chodníků Nová Jihlavská</t>
  </si>
  <si>
    <t>Přeložka  veřejného osvětlení</t>
  </si>
  <si>
    <t xml:space="preserve">Osvětlení nástupiště zastávky Osová </t>
  </si>
  <si>
    <t>Osvětlení účelové komunikace pro výjezd z terminálu</t>
  </si>
  <si>
    <t>Úprava osvětlení parkoviště FN Bohunice,</t>
  </si>
  <si>
    <t>Definitivní přeložka kabelů NN jižně od stávající TT</t>
  </si>
  <si>
    <t>Provizorní přeložka kabelů NN v km cca 0,12</t>
  </si>
  <si>
    <t xml:space="preserve">Definitivní přeložka kabelů NN v km cca 0,12 </t>
  </si>
  <si>
    <t>Přípojka NN pro sběrný dvůr</t>
  </si>
  <si>
    <t>Přípojka NN pro výtahy na zast. Osová</t>
  </si>
  <si>
    <t xml:space="preserve">Definitivní přeložka kabelů VN - jižně od stávající TT </t>
  </si>
  <si>
    <t>Definitivní přeložka kabelů VN v prostoru jižního portálu tunelu</t>
  </si>
  <si>
    <t>Provizorní přeložka kabelů VN v km cca 0,42 - ul. Labská</t>
  </si>
  <si>
    <t>Definitivní přeložka kabelů VN v km cca 0,42 - ul. Labská</t>
  </si>
  <si>
    <t>Provizorní přeložky kabelů VN v km cca 0,65 - ul. Jihlavská</t>
  </si>
  <si>
    <t>Definitivní přeložka kabelů VN v km cca 0,65 - ul. Jihlavská</t>
  </si>
  <si>
    <t>Provizorní přeložky optických a metalických kabelů DŘT v km cca 0,65 - ul. Jihlavská</t>
  </si>
  <si>
    <t>Definitivní přeložka optických a metalických kabelů DŘT v km cca 0,65 - ul. Jihlavská</t>
  </si>
  <si>
    <t>Přípojka elektro pro ZS u nové měnírny</t>
  </si>
  <si>
    <t>Přípojka elektro pro ZS u zast. Jihlavská</t>
  </si>
  <si>
    <t>Přípojka elektro pro ZS u jižního portálu tunelu</t>
  </si>
  <si>
    <t xml:space="preserve">Přípojka VN pro novou TS v zastávce Nová Jihlavská </t>
  </si>
  <si>
    <t>Elektroinstalace tunelů</t>
  </si>
  <si>
    <t>Elektroinstalace v únikovém objektu</t>
  </si>
  <si>
    <t>Elektroinstalace v zastávce Nová Jihlavská</t>
  </si>
  <si>
    <t>Hromosvod</t>
  </si>
  <si>
    <t>Uzemnění</t>
  </si>
  <si>
    <t>Protikorozní ochrana plynovodů</t>
  </si>
  <si>
    <t>Datová přípojka DPMB</t>
  </si>
  <si>
    <t>Přípojka MKS</t>
  </si>
  <si>
    <t>Provizorní přeložka CETIN - Jihlavská 1A</t>
  </si>
  <si>
    <t>Definitivní přeložka CETIN - Jihlavská 1A</t>
  </si>
  <si>
    <t>Provizorní přeložka CETIN - Jihlavská 1B</t>
  </si>
  <si>
    <t>Definitivní přeložka CETIN - Jihlavská 1B</t>
  </si>
  <si>
    <t>Přeložka CETIN - Osová sever</t>
  </si>
  <si>
    <t>Přeložka CETIN - stávající TT a lávka</t>
  </si>
  <si>
    <t>Přeložka CETIN - Osová jih</t>
  </si>
  <si>
    <t>Provizorní přeložka FASTER - Jihlavská 1A</t>
  </si>
  <si>
    <t>Definitivní přeložka FASTER - Jihlavská 1A</t>
  </si>
  <si>
    <t>Ochrana FASTER - Labská</t>
  </si>
  <si>
    <t>Provizorní přeložka NetDataComm - Jihlavská 1A</t>
  </si>
  <si>
    <t>Definitivní přeložka NetDataComm - Jihlavská 1A</t>
  </si>
  <si>
    <t>Ochrana UPC - Labská</t>
  </si>
  <si>
    <t>Přeložka UPC - Osová sever</t>
  </si>
  <si>
    <t>Přeložky kabelů SSZ</t>
  </si>
  <si>
    <t>Přeložky plynovodů</t>
  </si>
  <si>
    <t>Přeložky teplovodu 2x DN125 (ÚT) a 2x DN80 (TV)</t>
  </si>
  <si>
    <t>Definitivní zrušení teplovodu</t>
  </si>
  <si>
    <t>Hloubený tunel km 0,055640  – 0,09</t>
  </si>
  <si>
    <t>Hloubený tunel v podz. stěnách km 0,09 – 0,521672</t>
  </si>
  <si>
    <t>Zastávka Nová Jihlavská km 0,521672 – 0,595799</t>
  </si>
  <si>
    <t>Hloubený tunel v podz. stěnách km 0,595799 – 0,674743</t>
  </si>
  <si>
    <t>Únikový objekt v km 0,206</t>
  </si>
  <si>
    <t>Opěrná zeď portálu v km 0,055640</t>
  </si>
  <si>
    <t>Čerpací stanice - stavební část</t>
  </si>
  <si>
    <t>Výtahy v zastávce Osová</t>
  </si>
  <si>
    <t xml:space="preserve">Schodiště jih v zastávce Osová </t>
  </si>
  <si>
    <t>Schodiště sever v zastávce Osová</t>
  </si>
  <si>
    <t>Přístřešky v zastávce Osová</t>
  </si>
  <si>
    <t>Zatřešení zastávky Nová Jihlavská</t>
  </si>
  <si>
    <t>Technologický objekt v zastávce Nová Jihlavská</t>
  </si>
  <si>
    <t>Provozní objekt DPMB</t>
  </si>
  <si>
    <t>Přístřešky na zastávce Univerzita a Nemocnice Bohunice</t>
  </si>
  <si>
    <t>Drobná architektura</t>
  </si>
  <si>
    <t>Zásobníky písku</t>
  </si>
  <si>
    <t>Individuální protihluková opatření</t>
  </si>
  <si>
    <t>Přesun sběrného dvora v ul. Okrouhlá</t>
  </si>
  <si>
    <t>Sadové úpravy</t>
  </si>
  <si>
    <t>Kácení a ochrana zeleně</t>
  </si>
  <si>
    <t>EPS - elektrická požární signalizace</t>
  </si>
  <si>
    <t xml:space="preserve">Kamerový systém </t>
  </si>
  <si>
    <t>EZS</t>
  </si>
  <si>
    <t>Radiostanice IZS</t>
  </si>
  <si>
    <t>Radiostanice VKV DPMB</t>
  </si>
  <si>
    <t>Mobilní operátoři</t>
  </si>
  <si>
    <t xml:space="preserve">Rozhlasové zařízení – zastávka Univerzita a Nemocnice Bohunice </t>
  </si>
  <si>
    <t>Rozhlasové zařízení – zastávka Nová Jihlavská</t>
  </si>
  <si>
    <t>SO Řízení tramvajové dopravy na terminálu</t>
  </si>
  <si>
    <t>SO Řízení tramvajové dopravy v tunelu</t>
  </si>
  <si>
    <t>SO Řízení tramvajové dopravy -Osová</t>
  </si>
  <si>
    <t>Energetická zařízení (trafostanice a UPS)</t>
  </si>
  <si>
    <t>Transformační stanice na zast. Jihlavská - část EON</t>
  </si>
  <si>
    <t>Napájení vrat v tunelu</t>
  </si>
  <si>
    <t>Napájení výtahu a eskalátorů v zastávce Nová Jihlavská</t>
  </si>
  <si>
    <t>Napájení mříží v zastávce Nová Jihlavská</t>
  </si>
  <si>
    <t>Napájení čerpací stanice</t>
  </si>
  <si>
    <t>Měření a regulace</t>
  </si>
  <si>
    <t>Zásuvky v tunelu pro údržbu</t>
  </si>
  <si>
    <t>Výtahy a eskalátory v zastávce Nová Jihlavská</t>
  </si>
  <si>
    <t>Vrata pro uzavírání tunelu</t>
  </si>
  <si>
    <t>Čerpací stanice - technologie</t>
  </si>
  <si>
    <t>Zemní práce</t>
  </si>
  <si>
    <t>Zpevněné plochy</t>
  </si>
  <si>
    <t>Zakládání</t>
  </si>
  <si>
    <t>Nosná konstrukce</t>
  </si>
  <si>
    <t>Příslušenství</t>
  </si>
  <si>
    <t>Vytěžení tunelu</t>
  </si>
  <si>
    <t>Konstrukce stěn tunelu</t>
  </si>
  <si>
    <t>Konstrukce stropu tunelu</t>
  </si>
  <si>
    <t>Konstrukce dna tunelu</t>
  </si>
  <si>
    <t>Provedení izolace stropu tunelu</t>
  </si>
  <si>
    <t>Zakrytí tunelu zeminou</t>
  </si>
  <si>
    <t>Dokončení objektu včetně dokladů kvality</t>
  </si>
  <si>
    <t>Výkop na konečnou úroveň</t>
  </si>
  <si>
    <t>Hlubinné zakládání</t>
  </si>
  <si>
    <t>Spřahující a nosné konstrukce</t>
  </si>
  <si>
    <t>Zakládání a základy</t>
  </si>
  <si>
    <t>Zpětný zásyp</t>
  </si>
  <si>
    <t>Zpětný zásyp a zakrytí zeminou</t>
  </si>
  <si>
    <t>Výkop</t>
  </si>
  <si>
    <t>stavební dokončení etapy</t>
  </si>
  <si>
    <t>Konstrukce dna objektu</t>
  </si>
  <si>
    <t>Konstrukce stěn objektu</t>
  </si>
  <si>
    <t>Konstrukce stropu objektu</t>
  </si>
  <si>
    <t>Nástupiště, schodiště, výtahová šachta</t>
  </si>
  <si>
    <t>Zastřešení objektu</t>
  </si>
  <si>
    <t>stavební dokončení objektu a předání dokladů prokazujících kvalitu</t>
  </si>
  <si>
    <t>Nosná konstrukce včetně schodiště</t>
  </si>
  <si>
    <t>Nadzemní část objektu včetně zastřešení</t>
  </si>
  <si>
    <t>Předpokládá se, že poslední položka každého objektu zahrnuje stavební práce pro dokončení objektu a doložení kvality</t>
  </si>
  <si>
    <t>U stavebních objektů, u nichž je součástí zkušební provoz, zkouška funkčnosti nebo obdobná zkouška, jsou tyto zahrnuty do pojmu "doložení kvality"</t>
  </si>
  <si>
    <t>Účastník uvede u každého objektu do části obsahující dokončení objektu a/nebo předání dokladů prokazujících kvalitu podíl hodnoty nejméně 20 %</t>
  </si>
  <si>
    <t>Hrubá stavba objektu</t>
  </si>
  <si>
    <t>Stavební výplně, omítky, podlahy</t>
  </si>
  <si>
    <t>Sanitární vybavení objektu</t>
  </si>
  <si>
    <t>Zemní práce a základy</t>
  </si>
  <si>
    <t>Konstrukce zastřešení</t>
  </si>
  <si>
    <t>Kolejový spodek</t>
  </si>
  <si>
    <t>Kolejívý svršek</t>
  </si>
  <si>
    <t>N01</t>
  </si>
  <si>
    <t>N02</t>
  </si>
  <si>
    <t>N03</t>
  </si>
  <si>
    <t>N04</t>
  </si>
  <si>
    <t>N05</t>
  </si>
  <si>
    <t>N06</t>
  </si>
  <si>
    <t>Nabídková cena v Kč
bez DPH</t>
  </si>
  <si>
    <t>0007</t>
  </si>
  <si>
    <t>N91</t>
  </si>
  <si>
    <t>N92</t>
  </si>
  <si>
    <t>N93</t>
  </si>
  <si>
    <t>N94</t>
  </si>
  <si>
    <t>N95</t>
  </si>
  <si>
    <t>N96</t>
  </si>
  <si>
    <t>U stavebních objektů s jednou nebo žádnou podpoložkou se nepředpokládá další dělení na skupiny prací - správná hodnota ve sloupci "G" je 100 %.</t>
  </si>
  <si>
    <t>Účastník může v odůvodněném případě zadat max. 6 nových stavebních objektů do předchystaných polí na řádcích 162 až 167.</t>
  </si>
  <si>
    <t>Účastník může v odůvodněném případě zadat max. 6 nových provozních souborů do předchystaných polí na řádcích 191 až 196.</t>
  </si>
  <si>
    <t>V listu je nastavena kontrola, která se zobrazí, pokud podíly prací netvoří v součtu 100 % a hodnoty dílčích prací se nerovnají ceně příslušného objektu.</t>
  </si>
  <si>
    <t>MB</t>
  </si>
  <si>
    <t>Obj.</t>
  </si>
  <si>
    <t>dokončení technologického souboru</t>
  </si>
  <si>
    <t>Předpokládá se, že poslední položka každého objektu zahrnuje doložení kvality</t>
  </si>
  <si>
    <t>U provozních souborů, u nichž je součástí zkušební provoz, zkouška funkčnosti nebo obdobná zkouška, jsou tyto zahrnuty do pojmu "doložení kvality"</t>
  </si>
  <si>
    <t>Zařízení záležitosti</t>
  </si>
  <si>
    <t>Dokumenty k převzetí Díla</t>
  </si>
  <si>
    <t>Elektrické zařízení nástupišť</t>
  </si>
  <si>
    <t>Označení stavebních objektů a provozních celků ve sloupci D značí, v zájmu jakého subjektu je objekt prováděn: MB - Statutární město Brno, 'bez označení' - Dopravní podnik města Brna</t>
  </si>
  <si>
    <t>Účastník vyplňuje jen oranžová pole a není oprávněn upravovat jinak obsah souboru.</t>
  </si>
  <si>
    <t>Souhrn nabídkové paušální ceny</t>
  </si>
  <si>
    <t>Projektové, inženýrské služby a Zařízení záležitosti</t>
  </si>
  <si>
    <t>* Zpráva o vyhodnocení zkušebního provozu;
* Dokumenty Zhotovitele pro převzetí díla;
* Dokumentace skutečného provedení stavby včetně  geodetického zaměření
* Geometrický plán</t>
  </si>
  <si>
    <t>* Dokumenty Zhotovitele pro kolaudační řízení
* zajištění vydání kolaudačního souhlasu s užíváním Stavby a zastupování Objednatele v řízení o užívání Stavby</t>
  </si>
  <si>
    <t>Všechny obnosy jsou uváděny v Kč bez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</si>
</sst>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K_č_-;\-* #,##0.00\ _K_č_-;_-* &quot;-&quot;??\ _K_č_-;_-@_-"/>
    <numFmt numFmtId="164" formatCode="0000"/>
    <numFmt numFmtId="165" formatCode="000"/>
    <numFmt numFmtId="166" formatCode="_-* #,##0\ _K_č_-;\-* #,##0\ _K_č_-;_-* &quot;-&quot;??\ _K_č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32" fillId="0" borderId="0" applyFont="0" applyFill="0" applyBorder="0" applyAlignment="0" applyProtection="0"/>
  </cellStyleXfs>
  <cellXfs count="175">
    <xf numFmtId="0" fontId="0" fillId="0" borderId="0" xfId="0"/>
    <xf numFmtId="0" fontId="11" fillId="0" borderId="1" xfId="0" applyFont="1" applyBorder="1" applyAlignment="1">
      <alignment horizontal="left" vertical="top" wrapText="1"/>
    </xf>
    <xf numFmtId="0" fontId="13" fillId="0" borderId="0" xfId="0" applyFont="1"/>
    <xf numFmtId="0" fontId="11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5" fillId="0" borderId="0" xfId="0" applyFont="1"/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10" fontId="11" fillId="0" borderId="4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17" fillId="0" borderId="0" xfId="0" applyFont="1"/>
    <xf numFmtId="0" fontId="0" fillId="0" borderId="0" xfId="0" applyAlignment="1">
      <alignment horizontal="right" indent="1"/>
    </xf>
    <xf numFmtId="0" fontId="9" fillId="2" borderId="1" xfId="0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0" fontId="11" fillId="2" borderId="1" xfId="0" applyFont="1" applyFill="1" applyBorder="1" applyAlignment="1">
      <alignment horizontal="left" vertical="center" wrapText="1" indent="1"/>
    </xf>
    <xf numFmtId="0" fontId="22" fillId="0" borderId="0" xfId="0" applyFont="1"/>
    <xf numFmtId="0" fontId="23" fillId="0" borderId="0" xfId="0" applyFont="1"/>
    <xf numFmtId="0" fontId="8" fillId="0" borderId="1" xfId="0" applyFont="1" applyBorder="1" applyAlignment="1">
      <alignment horizontal="left" vertical="center" wrapText="1" indent="1"/>
    </xf>
    <xf numFmtId="0" fontId="24" fillId="0" borderId="1" xfId="0" applyFont="1" applyBorder="1" applyAlignment="1">
      <alignment horizontal="left" vertical="center" wrapText="1" indent="1"/>
    </xf>
    <xf numFmtId="49" fontId="18" fillId="0" borderId="12" xfId="0" applyNumberFormat="1" applyFont="1" applyFill="1" applyBorder="1" applyAlignment="1">
      <alignment horizontal="center" vertical="center" wrapText="1"/>
    </xf>
    <xf numFmtId="3" fontId="14" fillId="3" borderId="16" xfId="0" applyNumberFormat="1" applyFont="1" applyFill="1" applyBorder="1" applyAlignment="1">
      <alignment horizontal="right" vertical="center" indent="2"/>
    </xf>
    <xf numFmtId="0" fontId="25" fillId="0" borderId="0" xfId="0" applyFont="1"/>
    <xf numFmtId="0" fontId="24" fillId="0" borderId="0" xfId="0" applyFont="1"/>
    <xf numFmtId="0" fontId="0" fillId="0" borderId="0" xfId="0" applyAlignment="1">
      <alignment horizontal="left" indent="1"/>
    </xf>
    <xf numFmtId="0" fontId="12" fillId="6" borderId="1" xfId="0" applyFont="1" applyFill="1" applyBorder="1" applyAlignment="1">
      <alignment horizontal="left" vertical="center" wrapText="1" indent="1"/>
    </xf>
    <xf numFmtId="3" fontId="11" fillId="0" borderId="17" xfId="0" applyNumberFormat="1" applyFont="1" applyFill="1" applyBorder="1" applyAlignment="1">
      <alignment horizontal="center" vertical="center" wrapText="1"/>
    </xf>
    <xf numFmtId="3" fontId="11" fillId="0" borderId="13" xfId="0" applyNumberFormat="1" applyFont="1" applyBorder="1" applyAlignment="1">
      <alignment horizontal="right" vertical="center" indent="1"/>
    </xf>
    <xf numFmtId="49" fontId="18" fillId="0" borderId="23" xfId="0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center" wrapText="1" indent="1"/>
    </xf>
    <xf numFmtId="0" fontId="11" fillId="0" borderId="4" xfId="0" applyFont="1" applyFill="1" applyBorder="1" applyAlignment="1">
      <alignment horizontal="left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3" fillId="7" borderId="25" xfId="0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 vertical="center" wrapText="1"/>
    </xf>
    <xf numFmtId="0" fontId="24" fillId="7" borderId="25" xfId="0" applyFont="1" applyFill="1" applyBorder="1" applyAlignment="1">
      <alignment horizontal="center" vertical="center" wrapText="1"/>
    </xf>
    <xf numFmtId="0" fontId="24" fillId="7" borderId="25" xfId="0" applyFont="1" applyFill="1" applyBorder="1" applyAlignment="1">
      <alignment horizontal="left" vertical="center" wrapText="1" indent="1"/>
    </xf>
    <xf numFmtId="10" fontId="24" fillId="7" borderId="25" xfId="0" applyNumberFormat="1" applyFont="1" applyFill="1" applyBorder="1" applyAlignment="1">
      <alignment horizontal="center" vertical="center" wrapText="1"/>
    </xf>
    <xf numFmtId="3" fontId="24" fillId="7" borderId="26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6" fillId="8" borderId="0" xfId="0" applyFont="1" applyFill="1" applyBorder="1" applyAlignment="1">
      <alignment horizontal="left"/>
    </xf>
    <xf numFmtId="3" fontId="16" fillId="8" borderId="0" xfId="0" applyNumberFormat="1" applyFont="1" applyFill="1" applyBorder="1" applyAlignment="1">
      <alignment horizontal="right" indent="1"/>
    </xf>
    <xf numFmtId="0" fontId="0" fillId="8" borderId="0" xfId="0" applyFont="1" applyFill="1"/>
    <xf numFmtId="0" fontId="17" fillId="8" borderId="0" xfId="0" applyFont="1" applyFill="1"/>
    <xf numFmtId="0" fontId="0" fillId="8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17" fillId="8" borderId="0" xfId="0" applyFont="1" applyFill="1" applyBorder="1"/>
    <xf numFmtId="0" fontId="0" fillId="8" borderId="0" xfId="0" applyFont="1" applyFill="1" applyBorder="1"/>
    <xf numFmtId="0" fontId="22" fillId="0" borderId="0" xfId="0" applyFont="1" applyAlignment="1">
      <alignment horizontal="right" indent="1"/>
    </xf>
    <xf numFmtId="0" fontId="11" fillId="2" borderId="4" xfId="0" applyFont="1" applyFill="1" applyBorder="1" applyAlignment="1">
      <alignment horizontal="left" vertical="center" indent="1"/>
    </xf>
    <xf numFmtId="0" fontId="12" fillId="9" borderId="4" xfId="0" applyFont="1" applyFill="1" applyBorder="1" applyAlignment="1">
      <alignment horizontal="left" vertical="center" wrapText="1" indent="1"/>
    </xf>
    <xf numFmtId="0" fontId="10" fillId="2" borderId="4" xfId="0" applyFont="1" applyFill="1" applyBorder="1" applyAlignment="1">
      <alignment horizontal="left" vertical="center" indent="1"/>
    </xf>
    <xf numFmtId="3" fontId="11" fillId="0" borderId="11" xfId="0" applyNumberFormat="1" applyFont="1" applyFill="1" applyBorder="1" applyAlignment="1">
      <alignment horizontal="right" vertical="center" wrapText="1" indent="1"/>
    </xf>
    <xf numFmtId="3" fontId="11" fillId="0" borderId="6" xfId="0" applyNumberFormat="1" applyFont="1" applyFill="1" applyBorder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0" fillId="0" borderId="0" xfId="0" applyAlignment="1">
      <alignment horizontal="left" vertical="center" indent="3"/>
    </xf>
    <xf numFmtId="0" fontId="7" fillId="7" borderId="25" xfId="0" applyFont="1" applyFill="1" applyBorder="1" applyAlignment="1">
      <alignment horizontal="center" vertical="center" wrapText="1"/>
    </xf>
    <xf numFmtId="3" fontId="13" fillId="5" borderId="36" xfId="0" applyNumberFormat="1" applyFont="1" applyFill="1" applyBorder="1" applyAlignment="1" applyProtection="1">
      <alignment horizontal="right" vertical="center" indent="2"/>
      <protection locked="0"/>
    </xf>
    <xf numFmtId="3" fontId="13" fillId="5" borderId="29" xfId="0" applyNumberFormat="1" applyFont="1" applyFill="1" applyBorder="1" applyAlignment="1" applyProtection="1">
      <alignment horizontal="right" vertical="center" indent="2"/>
      <protection locked="0"/>
    </xf>
    <xf numFmtId="3" fontId="13" fillId="5" borderId="30" xfId="0" applyNumberFormat="1" applyFont="1" applyFill="1" applyBorder="1" applyAlignment="1" applyProtection="1">
      <alignment horizontal="right" vertical="center" indent="2"/>
      <protection locked="0"/>
    </xf>
    <xf numFmtId="0" fontId="0" fillId="0" borderId="0" xfId="0" applyFont="1" applyBorder="1"/>
    <xf numFmtId="0" fontId="17" fillId="0" borderId="0" xfId="0" applyFont="1" applyBorder="1"/>
    <xf numFmtId="0" fontId="17" fillId="0" borderId="0" xfId="0" applyFont="1" applyBorder="1" applyAlignment="1"/>
    <xf numFmtId="0" fontId="24" fillId="0" borderId="0" xfId="0" applyFont="1" applyAlignment="1">
      <alignment horizontal="left" vertical="center" indent="1"/>
    </xf>
    <xf numFmtId="0" fontId="22" fillId="0" borderId="0" xfId="0" applyFont="1" applyAlignment="1">
      <alignment horizontal="left" inden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indent="1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indent="1"/>
    </xf>
    <xf numFmtId="0" fontId="30" fillId="8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3" fontId="26" fillId="2" borderId="2" xfId="0" applyNumberFormat="1" applyFont="1" applyFill="1" applyBorder="1" applyAlignment="1">
      <alignment horizontal="right" vertical="center" indent="2"/>
    </xf>
    <xf numFmtId="3" fontId="13" fillId="0" borderId="40" xfId="0" applyNumberFormat="1" applyFont="1" applyBorder="1" applyAlignment="1">
      <alignment horizontal="right" vertical="center" indent="2"/>
    </xf>
    <xf numFmtId="3" fontId="13" fillId="0" borderId="38" xfId="0" applyNumberFormat="1" applyFont="1" applyBorder="1" applyAlignment="1">
      <alignment horizontal="right" vertical="center" indent="2"/>
    </xf>
    <xf numFmtId="9" fontId="26" fillId="2" borderId="37" xfId="0" applyNumberFormat="1" applyFont="1" applyFill="1" applyBorder="1" applyAlignment="1">
      <alignment horizontal="center" vertical="center"/>
    </xf>
    <xf numFmtId="3" fontId="26" fillId="2" borderId="37" xfId="0" applyNumberFormat="1" applyFont="1" applyFill="1" applyBorder="1" applyAlignment="1">
      <alignment horizontal="right" vertical="center" indent="2"/>
    </xf>
    <xf numFmtId="1" fontId="13" fillId="5" borderId="40" xfId="0" applyNumberFormat="1" applyFont="1" applyFill="1" applyBorder="1" applyAlignment="1" applyProtection="1">
      <alignment horizontal="center" vertical="center"/>
      <protection locked="0"/>
    </xf>
    <xf numFmtId="1" fontId="13" fillId="5" borderId="41" xfId="0" applyNumberFormat="1" applyFont="1" applyFill="1" applyBorder="1" applyAlignment="1" applyProtection="1">
      <alignment horizontal="center" vertical="center"/>
      <protection locked="0"/>
    </xf>
    <xf numFmtId="3" fontId="13" fillId="5" borderId="17" xfId="0" applyNumberFormat="1" applyFont="1" applyFill="1" applyBorder="1" applyAlignment="1" applyProtection="1">
      <alignment horizontal="right" vertical="center" indent="2"/>
      <protection locked="0"/>
    </xf>
    <xf numFmtId="3" fontId="13" fillId="5" borderId="13" xfId="0" applyNumberFormat="1" applyFont="1" applyFill="1" applyBorder="1" applyAlignment="1" applyProtection="1">
      <alignment horizontal="right" vertical="center" indent="2"/>
      <protection locked="0"/>
    </xf>
    <xf numFmtId="0" fontId="13" fillId="7" borderId="27" xfId="0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24" fillId="0" borderId="28" xfId="0" applyNumberFormat="1" applyFont="1" applyBorder="1" applyAlignment="1" applyProtection="1">
      <alignment horizontal="center" vertical="center"/>
    </xf>
    <xf numFmtId="0" fontId="24" fillId="0" borderId="33" xfId="0" applyFont="1" applyBorder="1" applyAlignment="1" applyProtection="1">
      <alignment horizontal="left" vertical="center" wrapText="1" indent="1"/>
    </xf>
    <xf numFmtId="0" fontId="22" fillId="0" borderId="0" xfId="0" applyFont="1" applyProtection="1"/>
    <xf numFmtId="49" fontId="24" fillId="0" borderId="29" xfId="0" applyNumberFormat="1" applyFont="1" applyBorder="1" applyAlignment="1" applyProtection="1">
      <alignment horizontal="center" vertical="center"/>
    </xf>
    <xf numFmtId="0" fontId="24" fillId="0" borderId="34" xfId="0" applyFont="1" applyBorder="1" applyAlignment="1" applyProtection="1">
      <alignment horizontal="left" vertical="center" wrapText="1" indent="1"/>
    </xf>
    <xf numFmtId="49" fontId="24" fillId="0" borderId="30" xfId="0" applyNumberFormat="1" applyFont="1" applyBorder="1" applyAlignment="1" applyProtection="1">
      <alignment horizontal="center" vertical="center"/>
    </xf>
    <xf numFmtId="0" fontId="24" fillId="0" borderId="35" xfId="0" applyFont="1" applyBorder="1" applyAlignment="1" applyProtection="1">
      <alignment horizontal="left" vertical="center" wrapText="1" indent="1"/>
    </xf>
    <xf numFmtId="3" fontId="13" fillId="4" borderId="27" xfId="0" applyNumberFormat="1" applyFont="1" applyFill="1" applyBorder="1" applyAlignment="1" applyProtection="1">
      <alignment horizontal="right" vertical="center" indent="2"/>
    </xf>
    <xf numFmtId="0" fontId="0" fillId="0" borderId="0" xfId="0" applyProtection="1"/>
    <xf numFmtId="0" fontId="15" fillId="0" borderId="0" xfId="0" applyFont="1" applyProtection="1"/>
    <xf numFmtId="10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indent="1"/>
    </xf>
    <xf numFmtId="0" fontId="31" fillId="0" borderId="0" xfId="0" applyFont="1" applyAlignment="1">
      <alignment vertical="center"/>
    </xf>
    <xf numFmtId="0" fontId="13" fillId="7" borderId="26" xfId="0" applyFont="1" applyFill="1" applyBorder="1" applyAlignment="1">
      <alignment horizontal="center" vertical="center" wrapText="1"/>
    </xf>
    <xf numFmtId="3" fontId="21" fillId="7" borderId="25" xfId="0" applyNumberFormat="1" applyFont="1" applyFill="1" applyBorder="1" applyAlignment="1">
      <alignment horizontal="center" vertical="center" wrapText="1"/>
    </xf>
    <xf numFmtId="0" fontId="22" fillId="8" borderId="44" xfId="0" applyFont="1" applyFill="1" applyBorder="1" applyAlignment="1">
      <alignment horizontal="center" vertical="center"/>
    </xf>
    <xf numFmtId="0" fontId="22" fillId="8" borderId="45" xfId="0" applyFont="1" applyFill="1" applyBorder="1" applyAlignment="1">
      <alignment horizontal="left" vertical="center"/>
    </xf>
    <xf numFmtId="0" fontId="22" fillId="8" borderId="44" xfId="0" applyFont="1" applyFill="1" applyBorder="1" applyAlignment="1">
      <alignment horizontal="center"/>
    </xf>
    <xf numFmtId="0" fontId="22" fillId="8" borderId="45" xfId="0" applyFont="1" applyFill="1" applyBorder="1" applyAlignment="1">
      <alignment horizontal="left" indent="1"/>
    </xf>
    <xf numFmtId="0" fontId="22" fillId="8" borderId="46" xfId="0" applyFont="1" applyFill="1" applyBorder="1" applyAlignment="1">
      <alignment horizontal="center"/>
    </xf>
    <xf numFmtId="0" fontId="22" fillId="8" borderId="47" xfId="0" applyFont="1" applyFill="1" applyBorder="1" applyAlignment="1">
      <alignment horizontal="left" indent="1"/>
    </xf>
    <xf numFmtId="0" fontId="27" fillId="2" borderId="51" xfId="0" applyFont="1" applyFill="1" applyBorder="1" applyAlignment="1">
      <alignment horizontal="center" vertical="center" wrapText="1"/>
    </xf>
    <xf numFmtId="0" fontId="30" fillId="2" borderId="4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top" wrapText="1" indent="1"/>
    </xf>
    <xf numFmtId="10" fontId="11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center" wrapText="1" inden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indent="1"/>
    </xf>
    <xf numFmtId="164" fontId="11" fillId="2" borderId="12" xfId="0" applyNumberFormat="1" applyFont="1" applyFill="1" applyBorder="1" applyAlignment="1">
      <alignment horizontal="center" vertical="center"/>
    </xf>
    <xf numFmtId="164" fontId="11" fillId="0" borderId="12" xfId="0" applyNumberFormat="1" applyFont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43" fontId="24" fillId="7" borderId="25" xfId="1" applyFont="1" applyFill="1" applyBorder="1" applyAlignment="1">
      <alignment horizontal="center" vertical="center" wrapText="1"/>
    </xf>
    <xf numFmtId="43" fontId="24" fillId="6" borderId="15" xfId="1" applyFont="1" applyFill="1" applyBorder="1" applyAlignment="1">
      <alignment horizontal="right" vertical="center" indent="1"/>
    </xf>
    <xf numFmtId="43" fontId="24" fillId="0" borderId="0" xfId="1" applyFont="1"/>
    <xf numFmtId="165" fontId="11" fillId="2" borderId="1" xfId="0" applyNumberFormat="1" applyFont="1" applyFill="1" applyBorder="1" applyAlignment="1">
      <alignment horizontal="center" vertical="center" wrapText="1"/>
    </xf>
    <xf numFmtId="166" fontId="24" fillId="5" borderId="1" xfId="1" applyNumberFormat="1" applyFont="1" applyFill="1" applyBorder="1" applyAlignment="1" applyProtection="1">
      <alignment horizontal="right" vertical="center" indent="1"/>
      <protection locked="0"/>
    </xf>
    <xf numFmtId="166" fontId="24" fillId="0" borderId="1" xfId="1" applyNumberFormat="1" applyFont="1" applyBorder="1" applyAlignment="1">
      <alignment horizontal="right"/>
    </xf>
    <xf numFmtId="166" fontId="24" fillId="5" borderId="4" xfId="1" applyNumberFormat="1" applyFont="1" applyFill="1" applyBorder="1" applyAlignment="1" applyProtection="1">
      <alignment horizontal="right" vertical="center" indent="1"/>
      <protection locked="0"/>
    </xf>
    <xf numFmtId="166" fontId="24" fillId="6" borderId="15" xfId="1" applyNumberFormat="1" applyFont="1" applyFill="1" applyBorder="1" applyAlignment="1">
      <alignment horizontal="right" vertical="center" indent="1"/>
    </xf>
    <xf numFmtId="0" fontId="2" fillId="2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indent="1"/>
    </xf>
    <xf numFmtId="0" fontId="33" fillId="0" borderId="1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wrapText="1" indent="1"/>
    </xf>
    <xf numFmtId="0" fontId="26" fillId="0" borderId="53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4" fillId="10" borderId="1" xfId="0" applyFont="1" applyFill="1" applyBorder="1" applyAlignment="1">
      <alignment horizontal="left" vertical="center" indent="1"/>
    </xf>
    <xf numFmtId="0" fontId="24" fillId="10" borderId="39" xfId="0" applyFont="1" applyFill="1" applyBorder="1" applyAlignment="1">
      <alignment horizontal="left" vertical="center" indent="1"/>
    </xf>
    <xf numFmtId="0" fontId="24" fillId="10" borderId="48" xfId="0" applyFont="1" applyFill="1" applyBorder="1" applyAlignment="1">
      <alignment horizontal="left" vertical="center" indent="1"/>
    </xf>
    <xf numFmtId="0" fontId="29" fillId="8" borderId="2" xfId="0" applyFont="1" applyFill="1" applyBorder="1" applyAlignment="1">
      <alignment horizontal="center" vertical="center"/>
    </xf>
    <xf numFmtId="0" fontId="29" fillId="8" borderId="7" xfId="0" applyFont="1" applyFill="1" applyBorder="1" applyAlignment="1">
      <alignment horizontal="center" vertical="center"/>
    </xf>
    <xf numFmtId="0" fontId="29" fillId="8" borderId="10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left" vertical="center" indent="2"/>
    </xf>
    <xf numFmtId="0" fontId="28" fillId="2" borderId="7" xfId="0" applyFont="1" applyFill="1" applyBorder="1" applyAlignment="1">
      <alignment horizontal="left" vertical="center" indent="2"/>
    </xf>
    <xf numFmtId="0" fontId="13" fillId="0" borderId="43" xfId="0" applyFont="1" applyBorder="1" applyAlignment="1">
      <alignment horizontal="left" vertical="center" indent="2"/>
    </xf>
    <xf numFmtId="0" fontId="13" fillId="0" borderId="3" xfId="0" applyFont="1" applyBorder="1" applyAlignment="1">
      <alignment horizontal="left" vertical="center" indent="2"/>
    </xf>
    <xf numFmtId="0" fontId="13" fillId="0" borderId="5" xfId="0" applyFont="1" applyBorder="1" applyAlignment="1">
      <alignment horizontal="left" vertical="center" indent="2"/>
    </xf>
    <xf numFmtId="0" fontId="13" fillId="0" borderId="1" xfId="0" applyFont="1" applyBorder="1" applyAlignment="1">
      <alignment horizontal="left" vertical="center" indent="2"/>
    </xf>
    <xf numFmtId="0" fontId="27" fillId="2" borderId="49" xfId="0" applyFont="1" applyFill="1" applyBorder="1" applyAlignment="1">
      <alignment horizontal="center" vertical="center"/>
    </xf>
    <xf numFmtId="0" fontId="27" fillId="2" borderId="50" xfId="0" applyFont="1" applyFill="1" applyBorder="1" applyAlignment="1">
      <alignment horizontal="center" vertical="center"/>
    </xf>
    <xf numFmtId="0" fontId="27" fillId="2" borderId="52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left" vertical="center" indent="7"/>
    </xf>
    <xf numFmtId="0" fontId="13" fillId="0" borderId="15" xfId="0" applyFont="1" applyFill="1" applyBorder="1" applyAlignment="1">
      <alignment horizontal="left" vertical="center" indent="7"/>
    </xf>
    <xf numFmtId="0" fontId="13" fillId="0" borderId="31" xfId="0" applyFont="1" applyBorder="1" applyAlignment="1" applyProtection="1">
      <alignment horizontal="left" vertical="center" indent="9"/>
    </xf>
    <xf numFmtId="0" fontId="13" fillId="0" borderId="32" xfId="0" applyFont="1" applyBorder="1" applyAlignment="1" applyProtection="1">
      <alignment horizontal="left" vertical="center" indent="9"/>
    </xf>
    <xf numFmtId="0" fontId="13" fillId="7" borderId="31" xfId="0" applyFont="1" applyFill="1" applyBorder="1" applyAlignment="1" applyProtection="1">
      <alignment horizontal="center" vertical="center"/>
    </xf>
    <xf numFmtId="0" fontId="13" fillId="7" borderId="32" xfId="0" applyFont="1" applyFill="1" applyBorder="1" applyAlignment="1" applyProtection="1">
      <alignment horizontal="center" vertical="center"/>
    </xf>
    <xf numFmtId="10" fontId="13" fillId="0" borderId="21" xfId="0" applyNumberFormat="1" applyFont="1" applyFill="1" applyBorder="1" applyAlignment="1">
      <alignment horizontal="left" vertical="center" wrapText="1" indent="3"/>
    </xf>
    <xf numFmtId="10" fontId="13" fillId="0" borderId="22" xfId="0" applyNumberFormat="1" applyFont="1" applyFill="1" applyBorder="1" applyAlignment="1">
      <alignment horizontal="left" vertical="center" wrapText="1" indent="3"/>
    </xf>
    <xf numFmtId="0" fontId="13" fillId="0" borderId="18" xfId="0" applyFont="1" applyFill="1" applyBorder="1" applyAlignment="1">
      <alignment horizontal="left" vertical="center" wrapText="1" indent="3"/>
    </xf>
    <xf numFmtId="0" fontId="13" fillId="0" borderId="19" xfId="0" applyFont="1" applyFill="1" applyBorder="1" applyAlignment="1">
      <alignment horizontal="left" vertical="center" wrapText="1" indent="3"/>
    </xf>
    <xf numFmtId="0" fontId="13" fillId="0" borderId="20" xfId="0" applyFont="1" applyFill="1" applyBorder="1" applyAlignment="1">
      <alignment horizontal="left" vertical="center" wrapText="1" indent="3"/>
    </xf>
    <xf numFmtId="0" fontId="13" fillId="0" borderId="2" xfId="0" applyFont="1" applyFill="1" applyBorder="1" applyAlignment="1">
      <alignment horizontal="left" vertical="center" wrapText="1" indent="5"/>
    </xf>
    <xf numFmtId="0" fontId="13" fillId="0" borderId="7" xfId="0" applyFont="1" applyFill="1" applyBorder="1" applyAlignment="1">
      <alignment horizontal="left" vertical="center" wrapText="1" indent="5"/>
    </xf>
    <xf numFmtId="0" fontId="13" fillId="0" borderId="8" xfId="0" applyFont="1" applyFill="1" applyBorder="1" applyAlignment="1">
      <alignment horizontal="left" vertical="center" wrapText="1" indent="5"/>
    </xf>
    <xf numFmtId="10" fontId="13" fillId="0" borderId="9" xfId="0" applyNumberFormat="1" applyFont="1" applyFill="1" applyBorder="1" applyAlignment="1">
      <alignment horizontal="center" vertical="center" wrapText="1"/>
    </xf>
    <xf numFmtId="10" fontId="13" fillId="0" borderId="10" xfId="0" applyNumberFormat="1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Medium9"/>
  <colors>
    <mruColors>
      <color rgb="FFFFC000"/>
      <color rgb="FFFF9900"/>
      <color rgb="FFFFFE82"/>
      <color rgb="FF00FF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D71"/>
  <sheetViews>
    <sheetView tabSelected="1" view="pageBreakPreview" zoomScaleNormal="100" zoomScaleSheetLayoutView="100" workbookViewId="0">
      <selection activeCell="C9" sqref="C9"/>
    </sheetView>
  </sheetViews>
  <sheetFormatPr defaultColWidth="8.85546875" defaultRowHeight="15.75" x14ac:dyDescent="0.25"/>
  <cols>
    <col min="1" max="1" width="4.140625" style="19" customWidth="1"/>
    <col min="2" max="2" width="3.7109375" style="72" customWidth="1"/>
    <col min="3" max="3" width="182.140625" style="67" bestFit="1" customWidth="1"/>
    <col min="4" max="16384" width="8.85546875" style="19"/>
  </cols>
  <sheetData>
    <row r="1" spans="2:4" ht="16.5" thickBot="1" x14ac:dyDescent="0.3"/>
    <row r="2" spans="2:4" x14ac:dyDescent="0.25">
      <c r="B2" s="139" t="s">
        <v>46</v>
      </c>
      <c r="C2" s="140"/>
    </row>
    <row r="3" spans="2:4" x14ac:dyDescent="0.25">
      <c r="B3" s="141"/>
      <c r="C3" s="142"/>
    </row>
    <row r="4" spans="2:4" ht="21" customHeight="1" x14ac:dyDescent="0.25">
      <c r="B4" s="143" t="s">
        <v>47</v>
      </c>
      <c r="C4" s="143"/>
    </row>
    <row r="5" spans="2:4" s="66" customFormat="1" ht="21" customHeight="1" x14ac:dyDescent="0.25">
      <c r="B5" s="145" t="s">
        <v>33</v>
      </c>
      <c r="C5" s="146"/>
    </row>
    <row r="6" spans="2:4" s="66" customFormat="1" ht="21" customHeight="1" x14ac:dyDescent="0.25">
      <c r="B6" s="73">
        <v>1</v>
      </c>
      <c r="C6" s="74" t="s">
        <v>52</v>
      </c>
    </row>
    <row r="7" spans="2:4" s="69" customFormat="1" ht="21" customHeight="1" x14ac:dyDescent="0.25">
      <c r="B7" s="73">
        <v>2</v>
      </c>
      <c r="C7" s="74" t="s">
        <v>294</v>
      </c>
    </row>
    <row r="8" spans="2:4" s="69" customFormat="1" ht="21" customHeight="1" x14ac:dyDescent="0.25">
      <c r="B8" s="73">
        <v>3</v>
      </c>
      <c r="C8" s="74" t="s">
        <v>299</v>
      </c>
    </row>
    <row r="9" spans="2:4" s="69" customFormat="1" ht="21" customHeight="1" x14ac:dyDescent="0.25">
      <c r="B9" s="73">
        <v>4</v>
      </c>
      <c r="C9" s="74" t="s">
        <v>293</v>
      </c>
    </row>
    <row r="10" spans="2:4" s="69" customFormat="1" ht="21" customHeight="1" x14ac:dyDescent="0.25">
      <c r="B10" s="70"/>
      <c r="C10" s="68"/>
    </row>
    <row r="11" spans="2:4" s="69" customFormat="1" ht="21" customHeight="1" x14ac:dyDescent="0.25">
      <c r="B11" s="144" t="s">
        <v>38</v>
      </c>
      <c r="C11" s="144"/>
      <c r="D11" s="100"/>
    </row>
    <row r="12" spans="2:4" s="69" customFormat="1" ht="21" customHeight="1" x14ac:dyDescent="0.25">
      <c r="B12" s="73">
        <v>1</v>
      </c>
      <c r="C12" s="74" t="s">
        <v>53</v>
      </c>
      <c r="D12" s="100"/>
    </row>
    <row r="13" spans="2:4" s="69" customFormat="1" ht="21" customHeight="1" x14ac:dyDescent="0.25">
      <c r="B13" s="70"/>
      <c r="C13" s="68"/>
    </row>
    <row r="14" spans="2:4" s="66" customFormat="1" ht="21" customHeight="1" x14ac:dyDescent="0.25">
      <c r="B14" s="144" t="s">
        <v>34</v>
      </c>
      <c r="C14" s="144"/>
    </row>
    <row r="15" spans="2:4" s="69" customFormat="1" ht="21" customHeight="1" x14ac:dyDescent="0.25">
      <c r="B15" s="73">
        <v>1</v>
      </c>
      <c r="C15" s="74" t="s">
        <v>54</v>
      </c>
    </row>
    <row r="16" spans="2:4" s="69" customFormat="1" ht="21" customHeight="1" x14ac:dyDescent="0.25">
      <c r="B16" s="73">
        <v>2</v>
      </c>
      <c r="C16" s="74" t="s">
        <v>41</v>
      </c>
    </row>
    <row r="17" spans="2:4" s="69" customFormat="1" ht="21" customHeight="1" x14ac:dyDescent="0.25">
      <c r="B17" s="70"/>
      <c r="C17" s="68"/>
    </row>
    <row r="18" spans="2:4" s="66" customFormat="1" ht="21" customHeight="1" x14ac:dyDescent="0.25">
      <c r="B18" s="144" t="s">
        <v>35</v>
      </c>
      <c r="C18" s="144"/>
    </row>
    <row r="19" spans="2:4" s="69" customFormat="1" ht="21" customHeight="1" x14ac:dyDescent="0.25">
      <c r="B19" s="73">
        <v>1</v>
      </c>
      <c r="C19" s="74" t="s">
        <v>55</v>
      </c>
    </row>
    <row r="20" spans="2:4" s="69" customFormat="1" ht="21" customHeight="1" x14ac:dyDescent="0.25">
      <c r="B20" s="73">
        <v>2</v>
      </c>
      <c r="C20" s="74" t="s">
        <v>42</v>
      </c>
    </row>
    <row r="21" spans="2:4" s="69" customFormat="1" ht="21" customHeight="1" x14ac:dyDescent="0.25">
      <c r="B21" s="70"/>
      <c r="C21" s="68"/>
    </row>
    <row r="22" spans="2:4" s="71" customFormat="1" ht="21" customHeight="1" x14ac:dyDescent="0.25">
      <c r="B22" s="144" t="s">
        <v>36</v>
      </c>
      <c r="C22" s="144"/>
    </row>
    <row r="23" spans="2:4" s="69" customFormat="1" ht="21" customHeight="1" x14ac:dyDescent="0.25">
      <c r="B23" s="133">
        <v>1</v>
      </c>
      <c r="C23" s="132" t="s">
        <v>282</v>
      </c>
      <c r="D23" s="100"/>
    </row>
    <row r="24" spans="2:4" s="69" customFormat="1" ht="21" customHeight="1" x14ac:dyDescent="0.25">
      <c r="B24" s="133">
        <v>2</v>
      </c>
      <c r="C24" s="132" t="s">
        <v>56</v>
      </c>
    </row>
    <row r="25" spans="2:4" s="69" customFormat="1" ht="21" customHeight="1" x14ac:dyDescent="0.25">
      <c r="B25" s="133">
        <v>3</v>
      </c>
      <c r="C25" s="132" t="s">
        <v>57</v>
      </c>
    </row>
    <row r="26" spans="2:4" s="69" customFormat="1" ht="21" customHeight="1" x14ac:dyDescent="0.25">
      <c r="B26" s="133">
        <v>4</v>
      </c>
      <c r="C26" s="132" t="s">
        <v>259</v>
      </c>
      <c r="D26" s="100"/>
    </row>
    <row r="27" spans="2:4" s="69" customFormat="1" ht="21" customHeight="1" x14ac:dyDescent="0.25">
      <c r="B27" s="133">
        <v>5</v>
      </c>
      <c r="C27" s="132" t="s">
        <v>281</v>
      </c>
      <c r="D27" s="100"/>
    </row>
    <row r="28" spans="2:4" s="69" customFormat="1" ht="21" customHeight="1" x14ac:dyDescent="0.25">
      <c r="B28" s="133">
        <v>6</v>
      </c>
      <c r="C28" s="132" t="s">
        <v>257</v>
      </c>
      <c r="D28" s="100"/>
    </row>
    <row r="29" spans="2:4" s="69" customFormat="1" ht="21" customHeight="1" x14ac:dyDescent="0.25">
      <c r="B29" s="133">
        <v>7</v>
      </c>
      <c r="C29" s="132" t="s">
        <v>258</v>
      </c>
      <c r="D29" s="100"/>
    </row>
    <row r="30" spans="2:4" s="69" customFormat="1" ht="21" customHeight="1" x14ac:dyDescent="0.25">
      <c r="B30" s="133">
        <v>8</v>
      </c>
      <c r="C30" s="132" t="s">
        <v>284</v>
      </c>
    </row>
    <row r="31" spans="2:4" s="69" customFormat="1" ht="21" customHeight="1" x14ac:dyDescent="0.25">
      <c r="B31" s="134"/>
      <c r="C31" s="135"/>
    </row>
    <row r="32" spans="2:4" s="71" customFormat="1" ht="21" customHeight="1" x14ac:dyDescent="0.25">
      <c r="B32" s="144" t="s">
        <v>37</v>
      </c>
      <c r="C32" s="144"/>
    </row>
    <row r="33" spans="2:4" s="69" customFormat="1" ht="21" customHeight="1" x14ac:dyDescent="0.25">
      <c r="B33" s="133">
        <v>1</v>
      </c>
      <c r="C33" s="132" t="s">
        <v>283</v>
      </c>
      <c r="D33" s="100"/>
    </row>
    <row r="34" spans="2:4" s="69" customFormat="1" ht="21" customHeight="1" x14ac:dyDescent="0.25">
      <c r="B34" s="133">
        <v>2</v>
      </c>
      <c r="C34" s="132" t="s">
        <v>288</v>
      </c>
      <c r="D34" s="100"/>
    </row>
    <row r="35" spans="2:4" s="69" customFormat="1" ht="21" customHeight="1" x14ac:dyDescent="0.25">
      <c r="B35" s="133">
        <v>3</v>
      </c>
      <c r="C35" s="132" t="s">
        <v>289</v>
      </c>
      <c r="D35" s="100"/>
    </row>
    <row r="36" spans="2:4" s="69" customFormat="1" ht="21" customHeight="1" x14ac:dyDescent="0.25">
      <c r="B36" s="118">
        <v>4</v>
      </c>
      <c r="C36" s="119" t="s">
        <v>43</v>
      </c>
    </row>
    <row r="37" spans="2:4" s="69" customFormat="1" ht="21" customHeight="1" x14ac:dyDescent="0.25">
      <c r="B37" s="70"/>
      <c r="C37" s="68"/>
    </row>
    <row r="38" spans="2:4" s="69" customFormat="1" ht="21" customHeight="1" x14ac:dyDescent="0.25">
      <c r="B38" s="144"/>
      <c r="C38" s="144"/>
    </row>
    <row r="39" spans="2:4" s="69" customFormat="1" ht="21" customHeight="1" x14ac:dyDescent="0.25">
      <c r="B39" s="103"/>
      <c r="C39" s="104"/>
    </row>
    <row r="40" spans="2:4" s="69" customFormat="1" ht="21" customHeight="1" x14ac:dyDescent="0.25">
      <c r="B40" s="103"/>
      <c r="C40" s="104"/>
    </row>
    <row r="41" spans="2:4" x14ac:dyDescent="0.25">
      <c r="B41" s="105"/>
      <c r="C41" s="106"/>
    </row>
    <row r="42" spans="2:4" x14ac:dyDescent="0.25">
      <c r="B42" s="105"/>
      <c r="C42" s="106"/>
    </row>
    <row r="43" spans="2:4" x14ac:dyDescent="0.25">
      <c r="B43" s="105"/>
      <c r="C43" s="106"/>
    </row>
    <row r="44" spans="2:4" x14ac:dyDescent="0.25">
      <c r="B44" s="105"/>
      <c r="C44" s="106"/>
    </row>
    <row r="45" spans="2:4" x14ac:dyDescent="0.25">
      <c r="B45" s="105"/>
      <c r="C45" s="106"/>
    </row>
    <row r="46" spans="2:4" x14ac:dyDescent="0.25">
      <c r="B46" s="105"/>
      <c r="C46" s="106"/>
    </row>
    <row r="47" spans="2:4" x14ac:dyDescent="0.25">
      <c r="B47" s="105"/>
      <c r="C47" s="106"/>
    </row>
    <row r="48" spans="2:4" x14ac:dyDescent="0.25">
      <c r="B48" s="105"/>
      <c r="C48" s="106"/>
    </row>
    <row r="49" spans="2:3" x14ac:dyDescent="0.25">
      <c r="B49" s="105"/>
      <c r="C49" s="106"/>
    </row>
    <row r="50" spans="2:3" x14ac:dyDescent="0.25">
      <c r="B50" s="105"/>
      <c r="C50" s="106"/>
    </row>
    <row r="51" spans="2:3" x14ac:dyDescent="0.25">
      <c r="B51" s="105"/>
      <c r="C51" s="106"/>
    </row>
    <row r="52" spans="2:3" x14ac:dyDescent="0.25">
      <c r="B52" s="105"/>
      <c r="C52" s="106"/>
    </row>
    <row r="53" spans="2:3" x14ac:dyDescent="0.25">
      <c r="B53" s="105"/>
      <c r="C53" s="106"/>
    </row>
    <row r="54" spans="2:3" x14ac:dyDescent="0.25">
      <c r="B54" s="105"/>
      <c r="C54" s="106"/>
    </row>
    <row r="55" spans="2:3" x14ac:dyDescent="0.25">
      <c r="B55" s="105"/>
      <c r="C55" s="106"/>
    </row>
    <row r="56" spans="2:3" x14ac:dyDescent="0.25">
      <c r="B56" s="105"/>
      <c r="C56" s="106"/>
    </row>
    <row r="57" spans="2:3" x14ac:dyDescent="0.25">
      <c r="B57" s="105"/>
      <c r="C57" s="106"/>
    </row>
    <row r="58" spans="2:3" x14ac:dyDescent="0.25">
      <c r="B58" s="105"/>
      <c r="C58" s="106"/>
    </row>
    <row r="59" spans="2:3" x14ac:dyDescent="0.25">
      <c r="B59" s="105"/>
      <c r="C59" s="106"/>
    </row>
    <row r="60" spans="2:3" x14ac:dyDescent="0.25">
      <c r="B60" s="105"/>
      <c r="C60" s="106"/>
    </row>
    <row r="61" spans="2:3" x14ac:dyDescent="0.25">
      <c r="B61" s="105"/>
      <c r="C61" s="106"/>
    </row>
    <row r="62" spans="2:3" x14ac:dyDescent="0.25">
      <c r="B62" s="105"/>
      <c r="C62" s="106"/>
    </row>
    <row r="63" spans="2:3" x14ac:dyDescent="0.25">
      <c r="B63" s="105"/>
      <c r="C63" s="106"/>
    </row>
    <row r="64" spans="2:3" x14ac:dyDescent="0.25">
      <c r="B64" s="105"/>
      <c r="C64" s="106"/>
    </row>
    <row r="65" spans="2:3" x14ac:dyDescent="0.25">
      <c r="B65" s="105"/>
      <c r="C65" s="106"/>
    </row>
    <row r="66" spans="2:3" x14ac:dyDescent="0.25">
      <c r="B66" s="105"/>
      <c r="C66" s="106"/>
    </row>
    <row r="67" spans="2:3" x14ac:dyDescent="0.25">
      <c r="B67" s="105"/>
      <c r="C67" s="106"/>
    </row>
    <row r="68" spans="2:3" x14ac:dyDescent="0.25">
      <c r="B68" s="105"/>
      <c r="C68" s="106"/>
    </row>
    <row r="69" spans="2:3" x14ac:dyDescent="0.25">
      <c r="B69" s="105"/>
      <c r="C69" s="106"/>
    </row>
    <row r="70" spans="2:3" x14ac:dyDescent="0.25">
      <c r="B70" s="105"/>
      <c r="C70" s="106"/>
    </row>
    <row r="71" spans="2:3" x14ac:dyDescent="0.25">
      <c r="B71" s="107"/>
      <c r="C71" s="108"/>
    </row>
  </sheetData>
  <mergeCells count="9">
    <mergeCell ref="B2:C3"/>
    <mergeCell ref="B4:C4"/>
    <mergeCell ref="B38:C38"/>
    <mergeCell ref="B5:C5"/>
    <mergeCell ref="B14:C14"/>
    <mergeCell ref="B18:C18"/>
    <mergeCell ref="B22:C22"/>
    <mergeCell ref="B32:C32"/>
    <mergeCell ref="B11:C11"/>
  </mergeCells>
  <pageMargins left="0.70866141732283472" right="0.70866141732283472" top="0.78740157480314965" bottom="0.78740157480314965" header="0.31496062992125984" footer="0.31496062992125984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  <pageSetUpPr fitToPage="1"/>
  </sheetPr>
  <dimension ref="A1:V351"/>
  <sheetViews>
    <sheetView view="pageBreakPreview" zoomScaleNormal="100" zoomScaleSheetLayoutView="100" workbookViewId="0">
      <selection activeCell="E29" sqref="E29"/>
    </sheetView>
  </sheetViews>
  <sheetFormatPr defaultColWidth="9.140625" defaultRowHeight="12.75" x14ac:dyDescent="0.2"/>
  <cols>
    <col min="1" max="1" width="13.85546875" style="13" customWidth="1"/>
    <col min="2" max="2" width="11.5703125" style="13" customWidth="1"/>
    <col min="3" max="3" width="20.85546875" style="13" customWidth="1"/>
    <col min="4" max="4" width="12.85546875" style="13" customWidth="1"/>
    <col min="5" max="5" width="41.85546875" style="13" customWidth="1"/>
    <col min="6" max="6" width="30.42578125" style="13" customWidth="1"/>
    <col min="7" max="7" width="22.7109375" style="13" customWidth="1"/>
    <col min="8" max="8" width="37.7109375" style="13" customWidth="1"/>
    <col min="9" max="11" width="11.85546875" style="13" customWidth="1"/>
    <col min="12" max="16384" width="9.140625" style="13"/>
  </cols>
  <sheetData>
    <row r="1" spans="1:22" ht="31.7" customHeight="1" thickBot="1" x14ac:dyDescent="0.25">
      <c r="A1" s="147" t="s">
        <v>295</v>
      </c>
      <c r="B1" s="148"/>
      <c r="C1" s="148"/>
      <c r="D1" s="148"/>
      <c r="E1" s="148"/>
      <c r="F1" s="148"/>
      <c r="G1" s="148"/>
      <c r="H1" s="149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pans="1:22" x14ac:dyDescent="0.2">
      <c r="A2" s="49"/>
      <c r="B2" s="49"/>
      <c r="C2" s="49"/>
      <c r="D2" s="49"/>
      <c r="E2" s="49"/>
      <c r="F2" s="49"/>
      <c r="G2" s="49"/>
      <c r="H2" s="49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x14ac:dyDescent="0.2">
      <c r="A3" s="49"/>
      <c r="B3" s="49"/>
      <c r="C3" s="49"/>
      <c r="D3" s="49"/>
      <c r="E3" s="49"/>
      <c r="F3" s="49"/>
      <c r="G3" s="49"/>
      <c r="H3" s="49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</row>
    <row r="4" spans="1:22" ht="6.6" customHeight="1" thickBot="1" x14ac:dyDescent="0.25">
      <c r="A4" s="49"/>
      <c r="B4" s="49"/>
      <c r="C4" s="49"/>
      <c r="D4" s="49"/>
      <c r="E4" s="49"/>
      <c r="F4" s="49"/>
      <c r="G4" s="49"/>
      <c r="H4" s="49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</row>
    <row r="5" spans="1:22" s="76" customFormat="1" ht="42.6" customHeight="1" x14ac:dyDescent="0.25">
      <c r="A5" s="156"/>
      <c r="B5" s="157"/>
      <c r="C5" s="157"/>
      <c r="D5" s="157"/>
      <c r="E5" s="158"/>
      <c r="F5" s="109" t="s">
        <v>273</v>
      </c>
      <c r="G5" s="110" t="s">
        <v>44</v>
      </c>
      <c r="H5" s="110" t="s">
        <v>45</v>
      </c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</row>
    <row r="6" spans="1:22" s="12" customFormat="1" ht="42.6" customHeight="1" x14ac:dyDescent="0.25">
      <c r="A6" s="154" t="s">
        <v>296</v>
      </c>
      <c r="B6" s="155"/>
      <c r="C6" s="155"/>
      <c r="D6" s="155"/>
      <c r="E6" s="155"/>
      <c r="F6" s="79">
        <f>'Projektové a inženýrské služby'!E9</f>
        <v>0</v>
      </c>
      <c r="G6" s="82"/>
      <c r="H6" s="78">
        <f>F6+(F6*G6/100)</f>
        <v>0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</row>
    <row r="7" spans="1:22" s="48" customFormat="1" ht="42.6" customHeight="1" x14ac:dyDescent="0.25">
      <c r="A7" s="154" t="s">
        <v>13</v>
      </c>
      <c r="B7" s="155"/>
      <c r="C7" s="155"/>
      <c r="D7" s="155"/>
      <c r="E7" s="155"/>
      <c r="F7" s="79">
        <f>'Projektové a inženýrské služby'!E10</f>
        <v>0</v>
      </c>
      <c r="G7" s="82"/>
      <c r="H7" s="78">
        <f t="shared" ref="H7:H9" si="0">F7+(F7*G7/100)</f>
        <v>0</v>
      </c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</row>
    <row r="8" spans="1:22" s="48" customFormat="1" ht="42.6" customHeight="1" x14ac:dyDescent="0.25">
      <c r="A8" s="154" t="s">
        <v>22</v>
      </c>
      <c r="B8" s="155"/>
      <c r="C8" s="155"/>
      <c r="D8" s="155"/>
      <c r="E8" s="155"/>
      <c r="F8" s="79">
        <f>'Projektové a inženýrské služby'!E11</f>
        <v>0</v>
      </c>
      <c r="G8" s="82"/>
      <c r="H8" s="78">
        <f t="shared" si="0"/>
        <v>0</v>
      </c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</row>
    <row r="9" spans="1:22" s="48" customFormat="1" ht="42.6" customHeight="1" thickBot="1" x14ac:dyDescent="0.3">
      <c r="A9" s="152" t="s">
        <v>6</v>
      </c>
      <c r="B9" s="153"/>
      <c r="C9" s="153"/>
      <c r="D9" s="153"/>
      <c r="E9" s="153"/>
      <c r="F9" s="79">
        <f>'Projektové a inženýrské služby'!E12</f>
        <v>0</v>
      </c>
      <c r="G9" s="83"/>
      <c r="H9" s="78">
        <f>F9+(F9*G9/100)</f>
        <v>0</v>
      </c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s="48" customFormat="1" ht="42.6" customHeight="1" thickBot="1" x14ac:dyDescent="0.3">
      <c r="A10" s="150" t="s">
        <v>48</v>
      </c>
      <c r="B10" s="151"/>
      <c r="C10" s="151"/>
      <c r="D10" s="151"/>
      <c r="E10" s="151"/>
      <c r="F10" s="77">
        <f>SUM(F6:F9)</f>
        <v>0</v>
      </c>
      <c r="G10" s="80"/>
      <c r="H10" s="81">
        <f>SUM(H6:H9)</f>
        <v>0</v>
      </c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</row>
    <row r="11" spans="1:22" s="12" customFormat="1" ht="18.75" customHeight="1" x14ac:dyDescent="0.25">
      <c r="A11" s="43"/>
      <c r="B11" s="43"/>
      <c r="C11" s="43"/>
      <c r="D11" s="43"/>
      <c r="E11" s="43"/>
      <c r="F11" s="44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</row>
    <row r="12" spans="1:22" s="12" customFormat="1" ht="18.75" customHeight="1" x14ac:dyDescent="0.25">
      <c r="A12" s="43"/>
      <c r="B12" s="43"/>
      <c r="C12" s="43"/>
      <c r="D12" s="43"/>
      <c r="E12" s="43"/>
      <c r="F12" s="44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</row>
    <row r="13" spans="1:22" s="12" customFormat="1" ht="18.75" customHeight="1" x14ac:dyDescent="0.25">
      <c r="A13" s="43"/>
      <c r="B13" s="43"/>
      <c r="C13" s="43"/>
      <c r="D13" s="43"/>
      <c r="E13" s="43"/>
      <c r="F13" s="44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</row>
    <row r="14" spans="1:22" s="12" customFormat="1" ht="18.75" customHeight="1" x14ac:dyDescent="0.25">
      <c r="A14" s="43"/>
      <c r="B14" s="43"/>
      <c r="C14" s="43"/>
      <c r="D14" s="43"/>
      <c r="E14" s="43"/>
      <c r="F14" s="44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</row>
    <row r="15" spans="1:22" s="12" customFormat="1" ht="18.75" customHeight="1" x14ac:dyDescent="0.25">
      <c r="A15" s="43"/>
      <c r="B15" s="43"/>
      <c r="C15" s="43"/>
      <c r="D15" s="43"/>
      <c r="E15" s="43"/>
      <c r="F15" s="44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</row>
    <row r="16" spans="1:22" s="12" customFormat="1" ht="18.75" customHeight="1" x14ac:dyDescent="0.25">
      <c r="A16" s="43"/>
      <c r="B16" s="43"/>
      <c r="C16" s="43"/>
      <c r="D16" s="43"/>
      <c r="E16" s="43"/>
      <c r="F16" s="44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2" s="12" customFormat="1" ht="18.75" customHeight="1" x14ac:dyDescent="0.25">
      <c r="A17" s="43"/>
      <c r="B17" s="43"/>
      <c r="C17" s="43"/>
      <c r="D17" s="43"/>
      <c r="E17" s="43"/>
      <c r="F17" s="44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</row>
    <row r="18" spans="1:22" s="12" customFormat="1" ht="18.75" customHeight="1" x14ac:dyDescent="0.25">
      <c r="A18" s="43"/>
      <c r="B18" s="43"/>
      <c r="C18" s="43"/>
      <c r="D18" s="43"/>
      <c r="E18" s="43"/>
      <c r="F18" s="44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</row>
    <row r="19" spans="1:22" s="12" customFormat="1" ht="18.75" customHeight="1" x14ac:dyDescent="0.25">
      <c r="A19" s="43"/>
      <c r="B19" s="43"/>
      <c r="C19" s="43"/>
      <c r="D19" s="43"/>
      <c r="E19" s="43"/>
      <c r="F19" s="44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</row>
    <row r="20" spans="1:22" s="12" customFormat="1" ht="18.75" customHeight="1" x14ac:dyDescent="0.25">
      <c r="A20" s="43"/>
      <c r="B20" s="43"/>
      <c r="C20" s="43"/>
      <c r="D20" s="43"/>
      <c r="E20" s="43"/>
      <c r="F20" s="44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</row>
    <row r="21" spans="1:22" s="12" customFormat="1" ht="18.75" customHeight="1" x14ac:dyDescent="0.25">
      <c r="A21" s="43"/>
      <c r="B21" s="43"/>
      <c r="C21" s="43"/>
      <c r="D21" s="43"/>
      <c r="E21" s="43"/>
      <c r="F21" s="44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</row>
    <row r="22" spans="1:22" s="12" customFormat="1" ht="18.75" customHeight="1" x14ac:dyDescent="0.25">
      <c r="A22" s="43"/>
      <c r="B22" s="43"/>
      <c r="C22" s="43"/>
      <c r="D22" s="43"/>
      <c r="E22" s="43"/>
      <c r="F22" s="44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</row>
    <row r="23" spans="1:22" s="12" customFormat="1" ht="18.75" customHeight="1" x14ac:dyDescent="0.25">
      <c r="A23" s="43"/>
      <c r="B23" s="43"/>
      <c r="C23" s="43"/>
      <c r="D23" s="43"/>
      <c r="E23" s="43"/>
      <c r="F23" s="44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</row>
    <row r="24" spans="1:22" s="12" customFormat="1" ht="18.75" customHeight="1" x14ac:dyDescent="0.25">
      <c r="A24" s="43"/>
      <c r="B24" s="43"/>
      <c r="C24" s="43"/>
      <c r="D24" s="43"/>
      <c r="E24" s="43"/>
      <c r="F24" s="44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</row>
    <row r="25" spans="1:22" s="12" customFormat="1" ht="18.75" customHeight="1" x14ac:dyDescent="0.25">
      <c r="A25" s="43"/>
      <c r="B25" s="43"/>
      <c r="C25" s="43"/>
      <c r="D25" s="43"/>
      <c r="E25" s="43"/>
      <c r="F25" s="4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</row>
    <row r="26" spans="1:22" s="12" customFormat="1" ht="18.75" customHeight="1" x14ac:dyDescent="0.25">
      <c r="A26" s="43"/>
      <c r="B26" s="43"/>
      <c r="C26" s="43"/>
      <c r="D26" s="43"/>
      <c r="E26" s="43"/>
      <c r="F26" s="44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</row>
    <row r="27" spans="1:22" s="12" customFormat="1" ht="18.75" customHeight="1" x14ac:dyDescent="0.25">
      <c r="A27" s="43"/>
      <c r="B27" s="43"/>
      <c r="C27" s="43"/>
      <c r="D27" s="43"/>
      <c r="E27" s="43"/>
      <c r="F27" s="44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</row>
    <row r="28" spans="1:22" s="12" customFormat="1" ht="18.75" customHeight="1" x14ac:dyDescent="0.25">
      <c r="A28" s="43"/>
      <c r="B28" s="43"/>
      <c r="C28" s="43"/>
      <c r="D28" s="43"/>
      <c r="E28" s="43"/>
      <c r="F28" s="44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</row>
    <row r="29" spans="1:22" s="12" customFormat="1" ht="18.75" customHeight="1" x14ac:dyDescent="0.25">
      <c r="A29" s="43"/>
      <c r="B29" s="43"/>
      <c r="C29" s="43"/>
      <c r="D29" s="43"/>
      <c r="E29" s="43"/>
      <c r="F29" s="44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</row>
    <row r="30" spans="1:22" s="63" customFormat="1" ht="18.75" customHeight="1" x14ac:dyDescent="0.25">
      <c r="A30" s="43"/>
      <c r="B30" s="43"/>
      <c r="C30" s="43"/>
      <c r="D30" s="43"/>
      <c r="E30" s="43"/>
      <c r="F30" s="44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</row>
    <row r="31" spans="1:22" s="63" customFormat="1" ht="18.75" customHeight="1" x14ac:dyDescent="0.25">
      <c r="A31" s="43"/>
      <c r="B31" s="43"/>
      <c r="C31" s="43"/>
      <c r="D31" s="43"/>
      <c r="E31" s="43"/>
      <c r="F31" s="44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</row>
    <row r="32" spans="1:22" s="63" customFormat="1" ht="18.75" customHeight="1" x14ac:dyDescent="0.25">
      <c r="A32" s="43"/>
      <c r="B32" s="43"/>
      <c r="C32" s="43"/>
      <c r="D32" s="43"/>
      <c r="E32" s="43"/>
      <c r="F32" s="44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</row>
    <row r="33" spans="1:22" s="63" customFormat="1" ht="18.75" customHeight="1" x14ac:dyDescent="0.25">
      <c r="A33" s="43"/>
      <c r="B33" s="43"/>
      <c r="C33" s="43"/>
      <c r="D33" s="43"/>
      <c r="E33" s="43"/>
      <c r="F33" s="44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</row>
    <row r="34" spans="1:22" s="63" customFormat="1" ht="18.75" customHeight="1" x14ac:dyDescent="0.25">
      <c r="A34" s="43"/>
      <c r="B34" s="43"/>
      <c r="C34" s="43"/>
      <c r="D34" s="43"/>
      <c r="E34" s="43"/>
      <c r="F34" s="44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</row>
    <row r="35" spans="1:22" s="63" customFormat="1" ht="18.75" customHeight="1" x14ac:dyDescent="0.25">
      <c r="A35" s="43"/>
      <c r="B35" s="43"/>
      <c r="C35" s="43"/>
      <c r="D35" s="43"/>
      <c r="E35" s="43"/>
      <c r="F35" s="44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</row>
    <row r="36" spans="1:22" s="63" customFormat="1" ht="18.75" customHeight="1" x14ac:dyDescent="0.25">
      <c r="A36" s="43"/>
      <c r="B36" s="43"/>
      <c r="C36" s="43"/>
      <c r="D36" s="43"/>
      <c r="E36" s="43"/>
      <c r="F36" s="44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</row>
    <row r="37" spans="1:22" s="63" customFormat="1" ht="18.75" customHeight="1" x14ac:dyDescent="0.25">
      <c r="A37" s="43"/>
      <c r="B37" s="43"/>
      <c r="C37" s="43"/>
      <c r="D37" s="43"/>
      <c r="E37" s="43"/>
      <c r="F37" s="44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</row>
    <row r="38" spans="1:22" s="63" customFormat="1" ht="18.75" customHeight="1" x14ac:dyDescent="0.25">
      <c r="A38" s="43"/>
      <c r="B38" s="43"/>
      <c r="C38" s="43"/>
      <c r="D38" s="43"/>
      <c r="E38" s="43"/>
      <c r="F38" s="44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</row>
    <row r="39" spans="1:22" s="63" customFormat="1" ht="18.75" customHeight="1" x14ac:dyDescent="0.25">
      <c r="A39" s="43"/>
      <c r="B39" s="43"/>
      <c r="C39" s="43"/>
      <c r="D39" s="43"/>
      <c r="E39" s="43"/>
      <c r="F39" s="44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</row>
    <row r="40" spans="1:22" s="63" customFormat="1" ht="18.75" customHeight="1" x14ac:dyDescent="0.25">
      <c r="A40" s="43"/>
      <c r="B40" s="43"/>
      <c r="C40" s="43"/>
      <c r="D40" s="43"/>
      <c r="E40" s="43"/>
      <c r="F40" s="44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</row>
    <row r="41" spans="1:22" s="63" customFormat="1" ht="18.75" customHeight="1" x14ac:dyDescent="0.25">
      <c r="A41" s="43"/>
      <c r="B41" s="43"/>
      <c r="C41" s="43"/>
      <c r="D41" s="43"/>
      <c r="E41" s="43"/>
      <c r="F41" s="44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</row>
    <row r="42" spans="1:22" s="63" customFormat="1" ht="18.75" customHeight="1" x14ac:dyDescent="0.25">
      <c r="A42" s="43"/>
      <c r="B42" s="43"/>
      <c r="C42" s="43"/>
      <c r="D42" s="43"/>
      <c r="E42" s="43"/>
      <c r="F42" s="44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</row>
    <row r="43" spans="1:22" s="63" customFormat="1" ht="18.75" customHeight="1" x14ac:dyDescent="0.25">
      <c r="A43" s="43"/>
      <c r="B43" s="43"/>
      <c r="C43" s="43"/>
      <c r="D43" s="43"/>
      <c r="E43" s="43"/>
      <c r="F43" s="44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</row>
    <row r="44" spans="1:22" s="63" customFormat="1" ht="18.75" customHeight="1" x14ac:dyDescent="0.25">
      <c r="A44" s="43"/>
      <c r="B44" s="43"/>
      <c r="C44" s="43"/>
      <c r="D44" s="43"/>
      <c r="E44" s="43"/>
      <c r="F44" s="44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</row>
    <row r="45" spans="1:22" s="63" customFormat="1" ht="18.75" customHeight="1" x14ac:dyDescent="0.25">
      <c r="A45" s="43"/>
      <c r="B45" s="43"/>
      <c r="C45" s="43"/>
      <c r="D45" s="43"/>
      <c r="E45" s="43"/>
      <c r="F45" s="44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</row>
    <row r="46" spans="1:22" s="64" customFormat="1" x14ac:dyDescent="0.2">
      <c r="A46" s="65"/>
      <c r="B46" s="65"/>
      <c r="C46" s="65"/>
      <c r="D46" s="65"/>
      <c r="E46" s="65"/>
      <c r="F46" s="65"/>
      <c r="G46" s="65"/>
      <c r="H46" s="65"/>
    </row>
    <row r="47" spans="1:22" s="64" customFormat="1" x14ac:dyDescent="0.2">
      <c r="A47" s="65"/>
      <c r="B47" s="65"/>
      <c r="C47" s="65"/>
      <c r="D47" s="65"/>
      <c r="E47" s="65"/>
      <c r="F47" s="65"/>
      <c r="G47" s="65"/>
      <c r="H47" s="65"/>
    </row>
    <row r="48" spans="1:22" s="64" customFormat="1" x14ac:dyDescent="0.2">
      <c r="A48" s="65"/>
      <c r="B48" s="65"/>
      <c r="C48" s="65"/>
      <c r="D48" s="65"/>
      <c r="E48" s="65"/>
      <c r="F48" s="65"/>
      <c r="G48" s="65"/>
      <c r="H48" s="65"/>
    </row>
    <row r="49" spans="1:8" s="64" customFormat="1" x14ac:dyDescent="0.2">
      <c r="A49" s="65"/>
      <c r="B49" s="65"/>
      <c r="C49" s="65"/>
      <c r="D49" s="65"/>
      <c r="E49" s="65"/>
      <c r="F49" s="65"/>
      <c r="G49" s="65"/>
      <c r="H49" s="65"/>
    </row>
    <row r="50" spans="1:8" s="64" customFormat="1" x14ac:dyDescent="0.2">
      <c r="A50" s="65"/>
      <c r="B50" s="65"/>
      <c r="C50" s="65"/>
      <c r="D50" s="65"/>
      <c r="E50" s="65"/>
      <c r="F50" s="65"/>
      <c r="G50" s="65"/>
      <c r="H50" s="65"/>
    </row>
    <row r="51" spans="1:8" s="64" customFormat="1" x14ac:dyDescent="0.2"/>
    <row r="52" spans="1:8" s="64" customFormat="1" x14ac:dyDescent="0.2"/>
    <row r="53" spans="1:8" s="64" customFormat="1" x14ac:dyDescent="0.2"/>
    <row r="54" spans="1:8" s="64" customFormat="1" x14ac:dyDescent="0.2"/>
    <row r="55" spans="1:8" s="64" customFormat="1" x14ac:dyDescent="0.2"/>
    <row r="56" spans="1:8" s="64" customFormat="1" x14ac:dyDescent="0.2"/>
    <row r="57" spans="1:8" s="64" customFormat="1" x14ac:dyDescent="0.2"/>
    <row r="58" spans="1:8" s="64" customFormat="1" x14ac:dyDescent="0.2"/>
    <row r="59" spans="1:8" s="64" customFormat="1" x14ac:dyDescent="0.2"/>
    <row r="60" spans="1:8" s="64" customFormat="1" x14ac:dyDescent="0.2"/>
    <row r="61" spans="1:8" s="64" customFormat="1" x14ac:dyDescent="0.2"/>
    <row r="62" spans="1:8" s="64" customFormat="1" x14ac:dyDescent="0.2"/>
    <row r="63" spans="1:8" s="64" customFormat="1" x14ac:dyDescent="0.2"/>
    <row r="64" spans="1:8" s="64" customFormat="1" x14ac:dyDescent="0.2"/>
    <row r="65" s="64" customFormat="1" x14ac:dyDescent="0.2"/>
    <row r="66" s="64" customFormat="1" x14ac:dyDescent="0.2"/>
    <row r="67" s="64" customFormat="1" x14ac:dyDescent="0.2"/>
    <row r="68" s="64" customFormat="1" x14ac:dyDescent="0.2"/>
    <row r="69" s="64" customFormat="1" x14ac:dyDescent="0.2"/>
    <row r="70" s="64" customFormat="1" x14ac:dyDescent="0.2"/>
    <row r="71" s="64" customFormat="1" x14ac:dyDescent="0.2"/>
    <row r="72" s="64" customFormat="1" x14ac:dyDescent="0.2"/>
    <row r="73" s="64" customFormat="1" x14ac:dyDescent="0.2"/>
    <row r="74" s="64" customFormat="1" x14ac:dyDescent="0.2"/>
    <row r="75" s="64" customFormat="1" x14ac:dyDescent="0.2"/>
    <row r="76" s="64" customFormat="1" x14ac:dyDescent="0.2"/>
    <row r="77" s="64" customFormat="1" x14ac:dyDescent="0.2"/>
    <row r="78" s="64" customFormat="1" x14ac:dyDescent="0.2"/>
    <row r="79" s="64" customFormat="1" x14ac:dyDescent="0.2"/>
    <row r="80" s="64" customFormat="1" x14ac:dyDescent="0.2"/>
    <row r="81" s="64" customFormat="1" x14ac:dyDescent="0.2"/>
    <row r="82" s="64" customFormat="1" x14ac:dyDescent="0.2"/>
    <row r="83" s="64" customFormat="1" x14ac:dyDescent="0.2"/>
    <row r="84" s="64" customFormat="1" x14ac:dyDescent="0.2"/>
    <row r="85" s="64" customFormat="1" x14ac:dyDescent="0.2"/>
    <row r="86" s="64" customFormat="1" x14ac:dyDescent="0.2"/>
    <row r="87" s="64" customFormat="1" x14ac:dyDescent="0.2"/>
    <row r="88" s="64" customFormat="1" x14ac:dyDescent="0.2"/>
    <row r="89" s="64" customFormat="1" x14ac:dyDescent="0.2"/>
    <row r="90" s="64" customFormat="1" x14ac:dyDescent="0.2"/>
    <row r="91" s="64" customFormat="1" x14ac:dyDescent="0.2"/>
    <row r="92" s="64" customFormat="1" x14ac:dyDescent="0.2"/>
    <row r="93" s="64" customFormat="1" x14ac:dyDescent="0.2"/>
    <row r="94" s="64" customFormat="1" x14ac:dyDescent="0.2"/>
    <row r="95" s="64" customFormat="1" x14ac:dyDescent="0.2"/>
    <row r="96" s="64" customFormat="1" x14ac:dyDescent="0.2"/>
    <row r="97" s="64" customFormat="1" x14ac:dyDescent="0.2"/>
    <row r="98" s="64" customFormat="1" x14ac:dyDescent="0.2"/>
    <row r="99" s="64" customFormat="1" x14ac:dyDescent="0.2"/>
    <row r="100" s="64" customFormat="1" x14ac:dyDescent="0.2"/>
    <row r="101" s="64" customFormat="1" x14ac:dyDescent="0.2"/>
    <row r="102" s="64" customFormat="1" x14ac:dyDescent="0.2"/>
    <row r="103" s="64" customFormat="1" x14ac:dyDescent="0.2"/>
    <row r="104" s="64" customFormat="1" x14ac:dyDescent="0.2"/>
    <row r="105" s="64" customFormat="1" x14ac:dyDescent="0.2"/>
    <row r="106" s="64" customFormat="1" x14ac:dyDescent="0.2"/>
    <row r="107" s="64" customFormat="1" x14ac:dyDescent="0.2"/>
    <row r="108" s="64" customFormat="1" x14ac:dyDescent="0.2"/>
    <row r="109" s="64" customFormat="1" x14ac:dyDescent="0.2"/>
    <row r="110" s="64" customFormat="1" x14ac:dyDescent="0.2"/>
    <row r="111" s="64" customFormat="1" x14ac:dyDescent="0.2"/>
    <row r="112" s="64" customFormat="1" x14ac:dyDescent="0.2"/>
    <row r="113" s="64" customFormat="1" x14ac:dyDescent="0.2"/>
    <row r="114" s="64" customFormat="1" x14ac:dyDescent="0.2"/>
    <row r="115" s="64" customFormat="1" x14ac:dyDescent="0.2"/>
    <row r="116" s="64" customFormat="1" x14ac:dyDescent="0.2"/>
    <row r="117" s="64" customFormat="1" x14ac:dyDescent="0.2"/>
    <row r="118" s="64" customFormat="1" x14ac:dyDescent="0.2"/>
    <row r="119" s="64" customFormat="1" x14ac:dyDescent="0.2"/>
    <row r="120" s="64" customFormat="1" x14ac:dyDescent="0.2"/>
    <row r="121" s="64" customFormat="1" x14ac:dyDescent="0.2"/>
    <row r="122" s="64" customFormat="1" x14ac:dyDescent="0.2"/>
    <row r="123" s="64" customFormat="1" x14ac:dyDescent="0.2"/>
    <row r="124" s="64" customFormat="1" x14ac:dyDescent="0.2"/>
    <row r="125" s="64" customFormat="1" x14ac:dyDescent="0.2"/>
    <row r="126" s="64" customFormat="1" x14ac:dyDescent="0.2"/>
    <row r="127" s="64" customFormat="1" x14ac:dyDescent="0.2"/>
    <row r="128" s="64" customFormat="1" x14ac:dyDescent="0.2"/>
    <row r="129" s="64" customFormat="1" x14ac:dyDescent="0.2"/>
    <row r="130" s="64" customFormat="1" x14ac:dyDescent="0.2"/>
    <row r="131" s="64" customFormat="1" x14ac:dyDescent="0.2"/>
    <row r="132" s="64" customFormat="1" x14ac:dyDescent="0.2"/>
    <row r="133" s="64" customFormat="1" x14ac:dyDescent="0.2"/>
    <row r="134" s="64" customFormat="1" x14ac:dyDescent="0.2"/>
    <row r="135" s="64" customFormat="1" x14ac:dyDescent="0.2"/>
    <row r="136" s="64" customFormat="1" x14ac:dyDescent="0.2"/>
    <row r="137" s="64" customFormat="1" x14ac:dyDescent="0.2"/>
    <row r="138" s="64" customFormat="1" x14ac:dyDescent="0.2"/>
    <row r="139" s="64" customFormat="1" x14ac:dyDescent="0.2"/>
    <row r="140" s="64" customFormat="1" x14ac:dyDescent="0.2"/>
    <row r="141" s="64" customFormat="1" x14ac:dyDescent="0.2"/>
    <row r="142" s="64" customFormat="1" x14ac:dyDescent="0.2"/>
    <row r="143" s="64" customFormat="1" x14ac:dyDescent="0.2"/>
    <row r="144" s="64" customFormat="1" x14ac:dyDescent="0.2"/>
    <row r="145" s="64" customFormat="1" x14ac:dyDescent="0.2"/>
    <row r="146" s="64" customFormat="1" x14ac:dyDescent="0.2"/>
    <row r="147" s="64" customFormat="1" x14ac:dyDescent="0.2"/>
    <row r="148" s="64" customFormat="1" x14ac:dyDescent="0.2"/>
    <row r="149" s="64" customFormat="1" x14ac:dyDescent="0.2"/>
    <row r="150" s="64" customFormat="1" x14ac:dyDescent="0.2"/>
    <row r="151" s="64" customFormat="1" x14ac:dyDescent="0.2"/>
    <row r="152" s="64" customFormat="1" x14ac:dyDescent="0.2"/>
    <row r="153" s="64" customFormat="1" x14ac:dyDescent="0.2"/>
    <row r="154" s="64" customFormat="1" x14ac:dyDescent="0.2"/>
    <row r="155" s="64" customFormat="1" x14ac:dyDescent="0.2"/>
    <row r="156" s="64" customFormat="1" x14ac:dyDescent="0.2"/>
    <row r="157" s="64" customFormat="1" x14ac:dyDescent="0.2"/>
    <row r="158" s="64" customFormat="1" x14ac:dyDescent="0.2"/>
    <row r="159" s="64" customFormat="1" x14ac:dyDescent="0.2"/>
    <row r="160" s="64" customFormat="1" x14ac:dyDescent="0.2"/>
    <row r="161" s="64" customFormat="1" x14ac:dyDescent="0.2"/>
    <row r="162" s="64" customFormat="1" x14ac:dyDescent="0.2"/>
    <row r="163" s="64" customFormat="1" x14ac:dyDescent="0.2"/>
    <row r="164" s="64" customFormat="1" x14ac:dyDescent="0.2"/>
    <row r="165" s="64" customFormat="1" x14ac:dyDescent="0.2"/>
    <row r="166" s="64" customFormat="1" x14ac:dyDescent="0.2"/>
    <row r="167" s="64" customFormat="1" x14ac:dyDescent="0.2"/>
    <row r="168" s="64" customFormat="1" x14ac:dyDescent="0.2"/>
    <row r="169" s="64" customFormat="1" x14ac:dyDescent="0.2"/>
    <row r="170" s="64" customFormat="1" x14ac:dyDescent="0.2"/>
    <row r="171" s="64" customFormat="1" x14ac:dyDescent="0.2"/>
    <row r="172" s="64" customFormat="1" x14ac:dyDescent="0.2"/>
    <row r="173" s="64" customFormat="1" x14ac:dyDescent="0.2"/>
    <row r="174" s="64" customFormat="1" x14ac:dyDescent="0.2"/>
    <row r="175" s="64" customFormat="1" x14ac:dyDescent="0.2"/>
    <row r="176" s="64" customFormat="1" x14ac:dyDescent="0.2"/>
    <row r="177" s="64" customFormat="1" x14ac:dyDescent="0.2"/>
    <row r="178" s="64" customFormat="1" x14ac:dyDescent="0.2"/>
    <row r="179" s="64" customFormat="1" x14ac:dyDescent="0.2"/>
    <row r="180" s="64" customFormat="1" x14ac:dyDescent="0.2"/>
    <row r="181" s="64" customFormat="1" x14ac:dyDescent="0.2"/>
    <row r="182" s="64" customFormat="1" x14ac:dyDescent="0.2"/>
    <row r="183" s="64" customFormat="1" x14ac:dyDescent="0.2"/>
    <row r="184" s="64" customFormat="1" x14ac:dyDescent="0.2"/>
    <row r="185" s="64" customFormat="1" x14ac:dyDescent="0.2"/>
    <row r="186" s="64" customFormat="1" x14ac:dyDescent="0.2"/>
    <row r="187" s="64" customFormat="1" x14ac:dyDescent="0.2"/>
    <row r="188" s="64" customFormat="1" x14ac:dyDescent="0.2"/>
    <row r="189" s="64" customFormat="1" x14ac:dyDescent="0.2"/>
    <row r="190" s="64" customFormat="1" x14ac:dyDescent="0.2"/>
    <row r="191" s="64" customFormat="1" x14ac:dyDescent="0.2"/>
    <row r="192" s="64" customFormat="1" x14ac:dyDescent="0.2"/>
    <row r="193" s="64" customFormat="1" x14ac:dyDescent="0.2"/>
    <row r="194" s="64" customFormat="1" x14ac:dyDescent="0.2"/>
    <row r="195" s="64" customFormat="1" x14ac:dyDescent="0.2"/>
    <row r="196" s="64" customFormat="1" x14ac:dyDescent="0.2"/>
    <row r="197" s="64" customFormat="1" x14ac:dyDescent="0.2"/>
    <row r="198" s="64" customFormat="1" x14ac:dyDescent="0.2"/>
    <row r="199" s="64" customFormat="1" x14ac:dyDescent="0.2"/>
    <row r="200" s="64" customFormat="1" x14ac:dyDescent="0.2"/>
    <row r="201" s="64" customFormat="1" x14ac:dyDescent="0.2"/>
    <row r="202" s="64" customFormat="1" x14ac:dyDescent="0.2"/>
    <row r="203" s="64" customFormat="1" x14ac:dyDescent="0.2"/>
    <row r="204" s="64" customFormat="1" x14ac:dyDescent="0.2"/>
    <row r="205" s="64" customFormat="1" x14ac:dyDescent="0.2"/>
    <row r="206" s="64" customFormat="1" x14ac:dyDescent="0.2"/>
    <row r="207" s="64" customFormat="1" x14ac:dyDescent="0.2"/>
    <row r="208" s="64" customFormat="1" x14ac:dyDescent="0.2"/>
    <row r="209" s="64" customFormat="1" x14ac:dyDescent="0.2"/>
    <row r="210" s="64" customFormat="1" x14ac:dyDescent="0.2"/>
    <row r="211" s="64" customFormat="1" x14ac:dyDescent="0.2"/>
    <row r="212" s="64" customFormat="1" x14ac:dyDescent="0.2"/>
    <row r="213" s="64" customFormat="1" x14ac:dyDescent="0.2"/>
    <row r="214" s="64" customFormat="1" x14ac:dyDescent="0.2"/>
    <row r="215" s="64" customFormat="1" x14ac:dyDescent="0.2"/>
    <row r="216" s="64" customFormat="1" x14ac:dyDescent="0.2"/>
    <row r="217" s="64" customFormat="1" x14ac:dyDescent="0.2"/>
    <row r="218" s="64" customFormat="1" x14ac:dyDescent="0.2"/>
    <row r="219" s="64" customFormat="1" x14ac:dyDescent="0.2"/>
    <row r="220" s="64" customFormat="1" x14ac:dyDescent="0.2"/>
    <row r="221" s="64" customFormat="1" x14ac:dyDescent="0.2"/>
    <row r="222" s="64" customFormat="1" x14ac:dyDescent="0.2"/>
    <row r="223" s="64" customFormat="1" x14ac:dyDescent="0.2"/>
    <row r="224" s="64" customFormat="1" x14ac:dyDescent="0.2"/>
    <row r="225" s="64" customFormat="1" x14ac:dyDescent="0.2"/>
    <row r="226" s="64" customFormat="1" x14ac:dyDescent="0.2"/>
    <row r="227" s="64" customFormat="1" x14ac:dyDescent="0.2"/>
    <row r="228" s="64" customFormat="1" x14ac:dyDescent="0.2"/>
    <row r="229" s="64" customFormat="1" x14ac:dyDescent="0.2"/>
    <row r="230" s="64" customFormat="1" x14ac:dyDescent="0.2"/>
    <row r="231" s="64" customFormat="1" x14ac:dyDescent="0.2"/>
    <row r="232" s="64" customFormat="1" x14ac:dyDescent="0.2"/>
    <row r="233" s="64" customFormat="1" x14ac:dyDescent="0.2"/>
    <row r="234" s="64" customFormat="1" x14ac:dyDescent="0.2"/>
    <row r="235" s="64" customFormat="1" x14ac:dyDescent="0.2"/>
    <row r="236" s="64" customFormat="1" x14ac:dyDescent="0.2"/>
    <row r="237" s="64" customFormat="1" x14ac:dyDescent="0.2"/>
    <row r="238" s="64" customFormat="1" x14ac:dyDescent="0.2"/>
    <row r="239" s="64" customFormat="1" x14ac:dyDescent="0.2"/>
    <row r="240" s="64" customFormat="1" x14ac:dyDescent="0.2"/>
    <row r="241" s="64" customFormat="1" x14ac:dyDescent="0.2"/>
    <row r="242" s="64" customFormat="1" x14ac:dyDescent="0.2"/>
    <row r="243" s="64" customFormat="1" x14ac:dyDescent="0.2"/>
    <row r="244" s="64" customFormat="1" x14ac:dyDescent="0.2"/>
    <row r="245" s="64" customFormat="1" x14ac:dyDescent="0.2"/>
    <row r="246" s="64" customFormat="1" x14ac:dyDescent="0.2"/>
    <row r="247" s="64" customFormat="1" x14ac:dyDescent="0.2"/>
    <row r="248" s="64" customFormat="1" x14ac:dyDescent="0.2"/>
    <row r="249" s="64" customFormat="1" x14ac:dyDescent="0.2"/>
    <row r="250" s="64" customFormat="1" x14ac:dyDescent="0.2"/>
    <row r="251" s="64" customFormat="1" x14ac:dyDescent="0.2"/>
    <row r="252" s="64" customFormat="1" x14ac:dyDescent="0.2"/>
    <row r="253" s="64" customFormat="1" x14ac:dyDescent="0.2"/>
    <row r="254" s="64" customFormat="1" x14ac:dyDescent="0.2"/>
    <row r="255" s="64" customFormat="1" x14ac:dyDescent="0.2"/>
    <row r="256" s="64" customFormat="1" x14ac:dyDescent="0.2"/>
    <row r="257" s="64" customFormat="1" x14ac:dyDescent="0.2"/>
    <row r="258" s="64" customFormat="1" x14ac:dyDescent="0.2"/>
    <row r="259" s="64" customFormat="1" x14ac:dyDescent="0.2"/>
    <row r="260" s="64" customFormat="1" x14ac:dyDescent="0.2"/>
    <row r="261" s="64" customFormat="1" x14ac:dyDescent="0.2"/>
    <row r="262" s="64" customFormat="1" x14ac:dyDescent="0.2"/>
    <row r="263" s="64" customFormat="1" x14ac:dyDescent="0.2"/>
    <row r="264" s="64" customFormat="1" x14ac:dyDescent="0.2"/>
    <row r="265" s="64" customFormat="1" x14ac:dyDescent="0.2"/>
    <row r="266" s="64" customFormat="1" x14ac:dyDescent="0.2"/>
    <row r="267" s="64" customFormat="1" x14ac:dyDescent="0.2"/>
    <row r="268" s="64" customFormat="1" x14ac:dyDescent="0.2"/>
    <row r="269" s="64" customFormat="1" x14ac:dyDescent="0.2"/>
    <row r="270" s="64" customFormat="1" x14ac:dyDescent="0.2"/>
    <row r="271" s="64" customFormat="1" x14ac:dyDescent="0.2"/>
    <row r="272" s="64" customFormat="1" x14ac:dyDescent="0.2"/>
    <row r="273" s="64" customFormat="1" x14ac:dyDescent="0.2"/>
    <row r="274" s="64" customFormat="1" x14ac:dyDescent="0.2"/>
    <row r="275" s="64" customFormat="1" x14ac:dyDescent="0.2"/>
    <row r="276" s="64" customFormat="1" x14ac:dyDescent="0.2"/>
    <row r="277" s="64" customFormat="1" x14ac:dyDescent="0.2"/>
    <row r="278" s="64" customFormat="1" x14ac:dyDescent="0.2"/>
    <row r="279" s="64" customFormat="1" x14ac:dyDescent="0.2"/>
    <row r="280" s="64" customFormat="1" x14ac:dyDescent="0.2"/>
    <row r="281" s="64" customFormat="1" x14ac:dyDescent="0.2"/>
    <row r="282" s="64" customFormat="1" x14ac:dyDescent="0.2"/>
    <row r="283" s="64" customFormat="1" x14ac:dyDescent="0.2"/>
    <row r="284" s="64" customFormat="1" x14ac:dyDescent="0.2"/>
    <row r="285" s="64" customFormat="1" x14ac:dyDescent="0.2"/>
    <row r="286" s="64" customFormat="1" x14ac:dyDescent="0.2"/>
    <row r="287" s="64" customFormat="1" x14ac:dyDescent="0.2"/>
    <row r="288" s="64" customFormat="1" x14ac:dyDescent="0.2"/>
    <row r="289" s="64" customFormat="1" x14ac:dyDescent="0.2"/>
    <row r="290" s="64" customFormat="1" x14ac:dyDescent="0.2"/>
    <row r="291" s="64" customFormat="1" x14ac:dyDescent="0.2"/>
    <row r="292" s="64" customFormat="1" x14ac:dyDescent="0.2"/>
    <row r="293" s="64" customFormat="1" x14ac:dyDescent="0.2"/>
    <row r="294" s="64" customFormat="1" x14ac:dyDescent="0.2"/>
    <row r="295" s="64" customFormat="1" x14ac:dyDescent="0.2"/>
    <row r="296" s="64" customFormat="1" x14ac:dyDescent="0.2"/>
    <row r="297" s="64" customFormat="1" x14ac:dyDescent="0.2"/>
    <row r="298" s="64" customFormat="1" x14ac:dyDescent="0.2"/>
    <row r="299" s="64" customFormat="1" x14ac:dyDescent="0.2"/>
    <row r="300" s="64" customFormat="1" x14ac:dyDescent="0.2"/>
    <row r="301" s="64" customFormat="1" x14ac:dyDescent="0.2"/>
    <row r="302" s="64" customFormat="1" x14ac:dyDescent="0.2"/>
    <row r="303" s="64" customFormat="1" x14ac:dyDescent="0.2"/>
    <row r="304" s="64" customFormat="1" x14ac:dyDescent="0.2"/>
    <row r="305" s="64" customFormat="1" x14ac:dyDescent="0.2"/>
    <row r="306" s="64" customFormat="1" x14ac:dyDescent="0.2"/>
    <row r="307" s="64" customFormat="1" x14ac:dyDescent="0.2"/>
    <row r="308" s="64" customFormat="1" x14ac:dyDescent="0.2"/>
    <row r="309" s="64" customFormat="1" x14ac:dyDescent="0.2"/>
    <row r="310" s="64" customFormat="1" x14ac:dyDescent="0.2"/>
    <row r="311" s="64" customFormat="1" x14ac:dyDescent="0.2"/>
    <row r="312" s="64" customFormat="1" x14ac:dyDescent="0.2"/>
    <row r="313" s="64" customFormat="1" x14ac:dyDescent="0.2"/>
    <row r="314" s="64" customFormat="1" x14ac:dyDescent="0.2"/>
    <row r="315" s="64" customFormat="1" x14ac:dyDescent="0.2"/>
    <row r="316" s="64" customFormat="1" x14ac:dyDescent="0.2"/>
    <row r="317" s="64" customFormat="1" x14ac:dyDescent="0.2"/>
    <row r="318" s="64" customFormat="1" x14ac:dyDescent="0.2"/>
    <row r="319" s="64" customFormat="1" x14ac:dyDescent="0.2"/>
    <row r="320" s="64" customFormat="1" x14ac:dyDescent="0.2"/>
    <row r="321" s="64" customFormat="1" x14ac:dyDescent="0.2"/>
    <row r="322" s="64" customFormat="1" x14ac:dyDescent="0.2"/>
    <row r="323" s="64" customFormat="1" x14ac:dyDescent="0.2"/>
    <row r="324" s="64" customFormat="1" x14ac:dyDescent="0.2"/>
    <row r="325" s="64" customFormat="1" x14ac:dyDescent="0.2"/>
    <row r="326" s="64" customFormat="1" x14ac:dyDescent="0.2"/>
    <row r="327" s="64" customFormat="1" x14ac:dyDescent="0.2"/>
    <row r="328" s="64" customFormat="1" x14ac:dyDescent="0.2"/>
    <row r="329" s="64" customFormat="1" x14ac:dyDescent="0.2"/>
    <row r="330" s="64" customFormat="1" x14ac:dyDescent="0.2"/>
    <row r="331" s="64" customFormat="1" x14ac:dyDescent="0.2"/>
    <row r="332" s="64" customFormat="1" x14ac:dyDescent="0.2"/>
    <row r="333" s="64" customFormat="1" x14ac:dyDescent="0.2"/>
    <row r="334" s="64" customFormat="1" x14ac:dyDescent="0.2"/>
    <row r="335" s="64" customFormat="1" x14ac:dyDescent="0.2"/>
    <row r="336" s="64" customFormat="1" x14ac:dyDescent="0.2"/>
    <row r="337" s="64" customFormat="1" x14ac:dyDescent="0.2"/>
    <row r="338" s="64" customFormat="1" x14ac:dyDescent="0.2"/>
    <row r="339" s="64" customFormat="1" x14ac:dyDescent="0.2"/>
    <row r="340" s="64" customFormat="1" x14ac:dyDescent="0.2"/>
    <row r="341" s="64" customFormat="1" x14ac:dyDescent="0.2"/>
    <row r="342" s="64" customFormat="1" x14ac:dyDescent="0.2"/>
    <row r="343" s="64" customFormat="1" x14ac:dyDescent="0.2"/>
    <row r="344" s="64" customFormat="1" x14ac:dyDescent="0.2"/>
    <row r="345" s="64" customFormat="1" x14ac:dyDescent="0.2"/>
    <row r="346" s="64" customFormat="1" x14ac:dyDescent="0.2"/>
    <row r="347" s="64" customFormat="1" x14ac:dyDescent="0.2"/>
    <row r="348" s="64" customFormat="1" x14ac:dyDescent="0.2"/>
    <row r="349" s="64" customFormat="1" x14ac:dyDescent="0.2"/>
    <row r="350" s="64" customFormat="1" x14ac:dyDescent="0.2"/>
    <row r="351" s="64" customFormat="1" x14ac:dyDescent="0.2"/>
  </sheetData>
  <mergeCells count="7">
    <mergeCell ref="A1:H1"/>
    <mergeCell ref="A10:E10"/>
    <mergeCell ref="A9:E9"/>
    <mergeCell ref="A8:E8"/>
    <mergeCell ref="A6:E6"/>
    <mergeCell ref="A7:E7"/>
    <mergeCell ref="A5:E5"/>
  </mergeCells>
  <printOptions horizontalCentered="1" verticalCentered="1"/>
  <pageMargins left="0.27559055118110237" right="0.31496062992125984" top="0.70866141732283472" bottom="0.78740157480314965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F10"/>
  <sheetViews>
    <sheetView view="pageBreakPreview" zoomScaleNormal="100" zoomScaleSheetLayoutView="100" workbookViewId="0">
      <selection activeCell="E8" sqref="E8"/>
    </sheetView>
  </sheetViews>
  <sheetFormatPr defaultRowHeight="15" x14ac:dyDescent="0.25"/>
  <cols>
    <col min="1" max="1" width="8.7109375" bestFit="1" customWidth="1"/>
    <col min="2" max="2" width="40.28515625" customWidth="1"/>
    <col min="3" max="3" width="4.140625" customWidth="1"/>
    <col min="4" max="4" width="97" customWidth="1"/>
    <col min="5" max="5" width="33.140625" style="14" customWidth="1"/>
    <col min="6" max="6" width="9.140625" customWidth="1"/>
  </cols>
  <sheetData>
    <row r="1" spans="1:6" s="2" customFormat="1" ht="30" customHeight="1" thickTop="1" thickBot="1" x14ac:dyDescent="0.35">
      <c r="A1" s="34"/>
      <c r="B1" s="35" t="s">
        <v>12</v>
      </c>
      <c r="C1" s="35"/>
      <c r="D1" s="35" t="s">
        <v>7</v>
      </c>
      <c r="E1" s="101" t="s">
        <v>39</v>
      </c>
      <c r="F1" s="20"/>
    </row>
    <row r="2" spans="1:6" ht="85.5" customHeight="1" thickTop="1" x14ac:dyDescent="0.25">
      <c r="A2" s="31" t="s">
        <v>0</v>
      </c>
      <c r="B2" s="32" t="s">
        <v>8</v>
      </c>
      <c r="C2" s="33"/>
      <c r="D2" s="112" t="s">
        <v>51</v>
      </c>
      <c r="E2" s="84"/>
    </row>
    <row r="3" spans="1:6" ht="22.5" customHeight="1" x14ac:dyDescent="0.25">
      <c r="A3" s="23" t="s">
        <v>1</v>
      </c>
      <c r="B3" s="22" t="s">
        <v>59</v>
      </c>
      <c r="C3" s="3"/>
      <c r="D3" s="114" t="s">
        <v>60</v>
      </c>
      <c r="E3" s="85"/>
    </row>
    <row r="4" spans="1:6" ht="51.75" customHeight="1" x14ac:dyDescent="0.25">
      <c r="A4" s="23" t="s">
        <v>2</v>
      </c>
      <c r="B4" s="22" t="s">
        <v>11</v>
      </c>
      <c r="C4" s="3"/>
      <c r="D4" s="113" t="s">
        <v>58</v>
      </c>
      <c r="E4" s="85"/>
    </row>
    <row r="5" spans="1:6" ht="30" x14ac:dyDescent="0.25">
      <c r="A5" s="23" t="s">
        <v>3</v>
      </c>
      <c r="B5" s="22" t="s">
        <v>50</v>
      </c>
      <c r="C5" s="3"/>
      <c r="D5" s="21" t="s">
        <v>9</v>
      </c>
      <c r="E5" s="85"/>
    </row>
    <row r="6" spans="1:6" ht="49.5" customHeight="1" x14ac:dyDescent="0.25">
      <c r="A6" s="23" t="s">
        <v>4</v>
      </c>
      <c r="B6" s="22" t="s">
        <v>10</v>
      </c>
      <c r="C6" s="3"/>
      <c r="D6" s="111" t="s">
        <v>49</v>
      </c>
      <c r="E6" s="85"/>
    </row>
    <row r="7" spans="1:6" ht="60" x14ac:dyDescent="0.25">
      <c r="A7" s="23" t="s">
        <v>5</v>
      </c>
      <c r="B7" s="22" t="s">
        <v>291</v>
      </c>
      <c r="C7" s="3"/>
      <c r="D7" s="138" t="s">
        <v>297</v>
      </c>
      <c r="E7" s="85"/>
    </row>
    <row r="8" spans="1:6" ht="45.75" thickBot="1" x14ac:dyDescent="0.3">
      <c r="A8" s="23" t="s">
        <v>274</v>
      </c>
      <c r="B8" s="22" t="s">
        <v>290</v>
      </c>
      <c r="C8" s="3"/>
      <c r="D8" s="138" t="s">
        <v>298</v>
      </c>
      <c r="E8" s="85"/>
    </row>
    <row r="9" spans="1:6" ht="32.85" customHeight="1" thickBot="1" x14ac:dyDescent="0.3">
      <c r="A9" s="159" t="s">
        <v>26</v>
      </c>
      <c r="B9" s="160"/>
      <c r="C9" s="160"/>
      <c r="D9" s="160"/>
      <c r="E9" s="24">
        <f>SUM(E2:E8)</f>
        <v>0</v>
      </c>
    </row>
    <row r="10" spans="1:6" ht="15.75" thickTop="1" x14ac:dyDescent="0.25"/>
  </sheetData>
  <mergeCells count="1">
    <mergeCell ref="A9:D9"/>
  </mergeCells>
  <pageMargins left="0.7" right="0.7" top="0.98" bottom="0.78740157499999996" header="0.54" footer="0.3"/>
  <pageSetup paperSize="9" scale="71" orientation="landscape" horizontalDpi="4294967293" verticalDpi="4294967293" r:id="rId1"/>
  <headerFooter>
    <oddHeader>&amp;L&amp;"-,Tučné"&amp;12Kalové hospodářství ČOV Brno - Modřice&amp;C&amp;"-,Tučné"&amp;16 Rozpad paušální nabídkové ceny&amp;R&amp;"-,Tučné"&amp;12Projektové a inženýrské služby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A1:C8"/>
  <sheetViews>
    <sheetView view="pageBreakPreview" zoomScaleNormal="100" zoomScaleSheetLayoutView="100" workbookViewId="0">
      <selection activeCell="B17" sqref="B17"/>
    </sheetView>
  </sheetViews>
  <sheetFormatPr defaultColWidth="9.140625" defaultRowHeight="15" x14ac:dyDescent="0.25"/>
  <cols>
    <col min="1" max="1" width="10.28515625" style="96" customWidth="1"/>
    <col min="2" max="2" width="119.28515625" style="96" customWidth="1"/>
    <col min="3" max="3" width="33" style="96" customWidth="1"/>
    <col min="4" max="16384" width="9.140625" style="96"/>
  </cols>
  <sheetData>
    <row r="1" spans="1:3" s="87" customFormat="1" ht="30" customHeight="1" thickTop="1" thickBot="1" x14ac:dyDescent="0.35">
      <c r="A1" s="163" t="s">
        <v>13</v>
      </c>
      <c r="B1" s="164"/>
      <c r="C1" s="86" t="s">
        <v>39</v>
      </c>
    </row>
    <row r="2" spans="1:3" s="90" customFormat="1" ht="52.15" customHeight="1" thickTop="1" x14ac:dyDescent="0.25">
      <c r="A2" s="88" t="s">
        <v>30</v>
      </c>
      <c r="B2" s="89" t="s">
        <v>14</v>
      </c>
      <c r="C2" s="60"/>
    </row>
    <row r="3" spans="1:3" s="90" customFormat="1" ht="52.15" customHeight="1" x14ac:dyDescent="0.25">
      <c r="A3" s="91" t="s">
        <v>31</v>
      </c>
      <c r="B3" s="92" t="s">
        <v>15</v>
      </c>
      <c r="C3" s="61"/>
    </row>
    <row r="4" spans="1:3" s="90" customFormat="1" ht="52.15" customHeight="1" thickBot="1" x14ac:dyDescent="0.3">
      <c r="A4" s="93" t="s">
        <v>32</v>
      </c>
      <c r="B4" s="94" t="s">
        <v>16</v>
      </c>
      <c r="C4" s="62"/>
    </row>
    <row r="5" spans="1:3" ht="32.85" customHeight="1" thickTop="1" thickBot="1" x14ac:dyDescent="0.3">
      <c r="A5" s="161" t="s">
        <v>26</v>
      </c>
      <c r="B5" s="162"/>
      <c r="C5" s="95">
        <f>SUM(C2:C4)</f>
        <v>0</v>
      </c>
    </row>
    <row r="6" spans="1:3" ht="15.75" thickTop="1" x14ac:dyDescent="0.25"/>
    <row r="7" spans="1:3" x14ac:dyDescent="0.25">
      <c r="B7" s="97"/>
    </row>
    <row r="8" spans="1:3" x14ac:dyDescent="0.25">
      <c r="B8" s="97"/>
    </row>
  </sheetData>
  <mergeCells count="2">
    <mergeCell ref="A5:B5"/>
    <mergeCell ref="A1:B1"/>
  </mergeCells>
  <pageMargins left="0.7" right="0.7" top="1.33" bottom="0.78740157499999996" header="0.65" footer="0.3"/>
  <pageSetup paperSize="9" scale="80" orientation="landscape" horizontalDpi="4294967293" verticalDpi="4294967293" r:id="rId1"/>
  <headerFooter>
    <oddHeader>&amp;L&amp;"-,Tučné"Kalové hospodářství ČOV Brno - Modřice&amp;C&amp;"-,Tučné"&amp;16Rozpad paušální nabídkové ceny&amp;R&amp;"-,Tučné"&amp;12Zařízení staveniště a  jeho provoz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L258"/>
  <sheetViews>
    <sheetView view="pageBreakPreview" zoomScaleNormal="100" zoomScaleSheetLayoutView="100" workbookViewId="0">
      <selection activeCell="N24" sqref="N24"/>
    </sheetView>
  </sheetViews>
  <sheetFormatPr defaultRowHeight="15.75" x14ac:dyDescent="0.25"/>
  <cols>
    <col min="1" max="1" width="8" customWidth="1"/>
    <col min="2" max="2" width="7.5703125" customWidth="1"/>
    <col min="3" max="3" width="53" style="27" bestFit="1" customWidth="1"/>
    <col min="4" max="4" width="6.85546875" style="17" customWidth="1"/>
    <col min="5" max="5" width="62.5703125" style="17" bestFit="1" customWidth="1"/>
    <col min="6" max="6" width="23" style="125" bestFit="1" customWidth="1"/>
    <col min="7" max="7" width="16.5703125" style="8" bestFit="1" customWidth="1"/>
    <col min="8" max="8" width="23.85546875" style="7" bestFit="1" customWidth="1"/>
  </cols>
  <sheetData>
    <row r="1" spans="1:12" s="26" customFormat="1" ht="33" thickTop="1" thickBot="1" x14ac:dyDescent="0.3">
      <c r="A1" s="36" t="s">
        <v>17</v>
      </c>
      <c r="B1" s="37" t="s">
        <v>18</v>
      </c>
      <c r="C1" s="38" t="s">
        <v>19</v>
      </c>
      <c r="D1" s="39" t="s">
        <v>286</v>
      </c>
      <c r="E1" s="38" t="s">
        <v>27</v>
      </c>
      <c r="F1" s="123" t="s">
        <v>40</v>
      </c>
      <c r="G1" s="40" t="s">
        <v>21</v>
      </c>
      <c r="H1" s="41" t="s">
        <v>28</v>
      </c>
      <c r="I1" s="25"/>
    </row>
    <row r="2" spans="1:12" ht="16.5" thickTop="1" x14ac:dyDescent="0.25">
      <c r="A2" s="120">
        <v>14</v>
      </c>
      <c r="B2" s="126">
        <v>2</v>
      </c>
      <c r="C2" s="28" t="s">
        <v>61</v>
      </c>
      <c r="D2" s="15"/>
      <c r="E2" s="117"/>
      <c r="F2" s="127"/>
      <c r="G2" s="11">
        <v>1</v>
      </c>
      <c r="H2" s="29"/>
    </row>
    <row r="3" spans="1:12" x14ac:dyDescent="0.25">
      <c r="A3" s="120">
        <v>15</v>
      </c>
      <c r="B3" s="126">
        <v>3</v>
      </c>
      <c r="C3" s="28" t="s">
        <v>62</v>
      </c>
      <c r="D3" s="15"/>
      <c r="E3" s="117"/>
      <c r="F3" s="127"/>
      <c r="G3" s="11">
        <v>1</v>
      </c>
      <c r="H3" s="29"/>
    </row>
    <row r="4" spans="1:12" x14ac:dyDescent="0.25">
      <c r="A4" s="120">
        <v>16</v>
      </c>
      <c r="B4" s="5">
        <v>101</v>
      </c>
      <c r="C4" s="28" t="s">
        <v>63</v>
      </c>
      <c r="D4" s="15"/>
      <c r="E4" s="117"/>
      <c r="F4" s="127"/>
      <c r="G4" s="11">
        <v>1</v>
      </c>
      <c r="H4" s="29"/>
    </row>
    <row r="5" spans="1:12" x14ac:dyDescent="0.25">
      <c r="A5" s="120">
        <v>17</v>
      </c>
      <c r="B5" s="5">
        <v>102</v>
      </c>
      <c r="C5" s="28" t="s">
        <v>64</v>
      </c>
      <c r="D5" s="15"/>
      <c r="E5" s="117"/>
      <c r="F5" s="127"/>
      <c r="G5" s="11" t="str">
        <f>IF(SUM(G6:G8)=1,"","Nerovná se 100 %")</f>
        <v>Nerovná se 100 %</v>
      </c>
      <c r="H5" s="29" t="str">
        <f>IF(SUM(H6:H8)=F5,"","Nerovná se paušální ceně")</f>
        <v/>
      </c>
    </row>
    <row r="6" spans="1:12" x14ac:dyDescent="0.25">
      <c r="A6" s="121"/>
      <c r="B6" s="1"/>
      <c r="C6" s="115" t="s">
        <v>265</v>
      </c>
      <c r="D6" s="16"/>
      <c r="E6" s="114" t="s">
        <v>248</v>
      </c>
      <c r="F6" s="128"/>
      <c r="G6" s="98"/>
      <c r="H6" s="30">
        <f>$F$5*G6</f>
        <v>0</v>
      </c>
    </row>
    <row r="7" spans="1:12" x14ac:dyDescent="0.25">
      <c r="A7" s="121"/>
      <c r="B7" s="1"/>
      <c r="C7" s="115" t="s">
        <v>266</v>
      </c>
      <c r="D7" s="16"/>
      <c r="E7" s="114" t="s">
        <v>248</v>
      </c>
      <c r="F7" s="128"/>
      <c r="G7" s="98"/>
      <c r="H7" s="30">
        <f t="shared" ref="H7:H8" si="0">$F$5*G7</f>
        <v>0</v>
      </c>
    </row>
    <row r="8" spans="1:12" x14ac:dyDescent="0.25">
      <c r="A8" s="121"/>
      <c r="B8" s="1"/>
      <c r="C8" s="115" t="s">
        <v>240</v>
      </c>
      <c r="D8" s="16"/>
      <c r="E8" s="114" t="s">
        <v>254</v>
      </c>
      <c r="F8" s="128"/>
      <c r="G8" s="98">
        <v>0.2</v>
      </c>
      <c r="H8" s="30">
        <f t="shared" si="0"/>
        <v>0</v>
      </c>
      <c r="L8" s="42"/>
    </row>
    <row r="9" spans="1:12" x14ac:dyDescent="0.25">
      <c r="A9" s="120">
        <v>18</v>
      </c>
      <c r="B9" s="5">
        <v>103</v>
      </c>
      <c r="C9" s="28" t="s">
        <v>65</v>
      </c>
      <c r="D9" s="15"/>
      <c r="E9" s="117"/>
      <c r="F9" s="127"/>
      <c r="G9" s="11" t="str">
        <f>IF(SUM(G10:G12)=1,"","Nerovná se 100 %")</f>
        <v>Nerovná se 100 %</v>
      </c>
      <c r="H9" s="29" t="str">
        <f>IF(SUM(H10:H12)=F9,"","Nerovná se paušální ceně")</f>
        <v/>
      </c>
    </row>
    <row r="10" spans="1:12" x14ac:dyDescent="0.25">
      <c r="A10" s="121"/>
      <c r="B10" s="1"/>
      <c r="C10" s="115" t="s">
        <v>265</v>
      </c>
      <c r="D10" s="16"/>
      <c r="E10" s="114" t="s">
        <v>248</v>
      </c>
      <c r="F10" s="128"/>
      <c r="G10" s="98"/>
      <c r="H10" s="30">
        <f>$F$9*G10</f>
        <v>0</v>
      </c>
    </row>
    <row r="11" spans="1:12" x14ac:dyDescent="0.25">
      <c r="A11" s="121"/>
      <c r="B11" s="1"/>
      <c r="C11" s="115" t="s">
        <v>266</v>
      </c>
      <c r="D11" s="16"/>
      <c r="E11" s="114" t="s">
        <v>248</v>
      </c>
      <c r="F11" s="128"/>
      <c r="G11" s="98"/>
      <c r="H11" s="30">
        <f t="shared" ref="H11:H12" si="1">$F$9*G11</f>
        <v>0</v>
      </c>
    </row>
    <row r="12" spans="1:12" x14ac:dyDescent="0.25">
      <c r="A12" s="121"/>
      <c r="B12" s="1"/>
      <c r="C12" s="115" t="s">
        <v>240</v>
      </c>
      <c r="D12" s="16"/>
      <c r="E12" s="114" t="s">
        <v>254</v>
      </c>
      <c r="F12" s="128"/>
      <c r="G12" s="98">
        <v>0.2</v>
      </c>
      <c r="H12" s="30">
        <f t="shared" si="1"/>
        <v>0</v>
      </c>
      <c r="L12" s="42"/>
    </row>
    <row r="13" spans="1:12" x14ac:dyDescent="0.25">
      <c r="A13" s="120">
        <v>19</v>
      </c>
      <c r="B13" s="5">
        <v>104</v>
      </c>
      <c r="C13" s="28" t="s">
        <v>66</v>
      </c>
      <c r="D13" s="15"/>
      <c r="E13" s="117"/>
      <c r="F13" s="127"/>
      <c r="G13" s="11" t="str">
        <f>IF(SUM(G14:G16)=1,"","Nerovná se 100 %")</f>
        <v>Nerovná se 100 %</v>
      </c>
      <c r="H13" s="29" t="str">
        <f>IF(SUM(H14:H16)=F13,"","Nerovná se paušální ceně")</f>
        <v/>
      </c>
    </row>
    <row r="14" spans="1:12" x14ac:dyDescent="0.25">
      <c r="A14" s="121"/>
      <c r="B14" s="1"/>
      <c r="C14" s="115" t="s">
        <v>265</v>
      </c>
      <c r="D14" s="16"/>
      <c r="E14" s="114" t="s">
        <v>248</v>
      </c>
      <c r="F14" s="128"/>
      <c r="G14" s="98"/>
      <c r="H14" s="30">
        <f>$F$13*G14</f>
        <v>0</v>
      </c>
    </row>
    <row r="15" spans="1:12" x14ac:dyDescent="0.25">
      <c r="A15" s="121"/>
      <c r="B15" s="1"/>
      <c r="C15" s="115" t="s">
        <v>266</v>
      </c>
      <c r="D15" s="16"/>
      <c r="E15" s="114" t="s">
        <v>248</v>
      </c>
      <c r="F15" s="128"/>
      <c r="G15" s="98"/>
      <c r="H15" s="30">
        <f t="shared" ref="H15:H16" si="2">$F$13*G15</f>
        <v>0</v>
      </c>
    </row>
    <row r="16" spans="1:12" x14ac:dyDescent="0.25">
      <c r="A16" s="121"/>
      <c r="B16" s="1"/>
      <c r="C16" s="115" t="s">
        <v>240</v>
      </c>
      <c r="D16" s="16"/>
      <c r="E16" s="114" t="s">
        <v>254</v>
      </c>
      <c r="F16" s="128"/>
      <c r="G16" s="98">
        <v>0.2</v>
      </c>
      <c r="H16" s="30">
        <f t="shared" si="2"/>
        <v>0</v>
      </c>
      <c r="L16" s="42"/>
    </row>
    <row r="17" spans="1:12" x14ac:dyDescent="0.25">
      <c r="A17" s="120">
        <v>20</v>
      </c>
      <c r="B17" s="5">
        <v>105</v>
      </c>
      <c r="C17" s="28" t="s">
        <v>67</v>
      </c>
      <c r="D17" s="15"/>
      <c r="E17" s="117"/>
      <c r="F17" s="127"/>
      <c r="G17" s="11" t="str">
        <f>IF(SUM(G18:G20)=1,"","Nerovná se 100 %")</f>
        <v>Nerovná se 100 %</v>
      </c>
      <c r="H17" s="29" t="str">
        <f>IF(SUM(H18:H20)=F17,"","Nerovná se paušální ceně")</f>
        <v/>
      </c>
    </row>
    <row r="18" spans="1:12" x14ac:dyDescent="0.25">
      <c r="A18" s="121"/>
      <c r="B18" s="1"/>
      <c r="C18" s="115" t="s">
        <v>229</v>
      </c>
      <c r="D18" s="16"/>
      <c r="E18" s="114" t="s">
        <v>248</v>
      </c>
      <c r="F18" s="128"/>
      <c r="G18" s="98"/>
      <c r="H18" s="30">
        <f>$F$17*G18</f>
        <v>0</v>
      </c>
    </row>
    <row r="19" spans="1:12" x14ac:dyDescent="0.25">
      <c r="A19" s="121"/>
      <c r="B19" s="1"/>
      <c r="C19" s="115" t="s">
        <v>230</v>
      </c>
      <c r="D19" s="16"/>
      <c r="E19" s="114" t="s">
        <v>248</v>
      </c>
      <c r="F19" s="128"/>
      <c r="G19" s="98"/>
      <c r="H19" s="30">
        <f t="shared" ref="H19:H20" si="3">$F$17*G19</f>
        <v>0</v>
      </c>
    </row>
    <row r="20" spans="1:12" x14ac:dyDescent="0.25">
      <c r="A20" s="121"/>
      <c r="B20" s="1"/>
      <c r="C20" s="115" t="s">
        <v>240</v>
      </c>
      <c r="D20" s="16"/>
      <c r="E20" s="114" t="s">
        <v>254</v>
      </c>
      <c r="F20" s="128"/>
      <c r="G20" s="98">
        <v>0.2</v>
      </c>
      <c r="H20" s="30">
        <f t="shared" si="3"/>
        <v>0</v>
      </c>
      <c r="L20" s="42"/>
    </row>
    <row r="21" spans="1:12" x14ac:dyDescent="0.25">
      <c r="A21" s="120">
        <v>21</v>
      </c>
      <c r="B21" s="5">
        <v>106</v>
      </c>
      <c r="C21" s="28" t="s">
        <v>68</v>
      </c>
      <c r="D21" s="15"/>
      <c r="E21" s="18"/>
      <c r="F21" s="129"/>
      <c r="G21" s="11" t="str">
        <f>IF(SUM(G22:G24)=1,"","Nerovná se 100 %")</f>
        <v>Nerovná se 100 %</v>
      </c>
      <c r="H21" s="29" t="str">
        <f>IF(SUM(H22:H24)=F21,"","Nerovná se paušální ceně")</f>
        <v/>
      </c>
    </row>
    <row r="22" spans="1:12" x14ac:dyDescent="0.25">
      <c r="A22" s="121"/>
      <c r="B22" s="1"/>
      <c r="C22" s="115" t="s">
        <v>229</v>
      </c>
      <c r="D22" s="16"/>
      <c r="E22" s="114" t="s">
        <v>248</v>
      </c>
      <c r="F22" s="128"/>
      <c r="G22" s="98"/>
      <c r="H22" s="30">
        <f>$F$21*G22</f>
        <v>0</v>
      </c>
    </row>
    <row r="23" spans="1:12" x14ac:dyDescent="0.25">
      <c r="A23" s="121"/>
      <c r="B23" s="1"/>
      <c r="C23" s="115" t="s">
        <v>230</v>
      </c>
      <c r="D23" s="16"/>
      <c r="E23" s="114" t="s">
        <v>248</v>
      </c>
      <c r="F23" s="128"/>
      <c r="G23" s="98"/>
      <c r="H23" s="30">
        <f t="shared" ref="H23:H24" si="4">$F$21*G23</f>
        <v>0</v>
      </c>
    </row>
    <row r="24" spans="1:12" x14ac:dyDescent="0.25">
      <c r="A24" s="121"/>
      <c r="B24" s="1"/>
      <c r="C24" s="115" t="s">
        <v>240</v>
      </c>
      <c r="D24" s="16"/>
      <c r="E24" s="114" t="s">
        <v>254</v>
      </c>
      <c r="F24" s="128"/>
      <c r="G24" s="98">
        <v>0.2</v>
      </c>
      <c r="H24" s="30">
        <f t="shared" si="4"/>
        <v>0</v>
      </c>
      <c r="L24" s="42"/>
    </row>
    <row r="25" spans="1:12" x14ac:dyDescent="0.25">
      <c r="A25" s="120">
        <v>22</v>
      </c>
      <c r="B25" s="5">
        <v>110</v>
      </c>
      <c r="C25" s="28" t="s">
        <v>69</v>
      </c>
      <c r="D25" s="136" t="s">
        <v>285</v>
      </c>
      <c r="E25" s="117"/>
      <c r="F25" s="127"/>
      <c r="G25" s="11">
        <v>1</v>
      </c>
      <c r="H25" s="29"/>
    </row>
    <row r="26" spans="1:12" x14ac:dyDescent="0.25">
      <c r="A26" s="120">
        <v>23</v>
      </c>
      <c r="B26" s="5">
        <v>111</v>
      </c>
      <c r="C26" s="28" t="s">
        <v>70</v>
      </c>
      <c r="D26" s="136" t="s">
        <v>285</v>
      </c>
      <c r="E26" s="117"/>
      <c r="F26" s="127"/>
      <c r="G26" s="11">
        <v>1</v>
      </c>
      <c r="H26" s="29"/>
    </row>
    <row r="27" spans="1:12" x14ac:dyDescent="0.25">
      <c r="A27" s="120">
        <v>24</v>
      </c>
      <c r="B27" s="5">
        <v>112</v>
      </c>
      <c r="C27" s="28" t="s">
        <v>71</v>
      </c>
      <c r="D27" s="136" t="s">
        <v>285</v>
      </c>
      <c r="E27" s="117"/>
      <c r="F27" s="127"/>
      <c r="G27" s="11">
        <v>1</v>
      </c>
      <c r="H27" s="29"/>
    </row>
    <row r="28" spans="1:12" x14ac:dyDescent="0.25">
      <c r="A28" s="120">
        <v>25</v>
      </c>
      <c r="B28" s="5">
        <v>113</v>
      </c>
      <c r="C28" s="28" t="s">
        <v>72</v>
      </c>
      <c r="D28" s="15"/>
      <c r="E28" s="117"/>
      <c r="F28" s="127"/>
      <c r="G28" s="11">
        <v>1</v>
      </c>
      <c r="H28" s="29"/>
    </row>
    <row r="29" spans="1:12" x14ac:dyDescent="0.25">
      <c r="A29" s="120">
        <v>26</v>
      </c>
      <c r="B29" s="5">
        <v>114</v>
      </c>
      <c r="C29" s="28" t="s">
        <v>73</v>
      </c>
      <c r="D29" s="136" t="s">
        <v>285</v>
      </c>
      <c r="E29" s="117"/>
      <c r="F29" s="127"/>
      <c r="G29" s="11">
        <v>1</v>
      </c>
      <c r="H29" s="29"/>
    </row>
    <row r="30" spans="1:12" x14ac:dyDescent="0.25">
      <c r="A30" s="120">
        <v>27</v>
      </c>
      <c r="B30" s="5">
        <v>115</v>
      </c>
      <c r="C30" s="28" t="s">
        <v>74</v>
      </c>
      <c r="D30" s="15"/>
      <c r="E30" s="117"/>
      <c r="F30" s="127"/>
      <c r="G30" s="11">
        <v>1</v>
      </c>
      <c r="H30" s="29"/>
    </row>
    <row r="31" spans="1:12" x14ac:dyDescent="0.25">
      <c r="A31" s="120">
        <v>28</v>
      </c>
      <c r="B31" s="5">
        <v>116</v>
      </c>
      <c r="C31" s="28" t="s">
        <v>75</v>
      </c>
      <c r="D31" s="15"/>
      <c r="E31" s="117"/>
      <c r="F31" s="127"/>
      <c r="G31" s="11">
        <v>1</v>
      </c>
      <c r="H31" s="29"/>
    </row>
    <row r="32" spans="1:12" x14ac:dyDescent="0.25">
      <c r="A32" s="120">
        <v>29</v>
      </c>
      <c r="B32" s="5">
        <v>117</v>
      </c>
      <c r="C32" s="28" t="s">
        <v>76</v>
      </c>
      <c r="D32" s="136" t="s">
        <v>285</v>
      </c>
      <c r="E32" s="117"/>
      <c r="F32" s="127"/>
      <c r="G32" s="11">
        <v>1</v>
      </c>
      <c r="H32" s="29"/>
    </row>
    <row r="33" spans="1:8" x14ac:dyDescent="0.25">
      <c r="A33" s="120">
        <v>30</v>
      </c>
      <c r="B33" s="5">
        <v>118</v>
      </c>
      <c r="C33" s="28" t="s">
        <v>77</v>
      </c>
      <c r="D33" s="136" t="s">
        <v>285</v>
      </c>
      <c r="E33" s="117"/>
      <c r="F33" s="127"/>
      <c r="G33" s="11">
        <v>1</v>
      </c>
      <c r="H33" s="29"/>
    </row>
    <row r="34" spans="1:8" x14ac:dyDescent="0.25">
      <c r="A34" s="120">
        <v>31</v>
      </c>
      <c r="B34" s="5">
        <v>119</v>
      </c>
      <c r="C34" s="28" t="s">
        <v>78</v>
      </c>
      <c r="D34" s="136" t="s">
        <v>285</v>
      </c>
      <c r="E34" s="117"/>
      <c r="F34" s="127"/>
      <c r="G34" s="11">
        <v>1</v>
      </c>
      <c r="H34" s="29"/>
    </row>
    <row r="35" spans="1:8" x14ac:dyDescent="0.25">
      <c r="A35" s="120">
        <v>32</v>
      </c>
      <c r="B35" s="5">
        <v>120</v>
      </c>
      <c r="C35" s="28" t="s">
        <v>79</v>
      </c>
      <c r="D35" s="15"/>
      <c r="E35" s="117"/>
      <c r="F35" s="127"/>
      <c r="G35" s="11">
        <v>1</v>
      </c>
      <c r="H35" s="29"/>
    </row>
    <row r="36" spans="1:8" ht="30" x14ac:dyDescent="0.25">
      <c r="A36" s="120">
        <v>33</v>
      </c>
      <c r="B36" s="5">
        <v>121.1</v>
      </c>
      <c r="C36" s="28" t="s">
        <v>80</v>
      </c>
      <c r="D36" s="15"/>
      <c r="E36" s="117"/>
      <c r="F36" s="127"/>
      <c r="G36" s="11">
        <v>1</v>
      </c>
      <c r="H36" s="29"/>
    </row>
    <row r="37" spans="1:8" ht="30" x14ac:dyDescent="0.25">
      <c r="A37" s="120">
        <v>34</v>
      </c>
      <c r="B37" s="5">
        <v>121.2</v>
      </c>
      <c r="C37" s="28" t="s">
        <v>81</v>
      </c>
      <c r="D37" s="136" t="s">
        <v>285</v>
      </c>
      <c r="E37" s="117"/>
      <c r="F37" s="127"/>
      <c r="G37" s="11">
        <v>1</v>
      </c>
      <c r="H37" s="29"/>
    </row>
    <row r="38" spans="1:8" x14ac:dyDescent="0.25">
      <c r="A38" s="120">
        <v>35</v>
      </c>
      <c r="B38" s="5">
        <v>122</v>
      </c>
      <c r="C38" s="28" t="s">
        <v>82</v>
      </c>
      <c r="D38" s="15"/>
      <c r="E38" s="117"/>
      <c r="F38" s="127"/>
      <c r="G38" s="11">
        <v>1</v>
      </c>
      <c r="H38" s="29"/>
    </row>
    <row r="39" spans="1:8" x14ac:dyDescent="0.25">
      <c r="A39" s="120">
        <v>36</v>
      </c>
      <c r="B39" s="5">
        <v>123</v>
      </c>
      <c r="C39" s="28" t="s">
        <v>83</v>
      </c>
      <c r="D39" s="136" t="s">
        <v>285</v>
      </c>
      <c r="E39" s="117"/>
      <c r="F39" s="127"/>
      <c r="G39" s="11">
        <v>1</v>
      </c>
      <c r="H39" s="29"/>
    </row>
    <row r="40" spans="1:8" x14ac:dyDescent="0.25">
      <c r="A40" s="120">
        <v>37</v>
      </c>
      <c r="B40" s="5">
        <v>124</v>
      </c>
      <c r="C40" s="28" t="s">
        <v>84</v>
      </c>
      <c r="D40" s="15"/>
      <c r="E40" s="117"/>
      <c r="F40" s="127"/>
      <c r="G40" s="11">
        <v>1</v>
      </c>
      <c r="H40" s="29"/>
    </row>
    <row r="41" spans="1:8" x14ac:dyDescent="0.25">
      <c r="A41" s="120">
        <v>38</v>
      </c>
      <c r="B41" s="5">
        <v>125</v>
      </c>
      <c r="C41" s="28" t="s">
        <v>85</v>
      </c>
      <c r="D41" s="136" t="s">
        <v>285</v>
      </c>
      <c r="E41" s="117"/>
      <c r="F41" s="127"/>
      <c r="G41" s="11">
        <v>1</v>
      </c>
      <c r="H41" s="29"/>
    </row>
    <row r="42" spans="1:8" ht="30" x14ac:dyDescent="0.25">
      <c r="A42" s="120">
        <v>39</v>
      </c>
      <c r="B42" s="5">
        <v>126</v>
      </c>
      <c r="C42" s="28" t="s">
        <v>86</v>
      </c>
      <c r="D42" s="136" t="s">
        <v>285</v>
      </c>
      <c r="E42" s="117"/>
      <c r="F42" s="127"/>
      <c r="G42" s="11">
        <v>1</v>
      </c>
      <c r="H42" s="29"/>
    </row>
    <row r="43" spans="1:8" x14ac:dyDescent="0.25">
      <c r="A43" s="120">
        <v>40</v>
      </c>
      <c r="B43" s="5">
        <v>127</v>
      </c>
      <c r="C43" s="28" t="s">
        <v>87</v>
      </c>
      <c r="D43" s="136" t="s">
        <v>285</v>
      </c>
      <c r="E43" s="117"/>
      <c r="F43" s="127"/>
      <c r="G43" s="11">
        <v>1</v>
      </c>
      <c r="H43" s="29"/>
    </row>
    <row r="44" spans="1:8" x14ac:dyDescent="0.25">
      <c r="A44" s="120">
        <v>41</v>
      </c>
      <c r="B44" s="5">
        <v>128</v>
      </c>
      <c r="C44" s="28" t="s">
        <v>88</v>
      </c>
      <c r="D44" s="15"/>
      <c r="E44" s="117"/>
      <c r="F44" s="127"/>
      <c r="G44" s="11">
        <v>1</v>
      </c>
      <c r="H44" s="29"/>
    </row>
    <row r="45" spans="1:8" x14ac:dyDescent="0.25">
      <c r="A45" s="120">
        <v>42</v>
      </c>
      <c r="B45" s="5">
        <v>129</v>
      </c>
      <c r="C45" s="28" t="s">
        <v>89</v>
      </c>
      <c r="D45" s="136" t="s">
        <v>285</v>
      </c>
      <c r="E45" s="117"/>
      <c r="F45" s="127"/>
      <c r="G45" s="11">
        <v>1</v>
      </c>
      <c r="H45" s="29"/>
    </row>
    <row r="46" spans="1:8" x14ac:dyDescent="0.25">
      <c r="A46" s="120">
        <v>43</v>
      </c>
      <c r="B46" s="5">
        <v>130</v>
      </c>
      <c r="C46" s="28" t="s">
        <v>90</v>
      </c>
      <c r="D46" s="15"/>
      <c r="E46" s="117"/>
      <c r="F46" s="127"/>
      <c r="G46" s="11">
        <v>1</v>
      </c>
      <c r="H46" s="29"/>
    </row>
    <row r="47" spans="1:8" x14ac:dyDescent="0.25">
      <c r="A47" s="120">
        <v>44</v>
      </c>
      <c r="B47" s="5">
        <v>131</v>
      </c>
      <c r="C47" s="28" t="s">
        <v>91</v>
      </c>
      <c r="D47" s="15"/>
      <c r="E47" s="117"/>
      <c r="F47" s="127"/>
      <c r="G47" s="11">
        <v>1</v>
      </c>
      <c r="H47" s="29"/>
    </row>
    <row r="48" spans="1:8" x14ac:dyDescent="0.25">
      <c r="A48" s="120">
        <v>45</v>
      </c>
      <c r="B48" s="5">
        <v>201</v>
      </c>
      <c r="C48" s="28" t="s">
        <v>92</v>
      </c>
      <c r="D48" s="136" t="s">
        <v>285</v>
      </c>
      <c r="E48" s="18"/>
      <c r="F48" s="129"/>
      <c r="G48" s="11" t="str">
        <f>IF(SUM(G49:G53)=1,"","Nerovná se 100 %")</f>
        <v>Nerovná se 100 %</v>
      </c>
      <c r="H48" s="29" t="str">
        <f>IF(SUM(H49:H53)=F48,"","Nerovná se paušální ceně")</f>
        <v/>
      </c>
    </row>
    <row r="49" spans="1:12" x14ac:dyDescent="0.25">
      <c r="A49" s="121"/>
      <c r="B49" s="1"/>
      <c r="C49" s="115" t="s">
        <v>229</v>
      </c>
      <c r="D49" s="16"/>
      <c r="E49" s="114" t="s">
        <v>248</v>
      </c>
      <c r="F49" s="128"/>
      <c r="G49" s="98"/>
      <c r="H49" s="30">
        <f>$F$48*G49</f>
        <v>0</v>
      </c>
    </row>
    <row r="50" spans="1:12" x14ac:dyDescent="0.25">
      <c r="A50" s="121"/>
      <c r="B50" s="1"/>
      <c r="C50" s="115" t="s">
        <v>231</v>
      </c>
      <c r="D50" s="16"/>
      <c r="E50" s="114" t="s">
        <v>248</v>
      </c>
      <c r="F50" s="128"/>
      <c r="G50" s="98"/>
      <c r="H50" s="30">
        <f t="shared" ref="H50:H53" si="5">$F$48*G50</f>
        <v>0</v>
      </c>
    </row>
    <row r="51" spans="1:12" x14ac:dyDescent="0.25">
      <c r="A51" s="121"/>
      <c r="B51" s="1"/>
      <c r="C51" s="115" t="s">
        <v>232</v>
      </c>
      <c r="D51" s="16"/>
      <c r="E51" s="114" t="s">
        <v>248</v>
      </c>
      <c r="F51" s="128"/>
      <c r="G51" s="98"/>
      <c r="H51" s="30">
        <f t="shared" si="5"/>
        <v>0</v>
      </c>
    </row>
    <row r="52" spans="1:12" x14ac:dyDescent="0.25">
      <c r="A52" s="121"/>
      <c r="B52" s="1"/>
      <c r="C52" s="115" t="s">
        <v>233</v>
      </c>
      <c r="D52" s="16"/>
      <c r="E52" s="114" t="s">
        <v>248</v>
      </c>
      <c r="F52" s="128"/>
      <c r="G52" s="98"/>
      <c r="H52" s="30">
        <f t="shared" si="5"/>
        <v>0</v>
      </c>
    </row>
    <row r="53" spans="1:12" x14ac:dyDescent="0.25">
      <c r="A53" s="121"/>
      <c r="B53" s="1"/>
      <c r="C53" s="115" t="s">
        <v>240</v>
      </c>
      <c r="D53" s="16"/>
      <c r="E53" s="114" t="s">
        <v>254</v>
      </c>
      <c r="F53" s="128"/>
      <c r="G53" s="98">
        <v>0.2</v>
      </c>
      <c r="H53" s="30">
        <f t="shared" si="5"/>
        <v>0</v>
      </c>
      <c r="L53" s="42"/>
    </row>
    <row r="54" spans="1:12" x14ac:dyDescent="0.25">
      <c r="A54" s="120">
        <v>46</v>
      </c>
      <c r="B54" s="5">
        <v>202</v>
      </c>
      <c r="C54" s="28" t="s">
        <v>93</v>
      </c>
      <c r="D54" s="15"/>
      <c r="E54" s="18"/>
      <c r="F54" s="127"/>
      <c r="G54" s="11" t="str">
        <f>IF(SUM(G55:G60)=1,"","Nerovná se 100 %")</f>
        <v>Nerovná se 100 %</v>
      </c>
      <c r="H54" s="29" t="str">
        <f>IF(SUM(H55:H60)=F54,"","Nerovná se paušální ceně")</f>
        <v/>
      </c>
    </row>
    <row r="55" spans="1:12" x14ac:dyDescent="0.25">
      <c r="A55" s="121"/>
      <c r="B55" s="1"/>
      <c r="C55" s="115" t="s">
        <v>229</v>
      </c>
      <c r="D55" s="16"/>
      <c r="E55" s="114" t="s">
        <v>248</v>
      </c>
      <c r="F55" s="128"/>
      <c r="G55" s="98"/>
      <c r="H55" s="30">
        <f>$F$54*G55</f>
        <v>0</v>
      </c>
    </row>
    <row r="56" spans="1:12" x14ac:dyDescent="0.25">
      <c r="A56" s="121"/>
      <c r="B56" s="1"/>
      <c r="C56" s="115" t="s">
        <v>244</v>
      </c>
      <c r="D56" s="16"/>
      <c r="E56" s="114" t="s">
        <v>248</v>
      </c>
      <c r="F56" s="128"/>
      <c r="G56" s="98"/>
      <c r="H56" s="30">
        <f t="shared" ref="H56:H60" si="6">$F$54*G56</f>
        <v>0</v>
      </c>
    </row>
    <row r="57" spans="1:12" x14ac:dyDescent="0.25">
      <c r="A57" s="121"/>
      <c r="B57" s="1"/>
      <c r="C57" s="115" t="s">
        <v>232</v>
      </c>
      <c r="D57" s="16"/>
      <c r="E57" s="114" t="s">
        <v>248</v>
      </c>
      <c r="F57" s="128"/>
      <c r="G57" s="98"/>
      <c r="H57" s="30">
        <f t="shared" si="6"/>
        <v>0</v>
      </c>
    </row>
    <row r="58" spans="1:12" x14ac:dyDescent="0.25">
      <c r="A58" s="121"/>
      <c r="B58" s="1"/>
      <c r="C58" s="115" t="s">
        <v>245</v>
      </c>
      <c r="D58" s="16"/>
      <c r="E58" s="114" t="s">
        <v>248</v>
      </c>
      <c r="F58" s="128"/>
      <c r="G58" s="98"/>
      <c r="H58" s="30">
        <f t="shared" si="6"/>
        <v>0</v>
      </c>
    </row>
    <row r="59" spans="1:12" x14ac:dyDescent="0.25">
      <c r="A59" s="121"/>
      <c r="B59" s="1"/>
      <c r="C59" s="115" t="s">
        <v>233</v>
      </c>
      <c r="D59" s="16"/>
      <c r="E59" s="114" t="s">
        <v>248</v>
      </c>
      <c r="F59" s="128"/>
      <c r="G59" s="98"/>
      <c r="H59" s="30">
        <f t="shared" si="6"/>
        <v>0</v>
      </c>
    </row>
    <row r="60" spans="1:12" x14ac:dyDescent="0.25">
      <c r="A60" s="121"/>
      <c r="B60" s="1"/>
      <c r="C60" s="115" t="s">
        <v>240</v>
      </c>
      <c r="D60" s="16"/>
      <c r="E60" s="114" t="s">
        <v>254</v>
      </c>
      <c r="F60" s="128"/>
      <c r="G60" s="98">
        <v>0.2</v>
      </c>
      <c r="H60" s="30">
        <f t="shared" si="6"/>
        <v>0</v>
      </c>
      <c r="L60" s="42"/>
    </row>
    <row r="61" spans="1:12" x14ac:dyDescent="0.25">
      <c r="A61" s="120">
        <v>47</v>
      </c>
      <c r="B61" s="5">
        <v>203</v>
      </c>
      <c r="C61" s="28" t="s">
        <v>94</v>
      </c>
      <c r="D61" s="136" t="s">
        <v>285</v>
      </c>
      <c r="E61" s="18"/>
      <c r="F61" s="127"/>
      <c r="G61" s="11" t="str">
        <f>IF(SUM(G62:G67)=1,"","Nerovná se 100 %")</f>
        <v>Nerovná se 100 %</v>
      </c>
      <c r="H61" s="29" t="str">
        <f>IF(SUM(H62:H67)=F61,"","Nerovná se paušální ceně")</f>
        <v/>
      </c>
    </row>
    <row r="62" spans="1:12" x14ac:dyDescent="0.25">
      <c r="A62" s="121"/>
      <c r="B62" s="1"/>
      <c r="C62" s="115" t="s">
        <v>229</v>
      </c>
      <c r="D62" s="16"/>
      <c r="E62" s="114" t="s">
        <v>248</v>
      </c>
      <c r="F62" s="128"/>
      <c r="G62" s="98"/>
      <c r="H62" s="30">
        <f>$F$61*G62</f>
        <v>0</v>
      </c>
    </row>
    <row r="63" spans="1:12" x14ac:dyDescent="0.25">
      <c r="A63" s="121"/>
      <c r="B63" s="1"/>
      <c r="C63" s="115" t="s">
        <v>244</v>
      </c>
      <c r="D63" s="16"/>
      <c r="E63" s="114" t="s">
        <v>248</v>
      </c>
      <c r="F63" s="128"/>
      <c r="G63" s="98"/>
      <c r="H63" s="30">
        <f t="shared" ref="H63:H67" si="7">$F$61*G63</f>
        <v>0</v>
      </c>
    </row>
    <row r="64" spans="1:12" x14ac:dyDescent="0.25">
      <c r="A64" s="121"/>
      <c r="B64" s="1"/>
      <c r="C64" s="115" t="s">
        <v>232</v>
      </c>
      <c r="D64" s="16"/>
      <c r="E64" s="114" t="s">
        <v>248</v>
      </c>
      <c r="F64" s="128"/>
      <c r="G64" s="98"/>
      <c r="H64" s="30">
        <f t="shared" si="7"/>
        <v>0</v>
      </c>
    </row>
    <row r="65" spans="1:12" x14ac:dyDescent="0.25">
      <c r="A65" s="121"/>
      <c r="B65" s="1"/>
      <c r="C65" s="115" t="s">
        <v>245</v>
      </c>
      <c r="D65" s="16"/>
      <c r="E65" s="114" t="s">
        <v>248</v>
      </c>
      <c r="F65" s="128"/>
      <c r="G65" s="98"/>
      <c r="H65" s="30">
        <f t="shared" si="7"/>
        <v>0</v>
      </c>
    </row>
    <row r="66" spans="1:12" x14ac:dyDescent="0.25">
      <c r="A66" s="121"/>
      <c r="B66" s="1"/>
      <c r="C66" s="115" t="s">
        <v>233</v>
      </c>
      <c r="D66" s="16"/>
      <c r="E66" s="114" t="s">
        <v>248</v>
      </c>
      <c r="F66" s="128"/>
      <c r="G66" s="98"/>
      <c r="H66" s="30">
        <f t="shared" si="7"/>
        <v>0</v>
      </c>
    </row>
    <row r="67" spans="1:12" x14ac:dyDescent="0.25">
      <c r="A67" s="121"/>
      <c r="B67" s="1"/>
      <c r="C67" s="115" t="s">
        <v>240</v>
      </c>
      <c r="D67" s="16"/>
      <c r="E67" s="114" t="s">
        <v>254</v>
      </c>
      <c r="F67" s="128"/>
      <c r="G67" s="98">
        <v>0.2</v>
      </c>
      <c r="H67" s="30">
        <f t="shared" si="7"/>
        <v>0</v>
      </c>
      <c r="L67" s="42"/>
    </row>
    <row r="68" spans="1:12" x14ac:dyDescent="0.25">
      <c r="A68" s="120">
        <v>58</v>
      </c>
      <c r="B68" s="5">
        <v>204</v>
      </c>
      <c r="C68" s="28" t="s">
        <v>95</v>
      </c>
      <c r="D68" s="136" t="s">
        <v>285</v>
      </c>
      <c r="E68" s="18"/>
      <c r="F68" s="127"/>
      <c r="G68" s="11" t="str">
        <f>IF(SUM(G69:G74)=1,"","Nerovná se 100 %")</f>
        <v>Nerovná se 100 %</v>
      </c>
      <c r="H68" s="29" t="str">
        <f>IF(SUM(H69:H74)=F68,"","Nerovná se paušální ceně")</f>
        <v/>
      </c>
    </row>
    <row r="69" spans="1:12" x14ac:dyDescent="0.25">
      <c r="A69" s="121"/>
      <c r="B69" s="1"/>
      <c r="C69" s="115" t="s">
        <v>229</v>
      </c>
      <c r="D69" s="16"/>
      <c r="E69" s="114" t="s">
        <v>248</v>
      </c>
      <c r="F69" s="128"/>
      <c r="G69" s="98"/>
      <c r="H69" s="30">
        <f>$F$68*G69</f>
        <v>0</v>
      </c>
    </row>
    <row r="70" spans="1:12" x14ac:dyDescent="0.25">
      <c r="A70" s="121"/>
      <c r="B70" s="1"/>
      <c r="C70" s="115" t="s">
        <v>244</v>
      </c>
      <c r="D70" s="16"/>
      <c r="E70" s="114" t="s">
        <v>248</v>
      </c>
      <c r="F70" s="128"/>
      <c r="G70" s="98"/>
      <c r="H70" s="30">
        <f t="shared" ref="H70:H74" si="8">$F$68*G70</f>
        <v>0</v>
      </c>
    </row>
    <row r="71" spans="1:12" x14ac:dyDescent="0.25">
      <c r="A71" s="121"/>
      <c r="B71" s="1"/>
      <c r="C71" s="115" t="s">
        <v>232</v>
      </c>
      <c r="D71" s="16"/>
      <c r="E71" s="114" t="s">
        <v>248</v>
      </c>
      <c r="F71" s="128"/>
      <c r="G71" s="98"/>
      <c r="H71" s="30">
        <f t="shared" si="8"/>
        <v>0</v>
      </c>
    </row>
    <row r="72" spans="1:12" x14ac:dyDescent="0.25">
      <c r="A72" s="121"/>
      <c r="B72" s="1"/>
      <c r="C72" s="115" t="s">
        <v>245</v>
      </c>
      <c r="D72" s="16"/>
      <c r="E72" s="114" t="s">
        <v>248</v>
      </c>
      <c r="F72" s="128"/>
      <c r="G72" s="98"/>
      <c r="H72" s="30">
        <f t="shared" si="8"/>
        <v>0</v>
      </c>
    </row>
    <row r="73" spans="1:12" x14ac:dyDescent="0.25">
      <c r="A73" s="121"/>
      <c r="B73" s="1"/>
      <c r="C73" s="115" t="s">
        <v>233</v>
      </c>
      <c r="D73" s="16"/>
      <c r="E73" s="114" t="s">
        <v>248</v>
      </c>
      <c r="F73" s="128"/>
      <c r="G73" s="98"/>
      <c r="H73" s="30">
        <f t="shared" si="8"/>
        <v>0</v>
      </c>
    </row>
    <row r="74" spans="1:12" x14ac:dyDescent="0.25">
      <c r="A74" s="121"/>
      <c r="B74" s="1"/>
      <c r="C74" s="115" t="s">
        <v>240</v>
      </c>
      <c r="D74" s="16"/>
      <c r="E74" s="114" t="s">
        <v>254</v>
      </c>
      <c r="F74" s="128"/>
      <c r="G74" s="98">
        <v>0.2</v>
      </c>
      <c r="H74" s="30">
        <f t="shared" si="8"/>
        <v>0</v>
      </c>
      <c r="L74" s="42"/>
    </row>
    <row r="75" spans="1:12" x14ac:dyDescent="0.25">
      <c r="A75" s="120">
        <v>49</v>
      </c>
      <c r="B75" s="5">
        <v>205</v>
      </c>
      <c r="C75" s="28" t="s">
        <v>96</v>
      </c>
      <c r="D75" s="15"/>
      <c r="E75" s="18"/>
      <c r="F75" s="129"/>
      <c r="G75" s="11" t="str">
        <f>IF(SUM(G76:G80)=1,"","Nerovná se 100 %")</f>
        <v/>
      </c>
      <c r="H75" s="29" t="str">
        <f>IF(SUM(H76:H80)=F75,"","Nerovná se paušální ceně")</f>
        <v/>
      </c>
    </row>
    <row r="76" spans="1:12" x14ac:dyDescent="0.25">
      <c r="A76" s="121"/>
      <c r="B76" s="1"/>
      <c r="C76" s="115" t="s">
        <v>242</v>
      </c>
      <c r="D76" s="16"/>
      <c r="E76" s="114" t="s">
        <v>248</v>
      </c>
      <c r="F76" s="128"/>
      <c r="G76" s="98">
        <v>0.1</v>
      </c>
      <c r="H76" s="30">
        <f>$F$75*G76</f>
        <v>0</v>
      </c>
    </row>
    <row r="77" spans="1:12" x14ac:dyDescent="0.25">
      <c r="A77" s="121"/>
      <c r="B77" s="1"/>
      <c r="C77" s="115" t="s">
        <v>241</v>
      </c>
      <c r="D77" s="16"/>
      <c r="E77" s="114" t="s">
        <v>248</v>
      </c>
      <c r="F77" s="128"/>
      <c r="G77" s="98">
        <v>0.1</v>
      </c>
      <c r="H77" s="30">
        <f t="shared" ref="H77:H80" si="9">$F$75*G77</f>
        <v>0</v>
      </c>
    </row>
    <row r="78" spans="1:12" x14ac:dyDescent="0.25">
      <c r="A78" s="121"/>
      <c r="B78" s="1"/>
      <c r="C78" s="115" t="s">
        <v>243</v>
      </c>
      <c r="D78" s="16"/>
      <c r="E78" s="114" t="s">
        <v>248</v>
      </c>
      <c r="F78" s="128"/>
      <c r="G78" s="98">
        <v>0.1</v>
      </c>
      <c r="H78" s="30">
        <f t="shared" si="9"/>
        <v>0</v>
      </c>
    </row>
    <row r="79" spans="1:12" x14ac:dyDescent="0.25">
      <c r="A79" s="121"/>
      <c r="B79" s="1"/>
      <c r="C79" s="115" t="s">
        <v>233</v>
      </c>
      <c r="D79" s="16"/>
      <c r="E79" s="114" t="s">
        <v>248</v>
      </c>
      <c r="F79" s="128"/>
      <c r="G79" s="98">
        <v>0.5</v>
      </c>
      <c r="H79" s="30">
        <f t="shared" si="9"/>
        <v>0</v>
      </c>
    </row>
    <row r="80" spans="1:12" x14ac:dyDescent="0.25">
      <c r="A80" s="121"/>
      <c r="B80" s="1"/>
      <c r="C80" s="115" t="s">
        <v>240</v>
      </c>
      <c r="D80" s="16"/>
      <c r="E80" s="114" t="s">
        <v>254</v>
      </c>
      <c r="F80" s="128"/>
      <c r="G80" s="98">
        <v>0.2</v>
      </c>
      <c r="H80" s="30">
        <f t="shared" si="9"/>
        <v>0</v>
      </c>
      <c r="L80" s="42"/>
    </row>
    <row r="81" spans="1:12" x14ac:dyDescent="0.25">
      <c r="A81" s="120">
        <v>50</v>
      </c>
      <c r="B81" s="5">
        <v>206</v>
      </c>
      <c r="C81" s="28" t="s">
        <v>97</v>
      </c>
      <c r="D81" s="15"/>
      <c r="E81" s="18"/>
      <c r="F81" s="127"/>
      <c r="G81" s="11" t="str">
        <f>IF(SUM(G82:G87)=1,"","Nerovná se 100 %")</f>
        <v>Nerovná se 100 %</v>
      </c>
      <c r="H81" s="29" t="str">
        <f>IF(SUM(H82:H87)=F81,"","Nerovná se paušální ceně")</f>
        <v/>
      </c>
    </row>
    <row r="82" spans="1:12" x14ac:dyDescent="0.25">
      <c r="A82" s="121"/>
      <c r="B82" s="1"/>
      <c r="C82" s="115" t="s">
        <v>229</v>
      </c>
      <c r="D82" s="16"/>
      <c r="E82" s="114" t="s">
        <v>248</v>
      </c>
      <c r="F82" s="128"/>
      <c r="G82" s="98"/>
      <c r="H82" s="30">
        <f>$F$81*G82</f>
        <v>0</v>
      </c>
    </row>
    <row r="83" spans="1:12" x14ac:dyDescent="0.25">
      <c r="A83" s="121"/>
      <c r="B83" s="1"/>
      <c r="C83" s="115" t="s">
        <v>231</v>
      </c>
      <c r="D83" s="16"/>
      <c r="E83" s="114" t="s">
        <v>248</v>
      </c>
      <c r="F83" s="128"/>
      <c r="G83" s="98"/>
      <c r="H83" s="30">
        <f t="shared" ref="H83:H87" si="10">$F$81*G83</f>
        <v>0</v>
      </c>
    </row>
    <row r="84" spans="1:12" x14ac:dyDescent="0.25">
      <c r="A84" s="121"/>
      <c r="B84" s="1"/>
      <c r="C84" s="115" t="s">
        <v>245</v>
      </c>
      <c r="D84" s="16"/>
      <c r="E84" s="114" t="s">
        <v>248</v>
      </c>
      <c r="F84" s="128"/>
      <c r="G84" s="98"/>
      <c r="H84" s="30">
        <f t="shared" si="10"/>
        <v>0</v>
      </c>
    </row>
    <row r="85" spans="1:12" x14ac:dyDescent="0.25">
      <c r="A85" s="121"/>
      <c r="B85" s="1"/>
      <c r="C85" s="115" t="s">
        <v>232</v>
      </c>
      <c r="D85" s="16"/>
      <c r="E85" s="114" t="s">
        <v>248</v>
      </c>
      <c r="F85" s="128"/>
      <c r="G85" s="98"/>
      <c r="H85" s="30">
        <f t="shared" si="10"/>
        <v>0</v>
      </c>
    </row>
    <row r="86" spans="1:12" x14ac:dyDescent="0.25">
      <c r="A86" s="121"/>
      <c r="B86" s="1"/>
      <c r="C86" s="115" t="s">
        <v>233</v>
      </c>
      <c r="D86" s="16"/>
      <c r="E86" s="114" t="s">
        <v>248</v>
      </c>
      <c r="F86" s="128"/>
      <c r="G86" s="98"/>
      <c r="H86" s="30">
        <f t="shared" si="10"/>
        <v>0</v>
      </c>
    </row>
    <row r="87" spans="1:12" x14ac:dyDescent="0.25">
      <c r="A87" s="121"/>
      <c r="B87" s="1"/>
      <c r="C87" s="115" t="s">
        <v>240</v>
      </c>
      <c r="D87" s="16"/>
      <c r="E87" s="114" t="s">
        <v>254</v>
      </c>
      <c r="F87" s="128"/>
      <c r="G87" s="98">
        <v>0.2</v>
      </c>
      <c r="H87" s="30">
        <f t="shared" si="10"/>
        <v>0</v>
      </c>
      <c r="L87" s="42"/>
    </row>
    <row r="88" spans="1:12" x14ac:dyDescent="0.25">
      <c r="A88" s="120">
        <v>51</v>
      </c>
      <c r="B88" s="5">
        <v>301</v>
      </c>
      <c r="C88" s="28" t="s">
        <v>98</v>
      </c>
      <c r="D88" s="15"/>
      <c r="E88" s="117"/>
      <c r="F88" s="127"/>
      <c r="G88" s="11">
        <v>1</v>
      </c>
      <c r="H88" s="29"/>
    </row>
    <row r="89" spans="1:12" x14ac:dyDescent="0.25">
      <c r="A89" s="120">
        <v>52</v>
      </c>
      <c r="B89" s="5">
        <v>302</v>
      </c>
      <c r="C89" s="28" t="s">
        <v>99</v>
      </c>
      <c r="D89" s="15"/>
      <c r="E89" s="117"/>
      <c r="F89" s="127"/>
      <c r="G89" s="11">
        <v>1</v>
      </c>
      <c r="H89" s="29"/>
    </row>
    <row r="90" spans="1:12" x14ac:dyDescent="0.25">
      <c r="A90" s="120">
        <v>53</v>
      </c>
      <c r="B90" s="5">
        <v>303.2</v>
      </c>
      <c r="C90" s="28" t="s">
        <v>100</v>
      </c>
      <c r="D90" s="15"/>
      <c r="E90" s="117"/>
      <c r="F90" s="127"/>
      <c r="G90" s="11">
        <v>1</v>
      </c>
      <c r="H90" s="29"/>
    </row>
    <row r="91" spans="1:12" ht="30" x14ac:dyDescent="0.25">
      <c r="A91" s="120">
        <v>54</v>
      </c>
      <c r="B91" s="5">
        <v>303.3</v>
      </c>
      <c r="C91" s="28" t="s">
        <v>101</v>
      </c>
      <c r="D91" s="136" t="s">
        <v>285</v>
      </c>
      <c r="E91" s="117"/>
      <c r="F91" s="127"/>
      <c r="G91" s="11">
        <v>1</v>
      </c>
      <c r="H91" s="29"/>
    </row>
    <row r="92" spans="1:12" x14ac:dyDescent="0.25">
      <c r="A92" s="120">
        <v>55</v>
      </c>
      <c r="B92" s="5">
        <v>304</v>
      </c>
      <c r="C92" s="28" t="s">
        <v>102</v>
      </c>
      <c r="D92" s="15"/>
      <c r="E92" s="117"/>
      <c r="F92" s="127"/>
      <c r="G92" s="11">
        <v>1</v>
      </c>
      <c r="H92" s="29"/>
    </row>
    <row r="93" spans="1:12" x14ac:dyDescent="0.25">
      <c r="A93" s="120">
        <v>56</v>
      </c>
      <c r="B93" s="5">
        <v>305</v>
      </c>
      <c r="C93" s="28" t="s">
        <v>103</v>
      </c>
      <c r="D93" s="15"/>
      <c r="E93" s="117"/>
      <c r="F93" s="127"/>
      <c r="G93" s="11">
        <v>1</v>
      </c>
      <c r="H93" s="29"/>
    </row>
    <row r="94" spans="1:12" x14ac:dyDescent="0.25">
      <c r="A94" s="120">
        <v>57</v>
      </c>
      <c r="B94" s="5">
        <v>306</v>
      </c>
      <c r="C94" s="28" t="s">
        <v>104</v>
      </c>
      <c r="D94" s="15"/>
      <c r="E94" s="117"/>
      <c r="F94" s="127"/>
      <c r="G94" s="11">
        <v>1</v>
      </c>
      <c r="H94" s="29"/>
    </row>
    <row r="95" spans="1:12" x14ac:dyDescent="0.25">
      <c r="A95" s="120">
        <v>58</v>
      </c>
      <c r="B95" s="5">
        <v>307.2</v>
      </c>
      <c r="C95" s="28" t="s">
        <v>105</v>
      </c>
      <c r="D95" s="15"/>
      <c r="E95" s="117"/>
      <c r="F95" s="127"/>
      <c r="G95" s="11">
        <v>1</v>
      </c>
      <c r="H95" s="29"/>
    </row>
    <row r="96" spans="1:12" ht="30" x14ac:dyDescent="0.25">
      <c r="A96" s="120">
        <v>59</v>
      </c>
      <c r="B96" s="5">
        <v>307.3</v>
      </c>
      <c r="C96" s="28" t="s">
        <v>106</v>
      </c>
      <c r="D96" s="136" t="s">
        <v>285</v>
      </c>
      <c r="E96" s="117"/>
      <c r="F96" s="127"/>
      <c r="G96" s="11">
        <v>1</v>
      </c>
      <c r="H96" s="29"/>
    </row>
    <row r="97" spans="1:8" ht="30" x14ac:dyDescent="0.25">
      <c r="A97" s="120">
        <v>60</v>
      </c>
      <c r="B97" s="5">
        <v>308</v>
      </c>
      <c r="C97" s="28" t="s">
        <v>107</v>
      </c>
      <c r="D97" s="15"/>
      <c r="E97" s="117"/>
      <c r="F97" s="127"/>
      <c r="G97" s="11">
        <v>1</v>
      </c>
      <c r="H97" s="29"/>
    </row>
    <row r="98" spans="1:8" x14ac:dyDescent="0.25">
      <c r="A98" s="120">
        <v>61</v>
      </c>
      <c r="B98" s="5">
        <v>309</v>
      </c>
      <c r="C98" s="28" t="s">
        <v>108</v>
      </c>
      <c r="D98" s="136" t="s">
        <v>285</v>
      </c>
      <c r="E98" s="117"/>
      <c r="F98" s="127"/>
      <c r="G98" s="11">
        <v>1</v>
      </c>
      <c r="H98" s="29"/>
    </row>
    <row r="99" spans="1:8" x14ac:dyDescent="0.25">
      <c r="A99" s="120">
        <v>62</v>
      </c>
      <c r="B99" s="5">
        <v>310</v>
      </c>
      <c r="C99" s="28" t="s">
        <v>109</v>
      </c>
      <c r="D99" s="15"/>
      <c r="E99" s="117"/>
      <c r="F99" s="127"/>
      <c r="G99" s="11">
        <v>1</v>
      </c>
      <c r="H99" s="29"/>
    </row>
    <row r="100" spans="1:8" ht="30" x14ac:dyDescent="0.25">
      <c r="A100" s="120">
        <v>63</v>
      </c>
      <c r="B100" s="5">
        <v>311.10000000000002</v>
      </c>
      <c r="C100" s="28" t="s">
        <v>110</v>
      </c>
      <c r="D100" s="136" t="s">
        <v>285</v>
      </c>
      <c r="E100" s="117"/>
      <c r="F100" s="127"/>
      <c r="G100" s="11">
        <v>1</v>
      </c>
      <c r="H100" s="29"/>
    </row>
    <row r="101" spans="1:8" ht="30" x14ac:dyDescent="0.25">
      <c r="A101" s="120">
        <v>64</v>
      </c>
      <c r="B101" s="5">
        <v>311.2</v>
      </c>
      <c r="C101" s="28" t="s">
        <v>111</v>
      </c>
      <c r="D101" s="15"/>
      <c r="E101" s="117"/>
      <c r="F101" s="127"/>
      <c r="G101" s="11">
        <v>1</v>
      </c>
      <c r="H101" s="29"/>
    </row>
    <row r="102" spans="1:8" x14ac:dyDescent="0.25">
      <c r="A102" s="120">
        <v>65</v>
      </c>
      <c r="B102" s="5">
        <v>312</v>
      </c>
      <c r="C102" s="28" t="s">
        <v>112</v>
      </c>
      <c r="D102" s="15"/>
      <c r="E102" s="117"/>
      <c r="F102" s="127"/>
      <c r="G102" s="11">
        <v>1</v>
      </c>
      <c r="H102" s="29"/>
    </row>
    <row r="103" spans="1:8" x14ac:dyDescent="0.25">
      <c r="A103" s="120">
        <v>66</v>
      </c>
      <c r="B103" s="5">
        <v>313</v>
      </c>
      <c r="C103" s="28" t="s">
        <v>113</v>
      </c>
      <c r="D103" s="15"/>
      <c r="E103" s="117"/>
      <c r="F103" s="127"/>
      <c r="G103" s="11">
        <v>1</v>
      </c>
      <c r="H103" s="29"/>
    </row>
    <row r="104" spans="1:8" x14ac:dyDescent="0.25">
      <c r="A104" s="120">
        <v>67</v>
      </c>
      <c r="B104" s="5">
        <v>314</v>
      </c>
      <c r="C104" s="28" t="s">
        <v>114</v>
      </c>
      <c r="D104" s="15"/>
      <c r="E104" s="117"/>
      <c r="F104" s="127"/>
      <c r="G104" s="11">
        <v>1</v>
      </c>
      <c r="H104" s="29"/>
    </row>
    <row r="105" spans="1:8" x14ac:dyDescent="0.25">
      <c r="A105" s="120">
        <v>68</v>
      </c>
      <c r="B105" s="5">
        <v>320.10000000000002</v>
      </c>
      <c r="C105" s="28" t="s">
        <v>115</v>
      </c>
      <c r="D105" s="15"/>
      <c r="E105" s="117"/>
      <c r="F105" s="127"/>
      <c r="G105" s="11">
        <v>1</v>
      </c>
      <c r="H105" s="29"/>
    </row>
    <row r="106" spans="1:8" x14ac:dyDescent="0.25">
      <c r="A106" s="120">
        <v>69</v>
      </c>
      <c r="B106" s="5">
        <v>320.2</v>
      </c>
      <c r="C106" s="28" t="s">
        <v>116</v>
      </c>
      <c r="D106" s="15"/>
      <c r="E106" s="117"/>
      <c r="F106" s="127"/>
      <c r="G106" s="11">
        <v>1</v>
      </c>
      <c r="H106" s="29"/>
    </row>
    <row r="107" spans="1:8" ht="30" x14ac:dyDescent="0.25">
      <c r="A107" s="120">
        <v>70</v>
      </c>
      <c r="B107" s="5">
        <v>320.3</v>
      </c>
      <c r="C107" s="28" t="s">
        <v>117</v>
      </c>
      <c r="D107" s="136" t="s">
        <v>285</v>
      </c>
      <c r="E107" s="117"/>
      <c r="F107" s="127"/>
      <c r="G107" s="11">
        <v>1</v>
      </c>
      <c r="H107" s="29"/>
    </row>
    <row r="108" spans="1:8" x14ac:dyDescent="0.25">
      <c r="A108" s="120">
        <v>71</v>
      </c>
      <c r="B108" s="5">
        <v>321</v>
      </c>
      <c r="C108" s="28" t="s">
        <v>118</v>
      </c>
      <c r="D108" s="15"/>
      <c r="E108" s="117"/>
      <c r="F108" s="127"/>
      <c r="G108" s="11">
        <v>1</v>
      </c>
      <c r="H108" s="29"/>
    </row>
    <row r="109" spans="1:8" x14ac:dyDescent="0.25">
      <c r="A109" s="120">
        <v>72</v>
      </c>
      <c r="B109" s="5">
        <v>322.2</v>
      </c>
      <c r="C109" s="28" t="s">
        <v>119</v>
      </c>
      <c r="D109" s="15"/>
      <c r="E109" s="117"/>
      <c r="F109" s="127"/>
      <c r="G109" s="11">
        <v>1</v>
      </c>
      <c r="H109" s="29"/>
    </row>
    <row r="110" spans="1:8" x14ac:dyDescent="0.25">
      <c r="A110" s="120">
        <v>73</v>
      </c>
      <c r="B110" s="5">
        <v>322.3</v>
      </c>
      <c r="C110" s="28" t="s">
        <v>120</v>
      </c>
      <c r="D110" s="136" t="s">
        <v>285</v>
      </c>
      <c r="E110" s="117"/>
      <c r="F110" s="127"/>
      <c r="G110" s="11">
        <v>1</v>
      </c>
      <c r="H110" s="29"/>
    </row>
    <row r="111" spans="1:8" x14ac:dyDescent="0.25">
      <c r="A111" s="120">
        <v>74</v>
      </c>
      <c r="B111" s="5">
        <v>323.10000000000002</v>
      </c>
      <c r="C111" s="28" t="s">
        <v>121</v>
      </c>
      <c r="D111" s="15"/>
      <c r="E111" s="117"/>
      <c r="F111" s="127"/>
      <c r="G111" s="11">
        <v>1</v>
      </c>
      <c r="H111" s="29"/>
    </row>
    <row r="112" spans="1:8" x14ac:dyDescent="0.25">
      <c r="A112" s="120">
        <v>75</v>
      </c>
      <c r="B112" s="5">
        <v>323.2</v>
      </c>
      <c r="C112" s="28" t="s">
        <v>122</v>
      </c>
      <c r="D112" s="15"/>
      <c r="E112" s="117"/>
      <c r="F112" s="127"/>
      <c r="G112" s="11">
        <v>1</v>
      </c>
      <c r="H112" s="29"/>
    </row>
    <row r="113" spans="1:8" x14ac:dyDescent="0.25">
      <c r="A113" s="120">
        <v>76</v>
      </c>
      <c r="B113" s="5">
        <v>323.3</v>
      </c>
      <c r="C113" s="28" t="s">
        <v>123</v>
      </c>
      <c r="D113" s="136" t="s">
        <v>285</v>
      </c>
      <c r="E113" s="117"/>
      <c r="F113" s="127"/>
      <c r="G113" s="11">
        <v>1</v>
      </c>
      <c r="H113" s="29"/>
    </row>
    <row r="114" spans="1:8" x14ac:dyDescent="0.25">
      <c r="A114" s="120">
        <v>77</v>
      </c>
      <c r="B114" s="5">
        <v>324.2</v>
      </c>
      <c r="C114" s="28" t="s">
        <v>124</v>
      </c>
      <c r="D114" s="15"/>
      <c r="E114" s="117"/>
      <c r="F114" s="127"/>
      <c r="G114" s="11">
        <v>1</v>
      </c>
      <c r="H114" s="29"/>
    </row>
    <row r="115" spans="1:8" x14ac:dyDescent="0.25">
      <c r="A115" s="120">
        <v>78</v>
      </c>
      <c r="B115" s="5">
        <v>324.3</v>
      </c>
      <c r="C115" s="28" t="s">
        <v>125</v>
      </c>
      <c r="D115" s="136" t="s">
        <v>285</v>
      </c>
      <c r="E115" s="117"/>
      <c r="F115" s="127"/>
      <c r="G115" s="11">
        <v>1</v>
      </c>
      <c r="H115" s="29"/>
    </row>
    <row r="116" spans="1:8" x14ac:dyDescent="0.25">
      <c r="A116" s="120">
        <v>79</v>
      </c>
      <c r="B116" s="5">
        <v>325.2</v>
      </c>
      <c r="C116" s="28" t="s">
        <v>126</v>
      </c>
      <c r="D116" s="15"/>
      <c r="E116" s="117"/>
      <c r="F116" s="127"/>
      <c r="G116" s="11">
        <v>1</v>
      </c>
      <c r="H116" s="29"/>
    </row>
    <row r="117" spans="1:8" x14ac:dyDescent="0.25">
      <c r="A117" s="120">
        <v>80</v>
      </c>
      <c r="B117" s="5">
        <v>325.3</v>
      </c>
      <c r="C117" s="28" t="s">
        <v>127</v>
      </c>
      <c r="D117" s="136" t="s">
        <v>285</v>
      </c>
      <c r="E117" s="117"/>
      <c r="F117" s="127"/>
      <c r="G117" s="11">
        <v>1</v>
      </c>
      <c r="H117" s="29"/>
    </row>
    <row r="118" spans="1:8" x14ac:dyDescent="0.25">
      <c r="A118" s="120">
        <v>81</v>
      </c>
      <c r="B118" s="5">
        <v>325.39999999999998</v>
      </c>
      <c r="C118" s="28" t="s">
        <v>128</v>
      </c>
      <c r="D118" s="15"/>
      <c r="E118" s="117"/>
      <c r="F118" s="127"/>
      <c r="G118" s="11">
        <v>1</v>
      </c>
      <c r="H118" s="29"/>
    </row>
    <row r="119" spans="1:8" x14ac:dyDescent="0.25">
      <c r="A119" s="120">
        <v>82</v>
      </c>
      <c r="B119" s="5">
        <v>330</v>
      </c>
      <c r="C119" s="28" t="s">
        <v>129</v>
      </c>
      <c r="D119" s="15"/>
      <c r="E119" s="117"/>
      <c r="F119" s="127"/>
      <c r="G119" s="11">
        <v>1</v>
      </c>
      <c r="H119" s="29"/>
    </row>
    <row r="120" spans="1:8" x14ac:dyDescent="0.25">
      <c r="A120" s="120">
        <v>83</v>
      </c>
      <c r="B120" s="5">
        <v>332</v>
      </c>
      <c r="C120" s="28" t="s">
        <v>130</v>
      </c>
      <c r="D120" s="15"/>
      <c r="E120" s="117"/>
      <c r="F120" s="127"/>
      <c r="G120" s="11">
        <v>1</v>
      </c>
      <c r="H120" s="29"/>
    </row>
    <row r="121" spans="1:8" x14ac:dyDescent="0.25">
      <c r="A121" s="120">
        <v>84</v>
      </c>
      <c r="B121" s="5">
        <v>333</v>
      </c>
      <c r="C121" s="28" t="s">
        <v>131</v>
      </c>
      <c r="D121" s="15"/>
      <c r="E121" s="117"/>
      <c r="F121" s="127"/>
      <c r="G121" s="11">
        <v>1</v>
      </c>
      <c r="H121" s="29"/>
    </row>
    <row r="122" spans="1:8" x14ac:dyDescent="0.25">
      <c r="A122" s="120">
        <v>85</v>
      </c>
      <c r="B122" s="5">
        <v>340</v>
      </c>
      <c r="C122" s="28" t="s">
        <v>132</v>
      </c>
      <c r="D122" s="15"/>
      <c r="E122" s="117"/>
      <c r="F122" s="127"/>
      <c r="G122" s="11">
        <v>1</v>
      </c>
      <c r="H122" s="29"/>
    </row>
    <row r="123" spans="1:8" x14ac:dyDescent="0.25">
      <c r="A123" s="120">
        <v>86</v>
      </c>
      <c r="B123" s="5">
        <v>401</v>
      </c>
      <c r="C123" s="28" t="s">
        <v>133</v>
      </c>
      <c r="D123" s="15"/>
      <c r="E123" s="117"/>
      <c r="F123" s="127"/>
      <c r="G123" s="11">
        <v>1</v>
      </c>
      <c r="H123" s="29"/>
    </row>
    <row r="124" spans="1:8" x14ac:dyDescent="0.25">
      <c r="A124" s="120">
        <v>87</v>
      </c>
      <c r="B124" s="5">
        <v>402</v>
      </c>
      <c r="C124" s="28" t="s">
        <v>134</v>
      </c>
      <c r="D124" s="15"/>
      <c r="E124" s="117"/>
      <c r="F124" s="127"/>
      <c r="G124" s="11">
        <v>1</v>
      </c>
      <c r="H124" s="29"/>
    </row>
    <row r="125" spans="1:8" x14ac:dyDescent="0.25">
      <c r="A125" s="120">
        <v>88</v>
      </c>
      <c r="B125" s="5">
        <v>403</v>
      </c>
      <c r="C125" s="28" t="s">
        <v>135</v>
      </c>
      <c r="D125" s="15"/>
      <c r="E125" s="117"/>
      <c r="F125" s="127"/>
      <c r="G125" s="11">
        <v>1</v>
      </c>
      <c r="H125" s="29"/>
    </row>
    <row r="126" spans="1:8" x14ac:dyDescent="0.25">
      <c r="A126" s="120">
        <v>89</v>
      </c>
      <c r="B126" s="5">
        <v>404</v>
      </c>
      <c r="C126" s="28" t="s">
        <v>292</v>
      </c>
      <c r="D126" s="15"/>
      <c r="E126" s="117"/>
      <c r="F126" s="127"/>
      <c r="G126" s="11">
        <v>1</v>
      </c>
      <c r="H126" s="29"/>
    </row>
    <row r="127" spans="1:8" x14ac:dyDescent="0.25">
      <c r="A127" s="120">
        <v>90</v>
      </c>
      <c r="B127" s="5">
        <v>405</v>
      </c>
      <c r="C127" s="28" t="s">
        <v>136</v>
      </c>
      <c r="D127" s="15"/>
      <c r="E127" s="117"/>
      <c r="F127" s="127"/>
      <c r="G127" s="11">
        <v>1</v>
      </c>
      <c r="H127" s="29"/>
    </row>
    <row r="128" spans="1:8" x14ac:dyDescent="0.25">
      <c r="A128" s="120">
        <v>91</v>
      </c>
      <c r="B128" s="5">
        <v>406</v>
      </c>
      <c r="C128" s="28" t="s">
        <v>137</v>
      </c>
      <c r="D128" s="15"/>
      <c r="E128" s="117"/>
      <c r="F128" s="127"/>
      <c r="G128" s="11">
        <v>1</v>
      </c>
      <c r="H128" s="29"/>
    </row>
    <row r="129" spans="1:8" x14ac:dyDescent="0.25">
      <c r="A129" s="120">
        <v>92</v>
      </c>
      <c r="B129" s="5">
        <v>407</v>
      </c>
      <c r="C129" s="28" t="s">
        <v>138</v>
      </c>
      <c r="D129" s="136" t="s">
        <v>285</v>
      </c>
      <c r="E129" s="117"/>
      <c r="F129" s="127"/>
      <c r="G129" s="11">
        <v>1</v>
      </c>
      <c r="H129" s="29"/>
    </row>
    <row r="130" spans="1:8" x14ac:dyDescent="0.25">
      <c r="A130" s="120">
        <v>93</v>
      </c>
      <c r="B130" s="5">
        <v>408</v>
      </c>
      <c r="C130" s="28" t="s">
        <v>139</v>
      </c>
      <c r="D130" s="136" t="s">
        <v>285</v>
      </c>
      <c r="E130" s="117"/>
      <c r="F130" s="127"/>
      <c r="G130" s="11">
        <v>1</v>
      </c>
      <c r="H130" s="29"/>
    </row>
    <row r="131" spans="1:8" x14ac:dyDescent="0.25">
      <c r="A131" s="120">
        <v>94</v>
      </c>
      <c r="B131" s="5">
        <v>409</v>
      </c>
      <c r="C131" s="28" t="s">
        <v>140</v>
      </c>
      <c r="D131" s="136" t="s">
        <v>285</v>
      </c>
      <c r="E131" s="117"/>
      <c r="F131" s="127"/>
      <c r="G131" s="11">
        <v>1</v>
      </c>
      <c r="H131" s="29"/>
    </row>
    <row r="132" spans="1:8" x14ac:dyDescent="0.25">
      <c r="A132" s="120">
        <v>95</v>
      </c>
      <c r="B132" s="5">
        <v>410</v>
      </c>
      <c r="C132" s="28" t="s">
        <v>141</v>
      </c>
      <c r="D132" s="136" t="s">
        <v>285</v>
      </c>
      <c r="E132" s="117"/>
      <c r="F132" s="127"/>
      <c r="G132" s="11">
        <v>1</v>
      </c>
      <c r="H132" s="29"/>
    </row>
    <row r="133" spans="1:8" x14ac:dyDescent="0.25">
      <c r="A133" s="120">
        <v>96</v>
      </c>
      <c r="B133" s="5">
        <v>411</v>
      </c>
      <c r="C133" s="28" t="s">
        <v>142</v>
      </c>
      <c r="D133" s="136" t="s">
        <v>285</v>
      </c>
      <c r="E133" s="117"/>
      <c r="F133" s="127"/>
      <c r="G133" s="11">
        <v>1</v>
      </c>
      <c r="H133" s="29"/>
    </row>
    <row r="134" spans="1:8" x14ac:dyDescent="0.25">
      <c r="A134" s="120">
        <v>97</v>
      </c>
      <c r="B134" s="5">
        <v>415</v>
      </c>
      <c r="C134" s="28" t="s">
        <v>143</v>
      </c>
      <c r="D134" s="15"/>
      <c r="E134" s="117"/>
      <c r="F134" s="127"/>
      <c r="G134" s="11">
        <v>1</v>
      </c>
      <c r="H134" s="29"/>
    </row>
    <row r="135" spans="1:8" x14ac:dyDescent="0.25">
      <c r="A135" s="120">
        <v>98</v>
      </c>
      <c r="B135" s="5">
        <v>416</v>
      </c>
      <c r="C135" s="28" t="s">
        <v>144</v>
      </c>
      <c r="D135" s="15"/>
      <c r="E135" s="117"/>
      <c r="F135" s="127"/>
      <c r="G135" s="11">
        <v>1</v>
      </c>
      <c r="H135" s="29"/>
    </row>
    <row r="136" spans="1:8" x14ac:dyDescent="0.25">
      <c r="A136" s="120">
        <v>99</v>
      </c>
      <c r="B136" s="5">
        <v>417</v>
      </c>
      <c r="C136" s="28" t="s">
        <v>145</v>
      </c>
      <c r="D136" s="15"/>
      <c r="E136" s="117"/>
      <c r="F136" s="127"/>
      <c r="G136" s="11">
        <v>1</v>
      </c>
      <c r="H136" s="29"/>
    </row>
    <row r="137" spans="1:8" x14ac:dyDescent="0.25">
      <c r="A137" s="120">
        <v>100</v>
      </c>
      <c r="B137" s="5">
        <v>418</v>
      </c>
      <c r="C137" s="28" t="s">
        <v>146</v>
      </c>
      <c r="D137" s="15"/>
      <c r="E137" s="117"/>
      <c r="F137" s="127"/>
      <c r="G137" s="11">
        <v>1</v>
      </c>
      <c r="H137" s="29"/>
    </row>
    <row r="138" spans="1:8" x14ac:dyDescent="0.25">
      <c r="A138" s="120">
        <v>101</v>
      </c>
      <c r="B138" s="5">
        <v>419</v>
      </c>
      <c r="C138" s="28" t="s">
        <v>147</v>
      </c>
      <c r="D138" s="15"/>
      <c r="E138" s="117"/>
      <c r="F138" s="127"/>
      <c r="G138" s="11">
        <v>1</v>
      </c>
      <c r="H138" s="29"/>
    </row>
    <row r="139" spans="1:8" x14ac:dyDescent="0.25">
      <c r="A139" s="120">
        <v>102</v>
      </c>
      <c r="B139" s="5">
        <v>420</v>
      </c>
      <c r="C139" s="28" t="s">
        <v>148</v>
      </c>
      <c r="D139" s="15"/>
      <c r="E139" s="117"/>
      <c r="F139" s="127"/>
      <c r="G139" s="11">
        <v>1</v>
      </c>
      <c r="H139" s="29"/>
    </row>
    <row r="140" spans="1:8" ht="30" x14ac:dyDescent="0.25">
      <c r="A140" s="120">
        <v>103</v>
      </c>
      <c r="B140" s="5">
        <v>421</v>
      </c>
      <c r="C140" s="28" t="s">
        <v>149</v>
      </c>
      <c r="D140" s="15"/>
      <c r="E140" s="117"/>
      <c r="F140" s="127"/>
      <c r="G140" s="11">
        <v>1</v>
      </c>
      <c r="H140" s="29"/>
    </row>
    <row r="141" spans="1:8" x14ac:dyDescent="0.25">
      <c r="A141" s="120">
        <v>104</v>
      </c>
      <c r="B141" s="5">
        <v>422</v>
      </c>
      <c r="C141" s="28" t="s">
        <v>150</v>
      </c>
      <c r="D141" s="15"/>
      <c r="E141" s="117"/>
      <c r="F141" s="127"/>
      <c r="G141" s="11">
        <v>1</v>
      </c>
      <c r="H141" s="29"/>
    </row>
    <row r="142" spans="1:8" x14ac:dyDescent="0.25">
      <c r="A142" s="120">
        <v>105</v>
      </c>
      <c r="B142" s="5">
        <v>423</v>
      </c>
      <c r="C142" s="28" t="s">
        <v>151</v>
      </c>
      <c r="D142" s="15"/>
      <c r="E142" s="117"/>
      <c r="F142" s="127"/>
      <c r="G142" s="11">
        <v>1</v>
      </c>
      <c r="H142" s="29"/>
    </row>
    <row r="143" spans="1:8" ht="30" x14ac:dyDescent="0.25">
      <c r="A143" s="120">
        <v>106</v>
      </c>
      <c r="B143" s="5">
        <v>424</v>
      </c>
      <c r="C143" s="28" t="s">
        <v>152</v>
      </c>
      <c r="D143" s="15"/>
      <c r="E143" s="117"/>
      <c r="F143" s="127"/>
      <c r="G143" s="11">
        <v>1</v>
      </c>
      <c r="H143" s="29"/>
    </row>
    <row r="144" spans="1:8" ht="30" x14ac:dyDescent="0.25">
      <c r="A144" s="120">
        <v>107</v>
      </c>
      <c r="B144" s="5">
        <v>425</v>
      </c>
      <c r="C144" s="28" t="s">
        <v>153</v>
      </c>
      <c r="D144" s="15"/>
      <c r="E144" s="117"/>
      <c r="F144" s="127"/>
      <c r="G144" s="11">
        <v>1</v>
      </c>
      <c r="H144" s="29"/>
    </row>
    <row r="145" spans="1:8" ht="30" x14ac:dyDescent="0.25">
      <c r="A145" s="120">
        <v>108</v>
      </c>
      <c r="B145" s="5">
        <v>426</v>
      </c>
      <c r="C145" s="28" t="s">
        <v>154</v>
      </c>
      <c r="D145" s="15"/>
      <c r="E145" s="117"/>
      <c r="F145" s="127"/>
      <c r="G145" s="11">
        <v>1</v>
      </c>
      <c r="H145" s="29"/>
    </row>
    <row r="146" spans="1:8" ht="30" x14ac:dyDescent="0.25">
      <c r="A146" s="120">
        <v>109</v>
      </c>
      <c r="B146" s="5">
        <v>427</v>
      </c>
      <c r="C146" s="28" t="s">
        <v>155</v>
      </c>
      <c r="D146" s="15"/>
      <c r="E146" s="117"/>
      <c r="F146" s="127"/>
      <c r="G146" s="11">
        <v>1</v>
      </c>
      <c r="H146" s="29"/>
    </row>
    <row r="147" spans="1:8" x14ac:dyDescent="0.25">
      <c r="A147" s="120">
        <v>110</v>
      </c>
      <c r="B147" s="5">
        <v>430</v>
      </c>
      <c r="C147" s="28" t="s">
        <v>156</v>
      </c>
      <c r="D147" s="15"/>
      <c r="E147" s="117"/>
      <c r="F147" s="127"/>
      <c r="G147" s="11">
        <v>1</v>
      </c>
      <c r="H147" s="29"/>
    </row>
    <row r="148" spans="1:8" x14ac:dyDescent="0.25">
      <c r="A148" s="120">
        <v>111</v>
      </c>
      <c r="B148" s="5">
        <v>431</v>
      </c>
      <c r="C148" s="28" t="s">
        <v>157</v>
      </c>
      <c r="D148" s="15"/>
      <c r="E148" s="117"/>
      <c r="F148" s="127"/>
      <c r="G148" s="11">
        <v>1</v>
      </c>
      <c r="H148" s="29"/>
    </row>
    <row r="149" spans="1:8" x14ac:dyDescent="0.25">
      <c r="A149" s="120">
        <v>112</v>
      </c>
      <c r="B149" s="5">
        <v>432</v>
      </c>
      <c r="C149" s="28" t="s">
        <v>158</v>
      </c>
      <c r="D149" s="15"/>
      <c r="E149" s="117"/>
      <c r="F149" s="127"/>
      <c r="G149" s="11">
        <v>1</v>
      </c>
      <c r="H149" s="29"/>
    </row>
    <row r="150" spans="1:8" x14ac:dyDescent="0.25">
      <c r="A150" s="120">
        <v>113</v>
      </c>
      <c r="B150" s="5">
        <v>433</v>
      </c>
      <c r="C150" s="28" t="s">
        <v>159</v>
      </c>
      <c r="D150" s="15"/>
      <c r="E150" s="117"/>
      <c r="F150" s="127"/>
      <c r="G150" s="11">
        <v>1</v>
      </c>
      <c r="H150" s="29"/>
    </row>
    <row r="151" spans="1:8" x14ac:dyDescent="0.25">
      <c r="A151" s="120">
        <v>114</v>
      </c>
      <c r="B151" s="5">
        <v>440</v>
      </c>
      <c r="C151" s="28" t="s">
        <v>160</v>
      </c>
      <c r="D151" s="15"/>
      <c r="E151" s="117"/>
      <c r="F151" s="127"/>
      <c r="G151" s="11">
        <v>1</v>
      </c>
      <c r="H151" s="29"/>
    </row>
    <row r="152" spans="1:8" x14ac:dyDescent="0.25">
      <c r="A152" s="120">
        <v>115</v>
      </c>
      <c r="B152" s="5">
        <v>441</v>
      </c>
      <c r="C152" s="28" t="s">
        <v>161</v>
      </c>
      <c r="D152" s="15"/>
      <c r="E152" s="117"/>
      <c r="F152" s="127"/>
      <c r="G152" s="11">
        <v>1</v>
      </c>
      <c r="H152" s="29"/>
    </row>
    <row r="153" spans="1:8" x14ac:dyDescent="0.25">
      <c r="A153" s="120">
        <v>116</v>
      </c>
      <c r="B153" s="5">
        <v>442</v>
      </c>
      <c r="C153" s="28" t="s">
        <v>162</v>
      </c>
      <c r="D153" s="15"/>
      <c r="E153" s="117"/>
      <c r="F153" s="127"/>
      <c r="G153" s="11">
        <v>1</v>
      </c>
      <c r="H153" s="29"/>
    </row>
    <row r="154" spans="1:8" x14ac:dyDescent="0.25">
      <c r="A154" s="120">
        <v>117</v>
      </c>
      <c r="B154" s="5">
        <v>443</v>
      </c>
      <c r="C154" s="28" t="s">
        <v>163</v>
      </c>
      <c r="D154" s="15"/>
      <c r="E154" s="117"/>
      <c r="F154" s="127"/>
      <c r="G154" s="11">
        <v>1</v>
      </c>
      <c r="H154" s="29"/>
    </row>
    <row r="155" spans="1:8" x14ac:dyDescent="0.25">
      <c r="A155" s="120">
        <v>118</v>
      </c>
      <c r="B155" s="5">
        <v>444</v>
      </c>
      <c r="C155" s="28" t="s">
        <v>164</v>
      </c>
      <c r="D155" s="15"/>
      <c r="E155" s="117"/>
      <c r="F155" s="127"/>
      <c r="G155" s="11">
        <v>1</v>
      </c>
      <c r="H155" s="29"/>
    </row>
    <row r="156" spans="1:8" x14ac:dyDescent="0.25">
      <c r="A156" s="120">
        <v>119</v>
      </c>
      <c r="B156" s="5">
        <v>445</v>
      </c>
      <c r="C156" s="28" t="s">
        <v>165</v>
      </c>
      <c r="D156" s="15"/>
      <c r="E156" s="117"/>
      <c r="F156" s="127"/>
      <c r="G156" s="11">
        <v>1</v>
      </c>
      <c r="H156" s="29"/>
    </row>
    <row r="157" spans="1:8" x14ac:dyDescent="0.25">
      <c r="A157" s="120">
        <v>120</v>
      </c>
      <c r="B157" s="5">
        <v>450</v>
      </c>
      <c r="C157" s="28" t="s">
        <v>166</v>
      </c>
      <c r="D157" s="15"/>
      <c r="E157" s="117"/>
      <c r="F157" s="127"/>
      <c r="G157" s="11">
        <v>1</v>
      </c>
      <c r="H157" s="29"/>
    </row>
    <row r="158" spans="1:8" x14ac:dyDescent="0.25">
      <c r="A158" s="120">
        <v>121</v>
      </c>
      <c r="B158" s="5">
        <v>451</v>
      </c>
      <c r="C158" s="28" t="s">
        <v>167</v>
      </c>
      <c r="D158" s="136" t="s">
        <v>285</v>
      </c>
      <c r="E158" s="117"/>
      <c r="F158" s="127"/>
      <c r="G158" s="11">
        <v>1</v>
      </c>
      <c r="H158" s="29"/>
    </row>
    <row r="159" spans="1:8" x14ac:dyDescent="0.25">
      <c r="A159" s="120">
        <v>122</v>
      </c>
      <c r="B159" s="5">
        <v>452</v>
      </c>
      <c r="C159" s="28" t="s">
        <v>168</v>
      </c>
      <c r="D159" s="15"/>
      <c r="E159" s="117"/>
      <c r="F159" s="127"/>
      <c r="G159" s="11">
        <v>1</v>
      </c>
      <c r="H159" s="29"/>
    </row>
    <row r="160" spans="1:8" x14ac:dyDescent="0.25">
      <c r="A160" s="120">
        <v>123</v>
      </c>
      <c r="B160" s="5">
        <v>453</v>
      </c>
      <c r="C160" s="28" t="s">
        <v>169</v>
      </c>
      <c r="D160" s="15"/>
      <c r="E160" s="117"/>
      <c r="F160" s="127"/>
      <c r="G160" s="11">
        <v>1</v>
      </c>
      <c r="H160" s="29"/>
    </row>
    <row r="161" spans="1:8" x14ac:dyDescent="0.25">
      <c r="A161" s="120">
        <v>124</v>
      </c>
      <c r="B161" s="5">
        <v>454</v>
      </c>
      <c r="C161" s="28" t="s">
        <v>170</v>
      </c>
      <c r="D161" s="15"/>
      <c r="E161" s="117"/>
      <c r="F161" s="127"/>
      <c r="G161" s="11">
        <v>1</v>
      </c>
      <c r="H161" s="29"/>
    </row>
    <row r="162" spans="1:8" x14ac:dyDescent="0.25">
      <c r="A162" s="120">
        <v>125</v>
      </c>
      <c r="B162" s="5">
        <v>455</v>
      </c>
      <c r="C162" s="28" t="s">
        <v>171</v>
      </c>
      <c r="D162" s="15"/>
      <c r="E162" s="117"/>
      <c r="F162" s="127"/>
      <c r="G162" s="11">
        <v>1</v>
      </c>
      <c r="H162" s="29"/>
    </row>
    <row r="163" spans="1:8" x14ac:dyDescent="0.25">
      <c r="A163" s="120">
        <v>126</v>
      </c>
      <c r="B163" s="5">
        <v>456</v>
      </c>
      <c r="C163" s="28" t="s">
        <v>172</v>
      </c>
      <c r="D163" s="15"/>
      <c r="E163" s="117"/>
      <c r="F163" s="127"/>
      <c r="G163" s="11">
        <v>1</v>
      </c>
      <c r="H163" s="29"/>
    </row>
    <row r="164" spans="1:8" x14ac:dyDescent="0.25">
      <c r="A164" s="120">
        <v>127</v>
      </c>
      <c r="B164" s="5">
        <v>457</v>
      </c>
      <c r="C164" s="28" t="s">
        <v>173</v>
      </c>
      <c r="D164" s="15"/>
      <c r="E164" s="117"/>
      <c r="F164" s="127"/>
      <c r="G164" s="11">
        <v>1</v>
      </c>
      <c r="H164" s="29"/>
    </row>
    <row r="165" spans="1:8" x14ac:dyDescent="0.25">
      <c r="A165" s="120">
        <v>128</v>
      </c>
      <c r="B165" s="5">
        <v>458</v>
      </c>
      <c r="C165" s="28" t="s">
        <v>174</v>
      </c>
      <c r="D165" s="15"/>
      <c r="E165" s="117"/>
      <c r="F165" s="127"/>
      <c r="G165" s="11">
        <v>1</v>
      </c>
      <c r="H165" s="29"/>
    </row>
    <row r="166" spans="1:8" x14ac:dyDescent="0.25">
      <c r="A166" s="120">
        <v>129</v>
      </c>
      <c r="B166" s="5">
        <v>459</v>
      </c>
      <c r="C166" s="28" t="s">
        <v>175</v>
      </c>
      <c r="D166" s="15"/>
      <c r="E166" s="117"/>
      <c r="F166" s="127"/>
      <c r="G166" s="11">
        <v>1</v>
      </c>
      <c r="H166" s="29"/>
    </row>
    <row r="167" spans="1:8" x14ac:dyDescent="0.25">
      <c r="A167" s="120">
        <v>130</v>
      </c>
      <c r="B167" s="5">
        <v>460</v>
      </c>
      <c r="C167" s="28" t="s">
        <v>176</v>
      </c>
      <c r="D167" s="15"/>
      <c r="E167" s="117"/>
      <c r="F167" s="127"/>
      <c r="G167" s="11">
        <v>1</v>
      </c>
      <c r="H167" s="29"/>
    </row>
    <row r="168" spans="1:8" x14ac:dyDescent="0.25">
      <c r="A168" s="120">
        <v>131</v>
      </c>
      <c r="B168" s="5">
        <v>461</v>
      </c>
      <c r="C168" s="28" t="s">
        <v>177</v>
      </c>
      <c r="D168" s="15"/>
      <c r="E168" s="117"/>
      <c r="F168" s="127"/>
      <c r="G168" s="11">
        <v>1</v>
      </c>
      <c r="H168" s="29"/>
    </row>
    <row r="169" spans="1:8" x14ac:dyDescent="0.25">
      <c r="A169" s="120">
        <v>132</v>
      </c>
      <c r="B169" s="5">
        <v>462</v>
      </c>
      <c r="C169" s="28" t="s">
        <v>178</v>
      </c>
      <c r="D169" s="15"/>
      <c r="E169" s="117"/>
      <c r="F169" s="127"/>
      <c r="G169" s="11">
        <v>1</v>
      </c>
      <c r="H169" s="29"/>
    </row>
    <row r="170" spans="1:8" x14ac:dyDescent="0.25">
      <c r="A170" s="120">
        <v>133</v>
      </c>
      <c r="B170" s="5">
        <v>463</v>
      </c>
      <c r="C170" s="28" t="s">
        <v>179</v>
      </c>
      <c r="D170" s="15"/>
      <c r="E170" s="117"/>
      <c r="F170" s="127"/>
      <c r="G170" s="11">
        <v>1</v>
      </c>
      <c r="H170" s="29"/>
    </row>
    <row r="171" spans="1:8" x14ac:dyDescent="0.25">
      <c r="A171" s="120">
        <v>134</v>
      </c>
      <c r="B171" s="5">
        <v>464</v>
      </c>
      <c r="C171" s="28" t="s">
        <v>180</v>
      </c>
      <c r="D171" s="15"/>
      <c r="E171" s="117"/>
      <c r="F171" s="127"/>
      <c r="G171" s="11">
        <v>1</v>
      </c>
      <c r="H171" s="29"/>
    </row>
    <row r="172" spans="1:8" x14ac:dyDescent="0.25">
      <c r="A172" s="120">
        <v>135</v>
      </c>
      <c r="B172" s="5">
        <v>465</v>
      </c>
      <c r="C172" s="28" t="s">
        <v>181</v>
      </c>
      <c r="D172" s="15"/>
      <c r="E172" s="117"/>
      <c r="F172" s="127"/>
      <c r="G172" s="11">
        <v>1</v>
      </c>
      <c r="H172" s="29"/>
    </row>
    <row r="173" spans="1:8" x14ac:dyDescent="0.25">
      <c r="A173" s="120">
        <v>136</v>
      </c>
      <c r="B173" s="5">
        <v>470</v>
      </c>
      <c r="C173" s="28" t="s">
        <v>182</v>
      </c>
      <c r="D173" s="136" t="s">
        <v>285</v>
      </c>
      <c r="E173" s="117"/>
      <c r="F173" s="127"/>
      <c r="G173" s="11">
        <v>1</v>
      </c>
      <c r="H173" s="29"/>
    </row>
    <row r="174" spans="1:8" x14ac:dyDescent="0.25">
      <c r="A174" s="120">
        <v>138</v>
      </c>
      <c r="B174" s="5">
        <v>501</v>
      </c>
      <c r="C174" s="28" t="s">
        <v>183</v>
      </c>
      <c r="D174" s="15"/>
      <c r="E174" s="117"/>
      <c r="F174" s="127"/>
      <c r="G174" s="11">
        <v>1</v>
      </c>
      <c r="H174" s="29"/>
    </row>
    <row r="175" spans="1:8" x14ac:dyDescent="0.25">
      <c r="A175" s="120">
        <v>139</v>
      </c>
      <c r="B175" s="5">
        <v>502</v>
      </c>
      <c r="C175" s="28" t="s">
        <v>184</v>
      </c>
      <c r="D175" s="136" t="s">
        <v>285</v>
      </c>
      <c r="E175" s="117"/>
      <c r="F175" s="127"/>
      <c r="G175" s="11">
        <v>1</v>
      </c>
      <c r="H175" s="29"/>
    </row>
    <row r="176" spans="1:8" x14ac:dyDescent="0.25">
      <c r="A176" s="120">
        <v>140</v>
      </c>
      <c r="B176" s="5">
        <v>503</v>
      </c>
      <c r="C176" s="28" t="s">
        <v>185</v>
      </c>
      <c r="D176" s="15"/>
      <c r="E176" s="117"/>
      <c r="F176" s="127"/>
      <c r="G176" s="11">
        <v>1</v>
      </c>
      <c r="H176" s="29"/>
    </row>
    <row r="177" spans="1:12" x14ac:dyDescent="0.25">
      <c r="A177" s="120">
        <v>141</v>
      </c>
      <c r="B177" s="5">
        <v>601</v>
      </c>
      <c r="C177" s="28" t="s">
        <v>186</v>
      </c>
      <c r="D177" s="15"/>
      <c r="E177" s="18"/>
      <c r="F177" s="127"/>
      <c r="G177" s="11" t="str">
        <f>IF(SUM(G178:G184)=1,"","Nerovná se 100 %")</f>
        <v>Nerovná se 100 %</v>
      </c>
      <c r="H177" s="29" t="str">
        <f>IF(SUM(H178:H184)=F177,"","Nerovná se paušální ceně")</f>
        <v/>
      </c>
    </row>
    <row r="178" spans="1:12" x14ac:dyDescent="0.25">
      <c r="A178" s="121"/>
      <c r="B178" s="1"/>
      <c r="C178" s="27" t="s">
        <v>247</v>
      </c>
      <c r="D178" s="16"/>
      <c r="E178" s="114" t="s">
        <v>248</v>
      </c>
      <c r="F178" s="128"/>
      <c r="G178" s="98"/>
      <c r="H178" s="30">
        <f>$F$177*G178</f>
        <v>0</v>
      </c>
    </row>
    <row r="179" spans="1:12" x14ac:dyDescent="0.25">
      <c r="A179" s="121"/>
      <c r="B179" s="1"/>
      <c r="C179" s="115" t="s">
        <v>237</v>
      </c>
      <c r="D179" s="16"/>
      <c r="E179" s="114" t="s">
        <v>248</v>
      </c>
      <c r="F179" s="128"/>
      <c r="G179" s="98"/>
      <c r="H179" s="30">
        <f t="shared" ref="H179:H184" si="11">$F$177*G179</f>
        <v>0</v>
      </c>
    </row>
    <row r="180" spans="1:12" x14ac:dyDescent="0.25">
      <c r="A180" s="121"/>
      <c r="B180" s="1"/>
      <c r="C180" s="115" t="s">
        <v>236</v>
      </c>
      <c r="D180" s="16"/>
      <c r="E180" s="114" t="s">
        <v>248</v>
      </c>
      <c r="F180" s="128"/>
      <c r="G180" s="98"/>
      <c r="H180" s="30">
        <f t="shared" si="11"/>
        <v>0</v>
      </c>
    </row>
    <row r="181" spans="1:12" x14ac:dyDescent="0.25">
      <c r="A181" s="121"/>
      <c r="B181" s="1"/>
      <c r="C181" s="115" t="s">
        <v>235</v>
      </c>
      <c r="D181" s="16"/>
      <c r="E181" s="114" t="s">
        <v>248</v>
      </c>
      <c r="F181" s="128"/>
      <c r="G181" s="98"/>
      <c r="H181" s="30">
        <f t="shared" si="11"/>
        <v>0</v>
      </c>
      <c r="L181" s="42"/>
    </row>
    <row r="182" spans="1:12" x14ac:dyDescent="0.25">
      <c r="A182" s="121"/>
      <c r="B182" s="1"/>
      <c r="C182" s="115" t="s">
        <v>238</v>
      </c>
      <c r="D182" s="16"/>
      <c r="E182" s="114" t="s">
        <v>248</v>
      </c>
      <c r="F182" s="128"/>
      <c r="G182" s="98"/>
      <c r="H182" s="30">
        <f t="shared" si="11"/>
        <v>0</v>
      </c>
    </row>
    <row r="183" spans="1:12" x14ac:dyDescent="0.25">
      <c r="A183" s="121"/>
      <c r="B183" s="1"/>
      <c r="C183" s="115" t="s">
        <v>246</v>
      </c>
      <c r="D183" s="16"/>
      <c r="E183" s="114" t="s">
        <v>248</v>
      </c>
      <c r="F183" s="128"/>
      <c r="G183" s="98"/>
      <c r="H183" s="30">
        <f t="shared" si="11"/>
        <v>0</v>
      </c>
      <c r="L183" s="42"/>
    </row>
    <row r="184" spans="1:12" x14ac:dyDescent="0.25">
      <c r="A184" s="121"/>
      <c r="B184" s="1"/>
      <c r="C184" s="115" t="s">
        <v>240</v>
      </c>
      <c r="D184" s="16"/>
      <c r="E184" s="114" t="s">
        <v>254</v>
      </c>
      <c r="F184" s="128"/>
      <c r="G184" s="98">
        <v>0.2</v>
      </c>
      <c r="H184" s="30">
        <f t="shared" si="11"/>
        <v>0</v>
      </c>
    </row>
    <row r="185" spans="1:12" x14ac:dyDescent="0.25">
      <c r="A185" s="120">
        <v>142</v>
      </c>
      <c r="B185" s="5">
        <v>602</v>
      </c>
      <c r="C185" s="28" t="s">
        <v>187</v>
      </c>
      <c r="D185" s="15"/>
      <c r="E185" s="18"/>
      <c r="F185" s="127"/>
      <c r="G185" s="11" t="str">
        <f>IF(SUM(G186:G192)=1,"","Nerovná se 100 %")</f>
        <v>Nerovná se 100 %</v>
      </c>
      <c r="H185" s="29" t="str">
        <f>IF(SUM(H186:H192)=F185,"","Nerovná se paušální ceně")</f>
        <v/>
      </c>
    </row>
    <row r="186" spans="1:12" x14ac:dyDescent="0.25">
      <c r="A186" s="121"/>
      <c r="B186" s="1"/>
      <c r="C186" s="115" t="s">
        <v>235</v>
      </c>
      <c r="D186" s="16"/>
      <c r="E186" s="114" t="s">
        <v>248</v>
      </c>
      <c r="F186" s="128"/>
      <c r="G186" s="98"/>
      <c r="H186" s="30">
        <f>$F$185*G186</f>
        <v>0</v>
      </c>
    </row>
    <row r="187" spans="1:12" x14ac:dyDescent="0.25">
      <c r="A187" s="121"/>
      <c r="B187" s="1"/>
      <c r="C187" s="115" t="s">
        <v>236</v>
      </c>
      <c r="D187" s="16"/>
      <c r="E187" s="114" t="s">
        <v>248</v>
      </c>
      <c r="F187" s="128"/>
      <c r="G187" s="98"/>
      <c r="H187" s="30">
        <f t="shared" ref="H187:H192" si="12">$F$185*G187</f>
        <v>0</v>
      </c>
    </row>
    <row r="188" spans="1:12" x14ac:dyDescent="0.25">
      <c r="A188" s="121"/>
      <c r="B188" s="1"/>
      <c r="C188" s="115" t="s">
        <v>234</v>
      </c>
      <c r="D188" s="16"/>
      <c r="E188" s="114" t="s">
        <v>248</v>
      </c>
      <c r="F188" s="128"/>
      <c r="G188" s="98"/>
      <c r="H188" s="30">
        <f t="shared" si="12"/>
        <v>0</v>
      </c>
    </row>
    <row r="189" spans="1:12" x14ac:dyDescent="0.25">
      <c r="A189" s="121"/>
      <c r="B189" s="1"/>
      <c r="C189" s="115" t="s">
        <v>237</v>
      </c>
      <c r="D189" s="16"/>
      <c r="E189" s="114" t="s">
        <v>248</v>
      </c>
      <c r="F189" s="128"/>
      <c r="G189" s="98"/>
      <c r="H189" s="30">
        <f t="shared" si="12"/>
        <v>0</v>
      </c>
      <c r="L189" s="42"/>
    </row>
    <row r="190" spans="1:12" x14ac:dyDescent="0.25">
      <c r="A190" s="121"/>
      <c r="B190" s="1"/>
      <c r="C190" s="115" t="s">
        <v>238</v>
      </c>
      <c r="D190" s="16"/>
      <c r="E190" s="114" t="s">
        <v>248</v>
      </c>
      <c r="F190" s="128"/>
      <c r="G190" s="98"/>
      <c r="H190" s="30">
        <f t="shared" si="12"/>
        <v>0</v>
      </c>
    </row>
    <row r="191" spans="1:12" x14ac:dyDescent="0.25">
      <c r="A191" s="121"/>
      <c r="B191" s="1"/>
      <c r="C191" s="115" t="s">
        <v>239</v>
      </c>
      <c r="D191" s="16"/>
      <c r="E191" s="114" t="s">
        <v>248</v>
      </c>
      <c r="F191" s="128"/>
      <c r="G191" s="98"/>
      <c r="H191" s="30">
        <f t="shared" si="12"/>
        <v>0</v>
      </c>
      <c r="L191" s="42"/>
    </row>
    <row r="192" spans="1:12" x14ac:dyDescent="0.25">
      <c r="A192" s="121"/>
      <c r="B192" s="1"/>
      <c r="C192" s="115" t="s">
        <v>240</v>
      </c>
      <c r="D192" s="16"/>
      <c r="E192" s="114" t="s">
        <v>254</v>
      </c>
      <c r="F192" s="128"/>
      <c r="G192" s="98">
        <v>0.2</v>
      </c>
      <c r="H192" s="30">
        <f t="shared" si="12"/>
        <v>0</v>
      </c>
    </row>
    <row r="193" spans="1:12" x14ac:dyDescent="0.25">
      <c r="A193" s="120">
        <v>143</v>
      </c>
      <c r="B193" s="5">
        <v>603</v>
      </c>
      <c r="C193" s="28" t="s">
        <v>188</v>
      </c>
      <c r="D193" s="15"/>
      <c r="E193" s="18"/>
      <c r="F193" s="127"/>
      <c r="G193" s="11" t="str">
        <f>IF(SUM(G194:G199)=1,"","Nerovná se 100 %")</f>
        <v/>
      </c>
      <c r="H193" s="29" t="str">
        <f>IF(SUM(H194:H199)=F193,"","Nerovná se paušální ceně")</f>
        <v/>
      </c>
    </row>
    <row r="194" spans="1:12" x14ac:dyDescent="0.25">
      <c r="A194" s="121"/>
      <c r="B194" s="1"/>
      <c r="C194" s="115" t="s">
        <v>250</v>
      </c>
      <c r="D194" s="16"/>
      <c r="E194" s="114" t="s">
        <v>248</v>
      </c>
      <c r="F194" s="128"/>
      <c r="G194" s="98">
        <v>0.1</v>
      </c>
      <c r="H194" s="30">
        <f>$F$193*G194</f>
        <v>0</v>
      </c>
    </row>
    <row r="195" spans="1:12" x14ac:dyDescent="0.25">
      <c r="A195" s="121"/>
      <c r="B195" s="1"/>
      <c r="C195" s="115" t="s">
        <v>241</v>
      </c>
      <c r="D195" s="16"/>
      <c r="E195" s="114" t="s">
        <v>248</v>
      </c>
      <c r="F195" s="128"/>
      <c r="G195" s="98">
        <v>0.1</v>
      </c>
      <c r="H195" s="30">
        <f t="shared" ref="H195:H199" si="13">$F$193*G195</f>
        <v>0</v>
      </c>
    </row>
    <row r="196" spans="1:12" x14ac:dyDescent="0.25">
      <c r="A196" s="121"/>
      <c r="B196" s="1"/>
      <c r="C196" s="115" t="s">
        <v>249</v>
      </c>
      <c r="D196" s="16"/>
      <c r="E196" s="114" t="s">
        <v>248</v>
      </c>
      <c r="F196" s="128"/>
      <c r="G196" s="98">
        <v>0.1</v>
      </c>
      <c r="H196" s="30">
        <f t="shared" si="13"/>
        <v>0</v>
      </c>
    </row>
    <row r="197" spans="1:12" x14ac:dyDescent="0.25">
      <c r="A197" s="121"/>
      <c r="B197" s="1"/>
      <c r="C197" s="115" t="s">
        <v>251</v>
      </c>
      <c r="D197" s="16"/>
      <c r="E197" s="114" t="s">
        <v>248</v>
      </c>
      <c r="F197" s="128"/>
      <c r="G197" s="98">
        <v>0.1</v>
      </c>
      <c r="H197" s="30">
        <f t="shared" si="13"/>
        <v>0</v>
      </c>
    </row>
    <row r="198" spans="1:12" x14ac:dyDescent="0.25">
      <c r="A198" s="121"/>
      <c r="B198" s="1"/>
      <c r="C198" s="115" t="s">
        <v>252</v>
      </c>
      <c r="D198" s="16"/>
      <c r="E198" s="114" t="s">
        <v>248</v>
      </c>
      <c r="F198" s="128"/>
      <c r="G198" s="98">
        <v>0.4</v>
      </c>
      <c r="H198" s="30">
        <f t="shared" si="13"/>
        <v>0</v>
      </c>
    </row>
    <row r="199" spans="1:12" x14ac:dyDescent="0.25">
      <c r="A199" s="121"/>
      <c r="B199" s="1"/>
      <c r="C199" s="115" t="s">
        <v>240</v>
      </c>
      <c r="D199" s="16"/>
      <c r="E199" s="114" t="s">
        <v>254</v>
      </c>
      <c r="F199" s="128"/>
      <c r="G199" s="98">
        <v>0.2</v>
      </c>
      <c r="H199" s="30">
        <f t="shared" si="13"/>
        <v>0</v>
      </c>
      <c r="L199" s="42"/>
    </row>
    <row r="200" spans="1:12" x14ac:dyDescent="0.25">
      <c r="A200" s="120">
        <v>144</v>
      </c>
      <c r="B200" s="5">
        <v>604</v>
      </c>
      <c r="C200" s="28" t="s">
        <v>189</v>
      </c>
      <c r="D200" s="15"/>
      <c r="E200" s="18"/>
      <c r="F200" s="127"/>
      <c r="G200" s="11" t="str">
        <f>IF(SUM(G201:G207)=1,"","Nerovná se 100 %")</f>
        <v>Nerovná se 100 %</v>
      </c>
      <c r="H200" s="29" t="str">
        <f>IF(SUM(H201:H207)=F200,"","Nerovná se paušální ceně")</f>
        <v/>
      </c>
    </row>
    <row r="201" spans="1:12" x14ac:dyDescent="0.25">
      <c r="A201" s="121"/>
      <c r="B201" s="1"/>
      <c r="C201" s="115" t="s">
        <v>235</v>
      </c>
      <c r="D201" s="16"/>
      <c r="E201" s="114" t="s">
        <v>248</v>
      </c>
      <c r="F201" s="128"/>
      <c r="G201" s="98"/>
      <c r="H201" s="30">
        <f>$F$200*G201</f>
        <v>0</v>
      </c>
    </row>
    <row r="202" spans="1:12" x14ac:dyDescent="0.25">
      <c r="A202" s="121"/>
      <c r="B202" s="1"/>
      <c r="C202" s="115" t="s">
        <v>236</v>
      </c>
      <c r="D202" s="16"/>
      <c r="E202" s="114" t="s">
        <v>248</v>
      </c>
      <c r="F202" s="128"/>
      <c r="G202" s="98"/>
      <c r="H202" s="30">
        <f t="shared" ref="H202:H207" si="14">$F$200*G202</f>
        <v>0</v>
      </c>
    </row>
    <row r="203" spans="1:12" x14ac:dyDescent="0.25">
      <c r="A203" s="121"/>
      <c r="B203" s="1"/>
      <c r="C203" s="115" t="s">
        <v>234</v>
      </c>
      <c r="D203" s="16"/>
      <c r="E203" s="114" t="s">
        <v>248</v>
      </c>
      <c r="F203" s="128"/>
      <c r="G203" s="98"/>
      <c r="H203" s="30">
        <f t="shared" si="14"/>
        <v>0</v>
      </c>
    </row>
    <row r="204" spans="1:12" x14ac:dyDescent="0.25">
      <c r="A204" s="121"/>
      <c r="B204" s="1"/>
      <c r="C204" s="115" t="s">
        <v>237</v>
      </c>
      <c r="D204" s="16"/>
      <c r="E204" s="114" t="s">
        <v>248</v>
      </c>
      <c r="F204" s="128"/>
      <c r="G204" s="98"/>
      <c r="H204" s="30">
        <f t="shared" si="14"/>
        <v>0</v>
      </c>
    </row>
    <row r="205" spans="1:12" x14ac:dyDescent="0.25">
      <c r="A205" s="121"/>
      <c r="B205" s="1"/>
      <c r="C205" s="115" t="s">
        <v>238</v>
      </c>
      <c r="D205" s="16"/>
      <c r="E205" s="114" t="s">
        <v>248</v>
      </c>
      <c r="F205" s="128"/>
      <c r="G205" s="98"/>
      <c r="H205" s="30">
        <f t="shared" si="14"/>
        <v>0</v>
      </c>
    </row>
    <row r="206" spans="1:12" x14ac:dyDescent="0.25">
      <c r="A206" s="121"/>
      <c r="B206" s="1"/>
      <c r="C206" s="115" t="s">
        <v>239</v>
      </c>
      <c r="D206" s="16"/>
      <c r="E206" s="114" t="s">
        <v>248</v>
      </c>
      <c r="F206" s="128"/>
      <c r="G206" s="98"/>
      <c r="H206" s="30">
        <f t="shared" si="14"/>
        <v>0</v>
      </c>
    </row>
    <row r="207" spans="1:12" x14ac:dyDescent="0.25">
      <c r="A207" s="121"/>
      <c r="B207" s="1"/>
      <c r="C207" s="115" t="s">
        <v>240</v>
      </c>
      <c r="D207" s="16"/>
      <c r="E207" s="114" t="s">
        <v>254</v>
      </c>
      <c r="F207" s="128"/>
      <c r="G207" s="98">
        <v>0.2</v>
      </c>
      <c r="H207" s="30">
        <f t="shared" si="14"/>
        <v>0</v>
      </c>
      <c r="L207" s="42"/>
    </row>
    <row r="208" spans="1:12" x14ac:dyDescent="0.25">
      <c r="A208" s="120">
        <v>145</v>
      </c>
      <c r="B208" s="5">
        <v>606</v>
      </c>
      <c r="C208" s="28" t="s">
        <v>190</v>
      </c>
      <c r="D208" s="15"/>
      <c r="E208" s="18"/>
      <c r="F208" s="127"/>
      <c r="G208" s="11" t="str">
        <f>IF(SUM(G209:G211)=1,"","Nerovná se 100 %")</f>
        <v>Nerovná se 100 %</v>
      </c>
      <c r="H208" s="29" t="str">
        <f>IF(SUM(H209:H211)=F208,"","Nerovná se paušální ceně")</f>
        <v/>
      </c>
    </row>
    <row r="209" spans="1:8" x14ac:dyDescent="0.25">
      <c r="A209" s="121"/>
      <c r="B209" s="1"/>
      <c r="C209" s="115" t="s">
        <v>255</v>
      </c>
      <c r="D209" s="16"/>
      <c r="E209" s="114" t="s">
        <v>248</v>
      </c>
      <c r="F209" s="128"/>
      <c r="G209" s="98"/>
      <c r="H209" s="30">
        <f>$F$208*G209</f>
        <v>0</v>
      </c>
    </row>
    <row r="210" spans="1:8" x14ac:dyDescent="0.25">
      <c r="A210" s="121"/>
      <c r="B210" s="1"/>
      <c r="C210" s="115" t="s">
        <v>256</v>
      </c>
      <c r="D210" s="16"/>
      <c r="E210" s="114" t="s">
        <v>248</v>
      </c>
      <c r="F210" s="128"/>
      <c r="G210" s="98"/>
      <c r="H210" s="30">
        <f t="shared" ref="H210:H211" si="15">$F$208*G210</f>
        <v>0</v>
      </c>
    </row>
    <row r="211" spans="1:8" x14ac:dyDescent="0.25">
      <c r="A211" s="121"/>
      <c r="B211" s="1"/>
      <c r="C211" s="115" t="s">
        <v>240</v>
      </c>
      <c r="D211" s="16"/>
      <c r="E211" s="114" t="s">
        <v>254</v>
      </c>
      <c r="F211" s="128"/>
      <c r="G211" s="98"/>
      <c r="H211" s="30">
        <f t="shared" si="15"/>
        <v>0</v>
      </c>
    </row>
    <row r="212" spans="1:8" x14ac:dyDescent="0.25">
      <c r="A212" s="120">
        <v>146</v>
      </c>
      <c r="B212" s="5">
        <v>607</v>
      </c>
      <c r="C212" s="28" t="s">
        <v>191</v>
      </c>
      <c r="D212" s="15"/>
      <c r="E212" s="18"/>
      <c r="F212" s="127"/>
      <c r="G212" s="11" t="str">
        <f>IF(SUM(G213:G218)=1,"","Nerovná se 100 %")</f>
        <v>Nerovná se 100 %</v>
      </c>
      <c r="H212" s="29" t="str">
        <f>IF(SUM(H213:H218)=F212,"","Nerovná se paušální ceně")</f>
        <v/>
      </c>
    </row>
    <row r="213" spans="1:8" x14ac:dyDescent="0.25">
      <c r="A213" s="121"/>
      <c r="B213" s="1"/>
      <c r="C213" s="115" t="s">
        <v>229</v>
      </c>
      <c r="D213" s="16"/>
      <c r="E213" s="114" t="s">
        <v>248</v>
      </c>
      <c r="F213" s="128"/>
      <c r="G213" s="98"/>
      <c r="H213" s="30">
        <f>$F$212*G213</f>
        <v>0</v>
      </c>
    </row>
    <row r="214" spans="1:8" x14ac:dyDescent="0.25">
      <c r="A214" s="121"/>
      <c r="B214" s="1"/>
      <c r="C214" s="115" t="s">
        <v>244</v>
      </c>
      <c r="D214" s="16"/>
      <c r="E214" s="114" t="s">
        <v>248</v>
      </c>
      <c r="F214" s="128"/>
      <c r="G214" s="98"/>
      <c r="H214" s="30">
        <f t="shared" ref="H214:H218" si="16">$F$212*G214</f>
        <v>0</v>
      </c>
    </row>
    <row r="215" spans="1:8" x14ac:dyDescent="0.25">
      <c r="A215" s="121"/>
      <c r="B215" s="1"/>
      <c r="C215" s="115" t="s">
        <v>232</v>
      </c>
      <c r="D215" s="16"/>
      <c r="E215" s="114" t="s">
        <v>248</v>
      </c>
      <c r="F215" s="128"/>
      <c r="G215" s="98"/>
      <c r="H215" s="30">
        <f t="shared" si="16"/>
        <v>0</v>
      </c>
    </row>
    <row r="216" spans="1:8" x14ac:dyDescent="0.25">
      <c r="A216" s="121"/>
      <c r="B216" s="1"/>
      <c r="C216" s="115" t="s">
        <v>245</v>
      </c>
      <c r="D216" s="16"/>
      <c r="E216" s="114" t="s">
        <v>248</v>
      </c>
      <c r="F216" s="128"/>
      <c r="G216" s="98"/>
      <c r="H216" s="30">
        <f t="shared" si="16"/>
        <v>0</v>
      </c>
    </row>
    <row r="217" spans="1:8" x14ac:dyDescent="0.25">
      <c r="A217" s="121"/>
      <c r="B217" s="1"/>
      <c r="C217" s="115" t="s">
        <v>233</v>
      </c>
      <c r="D217" s="16"/>
      <c r="E217" s="114" t="s">
        <v>248</v>
      </c>
      <c r="F217" s="128"/>
      <c r="G217" s="98"/>
      <c r="H217" s="30">
        <f t="shared" si="16"/>
        <v>0</v>
      </c>
    </row>
    <row r="218" spans="1:8" x14ac:dyDescent="0.25">
      <c r="A218" s="121"/>
      <c r="B218" s="1"/>
      <c r="C218" s="115" t="s">
        <v>240</v>
      </c>
      <c r="D218" s="16"/>
      <c r="E218" s="114" t="s">
        <v>254</v>
      </c>
      <c r="F218" s="128"/>
      <c r="G218" s="98">
        <v>0.2</v>
      </c>
      <c r="H218" s="30">
        <f t="shared" si="16"/>
        <v>0</v>
      </c>
    </row>
    <row r="219" spans="1:8" x14ac:dyDescent="0.25">
      <c r="A219" s="120">
        <v>147</v>
      </c>
      <c r="B219" s="5">
        <v>608</v>
      </c>
      <c r="C219" s="28" t="s">
        <v>192</v>
      </c>
      <c r="D219" s="15"/>
      <c r="E219" s="18"/>
      <c r="F219" s="127"/>
      <c r="G219" s="11">
        <v>1</v>
      </c>
      <c r="H219" s="29"/>
    </row>
    <row r="220" spans="1:8" x14ac:dyDescent="0.25">
      <c r="A220" s="120">
        <v>148</v>
      </c>
      <c r="B220" s="5">
        <v>701</v>
      </c>
      <c r="C220" s="28" t="s">
        <v>193</v>
      </c>
      <c r="D220" s="15"/>
      <c r="E220" s="18"/>
      <c r="F220" s="127"/>
      <c r="G220" s="11" t="str">
        <f>IF(SUM(G221:G223)=1,"","Nerovná se 100 %")</f>
        <v>Nerovná se 100 %</v>
      </c>
      <c r="H220" s="29" t="str">
        <f>IF(SUM(H221:H223)=F220,"","Nerovná se paušální ceně")</f>
        <v/>
      </c>
    </row>
    <row r="221" spans="1:8" x14ac:dyDescent="0.25">
      <c r="A221" s="121"/>
      <c r="B221" s="1"/>
      <c r="C221" s="115" t="s">
        <v>232</v>
      </c>
      <c r="D221" s="16"/>
      <c r="E221" s="114" t="s">
        <v>248</v>
      </c>
      <c r="F221" s="128"/>
      <c r="G221" s="98"/>
      <c r="H221" s="30">
        <f>$F$220*G221</f>
        <v>0</v>
      </c>
    </row>
    <row r="222" spans="1:8" x14ac:dyDescent="0.25">
      <c r="A222" s="121"/>
      <c r="B222" s="1"/>
      <c r="C222" s="115" t="s">
        <v>245</v>
      </c>
      <c r="D222" s="16"/>
      <c r="E222" s="114" t="s">
        <v>248</v>
      </c>
      <c r="F222" s="128"/>
      <c r="G222" s="98"/>
      <c r="H222" s="30">
        <f t="shared" ref="H222:H223" si="17">$F$220*G222</f>
        <v>0</v>
      </c>
    </row>
    <row r="223" spans="1:8" x14ac:dyDescent="0.25">
      <c r="A223" s="121"/>
      <c r="B223" s="1"/>
      <c r="C223" s="115" t="s">
        <v>240</v>
      </c>
      <c r="D223" s="16"/>
      <c r="E223" s="114" t="s">
        <v>254</v>
      </c>
      <c r="F223" s="128"/>
      <c r="G223" s="116">
        <v>0.2</v>
      </c>
      <c r="H223" s="30">
        <f t="shared" si="17"/>
        <v>0</v>
      </c>
    </row>
    <row r="224" spans="1:8" x14ac:dyDescent="0.25">
      <c r="A224" s="120">
        <v>149</v>
      </c>
      <c r="B224" s="5">
        <v>702</v>
      </c>
      <c r="C224" s="28" t="s">
        <v>194</v>
      </c>
      <c r="D224" s="136" t="s">
        <v>285</v>
      </c>
      <c r="E224" s="18"/>
      <c r="F224" s="127"/>
      <c r="G224" s="11">
        <v>1</v>
      </c>
      <c r="H224" s="29"/>
    </row>
    <row r="225" spans="1:8" x14ac:dyDescent="0.25">
      <c r="A225" s="120">
        <v>150</v>
      </c>
      <c r="B225" s="5">
        <v>703</v>
      </c>
      <c r="C225" s="28" t="s">
        <v>195</v>
      </c>
      <c r="D225" s="136" t="s">
        <v>285</v>
      </c>
      <c r="E225" s="18"/>
      <c r="F225" s="127"/>
      <c r="G225" s="11">
        <v>1</v>
      </c>
      <c r="H225" s="29"/>
    </row>
    <row r="226" spans="1:8" x14ac:dyDescent="0.25">
      <c r="A226" s="120">
        <v>151</v>
      </c>
      <c r="B226" s="5">
        <v>704</v>
      </c>
      <c r="C226" s="28" t="s">
        <v>196</v>
      </c>
      <c r="D226" s="15"/>
      <c r="E226" s="18"/>
      <c r="F226" s="127"/>
      <c r="G226" s="11">
        <v>1</v>
      </c>
      <c r="H226" s="29"/>
    </row>
    <row r="227" spans="1:8" x14ac:dyDescent="0.25">
      <c r="A227" s="120">
        <v>152</v>
      </c>
      <c r="B227" s="5">
        <v>705</v>
      </c>
      <c r="C227" s="28" t="s">
        <v>197</v>
      </c>
      <c r="D227" s="15"/>
      <c r="E227" s="18"/>
      <c r="F227" s="127"/>
      <c r="G227" s="11" t="str">
        <f>IF(SUM(G228:G229)=1,"","Nerovná se 100 %")</f>
        <v>Nerovná se 100 %</v>
      </c>
      <c r="H227" s="29" t="str">
        <f>IF(SUM(H228:H229)=F227,"","Nerovná se paušální ceně")</f>
        <v/>
      </c>
    </row>
    <row r="228" spans="1:8" x14ac:dyDescent="0.25">
      <c r="A228" s="121"/>
      <c r="B228" s="1"/>
      <c r="C228" s="115" t="s">
        <v>264</v>
      </c>
      <c r="D228" s="16"/>
      <c r="E228" s="114" t="s">
        <v>248</v>
      </c>
      <c r="F228" s="128"/>
      <c r="G228" s="98"/>
      <c r="H228" s="30">
        <f>$F$227*G228</f>
        <v>0</v>
      </c>
    </row>
    <row r="229" spans="1:8" x14ac:dyDescent="0.25">
      <c r="A229" s="121"/>
      <c r="B229" s="1"/>
      <c r="C229" s="115" t="s">
        <v>240</v>
      </c>
      <c r="D229" s="16"/>
      <c r="E229" s="114" t="s">
        <v>254</v>
      </c>
      <c r="F229" s="128"/>
      <c r="G229" s="98">
        <v>0.2</v>
      </c>
      <c r="H229" s="30">
        <f>$F$227*G229</f>
        <v>0</v>
      </c>
    </row>
    <row r="230" spans="1:8" x14ac:dyDescent="0.25">
      <c r="A230" s="120">
        <v>153</v>
      </c>
      <c r="B230" s="5">
        <v>706</v>
      </c>
      <c r="C230" s="28" t="s">
        <v>198</v>
      </c>
      <c r="D230" s="15"/>
      <c r="E230" s="18"/>
      <c r="F230" s="127"/>
      <c r="G230" s="11">
        <v>1</v>
      </c>
      <c r="H230" s="29"/>
    </row>
    <row r="231" spans="1:8" x14ac:dyDescent="0.25">
      <c r="A231" s="120">
        <v>154</v>
      </c>
      <c r="B231" s="5">
        <v>707</v>
      </c>
      <c r="C231" s="28" t="s">
        <v>199</v>
      </c>
      <c r="D231" s="15"/>
      <c r="E231" s="18"/>
      <c r="F231" s="127"/>
      <c r="G231" s="11" t="str">
        <f>IF(SUM(G232:G237)=1,"","Nerovná se 100 %")</f>
        <v>Nerovná se 100 %</v>
      </c>
      <c r="H231" s="29" t="str">
        <f>IF(SUM(H232:H237)=F231,"","Nerovná se paušální ceně")</f>
        <v/>
      </c>
    </row>
    <row r="232" spans="1:8" x14ac:dyDescent="0.25">
      <c r="A232" s="121"/>
      <c r="B232" s="1"/>
      <c r="C232" s="115" t="s">
        <v>244</v>
      </c>
      <c r="D232" s="16"/>
      <c r="E232" s="114" t="s">
        <v>248</v>
      </c>
      <c r="F232" s="128"/>
      <c r="G232" s="98"/>
      <c r="H232" s="30">
        <f>$F$231*G232</f>
        <v>0</v>
      </c>
    </row>
    <row r="233" spans="1:8" x14ac:dyDescent="0.25">
      <c r="A233" s="121"/>
      <c r="B233" s="1"/>
      <c r="C233" s="115" t="s">
        <v>260</v>
      </c>
      <c r="D233" s="16"/>
      <c r="E233" s="114" t="s">
        <v>248</v>
      </c>
      <c r="F233" s="128"/>
      <c r="G233" s="98"/>
      <c r="H233" s="30">
        <f t="shared" ref="H233:H237" si="18">$F$231*G233</f>
        <v>0</v>
      </c>
    </row>
    <row r="234" spans="1:8" x14ac:dyDescent="0.25">
      <c r="A234" s="121"/>
      <c r="B234" s="1"/>
      <c r="C234" s="115" t="s">
        <v>253</v>
      </c>
      <c r="D234" s="16"/>
      <c r="E234" s="114" t="s">
        <v>248</v>
      </c>
      <c r="F234" s="128"/>
      <c r="G234" s="98"/>
      <c r="H234" s="30">
        <f t="shared" si="18"/>
        <v>0</v>
      </c>
    </row>
    <row r="235" spans="1:8" x14ac:dyDescent="0.25">
      <c r="A235" s="121"/>
      <c r="B235" s="1"/>
      <c r="C235" s="115" t="s">
        <v>261</v>
      </c>
      <c r="D235" s="16"/>
      <c r="E235" s="114" t="s">
        <v>248</v>
      </c>
      <c r="F235" s="128"/>
      <c r="G235" s="98"/>
      <c r="H235" s="30">
        <f t="shared" si="18"/>
        <v>0</v>
      </c>
    </row>
    <row r="236" spans="1:8" x14ac:dyDescent="0.25">
      <c r="A236" s="121"/>
      <c r="B236" s="1"/>
      <c r="C236" s="115" t="s">
        <v>262</v>
      </c>
      <c r="D236" s="16"/>
      <c r="E236" s="114" t="s">
        <v>248</v>
      </c>
      <c r="F236" s="128"/>
      <c r="G236" s="116"/>
      <c r="H236" s="30">
        <f t="shared" si="18"/>
        <v>0</v>
      </c>
    </row>
    <row r="237" spans="1:8" x14ac:dyDescent="0.25">
      <c r="A237" s="121"/>
      <c r="B237" s="1"/>
      <c r="C237" s="115" t="s">
        <v>240</v>
      </c>
      <c r="D237" s="16"/>
      <c r="E237" s="114" t="s">
        <v>254</v>
      </c>
      <c r="F237" s="128"/>
      <c r="G237" s="116">
        <v>0.2</v>
      </c>
      <c r="H237" s="30">
        <f t="shared" si="18"/>
        <v>0</v>
      </c>
    </row>
    <row r="238" spans="1:8" x14ac:dyDescent="0.25">
      <c r="A238" s="120">
        <v>155</v>
      </c>
      <c r="B238" s="5">
        <v>708</v>
      </c>
      <c r="C238" s="28" t="s">
        <v>200</v>
      </c>
      <c r="D238" s="15"/>
      <c r="E238" s="18"/>
      <c r="F238" s="127"/>
      <c r="G238" s="11" t="str">
        <f>IF(SUM(G239:G241)=1,"","Nerovná se 100 %")</f>
        <v>Nerovná se 100 %</v>
      </c>
      <c r="H238" s="29"/>
    </row>
    <row r="239" spans="1:8" x14ac:dyDescent="0.25">
      <c r="A239" s="121"/>
      <c r="B239" s="1"/>
      <c r="C239" s="115" t="s">
        <v>263</v>
      </c>
      <c r="D239" s="16"/>
      <c r="E239" s="114" t="s">
        <v>248</v>
      </c>
      <c r="F239" s="128"/>
      <c r="G239" s="98"/>
      <c r="H239" s="30">
        <f>$F$238*G239</f>
        <v>0</v>
      </c>
    </row>
    <row r="240" spans="1:8" x14ac:dyDescent="0.25">
      <c r="A240" s="121"/>
      <c r="B240" s="1"/>
      <c r="C240" s="115" t="s">
        <v>264</v>
      </c>
      <c r="D240" s="16"/>
      <c r="E240" s="114" t="s">
        <v>248</v>
      </c>
      <c r="F240" s="128"/>
      <c r="G240" s="116"/>
      <c r="H240" s="30">
        <f>$F$238*G240</f>
        <v>0</v>
      </c>
    </row>
    <row r="241" spans="1:8" x14ac:dyDescent="0.25">
      <c r="A241" s="121"/>
      <c r="B241" s="1"/>
      <c r="C241" s="115" t="s">
        <v>240</v>
      </c>
      <c r="D241" s="16"/>
      <c r="E241" s="114" t="s">
        <v>254</v>
      </c>
      <c r="F241" s="128"/>
      <c r="G241" s="116">
        <v>0.2</v>
      </c>
      <c r="H241" s="30">
        <f>$F$238*G241</f>
        <v>0</v>
      </c>
    </row>
    <row r="242" spans="1:8" x14ac:dyDescent="0.25">
      <c r="A242" s="120">
        <v>156</v>
      </c>
      <c r="B242" s="5">
        <v>709</v>
      </c>
      <c r="C242" s="28" t="s">
        <v>201</v>
      </c>
      <c r="D242" s="15"/>
      <c r="E242" s="18"/>
      <c r="F242" s="127"/>
      <c r="G242" s="11">
        <v>1</v>
      </c>
      <c r="H242" s="29"/>
    </row>
    <row r="243" spans="1:8" x14ac:dyDescent="0.25">
      <c r="A243" s="120">
        <v>157</v>
      </c>
      <c r="B243" s="5">
        <v>710</v>
      </c>
      <c r="C243" s="28" t="s">
        <v>202</v>
      </c>
      <c r="D243" s="15"/>
      <c r="E243" s="18"/>
      <c r="F243" s="127"/>
      <c r="G243" s="11">
        <v>1</v>
      </c>
      <c r="H243" s="29"/>
    </row>
    <row r="244" spans="1:8" x14ac:dyDescent="0.25">
      <c r="A244" s="120">
        <v>158</v>
      </c>
      <c r="B244" s="5">
        <v>711</v>
      </c>
      <c r="C244" s="28" t="s">
        <v>203</v>
      </c>
      <c r="D244" s="15"/>
      <c r="E244" s="18"/>
      <c r="F244" s="127"/>
      <c r="G244" s="11">
        <v>1</v>
      </c>
      <c r="H244" s="29"/>
    </row>
    <row r="245" spans="1:8" x14ac:dyDescent="0.25">
      <c r="A245" s="120">
        <v>159</v>
      </c>
      <c r="B245" s="5">
        <v>712</v>
      </c>
      <c r="C245" s="28" t="s">
        <v>204</v>
      </c>
      <c r="D245" s="136" t="s">
        <v>285</v>
      </c>
      <c r="E245" s="18"/>
      <c r="F245" s="127"/>
      <c r="G245" s="11">
        <v>1</v>
      </c>
      <c r="H245" s="29"/>
    </row>
    <row r="246" spans="1:8" x14ac:dyDescent="0.25">
      <c r="A246" s="120">
        <v>160</v>
      </c>
      <c r="B246" s="5">
        <v>801</v>
      </c>
      <c r="C246" s="28" t="s">
        <v>205</v>
      </c>
      <c r="D246" s="15"/>
      <c r="E246" s="18"/>
      <c r="F246" s="127"/>
      <c r="G246" s="11">
        <v>1</v>
      </c>
      <c r="H246" s="29"/>
    </row>
    <row r="247" spans="1:8" x14ac:dyDescent="0.25">
      <c r="A247" s="120">
        <v>161</v>
      </c>
      <c r="B247" s="5">
        <v>802</v>
      </c>
      <c r="C247" s="28" t="s">
        <v>206</v>
      </c>
      <c r="D247" s="15"/>
      <c r="E247" s="18"/>
      <c r="F247" s="127"/>
      <c r="G247" s="11">
        <v>1</v>
      </c>
      <c r="H247" s="29"/>
    </row>
    <row r="248" spans="1:8" x14ac:dyDescent="0.25">
      <c r="A248" s="120">
        <v>162</v>
      </c>
      <c r="B248" s="122" t="s">
        <v>267</v>
      </c>
      <c r="C248" s="28"/>
      <c r="D248" s="15"/>
      <c r="E248" s="18"/>
      <c r="F248" s="127"/>
      <c r="G248" s="11">
        <v>1</v>
      </c>
      <c r="H248" s="29"/>
    </row>
    <row r="249" spans="1:8" x14ac:dyDescent="0.25">
      <c r="A249" s="120">
        <v>163</v>
      </c>
      <c r="B249" s="122" t="s">
        <v>268</v>
      </c>
      <c r="C249" s="28"/>
      <c r="D249" s="15"/>
      <c r="E249" s="18"/>
      <c r="F249" s="127"/>
      <c r="G249" s="11">
        <v>1</v>
      </c>
      <c r="H249" s="29"/>
    </row>
    <row r="250" spans="1:8" x14ac:dyDescent="0.25">
      <c r="A250" s="120">
        <v>164</v>
      </c>
      <c r="B250" s="122" t="s">
        <v>269</v>
      </c>
      <c r="C250" s="28"/>
      <c r="D250" s="15"/>
      <c r="E250" s="18"/>
      <c r="F250" s="127"/>
      <c r="G250" s="11">
        <v>1</v>
      </c>
      <c r="H250" s="29"/>
    </row>
    <row r="251" spans="1:8" x14ac:dyDescent="0.25">
      <c r="A251" s="120">
        <v>165</v>
      </c>
      <c r="B251" s="122" t="s">
        <v>270</v>
      </c>
      <c r="C251" s="28"/>
      <c r="D251" s="15"/>
      <c r="E251" s="18"/>
      <c r="F251" s="127"/>
      <c r="G251" s="11">
        <v>1</v>
      </c>
      <c r="H251" s="29"/>
    </row>
    <row r="252" spans="1:8" x14ac:dyDescent="0.25">
      <c r="A252" s="120">
        <v>166</v>
      </c>
      <c r="B252" s="122" t="s">
        <v>271</v>
      </c>
      <c r="C252" s="28"/>
      <c r="D252" s="15"/>
      <c r="E252" s="18"/>
      <c r="F252" s="127"/>
      <c r="G252" s="11">
        <v>1</v>
      </c>
      <c r="H252" s="29"/>
    </row>
    <row r="253" spans="1:8" ht="16.5" thickBot="1" x14ac:dyDescent="0.3">
      <c r="A253" s="120">
        <v>167</v>
      </c>
      <c r="B253" s="122" t="s">
        <v>272</v>
      </c>
      <c r="C253" s="28"/>
      <c r="D253" s="15"/>
      <c r="E253" s="18"/>
      <c r="F253" s="127"/>
      <c r="G253" s="11">
        <v>1</v>
      </c>
      <c r="H253" s="29"/>
    </row>
    <row r="254" spans="1:8" s="58" customFormat="1" ht="19.5" thickBot="1" x14ac:dyDescent="0.3">
      <c r="A254" s="167" t="s">
        <v>26</v>
      </c>
      <c r="B254" s="168"/>
      <c r="C254" s="168"/>
      <c r="D254" s="168"/>
      <c r="E254" s="169"/>
      <c r="F254" s="130">
        <f>SUM(F2:F253)</f>
        <v>0</v>
      </c>
      <c r="G254" s="165"/>
      <c r="H254" s="166"/>
    </row>
    <row r="255" spans="1:8" ht="16.5" thickTop="1" x14ac:dyDescent="0.25">
      <c r="H255" s="10"/>
    </row>
    <row r="256" spans="1:8" x14ac:dyDescent="0.25">
      <c r="E256" s="99"/>
    </row>
    <row r="257" spans="5:5" x14ac:dyDescent="0.25">
      <c r="E257" s="99"/>
    </row>
    <row r="258" spans="5:5" x14ac:dyDescent="0.25">
      <c r="E258" s="99"/>
    </row>
  </sheetData>
  <mergeCells count="2">
    <mergeCell ref="G254:H254"/>
    <mergeCell ref="A254:E254"/>
  </mergeCells>
  <pageMargins left="0.28999999999999998" right="0.23" top="0.78740157499999996" bottom="0.78740157499999996" header="0.3" footer="0.3"/>
  <pageSetup paperSize="9" scale="70" fitToHeight="0" orientation="landscape" horizontalDpi="4294967293" verticalDpi="4294967293" r:id="rId1"/>
  <headerFooter>
    <oddHeader xml:space="preserve">&amp;L&amp;"-,Tučné"&amp;12Kalové hospodářství ČOV Brno - Modřice&amp;C&amp;"-,Tučné"&amp;16Rozpad paušální nabídkové ceny&amp;R&amp;"-,Tučné"&amp;12Paušální cena za stavební objekty 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  <pageSetUpPr fitToPage="1"/>
  </sheetPr>
  <dimension ref="A1:I34"/>
  <sheetViews>
    <sheetView view="pageBreakPreview" zoomScaleNormal="100" zoomScaleSheetLayoutView="100" workbookViewId="0">
      <selection activeCell="C24" sqref="C24"/>
    </sheetView>
  </sheetViews>
  <sheetFormatPr defaultRowHeight="15.75" x14ac:dyDescent="0.25"/>
  <cols>
    <col min="1" max="1" width="8" style="4" customWidth="1"/>
    <col min="2" max="2" width="6.5703125" style="4" customWidth="1"/>
    <col min="3" max="3" width="60.7109375" style="27" bestFit="1" customWidth="1"/>
    <col min="4" max="4" width="6.28515625" style="27" customWidth="1"/>
    <col min="5" max="5" width="58.42578125" style="27" customWidth="1"/>
    <col min="6" max="6" width="18.140625" style="51" customWidth="1"/>
    <col min="7" max="7" width="22.28515625" style="9" customWidth="1"/>
    <col min="8" max="8" width="24.140625" style="57" customWidth="1"/>
  </cols>
  <sheetData>
    <row r="1" spans="1:9" ht="33" thickTop="1" thickBot="1" x14ac:dyDescent="0.3">
      <c r="A1" s="36" t="s">
        <v>17</v>
      </c>
      <c r="B1" s="59" t="s">
        <v>29</v>
      </c>
      <c r="C1" s="39" t="s">
        <v>23</v>
      </c>
      <c r="D1" s="39" t="s">
        <v>286</v>
      </c>
      <c r="E1" s="38" t="s">
        <v>20</v>
      </c>
      <c r="F1" s="102" t="s">
        <v>40</v>
      </c>
      <c r="G1" s="40" t="s">
        <v>24</v>
      </c>
      <c r="H1" s="41" t="s">
        <v>25</v>
      </c>
      <c r="I1" s="6"/>
    </row>
    <row r="2" spans="1:9" s="7" customFormat="1" ht="16.5" thickTop="1" x14ac:dyDescent="0.25">
      <c r="A2" s="120">
        <v>168</v>
      </c>
      <c r="B2" s="5">
        <v>902</v>
      </c>
      <c r="C2" s="53" t="s">
        <v>207</v>
      </c>
      <c r="D2" s="52"/>
      <c r="E2" s="137" t="s">
        <v>287</v>
      </c>
      <c r="F2" s="127"/>
      <c r="G2" s="11">
        <v>1</v>
      </c>
      <c r="H2" s="55"/>
      <c r="I2" s="6"/>
    </row>
    <row r="3" spans="1:9" x14ac:dyDescent="0.25">
      <c r="A3" s="120">
        <v>169</v>
      </c>
      <c r="B3" s="5">
        <v>903</v>
      </c>
      <c r="C3" s="53" t="s">
        <v>208</v>
      </c>
      <c r="D3" s="137" t="s">
        <v>285</v>
      </c>
      <c r="E3" s="137" t="s">
        <v>287</v>
      </c>
      <c r="F3" s="127"/>
      <c r="G3" s="11">
        <v>1</v>
      </c>
      <c r="H3" s="56"/>
    </row>
    <row r="4" spans="1:9" x14ac:dyDescent="0.25">
      <c r="A4" s="120">
        <v>170</v>
      </c>
      <c r="B4" s="5">
        <v>904</v>
      </c>
      <c r="C4" s="53" t="s">
        <v>209</v>
      </c>
      <c r="D4" s="52"/>
      <c r="E4" s="137" t="s">
        <v>287</v>
      </c>
      <c r="F4" s="127"/>
      <c r="G4" s="11">
        <v>1</v>
      </c>
      <c r="H4" s="56"/>
    </row>
    <row r="5" spans="1:9" s="7" customFormat="1" x14ac:dyDescent="0.25">
      <c r="A5" s="120">
        <v>171</v>
      </c>
      <c r="B5" s="5">
        <v>905</v>
      </c>
      <c r="C5" s="53" t="s">
        <v>210</v>
      </c>
      <c r="D5" s="52"/>
      <c r="E5" s="137" t="s">
        <v>287</v>
      </c>
      <c r="F5" s="127"/>
      <c r="G5" s="11">
        <v>1</v>
      </c>
      <c r="H5" s="56"/>
    </row>
    <row r="6" spans="1:9" x14ac:dyDescent="0.25">
      <c r="A6" s="120">
        <v>172</v>
      </c>
      <c r="B6" s="5">
        <v>906</v>
      </c>
      <c r="C6" s="53" t="s">
        <v>211</v>
      </c>
      <c r="D6" s="52"/>
      <c r="E6" s="137" t="s">
        <v>287</v>
      </c>
      <c r="F6" s="127"/>
      <c r="G6" s="11">
        <v>1</v>
      </c>
      <c r="H6" s="56"/>
    </row>
    <row r="7" spans="1:9" x14ac:dyDescent="0.25">
      <c r="A7" s="120">
        <v>173</v>
      </c>
      <c r="B7" s="5">
        <v>907</v>
      </c>
      <c r="C7" s="53" t="s">
        <v>212</v>
      </c>
      <c r="D7" s="52"/>
      <c r="E7" s="137" t="s">
        <v>287</v>
      </c>
      <c r="F7" s="127"/>
      <c r="G7" s="11">
        <v>1</v>
      </c>
      <c r="H7" s="56"/>
    </row>
    <row r="8" spans="1:9" x14ac:dyDescent="0.25">
      <c r="A8" s="120">
        <v>174</v>
      </c>
      <c r="B8" s="5">
        <v>908</v>
      </c>
      <c r="C8" s="53" t="s">
        <v>213</v>
      </c>
      <c r="D8" s="52"/>
      <c r="E8" s="137" t="s">
        <v>287</v>
      </c>
      <c r="F8" s="127"/>
      <c r="G8" s="11">
        <v>1</v>
      </c>
      <c r="H8" s="55"/>
    </row>
    <row r="9" spans="1:9" x14ac:dyDescent="0.25">
      <c r="A9" s="120">
        <v>175</v>
      </c>
      <c r="B9" s="5">
        <v>909</v>
      </c>
      <c r="C9" s="53" t="s">
        <v>214</v>
      </c>
      <c r="D9" s="52"/>
      <c r="E9" s="137" t="s">
        <v>287</v>
      </c>
      <c r="F9" s="127"/>
      <c r="G9" s="11">
        <v>1</v>
      </c>
      <c r="H9" s="56"/>
    </row>
    <row r="10" spans="1:9" x14ac:dyDescent="0.25">
      <c r="A10" s="120">
        <v>176</v>
      </c>
      <c r="B10" s="5">
        <v>910</v>
      </c>
      <c r="C10" s="53" t="s">
        <v>215</v>
      </c>
      <c r="D10" s="52"/>
      <c r="E10" s="137" t="s">
        <v>287</v>
      </c>
      <c r="F10" s="127"/>
      <c r="G10" s="11">
        <v>1</v>
      </c>
      <c r="H10" s="56"/>
    </row>
    <row r="11" spans="1:9" s="7" customFormat="1" x14ac:dyDescent="0.25">
      <c r="A11" s="120">
        <v>177</v>
      </c>
      <c r="B11" s="5">
        <v>911</v>
      </c>
      <c r="C11" s="53" t="s">
        <v>216</v>
      </c>
      <c r="D11" s="52"/>
      <c r="E11" s="137" t="s">
        <v>287</v>
      </c>
      <c r="F11" s="127"/>
      <c r="G11" s="11">
        <v>1</v>
      </c>
      <c r="H11" s="56"/>
    </row>
    <row r="12" spans="1:9" x14ac:dyDescent="0.25">
      <c r="A12" s="120">
        <v>178</v>
      </c>
      <c r="B12" s="5">
        <v>912</v>
      </c>
      <c r="C12" s="53" t="s">
        <v>217</v>
      </c>
      <c r="D12" s="52"/>
      <c r="E12" s="137" t="s">
        <v>287</v>
      </c>
      <c r="F12" s="127"/>
      <c r="G12" s="11">
        <v>1</v>
      </c>
      <c r="H12" s="56"/>
    </row>
    <row r="13" spans="1:9" x14ac:dyDescent="0.25">
      <c r="A13" s="120">
        <v>179</v>
      </c>
      <c r="B13" s="5">
        <v>920</v>
      </c>
      <c r="C13" s="53" t="s">
        <v>218</v>
      </c>
      <c r="D13" s="52"/>
      <c r="E13" s="137" t="s">
        <v>287</v>
      </c>
      <c r="F13" s="127"/>
      <c r="G13" s="11">
        <v>1</v>
      </c>
      <c r="H13" s="56"/>
    </row>
    <row r="14" spans="1:9" x14ac:dyDescent="0.25">
      <c r="A14" s="120">
        <v>180</v>
      </c>
      <c r="B14" s="5">
        <v>921</v>
      </c>
      <c r="C14" s="53" t="s">
        <v>219</v>
      </c>
      <c r="D14" s="52"/>
      <c r="E14" s="137" t="s">
        <v>287</v>
      </c>
      <c r="F14" s="127"/>
      <c r="G14" s="11">
        <v>1</v>
      </c>
      <c r="H14" s="55"/>
    </row>
    <row r="15" spans="1:9" x14ac:dyDescent="0.25">
      <c r="A15" s="120">
        <v>181</v>
      </c>
      <c r="B15" s="5">
        <v>922</v>
      </c>
      <c r="C15" s="53" t="s">
        <v>220</v>
      </c>
      <c r="D15" s="52"/>
      <c r="E15" s="137" t="s">
        <v>287</v>
      </c>
      <c r="F15" s="127"/>
      <c r="G15" s="11">
        <v>1</v>
      </c>
      <c r="H15" s="56"/>
    </row>
    <row r="16" spans="1:9" x14ac:dyDescent="0.25">
      <c r="A16" s="120">
        <v>182</v>
      </c>
      <c r="B16" s="5">
        <v>923</v>
      </c>
      <c r="C16" s="53" t="s">
        <v>221</v>
      </c>
      <c r="D16" s="52"/>
      <c r="E16" s="137" t="s">
        <v>287</v>
      </c>
      <c r="F16" s="127"/>
      <c r="G16" s="11">
        <v>1</v>
      </c>
      <c r="H16" s="56"/>
    </row>
    <row r="17" spans="1:8" s="7" customFormat="1" x14ac:dyDescent="0.25">
      <c r="A17" s="120">
        <v>183</v>
      </c>
      <c r="B17" s="5">
        <v>924</v>
      </c>
      <c r="C17" s="53" t="s">
        <v>222</v>
      </c>
      <c r="D17" s="52"/>
      <c r="E17" s="137" t="s">
        <v>287</v>
      </c>
      <c r="F17" s="127"/>
      <c r="G17" s="11">
        <v>1</v>
      </c>
      <c r="H17" s="55"/>
    </row>
    <row r="18" spans="1:8" x14ac:dyDescent="0.25">
      <c r="A18" s="120">
        <v>184</v>
      </c>
      <c r="B18" s="5">
        <v>925</v>
      </c>
      <c r="C18" s="53" t="s">
        <v>223</v>
      </c>
      <c r="D18" s="52"/>
      <c r="E18" s="137" t="s">
        <v>287</v>
      </c>
      <c r="F18" s="127"/>
      <c r="G18" s="11">
        <v>1</v>
      </c>
      <c r="H18" s="56"/>
    </row>
    <row r="19" spans="1:8" x14ac:dyDescent="0.25">
      <c r="A19" s="120">
        <v>185</v>
      </c>
      <c r="B19" s="5">
        <v>926</v>
      </c>
      <c r="C19" s="53" t="s">
        <v>224</v>
      </c>
      <c r="D19" s="52"/>
      <c r="E19" s="137" t="s">
        <v>287</v>
      </c>
      <c r="F19" s="127"/>
      <c r="G19" s="11">
        <v>1</v>
      </c>
      <c r="H19" s="56"/>
    </row>
    <row r="20" spans="1:8" s="7" customFormat="1" x14ac:dyDescent="0.25">
      <c r="A20" s="120">
        <v>186</v>
      </c>
      <c r="B20" s="5">
        <v>927</v>
      </c>
      <c r="C20" s="53" t="s">
        <v>225</v>
      </c>
      <c r="D20" s="52"/>
      <c r="E20" s="137" t="s">
        <v>287</v>
      </c>
      <c r="F20" s="127"/>
      <c r="G20" s="11">
        <v>1</v>
      </c>
      <c r="H20" s="56"/>
    </row>
    <row r="21" spans="1:8" x14ac:dyDescent="0.25">
      <c r="A21" s="120">
        <v>187</v>
      </c>
      <c r="B21" s="5">
        <v>930</v>
      </c>
      <c r="C21" s="53" t="s">
        <v>226</v>
      </c>
      <c r="D21" s="52"/>
      <c r="E21" s="137" t="s">
        <v>287</v>
      </c>
      <c r="F21" s="127"/>
      <c r="G21" s="11">
        <v>1</v>
      </c>
      <c r="H21" s="56"/>
    </row>
    <row r="22" spans="1:8" x14ac:dyDescent="0.25">
      <c r="A22" s="120">
        <v>188</v>
      </c>
      <c r="B22" s="5">
        <v>931</v>
      </c>
      <c r="C22" s="53" t="s">
        <v>193</v>
      </c>
      <c r="D22" s="52"/>
      <c r="E22" s="137" t="s">
        <v>287</v>
      </c>
      <c r="F22" s="127"/>
      <c r="G22" s="11">
        <v>1</v>
      </c>
      <c r="H22" s="56"/>
    </row>
    <row r="23" spans="1:8" x14ac:dyDescent="0.25">
      <c r="A23" s="120">
        <v>189</v>
      </c>
      <c r="B23" s="5">
        <v>932</v>
      </c>
      <c r="C23" s="53" t="s">
        <v>227</v>
      </c>
      <c r="D23" s="52"/>
      <c r="E23" s="137" t="s">
        <v>287</v>
      </c>
      <c r="F23" s="127"/>
      <c r="G23" s="11">
        <v>1</v>
      </c>
      <c r="H23" s="55"/>
    </row>
    <row r="24" spans="1:8" x14ac:dyDescent="0.25">
      <c r="A24" s="120">
        <v>190</v>
      </c>
      <c r="B24" s="5">
        <v>933</v>
      </c>
      <c r="C24" s="53" t="s">
        <v>228</v>
      </c>
      <c r="D24" s="52"/>
      <c r="E24" s="137" t="s">
        <v>287</v>
      </c>
      <c r="F24" s="127"/>
      <c r="G24" s="11">
        <v>1</v>
      </c>
      <c r="H24" s="56"/>
    </row>
    <row r="25" spans="1:8" x14ac:dyDescent="0.25">
      <c r="A25" s="120">
        <v>191</v>
      </c>
      <c r="B25" s="131" t="s">
        <v>275</v>
      </c>
      <c r="C25" s="53"/>
      <c r="D25" s="52"/>
      <c r="E25" s="54"/>
      <c r="F25" s="127"/>
      <c r="G25" s="11">
        <v>1</v>
      </c>
      <c r="H25" s="55"/>
    </row>
    <row r="26" spans="1:8" x14ac:dyDescent="0.25">
      <c r="A26" s="120">
        <v>192</v>
      </c>
      <c r="B26" s="131" t="s">
        <v>276</v>
      </c>
      <c r="C26" s="53"/>
      <c r="D26" s="52"/>
      <c r="E26" s="54"/>
      <c r="F26" s="127"/>
      <c r="G26" s="11">
        <v>1</v>
      </c>
      <c r="H26" s="55"/>
    </row>
    <row r="27" spans="1:8" x14ac:dyDescent="0.25">
      <c r="A27" s="120">
        <v>193</v>
      </c>
      <c r="B27" s="131" t="s">
        <v>277</v>
      </c>
      <c r="C27" s="53"/>
      <c r="D27" s="52"/>
      <c r="E27" s="54"/>
      <c r="F27" s="127"/>
      <c r="G27" s="11">
        <v>1</v>
      </c>
      <c r="H27" s="55"/>
    </row>
    <row r="28" spans="1:8" x14ac:dyDescent="0.25">
      <c r="A28" s="120">
        <v>194</v>
      </c>
      <c r="B28" s="131" t="s">
        <v>278</v>
      </c>
      <c r="C28" s="53"/>
      <c r="D28" s="52"/>
      <c r="E28" s="54"/>
      <c r="F28" s="127"/>
      <c r="G28" s="11">
        <v>1</v>
      </c>
      <c r="H28" s="55"/>
    </row>
    <row r="29" spans="1:8" x14ac:dyDescent="0.25">
      <c r="A29" s="120">
        <v>195</v>
      </c>
      <c r="B29" s="131" t="s">
        <v>279</v>
      </c>
      <c r="C29" s="53"/>
      <c r="D29" s="52"/>
      <c r="E29" s="54"/>
      <c r="F29" s="127"/>
      <c r="G29" s="11">
        <v>1</v>
      </c>
      <c r="H29" s="55"/>
    </row>
    <row r="30" spans="1:8" ht="16.5" thickBot="1" x14ac:dyDescent="0.3">
      <c r="A30" s="120">
        <v>196</v>
      </c>
      <c r="B30" s="131" t="s">
        <v>280</v>
      </c>
      <c r="C30" s="53"/>
      <c r="D30" s="52"/>
      <c r="E30" s="54"/>
      <c r="F30" s="127"/>
      <c r="G30" s="11">
        <v>1</v>
      </c>
      <c r="H30" s="56"/>
    </row>
    <row r="31" spans="1:8" ht="19.5" thickBot="1" x14ac:dyDescent="0.3">
      <c r="A31" s="170"/>
      <c r="B31" s="171"/>
      <c r="C31" s="171"/>
      <c r="D31" s="171"/>
      <c r="E31" s="172"/>
      <c r="F31" s="124">
        <f>SUM(F2:F30)</f>
        <v>0</v>
      </c>
      <c r="G31" s="173"/>
      <c r="H31" s="174"/>
    </row>
    <row r="34" spans="1:8" s="7" customFormat="1" x14ac:dyDescent="0.25">
      <c r="A34" s="4"/>
      <c r="B34" s="4"/>
      <c r="C34" s="27"/>
      <c r="D34" s="27"/>
      <c r="E34" s="27"/>
      <c r="F34" s="51"/>
      <c r="G34" s="9"/>
      <c r="H34" s="57"/>
    </row>
  </sheetData>
  <mergeCells count="2">
    <mergeCell ref="A31:E31"/>
    <mergeCell ref="G31:H31"/>
  </mergeCells>
  <pageMargins left="0.3" right="0.22" top="0.78740157499999996" bottom="0.38" header="0.3" footer="0.2"/>
  <pageSetup paperSize="9" scale="69" fitToHeight="0" orientation="landscape" r:id="rId1"/>
  <headerFooter>
    <oddHeader>&amp;L&amp;"-,Tučné"&amp;12Kalové hospodářství  ČOV Brno - Modřice&amp;C&amp;"-,Tučné"&amp;16Rozpad paušální nabídkové ceny&amp;R&amp;"-,Tučné"&amp;12Paušální cena za provozní soubory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Instrukce</vt:lpstr>
      <vt:lpstr>Souhrn nabídkové paušální ceny</vt:lpstr>
      <vt:lpstr>Projektové a inženýrské služby</vt:lpstr>
      <vt:lpstr>Souhrn zařízení staveniště</vt:lpstr>
      <vt:lpstr>Souhrn stavební část_SO </vt:lpstr>
      <vt:lpstr>Souhrn technologická část_PS</vt:lpstr>
      <vt:lpstr>Instrukce!Oblast_tisku</vt:lpstr>
      <vt:lpstr>'Souhrn nabídkové paušální ceny'!Oblast_tisku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2018-06-04T07:02:40Z</dcterms:modified>
</cp:coreProperties>
</file>