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840"/>
  </bookViews>
  <sheets>
    <sheet name="Stavba" sheetId="1" r:id="rId1"/>
    <sheet name="VzorPolozky" sheetId="10" state="hidden" r:id="rId2"/>
    <sheet name="10. ETAPA 00 Pol" sheetId="12" r:id="rId3"/>
    <sheet name="10. ETAPA D.1.1 Pol" sheetId="13" r:id="rId4"/>
    <sheet name="10. ETAPA D.1.4.1 Pol" sheetId="14" r:id="rId5"/>
  </sheets>
  <externalReferences>
    <externalReference r:id="rId6"/>
  </externalReferences>
  <definedNames>
    <definedName name="CelkemDPHVypocet" localSheetId="0">Stavba!$H$45</definedName>
    <definedName name="CenaCelkem">Stavba!$G$29</definedName>
    <definedName name="CenaCelkemBezDPH">Stavba!$G$28</definedName>
    <definedName name="CenaCelkemVypocet" localSheetId="0">Stavba!$I$45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'10. ETAPA 00 Pol'!$1:$7</definedName>
    <definedName name="_xlnm.Print_Titles" localSheetId="3">'10. ETAPA D.1.1 Pol'!$1:$7</definedName>
    <definedName name="_xlnm.Print_Titles" localSheetId="4">'10. ETAPA D.1.4.1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'10. ETAPA 00 Pol'!$A$1:$X$32</definedName>
    <definedName name="_xlnm.Print_Area" localSheetId="3">'10. ETAPA D.1.1 Pol'!$A$1:$X$674</definedName>
    <definedName name="_xlnm.Print_Area" localSheetId="4">'10. ETAPA D.1.4.1 Pol'!$A$1:$X$122</definedName>
    <definedName name="_xlnm.Print_Area" localSheetId="0">Stavba!$A$1:$J$75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Stavba!$F$45</definedName>
    <definedName name="ZakladDPHZakl">Stavba!$G$25</definedName>
    <definedName name="ZakladDPHZaklVypocet" localSheetId="0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16" i="1" s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121" i="14"/>
  <c r="G9" i="14"/>
  <c r="I9" i="14"/>
  <c r="I8" i="14" s="1"/>
  <c r="K9" i="14"/>
  <c r="M9" i="14"/>
  <c r="O9" i="14"/>
  <c r="Q9" i="14"/>
  <c r="Q8" i="14" s="1"/>
  <c r="V9" i="14"/>
  <c r="G11" i="14"/>
  <c r="G8" i="14" s="1"/>
  <c r="I11" i="14"/>
  <c r="K11" i="14"/>
  <c r="K8" i="14" s="1"/>
  <c r="O11" i="14"/>
  <c r="O8" i="14" s="1"/>
  <c r="Q11" i="14"/>
  <c r="V11" i="14"/>
  <c r="V8" i="14" s="1"/>
  <c r="G13" i="14"/>
  <c r="I13" i="14"/>
  <c r="K13" i="14"/>
  <c r="M13" i="14"/>
  <c r="O13" i="14"/>
  <c r="Q13" i="14"/>
  <c r="V13" i="14"/>
  <c r="G15" i="14"/>
  <c r="M15" i="14" s="1"/>
  <c r="I15" i="14"/>
  <c r="K15" i="14"/>
  <c r="O15" i="14"/>
  <c r="Q15" i="14"/>
  <c r="V15" i="14"/>
  <c r="G17" i="14"/>
  <c r="I17" i="14"/>
  <c r="K17" i="14"/>
  <c r="M17" i="14"/>
  <c r="O17" i="14"/>
  <c r="Q17" i="14"/>
  <c r="V17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5" i="14"/>
  <c r="I25" i="14"/>
  <c r="K25" i="14"/>
  <c r="M25" i="14"/>
  <c r="O25" i="14"/>
  <c r="Q25" i="14"/>
  <c r="V25" i="14"/>
  <c r="G27" i="14"/>
  <c r="M27" i="14" s="1"/>
  <c r="I27" i="14"/>
  <c r="K27" i="14"/>
  <c r="O27" i="14"/>
  <c r="Q27" i="14"/>
  <c r="V27" i="14"/>
  <c r="G29" i="14"/>
  <c r="I29" i="14"/>
  <c r="K29" i="14"/>
  <c r="M29" i="14"/>
  <c r="O29" i="14"/>
  <c r="Q29" i="14"/>
  <c r="V29" i="14"/>
  <c r="G32" i="14"/>
  <c r="I32" i="14"/>
  <c r="I31" i="14" s="1"/>
  <c r="K32" i="14"/>
  <c r="M32" i="14"/>
  <c r="O32" i="14"/>
  <c r="Q32" i="14"/>
  <c r="Q31" i="14" s="1"/>
  <c r="V32" i="14"/>
  <c r="G34" i="14"/>
  <c r="G31" i="14" s="1"/>
  <c r="I34" i="14"/>
  <c r="K34" i="14"/>
  <c r="K31" i="14" s="1"/>
  <c r="O34" i="14"/>
  <c r="O31" i="14" s="1"/>
  <c r="Q34" i="14"/>
  <c r="V34" i="14"/>
  <c r="V31" i="14" s="1"/>
  <c r="G36" i="14"/>
  <c r="I36" i="14"/>
  <c r="K36" i="14"/>
  <c r="M36" i="14"/>
  <c r="O36" i="14"/>
  <c r="Q36" i="14"/>
  <c r="V36" i="14"/>
  <c r="G38" i="14"/>
  <c r="M38" i="14" s="1"/>
  <c r="I38" i="14"/>
  <c r="K38" i="14"/>
  <c r="O38" i="14"/>
  <c r="Q38" i="14"/>
  <c r="V38" i="14"/>
  <c r="G40" i="14"/>
  <c r="I40" i="14"/>
  <c r="K40" i="14"/>
  <c r="M40" i="14"/>
  <c r="O40" i="14"/>
  <c r="Q40" i="14"/>
  <c r="V40" i="14"/>
  <c r="G42" i="14"/>
  <c r="M42" i="14" s="1"/>
  <c r="I42" i="14"/>
  <c r="K42" i="14"/>
  <c r="O42" i="14"/>
  <c r="Q42" i="14"/>
  <c r="V42" i="14"/>
  <c r="G44" i="14"/>
  <c r="I44" i="14"/>
  <c r="K44" i="14"/>
  <c r="M44" i="14"/>
  <c r="O44" i="14"/>
  <c r="Q44" i="14"/>
  <c r="V44" i="14"/>
  <c r="G46" i="14"/>
  <c r="M46" i="14" s="1"/>
  <c r="I46" i="14"/>
  <c r="K46" i="14"/>
  <c r="O46" i="14"/>
  <c r="Q46" i="14"/>
  <c r="V46" i="14"/>
  <c r="G48" i="14"/>
  <c r="I48" i="14"/>
  <c r="K48" i="14"/>
  <c r="M48" i="14"/>
  <c r="O48" i="14"/>
  <c r="Q48" i="14"/>
  <c r="V48" i="14"/>
  <c r="G50" i="14"/>
  <c r="M50" i="14" s="1"/>
  <c r="I50" i="14"/>
  <c r="K50" i="14"/>
  <c r="O50" i="14"/>
  <c r="Q50" i="14"/>
  <c r="V50" i="14"/>
  <c r="G52" i="14"/>
  <c r="I52" i="14"/>
  <c r="K52" i="14"/>
  <c r="M52" i="14"/>
  <c r="O52" i="14"/>
  <c r="Q52" i="14"/>
  <c r="V52" i="14"/>
  <c r="G54" i="14"/>
  <c r="M54" i="14" s="1"/>
  <c r="I54" i="14"/>
  <c r="K54" i="14"/>
  <c r="O54" i="14"/>
  <c r="Q54" i="14"/>
  <c r="V54" i="14"/>
  <c r="G56" i="14"/>
  <c r="I56" i="14"/>
  <c r="K56" i="14"/>
  <c r="M56" i="14"/>
  <c r="O56" i="14"/>
  <c r="Q56" i="14"/>
  <c r="V56" i="14"/>
  <c r="G58" i="14"/>
  <c r="M58" i="14" s="1"/>
  <c r="I58" i="14"/>
  <c r="K58" i="14"/>
  <c r="O58" i="14"/>
  <c r="Q58" i="14"/>
  <c r="V58" i="14"/>
  <c r="G60" i="14"/>
  <c r="I60" i="14"/>
  <c r="K60" i="14"/>
  <c r="M60" i="14"/>
  <c r="O60" i="14"/>
  <c r="Q60" i="14"/>
  <c r="V60" i="14"/>
  <c r="G62" i="14"/>
  <c r="M62" i="14" s="1"/>
  <c r="I62" i="14"/>
  <c r="K62" i="14"/>
  <c r="O62" i="14"/>
  <c r="Q62" i="14"/>
  <c r="V62" i="14"/>
  <c r="G64" i="14"/>
  <c r="I64" i="14"/>
  <c r="K64" i="14"/>
  <c r="M64" i="14"/>
  <c r="O64" i="14"/>
  <c r="Q64" i="14"/>
  <c r="V64" i="14"/>
  <c r="G66" i="14"/>
  <c r="M66" i="14" s="1"/>
  <c r="I66" i="14"/>
  <c r="K66" i="14"/>
  <c r="O66" i="14"/>
  <c r="Q66" i="14"/>
  <c r="V66" i="14"/>
  <c r="G68" i="14"/>
  <c r="I68" i="14"/>
  <c r="K68" i="14"/>
  <c r="M68" i="14"/>
  <c r="O68" i="14"/>
  <c r="Q68" i="14"/>
  <c r="V68" i="14"/>
  <c r="G70" i="14"/>
  <c r="M70" i="14" s="1"/>
  <c r="I70" i="14"/>
  <c r="K70" i="14"/>
  <c r="O70" i="14"/>
  <c r="Q70" i="14"/>
  <c r="V70" i="14"/>
  <c r="G72" i="14"/>
  <c r="I72" i="14"/>
  <c r="K72" i="14"/>
  <c r="M72" i="14"/>
  <c r="O72" i="14"/>
  <c r="Q72" i="14"/>
  <c r="V72" i="14"/>
  <c r="G74" i="14"/>
  <c r="M74" i="14" s="1"/>
  <c r="I74" i="14"/>
  <c r="K74" i="14"/>
  <c r="O74" i="14"/>
  <c r="Q74" i="14"/>
  <c r="V74" i="14"/>
  <c r="G76" i="14"/>
  <c r="I76" i="14"/>
  <c r="K76" i="14"/>
  <c r="M76" i="14"/>
  <c r="O76" i="14"/>
  <c r="Q76" i="14"/>
  <c r="V76" i="14"/>
  <c r="G78" i="14"/>
  <c r="M78" i="14" s="1"/>
  <c r="I78" i="14"/>
  <c r="K78" i="14"/>
  <c r="O78" i="14"/>
  <c r="Q78" i="14"/>
  <c r="V78" i="14"/>
  <c r="G80" i="14"/>
  <c r="I80" i="14"/>
  <c r="K80" i="14"/>
  <c r="M80" i="14"/>
  <c r="O80" i="14"/>
  <c r="Q80" i="14"/>
  <c r="V80" i="14"/>
  <c r="G82" i="14"/>
  <c r="M82" i="14" s="1"/>
  <c r="I82" i="14"/>
  <c r="K82" i="14"/>
  <c r="O82" i="14"/>
  <c r="Q82" i="14"/>
  <c r="V82" i="14"/>
  <c r="G84" i="14"/>
  <c r="I84" i="14"/>
  <c r="K84" i="14"/>
  <c r="M84" i="14"/>
  <c r="O84" i="14"/>
  <c r="Q84" i="14"/>
  <c r="V84" i="14"/>
  <c r="G86" i="14"/>
  <c r="M86" i="14" s="1"/>
  <c r="I86" i="14"/>
  <c r="K86" i="14"/>
  <c r="O86" i="14"/>
  <c r="Q86" i="14"/>
  <c r="V86" i="14"/>
  <c r="G88" i="14"/>
  <c r="I88" i="14"/>
  <c r="K88" i="14"/>
  <c r="M88" i="14"/>
  <c r="O88" i="14"/>
  <c r="Q88" i="14"/>
  <c r="V88" i="14"/>
  <c r="G90" i="14"/>
  <c r="M90" i="14" s="1"/>
  <c r="I90" i="14"/>
  <c r="K90" i="14"/>
  <c r="O90" i="14"/>
  <c r="Q90" i="14"/>
  <c r="V90" i="14"/>
  <c r="G92" i="14"/>
  <c r="I92" i="14"/>
  <c r="K92" i="14"/>
  <c r="M92" i="14"/>
  <c r="O92" i="14"/>
  <c r="Q92" i="14"/>
  <c r="V92" i="14"/>
  <c r="G94" i="14"/>
  <c r="I94" i="14"/>
  <c r="K94" i="14"/>
  <c r="M94" i="14"/>
  <c r="O94" i="14"/>
  <c r="Q94" i="14"/>
  <c r="V94" i="14"/>
  <c r="G96" i="14"/>
  <c r="M96" i="14" s="1"/>
  <c r="I96" i="14"/>
  <c r="K96" i="14"/>
  <c r="O96" i="14"/>
  <c r="Q96" i="14"/>
  <c r="V96" i="14"/>
  <c r="G98" i="14"/>
  <c r="I98" i="14"/>
  <c r="K98" i="14"/>
  <c r="M98" i="14"/>
  <c r="O98" i="14"/>
  <c r="Q98" i="14"/>
  <c r="V98" i="14"/>
  <c r="G100" i="14"/>
  <c r="M100" i="14" s="1"/>
  <c r="I100" i="14"/>
  <c r="K100" i="14"/>
  <c r="O100" i="14"/>
  <c r="Q100" i="14"/>
  <c r="V100" i="14"/>
  <c r="G102" i="14"/>
  <c r="I102" i="14"/>
  <c r="K102" i="14"/>
  <c r="M102" i="14"/>
  <c r="O102" i="14"/>
  <c r="Q102" i="14"/>
  <c r="V102" i="14"/>
  <c r="G104" i="14"/>
  <c r="M104" i="14" s="1"/>
  <c r="I104" i="14"/>
  <c r="K104" i="14"/>
  <c r="O104" i="14"/>
  <c r="Q104" i="14"/>
  <c r="V104" i="14"/>
  <c r="G106" i="14"/>
  <c r="I106" i="14"/>
  <c r="K106" i="14"/>
  <c r="M106" i="14"/>
  <c r="O106" i="14"/>
  <c r="Q106" i="14"/>
  <c r="V106" i="14"/>
  <c r="G108" i="14"/>
  <c r="M108" i="14" s="1"/>
  <c r="I108" i="14"/>
  <c r="K108" i="14"/>
  <c r="O108" i="14"/>
  <c r="Q108" i="14"/>
  <c r="V108" i="14"/>
  <c r="G110" i="14"/>
  <c r="I110" i="14"/>
  <c r="K110" i="14"/>
  <c r="M110" i="14"/>
  <c r="O110" i="14"/>
  <c r="Q110" i="14"/>
  <c r="V110" i="14"/>
  <c r="G112" i="14"/>
  <c r="I112" i="14"/>
  <c r="K112" i="14"/>
  <c r="M112" i="14"/>
  <c r="O112" i="14"/>
  <c r="Q112" i="14"/>
  <c r="V112" i="14"/>
  <c r="G114" i="14"/>
  <c r="I114" i="14"/>
  <c r="K114" i="14"/>
  <c r="M114" i="14"/>
  <c r="O114" i="14"/>
  <c r="Q114" i="14"/>
  <c r="V114" i="14"/>
  <c r="G116" i="14"/>
  <c r="I116" i="14"/>
  <c r="K116" i="14"/>
  <c r="M116" i="14"/>
  <c r="O116" i="14"/>
  <c r="Q116" i="14"/>
  <c r="V116" i="14"/>
  <c r="G118" i="14"/>
  <c r="I118" i="14"/>
  <c r="K118" i="14"/>
  <c r="M118" i="14"/>
  <c r="O118" i="14"/>
  <c r="Q118" i="14"/>
  <c r="V118" i="14"/>
  <c r="AE121" i="14"/>
  <c r="AF121" i="14"/>
  <c r="G673" i="13"/>
  <c r="BA579" i="13"/>
  <c r="BA488" i="13"/>
  <c r="BA435" i="13"/>
  <c r="BA434" i="13"/>
  <c r="BA335" i="13"/>
  <c r="BA329" i="13"/>
  <c r="BA175" i="13"/>
  <c r="BA165" i="13"/>
  <c r="BA160" i="13"/>
  <c r="BA81" i="13"/>
  <c r="G8" i="13"/>
  <c r="K8" i="13"/>
  <c r="O8" i="13"/>
  <c r="V8" i="13"/>
  <c r="G9" i="13"/>
  <c r="I9" i="13"/>
  <c r="I8" i="13" s="1"/>
  <c r="K9" i="13"/>
  <c r="M9" i="13"/>
  <c r="M8" i="13" s="1"/>
  <c r="O9" i="13"/>
  <c r="Q9" i="13"/>
  <c r="Q8" i="13" s="1"/>
  <c r="V9" i="13"/>
  <c r="G28" i="13"/>
  <c r="I28" i="13"/>
  <c r="I27" i="13" s="1"/>
  <c r="K28" i="13"/>
  <c r="M28" i="13"/>
  <c r="O28" i="13"/>
  <c r="Q28" i="13"/>
  <c r="Q27" i="13" s="1"/>
  <c r="V28" i="13"/>
  <c r="G33" i="13"/>
  <c r="G27" i="13" s="1"/>
  <c r="I33" i="13"/>
  <c r="K33" i="13"/>
  <c r="K27" i="13" s="1"/>
  <c r="O33" i="13"/>
  <c r="O27" i="13" s="1"/>
  <c r="Q33" i="13"/>
  <c r="V33" i="13"/>
  <c r="V27" i="13" s="1"/>
  <c r="G42" i="13"/>
  <c r="I42" i="13"/>
  <c r="K42" i="13"/>
  <c r="M42" i="13"/>
  <c r="O42" i="13"/>
  <c r="Q42" i="13"/>
  <c r="V42" i="13"/>
  <c r="G47" i="13"/>
  <c r="M47" i="13" s="1"/>
  <c r="I47" i="13"/>
  <c r="K47" i="13"/>
  <c r="O47" i="13"/>
  <c r="Q47" i="13"/>
  <c r="V47" i="13"/>
  <c r="G59" i="13"/>
  <c r="I59" i="13"/>
  <c r="K59" i="13"/>
  <c r="M59" i="13"/>
  <c r="O59" i="13"/>
  <c r="Q59" i="13"/>
  <c r="V59" i="13"/>
  <c r="G63" i="13"/>
  <c r="M63" i="13" s="1"/>
  <c r="I63" i="13"/>
  <c r="K63" i="13"/>
  <c r="O63" i="13"/>
  <c r="Q63" i="13"/>
  <c r="V63" i="13"/>
  <c r="G68" i="13"/>
  <c r="I68" i="13"/>
  <c r="K68" i="13"/>
  <c r="M68" i="13"/>
  <c r="O68" i="13"/>
  <c r="Q68" i="13"/>
  <c r="V68" i="13"/>
  <c r="G74" i="13"/>
  <c r="M74" i="13" s="1"/>
  <c r="I74" i="13"/>
  <c r="K74" i="13"/>
  <c r="O74" i="13"/>
  <c r="Q74" i="13"/>
  <c r="V74" i="13"/>
  <c r="G80" i="13"/>
  <c r="I80" i="13"/>
  <c r="K80" i="13"/>
  <c r="M80" i="13"/>
  <c r="O80" i="13"/>
  <c r="Q80" i="13"/>
  <c r="V80" i="13"/>
  <c r="G86" i="13"/>
  <c r="M86" i="13" s="1"/>
  <c r="I86" i="13"/>
  <c r="K86" i="13"/>
  <c r="O86" i="13"/>
  <c r="Q86" i="13"/>
  <c r="V86" i="13"/>
  <c r="G91" i="13"/>
  <c r="I91" i="13"/>
  <c r="K91" i="13"/>
  <c r="M91" i="13"/>
  <c r="O91" i="13"/>
  <c r="Q91" i="13"/>
  <c r="V91" i="13"/>
  <c r="G107" i="13"/>
  <c r="M107" i="13" s="1"/>
  <c r="I107" i="13"/>
  <c r="K107" i="13"/>
  <c r="O107" i="13"/>
  <c r="Q107" i="13"/>
  <c r="V107" i="13"/>
  <c r="G112" i="13"/>
  <c r="I112" i="13"/>
  <c r="K112" i="13"/>
  <c r="M112" i="13"/>
  <c r="O112" i="13"/>
  <c r="Q112" i="13"/>
  <c r="V112" i="13"/>
  <c r="G116" i="13"/>
  <c r="M116" i="13" s="1"/>
  <c r="I116" i="13"/>
  <c r="K116" i="13"/>
  <c r="O116" i="13"/>
  <c r="Q116" i="13"/>
  <c r="V116" i="13"/>
  <c r="G125" i="13"/>
  <c r="I125" i="13"/>
  <c r="K125" i="13"/>
  <c r="M125" i="13"/>
  <c r="O125" i="13"/>
  <c r="Q125" i="13"/>
  <c r="V125" i="13"/>
  <c r="G138" i="13"/>
  <c r="M138" i="13" s="1"/>
  <c r="I138" i="13"/>
  <c r="K138" i="13"/>
  <c r="O138" i="13"/>
  <c r="Q138" i="13"/>
  <c r="V138" i="13"/>
  <c r="G151" i="13"/>
  <c r="I151" i="13"/>
  <c r="K151" i="13"/>
  <c r="M151" i="13"/>
  <c r="O151" i="13"/>
  <c r="Q151" i="13"/>
  <c r="V151" i="13"/>
  <c r="G155" i="13"/>
  <c r="M155" i="13" s="1"/>
  <c r="I155" i="13"/>
  <c r="K155" i="13"/>
  <c r="O155" i="13"/>
  <c r="Q155" i="13"/>
  <c r="V155" i="13"/>
  <c r="G159" i="13"/>
  <c r="I159" i="13"/>
  <c r="K159" i="13"/>
  <c r="M159" i="13"/>
  <c r="O159" i="13"/>
  <c r="Q159" i="13"/>
  <c r="V159" i="13"/>
  <c r="G164" i="13"/>
  <c r="M164" i="13" s="1"/>
  <c r="I164" i="13"/>
  <c r="K164" i="13"/>
  <c r="O164" i="13"/>
  <c r="Q164" i="13"/>
  <c r="V164" i="13"/>
  <c r="G169" i="13"/>
  <c r="I169" i="13"/>
  <c r="K169" i="13"/>
  <c r="M169" i="13"/>
  <c r="O169" i="13"/>
  <c r="Q169" i="13"/>
  <c r="V169" i="13"/>
  <c r="G174" i="13"/>
  <c r="M174" i="13" s="1"/>
  <c r="I174" i="13"/>
  <c r="K174" i="13"/>
  <c r="O174" i="13"/>
  <c r="Q174" i="13"/>
  <c r="V174" i="13"/>
  <c r="G181" i="13"/>
  <c r="G180" i="13" s="1"/>
  <c r="I181" i="13"/>
  <c r="K181" i="13"/>
  <c r="K180" i="13" s="1"/>
  <c r="O181" i="13"/>
  <c r="O180" i="13" s="1"/>
  <c r="Q181" i="13"/>
  <c r="V181" i="13"/>
  <c r="V180" i="13" s="1"/>
  <c r="G194" i="13"/>
  <c r="I194" i="13"/>
  <c r="I180" i="13" s="1"/>
  <c r="K194" i="13"/>
  <c r="M194" i="13"/>
  <c r="O194" i="13"/>
  <c r="Q194" i="13"/>
  <c r="Q180" i="13" s="1"/>
  <c r="V194" i="13"/>
  <c r="G200" i="13"/>
  <c r="M200" i="13" s="1"/>
  <c r="I200" i="13"/>
  <c r="K200" i="13"/>
  <c r="O200" i="13"/>
  <c r="Q200" i="13"/>
  <c r="V200" i="13"/>
  <c r="G207" i="13"/>
  <c r="G206" i="13" s="1"/>
  <c r="I207" i="13"/>
  <c r="K207" i="13"/>
  <c r="K206" i="13" s="1"/>
  <c r="O207" i="13"/>
  <c r="O206" i="13" s="1"/>
  <c r="Q207" i="13"/>
  <c r="V207" i="13"/>
  <c r="V206" i="13" s="1"/>
  <c r="G217" i="13"/>
  <c r="I217" i="13"/>
  <c r="I206" i="13" s="1"/>
  <c r="K217" i="13"/>
  <c r="M217" i="13"/>
  <c r="O217" i="13"/>
  <c r="Q217" i="13"/>
  <c r="Q206" i="13" s="1"/>
  <c r="V217" i="13"/>
  <c r="G227" i="13"/>
  <c r="M227" i="13" s="1"/>
  <c r="I227" i="13"/>
  <c r="K227" i="13"/>
  <c r="O227" i="13"/>
  <c r="Q227" i="13"/>
  <c r="V227" i="13"/>
  <c r="G237" i="13"/>
  <c r="I237" i="13"/>
  <c r="K237" i="13"/>
  <c r="M237" i="13"/>
  <c r="O237" i="13"/>
  <c r="Q237" i="13"/>
  <c r="V237" i="13"/>
  <c r="G247" i="13"/>
  <c r="I247" i="13"/>
  <c r="I246" i="13" s="1"/>
  <c r="K247" i="13"/>
  <c r="M247" i="13"/>
  <c r="O247" i="13"/>
  <c r="Q247" i="13"/>
  <c r="Q246" i="13" s="1"/>
  <c r="V247" i="13"/>
  <c r="G251" i="13"/>
  <c r="G246" i="13" s="1"/>
  <c r="I251" i="13"/>
  <c r="K251" i="13"/>
  <c r="K246" i="13" s="1"/>
  <c r="O251" i="13"/>
  <c r="O246" i="13" s="1"/>
  <c r="Q251" i="13"/>
  <c r="V251" i="13"/>
  <c r="V246" i="13" s="1"/>
  <c r="G263" i="13"/>
  <c r="I263" i="13"/>
  <c r="K263" i="13"/>
  <c r="M263" i="13"/>
  <c r="O263" i="13"/>
  <c r="Q263" i="13"/>
  <c r="V263" i="13"/>
  <c r="G268" i="13"/>
  <c r="M268" i="13" s="1"/>
  <c r="I268" i="13"/>
  <c r="K268" i="13"/>
  <c r="O268" i="13"/>
  <c r="Q268" i="13"/>
  <c r="V268" i="13"/>
  <c r="G273" i="13"/>
  <c r="I273" i="13"/>
  <c r="K273" i="13"/>
  <c r="M273" i="13"/>
  <c r="O273" i="13"/>
  <c r="Q273" i="13"/>
  <c r="V273" i="13"/>
  <c r="G285" i="13"/>
  <c r="M285" i="13" s="1"/>
  <c r="I285" i="13"/>
  <c r="K285" i="13"/>
  <c r="O285" i="13"/>
  <c r="Q285" i="13"/>
  <c r="V285" i="13"/>
  <c r="G290" i="13"/>
  <c r="G289" i="13" s="1"/>
  <c r="I290" i="13"/>
  <c r="K290" i="13"/>
  <c r="K289" i="13" s="1"/>
  <c r="O290" i="13"/>
  <c r="O289" i="13" s="1"/>
  <c r="Q290" i="13"/>
  <c r="V290" i="13"/>
  <c r="V289" i="13" s="1"/>
  <c r="G297" i="13"/>
  <c r="I297" i="13"/>
  <c r="I289" i="13" s="1"/>
  <c r="K297" i="13"/>
  <c r="M297" i="13"/>
  <c r="O297" i="13"/>
  <c r="Q297" i="13"/>
  <c r="Q289" i="13" s="1"/>
  <c r="V297" i="13"/>
  <c r="G303" i="13"/>
  <c r="M303" i="13" s="1"/>
  <c r="I303" i="13"/>
  <c r="K303" i="13"/>
  <c r="O303" i="13"/>
  <c r="Q303" i="13"/>
  <c r="V303" i="13"/>
  <c r="G311" i="13"/>
  <c r="I311" i="13"/>
  <c r="K311" i="13"/>
  <c r="M311" i="13"/>
  <c r="O311" i="13"/>
  <c r="Q311" i="13"/>
  <c r="V311" i="13"/>
  <c r="G317" i="13"/>
  <c r="M317" i="13" s="1"/>
  <c r="I317" i="13"/>
  <c r="K317" i="13"/>
  <c r="O317" i="13"/>
  <c r="Q317" i="13"/>
  <c r="V317" i="13"/>
  <c r="G322" i="13"/>
  <c r="I322" i="13"/>
  <c r="K322" i="13"/>
  <c r="M322" i="13"/>
  <c r="O322" i="13"/>
  <c r="Q322" i="13"/>
  <c r="V322" i="13"/>
  <c r="G328" i="13"/>
  <c r="M328" i="13" s="1"/>
  <c r="I328" i="13"/>
  <c r="K328" i="13"/>
  <c r="O328" i="13"/>
  <c r="Q328" i="13"/>
  <c r="V328" i="13"/>
  <c r="G334" i="13"/>
  <c r="I334" i="13"/>
  <c r="K334" i="13"/>
  <c r="M334" i="13"/>
  <c r="O334" i="13"/>
  <c r="Q334" i="13"/>
  <c r="V334" i="13"/>
  <c r="G342" i="13"/>
  <c r="M342" i="13" s="1"/>
  <c r="I342" i="13"/>
  <c r="K342" i="13"/>
  <c r="O342" i="13"/>
  <c r="Q342" i="13"/>
  <c r="V342" i="13"/>
  <c r="G350" i="13"/>
  <c r="I350" i="13"/>
  <c r="K350" i="13"/>
  <c r="M350" i="13"/>
  <c r="O350" i="13"/>
  <c r="Q350" i="13"/>
  <c r="V350" i="13"/>
  <c r="G358" i="13"/>
  <c r="M358" i="13" s="1"/>
  <c r="I358" i="13"/>
  <c r="K358" i="13"/>
  <c r="O358" i="13"/>
  <c r="Q358" i="13"/>
  <c r="V358" i="13"/>
  <c r="G365" i="13"/>
  <c r="I365" i="13"/>
  <c r="K365" i="13"/>
  <c r="M365" i="13"/>
  <c r="O365" i="13"/>
  <c r="Q365" i="13"/>
  <c r="V365" i="13"/>
  <c r="G371" i="13"/>
  <c r="I371" i="13"/>
  <c r="I370" i="13" s="1"/>
  <c r="K371" i="13"/>
  <c r="M371" i="13"/>
  <c r="O371" i="13"/>
  <c r="Q371" i="13"/>
  <c r="Q370" i="13" s="1"/>
  <c r="V371" i="13"/>
  <c r="G385" i="13"/>
  <c r="G370" i="13" s="1"/>
  <c r="I385" i="13"/>
  <c r="K385" i="13"/>
  <c r="K370" i="13" s="1"/>
  <c r="O385" i="13"/>
  <c r="O370" i="13" s="1"/>
  <c r="Q385" i="13"/>
  <c r="V385" i="13"/>
  <c r="V370" i="13" s="1"/>
  <c r="G389" i="13"/>
  <c r="I389" i="13"/>
  <c r="K389" i="13"/>
  <c r="M389" i="13"/>
  <c r="O389" i="13"/>
  <c r="Q389" i="13"/>
  <c r="V389" i="13"/>
  <c r="G395" i="13"/>
  <c r="I395" i="13"/>
  <c r="I394" i="13" s="1"/>
  <c r="K395" i="13"/>
  <c r="M395" i="13"/>
  <c r="O395" i="13"/>
  <c r="Q395" i="13"/>
  <c r="Q394" i="13" s="1"/>
  <c r="V395" i="13"/>
  <c r="G404" i="13"/>
  <c r="G394" i="13" s="1"/>
  <c r="I404" i="13"/>
  <c r="K404" i="13"/>
  <c r="K394" i="13" s="1"/>
  <c r="O404" i="13"/>
  <c r="O394" i="13" s="1"/>
  <c r="Q404" i="13"/>
  <c r="V404" i="13"/>
  <c r="V394" i="13" s="1"/>
  <c r="G417" i="13"/>
  <c r="I417" i="13"/>
  <c r="K417" i="13"/>
  <c r="M417" i="13"/>
  <c r="O417" i="13"/>
  <c r="Q417" i="13"/>
  <c r="V417" i="13"/>
  <c r="G422" i="13"/>
  <c r="M422" i="13" s="1"/>
  <c r="I422" i="13"/>
  <c r="K422" i="13"/>
  <c r="O422" i="13"/>
  <c r="Q422" i="13"/>
  <c r="V422" i="13"/>
  <c r="G433" i="13"/>
  <c r="I433" i="13"/>
  <c r="K433" i="13"/>
  <c r="M433" i="13"/>
  <c r="O433" i="13"/>
  <c r="Q433" i="13"/>
  <c r="V433" i="13"/>
  <c r="G439" i="13"/>
  <c r="M439" i="13" s="1"/>
  <c r="I439" i="13"/>
  <c r="K439" i="13"/>
  <c r="O439" i="13"/>
  <c r="Q439" i="13"/>
  <c r="V439" i="13"/>
  <c r="G453" i="13"/>
  <c r="G452" i="13" s="1"/>
  <c r="I453" i="13"/>
  <c r="K453" i="13"/>
  <c r="K452" i="13" s="1"/>
  <c r="O453" i="13"/>
  <c r="O452" i="13" s="1"/>
  <c r="Q453" i="13"/>
  <c r="V453" i="13"/>
  <c r="V452" i="13" s="1"/>
  <c r="G458" i="13"/>
  <c r="I458" i="13"/>
  <c r="I452" i="13" s="1"/>
  <c r="K458" i="13"/>
  <c r="M458" i="13"/>
  <c r="O458" i="13"/>
  <c r="Q458" i="13"/>
  <c r="Q452" i="13" s="1"/>
  <c r="V458" i="13"/>
  <c r="G462" i="13"/>
  <c r="M462" i="13" s="1"/>
  <c r="I462" i="13"/>
  <c r="K462" i="13"/>
  <c r="O462" i="13"/>
  <c r="Q462" i="13"/>
  <c r="V462" i="13"/>
  <c r="G466" i="13"/>
  <c r="I466" i="13"/>
  <c r="K466" i="13"/>
  <c r="M466" i="13"/>
  <c r="O466" i="13"/>
  <c r="Q466" i="13"/>
  <c r="V466" i="13"/>
  <c r="G470" i="13"/>
  <c r="M470" i="13" s="1"/>
  <c r="I470" i="13"/>
  <c r="K470" i="13"/>
  <c r="O470" i="13"/>
  <c r="Q470" i="13"/>
  <c r="V470" i="13"/>
  <c r="G472" i="13"/>
  <c r="I472" i="13"/>
  <c r="K472" i="13"/>
  <c r="M472" i="13"/>
  <c r="O472" i="13"/>
  <c r="Q472" i="13"/>
  <c r="V472" i="13"/>
  <c r="G474" i="13"/>
  <c r="M474" i="13" s="1"/>
  <c r="I474" i="13"/>
  <c r="K474" i="13"/>
  <c r="O474" i="13"/>
  <c r="Q474" i="13"/>
  <c r="V474" i="13"/>
  <c r="G476" i="13"/>
  <c r="I476" i="13"/>
  <c r="K476" i="13"/>
  <c r="M476" i="13"/>
  <c r="O476" i="13"/>
  <c r="Q476" i="13"/>
  <c r="V476" i="13"/>
  <c r="G478" i="13"/>
  <c r="M478" i="13" s="1"/>
  <c r="I478" i="13"/>
  <c r="K478" i="13"/>
  <c r="O478" i="13"/>
  <c r="Q478" i="13"/>
  <c r="V478" i="13"/>
  <c r="G481" i="13"/>
  <c r="G480" i="13" s="1"/>
  <c r="I481" i="13"/>
  <c r="K481" i="13"/>
  <c r="K480" i="13" s="1"/>
  <c r="O481" i="13"/>
  <c r="O480" i="13" s="1"/>
  <c r="Q481" i="13"/>
  <c r="V481" i="13"/>
  <c r="V480" i="13" s="1"/>
  <c r="G487" i="13"/>
  <c r="I487" i="13"/>
  <c r="I480" i="13" s="1"/>
  <c r="K487" i="13"/>
  <c r="M487" i="13"/>
  <c r="O487" i="13"/>
  <c r="Q487" i="13"/>
  <c r="Q480" i="13" s="1"/>
  <c r="V487" i="13"/>
  <c r="G494" i="13"/>
  <c r="M494" i="13" s="1"/>
  <c r="I494" i="13"/>
  <c r="K494" i="13"/>
  <c r="O494" i="13"/>
  <c r="Q494" i="13"/>
  <c r="V494" i="13"/>
  <c r="G499" i="13"/>
  <c r="I499" i="13"/>
  <c r="K499" i="13"/>
  <c r="M499" i="13"/>
  <c r="O499" i="13"/>
  <c r="Q499" i="13"/>
  <c r="V499" i="13"/>
  <c r="G505" i="13"/>
  <c r="M505" i="13" s="1"/>
  <c r="I505" i="13"/>
  <c r="K505" i="13"/>
  <c r="O505" i="13"/>
  <c r="Q505" i="13"/>
  <c r="V505" i="13"/>
  <c r="G511" i="13"/>
  <c r="I511" i="13"/>
  <c r="K511" i="13"/>
  <c r="M511" i="13"/>
  <c r="O511" i="13"/>
  <c r="Q511" i="13"/>
  <c r="V511" i="13"/>
  <c r="G516" i="13"/>
  <c r="M516" i="13" s="1"/>
  <c r="I516" i="13"/>
  <c r="K516" i="13"/>
  <c r="O516" i="13"/>
  <c r="Q516" i="13"/>
  <c r="V516" i="13"/>
  <c r="G521" i="13"/>
  <c r="I521" i="13"/>
  <c r="K521" i="13"/>
  <c r="M521" i="13"/>
  <c r="O521" i="13"/>
  <c r="Q521" i="13"/>
  <c r="V521" i="13"/>
  <c r="G527" i="13"/>
  <c r="M527" i="13" s="1"/>
  <c r="I527" i="13"/>
  <c r="K527" i="13"/>
  <c r="O527" i="13"/>
  <c r="Q527" i="13"/>
  <c r="V527" i="13"/>
  <c r="G541" i="13"/>
  <c r="I541" i="13"/>
  <c r="K541" i="13"/>
  <c r="M541" i="13"/>
  <c r="O541" i="13"/>
  <c r="Q541" i="13"/>
  <c r="V541" i="13"/>
  <c r="G546" i="13"/>
  <c r="M546" i="13" s="1"/>
  <c r="I546" i="13"/>
  <c r="K546" i="13"/>
  <c r="O546" i="13"/>
  <c r="Q546" i="13"/>
  <c r="V546" i="13"/>
  <c r="G549" i="13"/>
  <c r="G548" i="13" s="1"/>
  <c r="I549" i="13"/>
  <c r="I548" i="13" s="1"/>
  <c r="K549" i="13"/>
  <c r="K548" i="13" s="1"/>
  <c r="M549" i="13"/>
  <c r="M548" i="13" s="1"/>
  <c r="O549" i="13"/>
  <c r="O548" i="13" s="1"/>
  <c r="Q549" i="13"/>
  <c r="Q548" i="13" s="1"/>
  <c r="V549" i="13"/>
  <c r="V548" i="13" s="1"/>
  <c r="G556" i="13"/>
  <c r="I556" i="13"/>
  <c r="I555" i="13" s="1"/>
  <c r="K556" i="13"/>
  <c r="M556" i="13"/>
  <c r="O556" i="13"/>
  <c r="Q556" i="13"/>
  <c r="Q555" i="13" s="1"/>
  <c r="V556" i="13"/>
  <c r="G565" i="13"/>
  <c r="M565" i="13" s="1"/>
  <c r="I565" i="13"/>
  <c r="K565" i="13"/>
  <c r="K555" i="13" s="1"/>
  <c r="O565" i="13"/>
  <c r="O555" i="13" s="1"/>
  <c r="Q565" i="13"/>
  <c r="V565" i="13"/>
  <c r="V555" i="13" s="1"/>
  <c r="G574" i="13"/>
  <c r="I574" i="13"/>
  <c r="K574" i="13"/>
  <c r="M574" i="13"/>
  <c r="O574" i="13"/>
  <c r="Q574" i="13"/>
  <c r="V574" i="13"/>
  <c r="G578" i="13"/>
  <c r="I578" i="13"/>
  <c r="I577" i="13" s="1"/>
  <c r="K578" i="13"/>
  <c r="M578" i="13"/>
  <c r="O578" i="13"/>
  <c r="Q578" i="13"/>
  <c r="Q577" i="13" s="1"/>
  <c r="V578" i="13"/>
  <c r="G595" i="13"/>
  <c r="I595" i="13"/>
  <c r="K595" i="13"/>
  <c r="K577" i="13" s="1"/>
  <c r="O595" i="13"/>
  <c r="Q595" i="13"/>
  <c r="V595" i="13"/>
  <c r="G601" i="13"/>
  <c r="I601" i="13"/>
  <c r="K601" i="13"/>
  <c r="M601" i="13"/>
  <c r="O601" i="13"/>
  <c r="Q601" i="13"/>
  <c r="V601" i="13"/>
  <c r="G614" i="13"/>
  <c r="M614" i="13" s="1"/>
  <c r="I614" i="13"/>
  <c r="K614" i="13"/>
  <c r="O614" i="13"/>
  <c r="Q614" i="13"/>
  <c r="V614" i="13"/>
  <c r="V577" i="13" s="1"/>
  <c r="G618" i="13"/>
  <c r="I618" i="13"/>
  <c r="K618" i="13"/>
  <c r="O618" i="13"/>
  <c r="Q618" i="13"/>
  <c r="V618" i="13"/>
  <c r="G620" i="13"/>
  <c r="I620" i="13"/>
  <c r="I617" i="13" s="1"/>
  <c r="K620" i="13"/>
  <c r="M620" i="13"/>
  <c r="O620" i="13"/>
  <c r="Q620" i="13"/>
  <c r="Q617" i="13" s="1"/>
  <c r="V620" i="13"/>
  <c r="G622" i="13"/>
  <c r="M622" i="13" s="1"/>
  <c r="I622" i="13"/>
  <c r="K622" i="13"/>
  <c r="O622" i="13"/>
  <c r="Q622" i="13"/>
  <c r="V622" i="13"/>
  <c r="G624" i="13"/>
  <c r="I624" i="13"/>
  <c r="K624" i="13"/>
  <c r="M624" i="13"/>
  <c r="O624" i="13"/>
  <c r="Q624" i="13"/>
  <c r="V624" i="13"/>
  <c r="G626" i="13"/>
  <c r="M626" i="13" s="1"/>
  <c r="I626" i="13"/>
  <c r="K626" i="13"/>
  <c r="O626" i="13"/>
  <c r="Q626" i="13"/>
  <c r="V626" i="13"/>
  <c r="G628" i="13"/>
  <c r="I628" i="13"/>
  <c r="K628" i="13"/>
  <c r="M628" i="13"/>
  <c r="O628" i="13"/>
  <c r="Q628" i="13"/>
  <c r="V628" i="13"/>
  <c r="G630" i="13"/>
  <c r="M630" i="13" s="1"/>
  <c r="I630" i="13"/>
  <c r="K630" i="13"/>
  <c r="O630" i="13"/>
  <c r="Q630" i="13"/>
  <c r="V630" i="13"/>
  <c r="G632" i="13"/>
  <c r="I632" i="13"/>
  <c r="K632" i="13"/>
  <c r="M632" i="13"/>
  <c r="O632" i="13"/>
  <c r="Q632" i="13"/>
  <c r="V632" i="13"/>
  <c r="G634" i="13"/>
  <c r="M634" i="13" s="1"/>
  <c r="I634" i="13"/>
  <c r="K634" i="13"/>
  <c r="O634" i="13"/>
  <c r="Q634" i="13"/>
  <c r="V634" i="13"/>
  <c r="G636" i="13"/>
  <c r="I636" i="13"/>
  <c r="K636" i="13"/>
  <c r="M636" i="13"/>
  <c r="O636" i="13"/>
  <c r="Q636" i="13"/>
  <c r="V636" i="13"/>
  <c r="G640" i="13"/>
  <c r="I640" i="13"/>
  <c r="I639" i="13" s="1"/>
  <c r="K640" i="13"/>
  <c r="M640" i="13"/>
  <c r="O640" i="13"/>
  <c r="Q640" i="13"/>
  <c r="Q639" i="13" s="1"/>
  <c r="V640" i="13"/>
  <c r="G645" i="13"/>
  <c r="M645" i="13" s="1"/>
  <c r="I645" i="13"/>
  <c r="K645" i="13"/>
  <c r="K639" i="13" s="1"/>
  <c r="O645" i="13"/>
  <c r="O639" i="13" s="1"/>
  <c r="Q645" i="13"/>
  <c r="V645" i="13"/>
  <c r="V639" i="13" s="1"/>
  <c r="G651" i="13"/>
  <c r="I651" i="13"/>
  <c r="K651" i="13"/>
  <c r="M651" i="13"/>
  <c r="O651" i="13"/>
  <c r="Q651" i="13"/>
  <c r="V651" i="13"/>
  <c r="G656" i="13"/>
  <c r="M656" i="13" s="1"/>
  <c r="I656" i="13"/>
  <c r="K656" i="13"/>
  <c r="O656" i="13"/>
  <c r="Q656" i="13"/>
  <c r="V656" i="13"/>
  <c r="G662" i="13"/>
  <c r="I662" i="13"/>
  <c r="K662" i="13"/>
  <c r="M662" i="13"/>
  <c r="O662" i="13"/>
  <c r="Q662" i="13"/>
  <c r="V662" i="13"/>
  <c r="G667" i="13"/>
  <c r="M667" i="13" s="1"/>
  <c r="I667" i="13"/>
  <c r="K667" i="13"/>
  <c r="O667" i="13"/>
  <c r="Q667" i="13"/>
  <c r="V667" i="13"/>
  <c r="AE673" i="13"/>
  <c r="AF673" i="13"/>
  <c r="G31" i="12"/>
  <c r="BA28" i="12"/>
  <c r="BA25" i="12"/>
  <c r="BA22" i="12"/>
  <c r="BA16" i="12"/>
  <c r="BA13" i="12"/>
  <c r="BA10" i="12"/>
  <c r="G9" i="12"/>
  <c r="I9" i="12"/>
  <c r="I8" i="12" s="1"/>
  <c r="K9" i="12"/>
  <c r="M9" i="12"/>
  <c r="O9" i="12"/>
  <c r="Q9" i="12"/>
  <c r="Q8" i="12" s="1"/>
  <c r="V9" i="12"/>
  <c r="G12" i="12"/>
  <c r="G8" i="12" s="1"/>
  <c r="I12" i="12"/>
  <c r="K12" i="12"/>
  <c r="K8" i="12" s="1"/>
  <c r="O12" i="12"/>
  <c r="O8" i="12" s="1"/>
  <c r="Q12" i="12"/>
  <c r="V12" i="12"/>
  <c r="V8" i="12" s="1"/>
  <c r="G15" i="12"/>
  <c r="I15" i="12"/>
  <c r="K15" i="12"/>
  <c r="M15" i="12"/>
  <c r="O15" i="12"/>
  <c r="Q15" i="12"/>
  <c r="V15" i="12"/>
  <c r="G19" i="12"/>
  <c r="I19" i="12"/>
  <c r="I18" i="12" s="1"/>
  <c r="K19" i="12"/>
  <c r="M19" i="12"/>
  <c r="O19" i="12"/>
  <c r="Q19" i="12"/>
  <c r="Q18" i="12" s="1"/>
  <c r="V19" i="12"/>
  <c r="G21" i="12"/>
  <c r="G18" i="12" s="1"/>
  <c r="I21" i="12"/>
  <c r="K21" i="12"/>
  <c r="K18" i="12" s="1"/>
  <c r="O21" i="12"/>
  <c r="O18" i="12" s="1"/>
  <c r="Q21" i="12"/>
  <c r="V21" i="12"/>
  <c r="V18" i="12" s="1"/>
  <c r="G24" i="12"/>
  <c r="I24" i="12"/>
  <c r="K24" i="12"/>
  <c r="M24" i="12"/>
  <c r="O24" i="12"/>
  <c r="Q24" i="12"/>
  <c r="V24" i="12"/>
  <c r="G27" i="12"/>
  <c r="M27" i="12" s="1"/>
  <c r="I27" i="12"/>
  <c r="K27" i="12"/>
  <c r="O27" i="12"/>
  <c r="Q27" i="12"/>
  <c r="V27" i="12"/>
  <c r="AE31" i="12"/>
  <c r="AF31" i="12"/>
  <c r="I20" i="1"/>
  <c r="I19" i="1"/>
  <c r="I18" i="1"/>
  <c r="I17" i="1"/>
  <c r="I75" i="1"/>
  <c r="J74" i="1" s="1"/>
  <c r="F45" i="1"/>
  <c r="G45" i="1"/>
  <c r="G25" i="1" s="1"/>
  <c r="A25" i="1" s="1"/>
  <c r="A26" i="1" s="1"/>
  <c r="G26" i="1" s="1"/>
  <c r="H44" i="1"/>
  <c r="I44" i="1" s="1"/>
  <c r="H43" i="1"/>
  <c r="I43" i="1" s="1"/>
  <c r="H42" i="1"/>
  <c r="I42" i="1" s="1"/>
  <c r="H41" i="1"/>
  <c r="I41" i="1" s="1"/>
  <c r="H40" i="1"/>
  <c r="H39" i="1"/>
  <c r="H45" i="1" s="1"/>
  <c r="J59" i="1" l="1"/>
  <c r="J57" i="1"/>
  <c r="J61" i="1"/>
  <c r="J58" i="1"/>
  <c r="J60" i="1"/>
  <c r="J62" i="1"/>
  <c r="J63" i="1"/>
  <c r="J64" i="1"/>
  <c r="J65" i="1"/>
  <c r="J66" i="1"/>
  <c r="J67" i="1"/>
  <c r="J68" i="1"/>
  <c r="J69" i="1"/>
  <c r="J70" i="1"/>
  <c r="J71" i="1"/>
  <c r="J72" i="1"/>
  <c r="J73" i="1"/>
  <c r="G28" i="1"/>
  <c r="G23" i="1"/>
  <c r="M34" i="14"/>
  <c r="M31" i="14" s="1"/>
  <c r="M11" i="14"/>
  <c r="M8" i="14" s="1"/>
  <c r="M639" i="13"/>
  <c r="G639" i="13"/>
  <c r="K617" i="13"/>
  <c r="G617" i="13"/>
  <c r="M618" i="13"/>
  <c r="M617" i="13" s="1"/>
  <c r="M595" i="13"/>
  <c r="G577" i="13"/>
  <c r="M577" i="13"/>
  <c r="M370" i="13"/>
  <c r="V617" i="13"/>
  <c r="O617" i="13"/>
  <c r="O577" i="13"/>
  <c r="M555" i="13"/>
  <c r="G555" i="13"/>
  <c r="M481" i="13"/>
  <c r="M480" i="13" s="1"/>
  <c r="M453" i="13"/>
  <c r="M452" i="13" s="1"/>
  <c r="M404" i="13"/>
  <c r="M394" i="13" s="1"/>
  <c r="M385" i="13"/>
  <c r="M290" i="13"/>
  <c r="M289" i="13" s="1"/>
  <c r="M251" i="13"/>
  <c r="M246" i="13" s="1"/>
  <c r="M207" i="13"/>
  <c r="M206" i="13" s="1"/>
  <c r="M181" i="13"/>
  <c r="M180" i="13" s="1"/>
  <c r="M33" i="13"/>
  <c r="M27" i="13" s="1"/>
  <c r="M18" i="12"/>
  <c r="M21" i="12"/>
  <c r="M12" i="12"/>
  <c r="M8" i="12" s="1"/>
  <c r="I39" i="1"/>
  <c r="I45" i="1" s="1"/>
  <c r="I21" i="1"/>
  <c r="J28" i="1"/>
  <c r="J26" i="1"/>
  <c r="G38" i="1"/>
  <c r="F38" i="1"/>
  <c r="J23" i="1"/>
  <c r="J24" i="1"/>
  <c r="J25" i="1"/>
  <c r="J27" i="1"/>
  <c r="E24" i="1"/>
  <c r="E26" i="1"/>
  <c r="J75" i="1" l="1"/>
  <c r="A23" i="1"/>
  <c r="A24" i="1" s="1"/>
  <c r="G24" i="1" s="1"/>
  <c r="A27" i="1" s="1"/>
  <c r="A29" i="1" s="1"/>
  <c r="G29" i="1" s="1"/>
  <c r="G27" i="1" s="1"/>
  <c r="J44" i="1"/>
  <c r="J42" i="1"/>
  <c r="J43" i="1"/>
  <c r="J41" i="1"/>
  <c r="J39" i="1"/>
  <c r="J45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Pepa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Pepa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Pepa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<sst xmlns="http://schemas.openxmlformats.org/spreadsheetml/2006/main" count="2622" uniqueCount="707">
  <si>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</si>
  <si>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</si>
  <si>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</si>
  <si>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</si>
  <si>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</si>
  <si>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</si>
  <si>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</si>
  <si>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</si>
  <si>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</si>
  <si>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</si>
  <si>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</si>
  <si>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</si>
  <si>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</si>
  <si>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</si>
  <si>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</si>
  <si>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</si>
  <si>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</si>
  <si>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</si>
  <si>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</si>
  <si>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</si>
  <si>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</si>
  <si>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</si>
  <si>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</si>
  <si>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</si>
  <si>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</si>
  <si>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</si>
  <si>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</si>
  <si>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</si>
  <si>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</si>
  <si>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</si>
  <si>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</si>
  <si>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</si>
  <si>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</si>
  <si>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</si>
  <si>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</si>
  <si>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</si>
  <si>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</si>
  <si>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</si>
  <si>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</si>
  <si>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</si>
  <si>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</si>
  <si>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MEDICO/N008.</t>
  </si>
  <si>
    <t>FYZIKÁLNÍ ÚSTAV AV ČR v.v.i. - REKONSTRUKCE BUDOVY F</t>
  </si>
  <si>
    <t>Stavba</t>
  </si>
  <si>
    <t>Stavební objekt</t>
  </si>
  <si>
    <t>10. ETAPA</t>
  </si>
  <si>
    <t>SANACE SUTERÉNU PROTI VLHKOSTI</t>
  </si>
  <si>
    <t>00</t>
  </si>
  <si>
    <t>VEDLEJŠÍ A OSTATNÍ NÁKLADY</t>
  </si>
  <si>
    <t>D.1.1</t>
  </si>
  <si>
    <t>ARCHITEKTONICKO - STAVEBNÍ ŘEŠENÍ</t>
  </si>
  <si>
    <t>D.1.4.1</t>
  </si>
  <si>
    <t>ZTI</t>
  </si>
  <si>
    <t>Celkem za stavbu</t>
  </si>
  <si>
    <t>CZK</t>
  </si>
  <si>
    <t>#POPS</t>
  </si>
  <si>
    <t>Popis stavby: MEDICO/N008. - FYZIKÁLNÍ ÚSTAV AV ČR v.v.i. - REKONSTRUKCE BUDOVY F</t>
  </si>
  <si>
    <t>#POPO</t>
  </si>
  <si>
    <t>Popis objektu: 10. ETAPA - SANACE SUTERÉNU PROTI VLHKOSTI</t>
  </si>
  <si>
    <t>#POPR</t>
  </si>
  <si>
    <t>Popis rozpočtu: 00 - VEDLEJŠÍ A OSTATNÍ NÁKLADY</t>
  </si>
  <si>
    <t>Popis rozpočtu: D.1.1 - ARCHITEKTONICKO - STAVEBNÍ ŘEŠENÍ</t>
  </si>
  <si>
    <t>Popis rozpočtu: D.1.4.1 - ZTI</t>
  </si>
  <si>
    <t>Rekapitulace dílů</t>
  </si>
  <si>
    <t>Typ dílu</t>
  </si>
  <si>
    <t>Poznámka</t>
  </si>
  <si>
    <t>1</t>
  </si>
  <si>
    <t>Zemní práce</t>
  </si>
  <si>
    <t>2</t>
  </si>
  <si>
    <t>Základy a zvláštní zakládání</t>
  </si>
  <si>
    <t>21</t>
  </si>
  <si>
    <t>Úprava podloží a základ.spáry</t>
  </si>
  <si>
    <t>3</t>
  </si>
  <si>
    <t>Svislé a kompletní konstrukce</t>
  </si>
  <si>
    <t>5</t>
  </si>
  <si>
    <t>Komunikace</t>
  </si>
  <si>
    <t>60_S</t>
  </si>
  <si>
    <t>Sanační opatření</t>
  </si>
  <si>
    <t>62</t>
  </si>
  <si>
    <t>Úpravy povrchů vnější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</si>
  <si>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</si>
  <si>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</si>
  <si>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</si>
  <si>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</si>
  <si>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</si>
  <si>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</si>
  <si>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</si>
  <si>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</si>
  <si>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</si>
  <si>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</si>
  <si>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</si>
  <si>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</si>
  <si>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764</t>
  </si>
  <si>
    <t>Konstrukce klempířské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</si>
  <si>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</si>
  <si>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</si>
  <si>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</si>
  <si>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</si>
  <si>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</si>
  <si>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</si>
  <si>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</si>
  <si>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</si>
  <si>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</si>
  <si>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</si>
  <si>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</si>
  <si>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</si>
  <si>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</si>
  <si>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</si>
  <si>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</si>
  <si>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</si>
  <si>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</si>
  <si>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</si>
  <si>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</si>
  <si>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</si>
  <si>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</si>
  <si>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</si>
  <si>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</si>
  <si>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</si>
  <si>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</si>
  <si>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</si>
  <si>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</si>
  <si>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</si>
  <si>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</si>
  <si>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</si>
  <si>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</si>
  <si>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</si>
  <si>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</si>
  <si>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005121010R</t>
  </si>
  <si>
    <t>Vybudování zařízení staveniště</t>
  </si>
  <si>
    <t xml:space="preserve">sada  </t>
  </si>
  <si>
    <t>RTS 23/ I</t>
  </si>
  <si>
    <t>Indiv</t>
  </si>
  <si>
    <t>VRN</t>
  </si>
  <si>
    <t>POL99_8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</si>
  <si>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</si>
  <si>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</si>
  <si>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SPU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</si>
  <si>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</si>
  <si>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</si>
  <si>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</si>
  <si>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</si>
  <si>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</si>
  <si>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</si>
  <si>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ON_OS_02</t>
  </si>
  <si>
    <t>Inženýrská a kompletační činnost</t>
  </si>
  <si>
    <t>sada</t>
  </si>
  <si>
    <t>Vlastní</t>
  </si>
  <si>
    <t>Práce</t>
  </si>
  <si>
    <t>POL1_</t>
  </si>
  <si>
    <t>005211020R</t>
  </si>
  <si>
    <t>Ochrana stávajících inženýrských sítí na staveništ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</si>
  <si>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</si>
  <si>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</si>
  <si>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</si>
  <si>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 ostraha staveniště 24hod denně, provizorní zakrytí odkrytých míst objektu před povětrnnostními vlivy 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</si>
  <si>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</si>
  <si>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</si>
  <si>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</si>
  <si>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</si>
  <si>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END</t>
  </si>
  <si>
    <t>Poznámka - NENACEŇOVAT !!!</t>
  </si>
  <si>
    <t xml:space="preserve">POLOŽKY VLASTNÍ VYTVOŘENY INDIVIDIULNÍ KALKULACÍ DLE OBOROVÉHO KALKULAČNÍHO VZORCE S NASTAVENÍM  REŽIÍ A MÍRY ZISKU  DLE RTS S INDIVIDUÁLNÍMI VSTUPY MATERIÁLŮ A VÝKONŮ, KTERÉ NEOBSAHUJÍ KMENOVÉ POLOŽKY CENÍKŮ RTS. : </t>
  </si>
  <si>
    <t>VV</t>
  </si>
  <si>
    <t xml:space="preserve">Platí pro celou stavbu : </t>
  </si>
  <si>
    <t xml:space="preserve">a) veškeré položky na přípomoce,  dopravu, montáž, zpevněné montážní plochy, atd...  zahrnout do jednotlivých jednotkových cen. : </t>
  </si>
  <si>
    <t xml:space="preserve">b) součásti prací jsou veškeré zkoušky, potřebná měření, inspekce, uvedení zařízení do provozu, zaškolení obsluhy, provozní řády, manuály a revize v českém jazyce. Za komplexní vyzkoušení se považuje bezporuchový provoz po dobu minimálně 96 hod. : </t>
  </si>
  <si>
    <t xml:space="preserve">c) součástí dodávky je zpracování veškeré dílenské dokumentace a dokumentace skutečného provedení : </t>
  </si>
  <si>
    <t xml:space="preserve">d) součástí dodávky je kompletní dokladová část díla nutná k získání kolaudačního souhlasu stavby : </t>
  </si>
  <si>
    <t xml:space="preserve">e) v rozsahu prací zhotovitele jsou rovněž jakékoliv prvky, zařízení, práce a pomocné materiály, neuvedené v tomto soupisu výkonů, které jsou ale nezbytně nutné k dodání, instalaci , dokončení a provozování díla, včetně ztratného a prořezů : </t>
  </si>
  <si>
    <t xml:space="preserve">f) součástí dodávky jsou veškerá geodetická měření jako například vytyčení konstrukcí, kontrolní měření, zaměření skutečného stavu apod. : </t>
  </si>
  <si>
    <t xml:space="preserve">g) součástí dodávky jsou i náklady na případná  opatření související s ochranou stávajících sítí, komunikací či staveb : </t>
  </si>
  <si>
    <t xml:space="preserve">h) součástí jednotkových cen jsou i vícenáklady související s výstavbou v zimním období, průběžný úklid staveniště a přilehlých komunikací, likvidaci odpadů, dočasná dopravní omezení atd. : </t>
  </si>
  <si>
    <t xml:space="preserve"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 </t>
  </si>
  <si>
    <t xml:space="preserve">Nedílnou součástí výkazu výměr ( slepého rozpočtu ) je projektová dokumentace !! : </t>
  </si>
  <si>
    <t xml:space="preserve">Zpracovatel nabídky  je povinen prověřit specifikace a výměry uvedené ve výkazu výměr. : </t>
  </si>
  <si>
    <t xml:space="preserve">V případě zjištěných : </t>
  </si>
  <si>
    <t xml:space="preserve">rozdílů má na tyto rozdíly upozornit ve lhůtě pro podání nabídek : </t>
  </si>
  <si>
    <t xml:space="preserve">prostřednictvím žádosti o dodatečné informace k zadávacím podmínkám.  Následné změny výměr v průběhu realizace nebudou akceptovány. : </t>
  </si>
  <si>
    <t>113106231R00</t>
  </si>
  <si>
    <t>Rozebrání vozovek a ploch s jakoukoliv výplní spár _x000D_
 v jakékoliv ploše, ze zámkové dlažky, kladených do lože z kameniva</t>
  </si>
  <si>
    <t>m2</t>
  </si>
  <si>
    <t>822-1</t>
  </si>
  <si>
    <t>s přemístěním hmot na skládku na vzdálenost do 3 m nebo s naložením na dopravní prostředek</t>
  </si>
  <si>
    <t>SPI</t>
  </si>
  <si>
    <t xml:space="preserve">10-D.1.1-03 : </t>
  </si>
  <si>
    <t>1,6*1,8</t>
  </si>
  <si>
    <t>113107315R00</t>
  </si>
  <si>
    <t>Odstranění podkladů nebo krytů z kameniva těženého, v ploše jednotlivě do 50 m2, tloušťka vrstvy 150 mm</t>
  </si>
  <si>
    <t>1,2*12,3</t>
  </si>
  <si>
    <t>1,25*1,8</t>
  </si>
  <si>
    <t xml:space="preserve">OCH1 : </t>
  </si>
  <si>
    <t>(1,2*1,55+0,625*(1,85+1,55/2)+1,0*(1,85+1,55+10,775+1,2))</t>
  </si>
  <si>
    <t>122301101R00</t>
  </si>
  <si>
    <t>Odkopávky a  prokopávky nezapažené v hornině 4 do 100 m3</t>
  </si>
  <si>
    <t>m3</t>
  </si>
  <si>
    <t>800-1</t>
  </si>
  <si>
    <t>s přehozením výkopku na vzdálenost do 3 m nebo s naložením na dopravní prostředek,</t>
  </si>
  <si>
    <t>5,5*0,45*4,5*8*1,1</t>
  </si>
  <si>
    <t>139601103R00</t>
  </si>
  <si>
    <t>Ruční výkop jam, rýh a šachet v hornině 4</t>
  </si>
  <si>
    <t>s přehozením na vzdálenost do 5 m nebo s naložením na ruční dopravní prostředek</t>
  </si>
  <si>
    <t xml:space="preserve">pro palisády : </t>
  </si>
  <si>
    <t>0,5*0,5*55*0,18*1,1</t>
  </si>
  <si>
    <t xml:space="preserve">detail 10a : </t>
  </si>
  <si>
    <t>0,6*0,66*15,4</t>
  </si>
  <si>
    <t xml:space="preserve">detail 10d : </t>
  </si>
  <si>
    <t>0,6*1,04*5,0</t>
  </si>
  <si>
    <t xml:space="preserve">detail 10b : </t>
  </si>
  <si>
    <t>4,0*(1,2+2,2)/2*1,0</t>
  </si>
  <si>
    <t>151101201R00</t>
  </si>
  <si>
    <t>Zřízení pažení stěn výkopu bez rozepření, vzepření příložné, hloubky do 4 m</t>
  </si>
  <si>
    <t>5,2*(2,2+1,2)/2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</si>
  <si>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</si>
  <si>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</si>
  <si>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</si>
  <si>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</si>
  <si>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</si>
  <si>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</si>
  <si>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4,0*(1,2+2,2)/2*0,8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</si>
  <si>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</si>
  <si>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</si>
  <si>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</si>
  <si>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</si>
  <si>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</si>
  <si>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</si>
  <si>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4,0*((1,2+2,2)/2-1,0)*0,8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</si>
  <si>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</si>
  <si>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</si>
  <si>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</si>
  <si>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 xml:space="preserve">výměra viz položka 174101102R00 : </t>
  </si>
  <si>
    <t>9,182*2</t>
  </si>
  <si>
    <t>162701105R00</t>
  </si>
  <si>
    <t>Vodorovné přemístění výkopku z horniny 1 až 4, na vzdálenost přes 9 000  do 10 000 m</t>
  </si>
  <si>
    <t>-9,182</t>
  </si>
  <si>
    <t>162701109R00</t>
  </si>
  <si>
    <t>Vodorovné přemístění výkopku příplatek k ceně za každých dalších i započatých 1 000 m přes 10 000 m_x000D_
 z horniny 1 až 4</t>
  </si>
  <si>
    <t xml:space="preserve">výměra viz položka - 162701105R00 : </t>
  </si>
  <si>
    <t>107,5689*15</t>
  </si>
  <si>
    <t>167101101R00</t>
  </si>
  <si>
    <t>Nakládání, skládání, překládání neulehlého výkopku nakládání výkopku_x000D_
 do 100 m3, z horniny 1 až 4</t>
  </si>
  <si>
    <t>9,182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</si>
  <si>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</si>
  <si>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</si>
  <si>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</si>
  <si>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0,35*0,5*15,4</t>
  </si>
  <si>
    <t>0,35*0,5*5,0</t>
  </si>
  <si>
    <t>(4,0*(0,6+1,9)/2-0,3*0,4)*1,15</t>
  </si>
  <si>
    <t>181101102R00</t>
  </si>
  <si>
    <t>Úprava pláně v zářezech v hornině 1 až 4, se zhutněním</t>
  </si>
  <si>
    <t>vyrovnáním výškových rozdílů, ploch vodorovných a ploch do sklonu 1 : 5.</t>
  </si>
  <si>
    <t xml:space="preserve">10-D.1.1-04 : </t>
  </si>
  <si>
    <t xml:space="preserve">KM1 : </t>
  </si>
  <si>
    <t>(4,0*2,6+(1,2*1,45+2,65*1,57+1,2*0,675))*1,05</t>
  </si>
  <si>
    <t>(1,2*1,55+0,625*(1,85+1,55/2)+1,0*(1,85+1,55+10,775+1,2))*1,05</t>
  </si>
  <si>
    <t xml:space="preserve">OCH2 : </t>
  </si>
  <si>
    <t>0,5*(2,4+1,75)*1,05</t>
  </si>
  <si>
    <t xml:space="preserve">OCH3 : </t>
  </si>
  <si>
    <t>(13,645+10,7+1,55*1,41+5,5+5,65)*0,5*1,05</t>
  </si>
  <si>
    <t>182001111R00</t>
  </si>
  <si>
    <t>Plošná úprava terénu při nerovnostech terénu přes 50 do 100 mm, v rovině nebo na svahu do 1:5</t>
  </si>
  <si>
    <t>823-1</t>
  </si>
  <si>
    <t>s urovnáním povrchu, bez doplnění ornice, v hornině 1 až 4,</t>
  </si>
  <si>
    <t>199000002R00</t>
  </si>
  <si>
    <t>Poplatky za skládku horniny 1- 4</t>
  </si>
  <si>
    <t>107,5689</t>
  </si>
  <si>
    <t>113106121R0B</t>
  </si>
  <si>
    <t>Rozebrání dlažeb z betonových dlaždic v cementovém loži</t>
  </si>
  <si>
    <t>111200001RA0</t>
  </si>
  <si>
    <t>Odstranění křovin a stromů o průměru kmene do 100 mm, spálení</t>
  </si>
  <si>
    <t>AP-HSV</t>
  </si>
  <si>
    <t>Agregovaná položka</t>
  </si>
  <si>
    <t>POL2_</t>
  </si>
  <si>
    <t>a stromů o průměru kmene do 100 mm, s odstraněním kořenů, s odklizením křovin a stromů na vzdálenost do 50 m a jejich spálením.</t>
  </si>
  <si>
    <t>50</t>
  </si>
  <si>
    <t>121100002RAA</t>
  </si>
  <si>
    <t>Sejmutí ornice uložení na deponii, zpětný přesun_x000D_
 rozprostření v tloušťce 200 mm</t>
  </si>
  <si>
    <t>popř. lesní půdy s naložením, vodorovným přemístěním a složením na hromady nebo se zpětným přemístěním a rozprostřením.</t>
  </si>
  <si>
    <t>5,5*0,2*4,5*8*1,1</t>
  </si>
  <si>
    <t>180400120RA0</t>
  </si>
  <si>
    <t>Založení trávníku parkového,rovina,s odplevelením</t>
  </si>
  <si>
    <t>Včetně přesunu hmot, prvního pokosení, naložení odpadu a odvezení do 20 km, se složením.</t>
  </si>
  <si>
    <t>5,5*4,5*8*1,1+37,7</t>
  </si>
  <si>
    <t>181050010RA0</t>
  </si>
  <si>
    <t>Terénní modelace při sejmutí ornice v  tloušťce 150 mm</t>
  </si>
  <si>
    <t>Sejmutí ornice nebo lesní půdy s vodorovným přemístěním na hromady v místě upotřebení nebo na dočasné či trvalé skládky se složením. Úprava pláně v násypech vyrovnáním výškových rozdílů. Úprava pozemku s rozpojením a přehrnutím včetně urovnání. Plošná úprava terénu s urovnáním povrchu, bez doplnění ornice, v hornině 1 až 4. Rozprostření a urovnání ornice v rovině s případným nutným přemístěním hromad nebo dočasných skládek na místo potřeby ze vzdálenosti do 30 m, v rovině nebo ve svahu do 1 : 5.</t>
  </si>
  <si>
    <t xml:space="preserve">plochy dotčené stavbou - okolí palisád atd... : </t>
  </si>
  <si>
    <t>216904391R00</t>
  </si>
  <si>
    <t>Očištění ploch tlak. vodou nebo stlač. vzduchem  ,  , příplatek za ruční dočištění ocelovými kartáči</t>
  </si>
  <si>
    <t>800-2</t>
  </si>
  <si>
    <t>15,4*1,35*1,05</t>
  </si>
  <si>
    <t xml:space="preserve">detail 10c : </t>
  </si>
  <si>
    <t xml:space="preserve">svislá : </t>
  </si>
  <si>
    <t>0,35*22,2*1,15</t>
  </si>
  <si>
    <t xml:space="preserve">vodorovná : </t>
  </si>
  <si>
    <t>0,5*22,2*1,15</t>
  </si>
  <si>
    <t>4,0*(1,5+2,5)/2*1,15</t>
  </si>
  <si>
    <t>273321411R00</t>
  </si>
  <si>
    <t>Beton základových desek železový třídy C 25/30</t>
  </si>
  <si>
    <t>801-1</t>
  </si>
  <si>
    <t>bez dodávky a uložení výztuže</t>
  </si>
  <si>
    <t xml:space="preserve">plocha AD pro kanalizaci : </t>
  </si>
  <si>
    <t>2,55*2,0*0,4</t>
  </si>
  <si>
    <t>273362021R00</t>
  </si>
  <si>
    <t>Výztuž základových desek ze svařovaných sítí ze svařovaných sítí</t>
  </si>
  <si>
    <t>t</t>
  </si>
  <si>
    <t>včetně distančních prvků</t>
  </si>
  <si>
    <t>2,55*2,0*0,4*120/1000</t>
  </si>
  <si>
    <t>212312111R00</t>
  </si>
  <si>
    <t>Lože pro trativody z betonu prostého</t>
  </si>
  <si>
    <t>Včetně vyčištění dna rýh.</t>
  </si>
  <si>
    <t xml:space="preserve">10-D.1.1-02-08 : </t>
  </si>
  <si>
    <t xml:space="preserve">DET 10a : </t>
  </si>
  <si>
    <t>(0,48*0,1*(15,3)+0,4*0,1*1,0)*1,1</t>
  </si>
  <si>
    <t xml:space="preserve">DET 10b : </t>
  </si>
  <si>
    <t>0,4*0,1*(2,4+1,75)*1,1</t>
  </si>
  <si>
    <t xml:space="preserve">DET 10d : </t>
  </si>
  <si>
    <t>0,48*0,1*5,0</t>
  </si>
  <si>
    <t>212571111R00</t>
  </si>
  <si>
    <t>Výplň trativodů štěrkopískem, tříděným</t>
  </si>
  <si>
    <t>do rýh bez zhutnění s úpravou povrchu výplně,</t>
  </si>
  <si>
    <t>0,4*0,35*16,3*1,1</t>
  </si>
  <si>
    <t>0,4*0,35*(2,4+1,75)*1,1</t>
  </si>
  <si>
    <t>0,4*0,35*5,0*1,1</t>
  </si>
  <si>
    <t>212971110R00</t>
  </si>
  <si>
    <t xml:space="preserve">Zřízení opláštění odvod. trativodů z geotextilie o sklonu do 2,5,  </t>
  </si>
  <si>
    <t>v rýze nebo v zářezu se stěnami,</t>
  </si>
  <si>
    <t>2,25*16,3*1,1</t>
  </si>
  <si>
    <t>2,25*(2,4+1,75)*1,1</t>
  </si>
  <si>
    <t>2,25*5,0*1,1</t>
  </si>
  <si>
    <t>69366198R</t>
  </si>
  <si>
    <t>geotextilie PP; funkce separační, ochranná, výztužná, filtrační; plošná hmotnost 300 g/m2; zpevněná oboustranně</t>
  </si>
  <si>
    <t>SPCM</t>
  </si>
  <si>
    <t>Specifikace</t>
  </si>
  <si>
    <t>POL3_</t>
  </si>
  <si>
    <t>2,25*16,3*1,1*1,15</t>
  </si>
  <si>
    <t>2,25*(2,4+1,75)*1,1*1,15</t>
  </si>
  <si>
    <t>2,25*5,0*1,1*1,15</t>
  </si>
  <si>
    <t>349121000R00</t>
  </si>
  <si>
    <t>Montáž prefa. drobné architektury do 0,2 t</t>
  </si>
  <si>
    <t>kus</t>
  </si>
  <si>
    <t>55</t>
  </si>
  <si>
    <t>380932214R00</t>
  </si>
  <si>
    <t>Dodatečné vlepování betonářské výztuže vlepení betonářské výztuže, D 10 mm, beton, malta 71,6 MPa</t>
  </si>
  <si>
    <t>m</t>
  </si>
  <si>
    <t>801-4</t>
  </si>
  <si>
    <t>RTS 21/ II</t>
  </si>
  <si>
    <t xml:space="preserve">po odbourání cih. zdiva : </t>
  </si>
  <si>
    <t>(1,5+2,85)/0,3*0,15</t>
  </si>
  <si>
    <t xml:space="preserve">podélná stěna : </t>
  </si>
  <si>
    <t>22,7/0,3*0,15</t>
  </si>
  <si>
    <t xml:space="preserve">osa 2 : </t>
  </si>
  <si>
    <t>1,57/0,3*0,15</t>
  </si>
  <si>
    <t xml:space="preserve">osa 7 : </t>
  </si>
  <si>
    <t>(1,0/0,3*0,15+0,3*1,4/0,3*0,15)*1,1</t>
  </si>
  <si>
    <t>380932215R00</t>
  </si>
  <si>
    <t>Dodatečné vlepování betonářské výztuže vlepení betonářské výztuže, D 12 mm, beton, malta 71,6 MPa</t>
  </si>
  <si>
    <t>0,5*12</t>
  </si>
  <si>
    <t>391421231RT2</t>
  </si>
  <si>
    <t>Přezdění opukového zdiva na cca 30-ti plochy, oprava spárování v celé ploše, s použitím suché maltové směsi</t>
  </si>
  <si>
    <t>Včetně pomocného pracovního lešení o výšce podlahy do 1900 mm a pro zatížení do 1,5 kPa.</t>
  </si>
  <si>
    <t xml:space="preserve">4-D.1.1-02 : </t>
  </si>
  <si>
    <t>22,56</t>
  </si>
  <si>
    <t>617318131R00</t>
  </si>
  <si>
    <t>Nadbetonování bet. kcí   betonem C 20/25 - do výše 100mm, vč. bednění a odbednění, adhézního můstku</t>
  </si>
  <si>
    <t xml:space="preserve">m2    </t>
  </si>
  <si>
    <t>(1,5+2,85)*0,3</t>
  </si>
  <si>
    <t>0,45*22,7</t>
  </si>
  <si>
    <t>1,57*0,3</t>
  </si>
  <si>
    <t>(1,0*0,5+0,3*1,4)*1,1</t>
  </si>
  <si>
    <t>380321800R00</t>
  </si>
  <si>
    <t>palisáda beton přírodní 18/18/80cm</t>
  </si>
  <si>
    <t>55*1,01</t>
  </si>
  <si>
    <t>564211111R00</t>
  </si>
  <si>
    <t>Podklad nebo podsyp ze štěrkopísku tloušťka po zhutnění 50 mm</t>
  </si>
  <si>
    <t>s rozprostřením, vlhčením a zhutněním</t>
  </si>
  <si>
    <t>564231111R00</t>
  </si>
  <si>
    <t>Podklad nebo podsyp ze štěrkopísku tloušťka po zhutnění 100 mm</t>
  </si>
  <si>
    <t>564251111R00</t>
  </si>
  <si>
    <t>Podklad nebo podsyp ze štěrkopísku tloušťka po zhutnění 150 mm</t>
  </si>
  <si>
    <t>564831111RT2</t>
  </si>
  <si>
    <t>Podklad ze štěrkodrti s rozprostřením a zhutněním frakce 0-32 mm, tloušťka po zhutnění 100 mm</t>
  </si>
  <si>
    <t xml:space="preserve">fr.16-32 : </t>
  </si>
  <si>
    <t>564861111R00</t>
  </si>
  <si>
    <t>Podklad ze štěrkodrti s rozprostřením a zhutněním frakce 0-63 mm, tloušťka po zhutnění 200 mm</t>
  </si>
  <si>
    <t>567211205R00</t>
  </si>
  <si>
    <t>Podklad z prostého betonu třídy II., tloušťky 50 mm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</si>
  <si>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</si>
  <si>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</si>
  <si>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</si>
  <si>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(4,0*2,6+(1,2*1,45+2,65*1,57+1,2*0,675))</t>
  </si>
  <si>
    <t>596811111RT4</t>
  </si>
  <si>
    <t>Kladení dlažby z betonových nebo kameninových dlaždic včetně dodávky dlaždic_x000D_
 betonových, rozměru 50/50 mm, tloušťky 50 mm, do lože z kameniva těženého</t>
  </si>
  <si>
    <t>komunikací pro pěší do velikosti dlaždic 0,25 m2 s provedením lože do tl. 30 mm, s vyplněním spár a se smetením přebytečného materiálu na vzdálenost do 3 m</t>
  </si>
  <si>
    <t>0,5*(2,4+1,75)</t>
  </si>
  <si>
    <t>917862111R00</t>
  </si>
  <si>
    <t>Osazení silničního nebo chodníkového obrubníku stojatého, s boční opěrou z betonu prostého, do lože z betonu prostého C 12/15</t>
  </si>
  <si>
    <t>POL1_1</t>
  </si>
  <si>
    <t>S dodáním hmot pro lože tl. 80-100 mm.</t>
  </si>
  <si>
    <t xml:space="preserve">zahradní obrubník : </t>
  </si>
  <si>
    <t>(1,55+1,2+10,8+1,6+15,3+1,1)</t>
  </si>
  <si>
    <t>(3,1*2+1,2+1,7)</t>
  </si>
  <si>
    <t>918101111R00</t>
  </si>
  <si>
    <t>Lože pod obrubníky, krajníky nebo obruby z betonu prostého C 12/15</t>
  </si>
  <si>
    <t>z dlažebních kostek z betonu prostého</t>
  </si>
  <si>
    <t>(1,55+1,2+10,8+1,6+15,3+1,1)*0,15*0,25</t>
  </si>
  <si>
    <t>(3,1*2+1,2+1,7)*0,15*0,25</t>
  </si>
  <si>
    <t>59217335R</t>
  </si>
  <si>
    <t>obrubník zahradní materiál beton; l = 1000,0 mm; š = 50,0 mm; h = 250,0 mm; barva šedá</t>
  </si>
  <si>
    <t>33</t>
  </si>
  <si>
    <t>10</t>
  </si>
  <si>
    <t>59245030R</t>
  </si>
  <si>
    <t>dlažba betonová zámková, dvouvrstvá; kost; šedá; l = 200 mm; š = 165 mm; tl. 80,0 mm</t>
  </si>
  <si>
    <t>(4,0*2,6+(1,2*1,45+2,65*1,57+1,2*0,675))*1,1</t>
  </si>
  <si>
    <t>2SAN</t>
  </si>
  <si>
    <t>D + M sanace vnějšiho obvodového zdiva - kompletně dle skladby 2SAN, uvedené v technické zprávě</t>
  </si>
  <si>
    <t>15,4*1,35*1,05*1,15</t>
  </si>
  <si>
    <t>0,85*5,0*1,15</t>
  </si>
  <si>
    <t>4SAN</t>
  </si>
  <si>
    <t>D + M sanace anglického dvorku - kompletně dle skladby 4SAN, uvedené v technické zprávě</t>
  </si>
  <si>
    <t xml:space="preserve">10-D.1.1-02 : </t>
  </si>
  <si>
    <t>(22,2*2,5+1,2*(2,5*2))*1,15</t>
  </si>
  <si>
    <t>62_01_SAN3</t>
  </si>
  <si>
    <t>Sanace hydroizolace pomocí gelové injektáže + stěrkové hydroizolace - systémové řešení, kompletně dle skladby 3 SAN</t>
  </si>
  <si>
    <t>622474135RT2</t>
  </si>
  <si>
    <t>Reprofilace betonových povrchů maltou sanační, tloušťky 35 mm</t>
  </si>
  <si>
    <t>801-5</t>
  </si>
  <si>
    <t>POL1_7</t>
  </si>
  <si>
    <t>622481211RT2</t>
  </si>
  <si>
    <t>Vyztužení povrchových úprav vnějších stěn stěrkou s výztužnou sklotextilní tkaninou, s dodávkou sítě a stěrkového tmelu</t>
  </si>
  <si>
    <t>0,35*15,4*1,15</t>
  </si>
  <si>
    <t>0,65*5,0*1,15</t>
  </si>
  <si>
    <t>4,0*0,2*1,15</t>
  </si>
  <si>
    <t>622904121R00</t>
  </si>
  <si>
    <t xml:space="preserve">Očištění fasád ruční čištění ocelovým kartáčem,  </t>
  </si>
  <si>
    <t xml:space="preserve">vyspravení hlavy stěny angl. dvorku : </t>
  </si>
  <si>
    <t>624472150R00</t>
  </si>
  <si>
    <t>Vyspravení vnějších betonových a železobetonových konstrukcí a panelů lokální oprava speciální maltou - vyčištění prohlubně vymetením, nátěr plochy adhezním můstkem, zaplnění prohlubně výplňovou maltou tloušťka 50 mm, opravovaná plocha do 0,0225 m2</t>
  </si>
  <si>
    <t>30</t>
  </si>
  <si>
    <t>4</t>
  </si>
  <si>
    <t>8</t>
  </si>
  <si>
    <t>627455141R00</t>
  </si>
  <si>
    <t>Spárování starého zdiva z cihelného zdiva, hloubky do 50 mm, cementovou maltou</t>
  </si>
  <si>
    <t>821-1</t>
  </si>
  <si>
    <t>jakoukoliv cementovou maltou se zatřením spár, s vypláchnutím spár vodou a očištěním povrchu zdiva po vyspárování, s odklizením zbylého materiálu do 20 m, z lomového kamene, kvádrového, cihelného,</t>
  </si>
  <si>
    <t>Se zatřením spár, s vypláchnutím spár vodou a očištěním povrchu zdiva po vyspárování, s odklizením zbylého materiálu do 20 m.</t>
  </si>
  <si>
    <t>1,2*(1,675+21,125)*1,1</t>
  </si>
  <si>
    <t>622421143RZX</t>
  </si>
  <si>
    <t>Omítka vnější stěn, probarvená - silikonová ( dle PD ), vč. penetrace</t>
  </si>
  <si>
    <t>R-položka</t>
  </si>
  <si>
    <t>POL12_1</t>
  </si>
  <si>
    <t>782_01</t>
  </si>
  <si>
    <t>Repase svislé stěny opukovým zdivem, popis viz technická zpráva</t>
  </si>
  <si>
    <t>Včetně pomocného lešení o výšce podlahy do 1900 mm a pro zatížení do 1,5 kPa  (150 kg/m2).</t>
  </si>
  <si>
    <t>4,275*3,3/2+3,3*0,675</t>
  </si>
  <si>
    <t>95_10_001</t>
  </si>
  <si>
    <t>Repase zábradlí schodiště - kompletní obnova nátěru</t>
  </si>
  <si>
    <t xml:space="preserve">m     </t>
  </si>
  <si>
    <t>5,0</t>
  </si>
  <si>
    <t>95_10_002</t>
  </si>
  <si>
    <t>Repase skříně HUP</t>
  </si>
  <si>
    <t xml:space="preserve">ks    </t>
  </si>
  <si>
    <t>95_10_003</t>
  </si>
  <si>
    <t>Úprava zaústění lapače střešních splavenin</t>
  </si>
  <si>
    <t>95_10_004</t>
  </si>
  <si>
    <t>Podepření zemnícího pásku ve výkopech</t>
  </si>
  <si>
    <t>95_10_005</t>
  </si>
  <si>
    <t>Doplnění vlepené izolace v angl. dvorku - viz PD statiky</t>
  </si>
  <si>
    <t>95-01</t>
  </si>
  <si>
    <t>Zednické výpomoci pro řemesla ( nezahrnuté v rozpočtech profesí a samostaných položkách  )</t>
  </si>
  <si>
    <t xml:space="preserve">hod   </t>
  </si>
  <si>
    <t>HZS</t>
  </si>
  <si>
    <t>POL10_</t>
  </si>
  <si>
    <t>95-02</t>
  </si>
  <si>
    <t>Práce malého rozsahu, nevyrozpočtovatelné detaily</t>
  </si>
  <si>
    <t>95-02m</t>
  </si>
  <si>
    <t>Práce malého rozsahu, nevyrozpočtovatelné detaily - materiál</t>
  </si>
  <si>
    <t>ks</t>
  </si>
  <si>
    <t>961055111R00</t>
  </si>
  <si>
    <t>Bourání základů železobetonových</t>
  </si>
  <si>
    <t>801-3</t>
  </si>
  <si>
    <t>nebo vybourání otvorů průřezové plochy přes 4 m2 v základech</t>
  </si>
  <si>
    <t>962032241R00</t>
  </si>
  <si>
    <t>Bourání zdiva nadzákladového z cihel pálených nebo vápenopískových, na maltu cementovou</t>
  </si>
  <si>
    <t>nebo vybourání otvorů průřezové plochy přes 4 m2 ve zdivu nadzákladovém, včetně pomocného lešení o výšce podlahy do 1900 mm a pro zatížení do 1,5 kPa  (150 kg/m2)</t>
  </si>
  <si>
    <t xml:space="preserve">bourání cihelného zdiva kalkulovat vč. omítek, obkladů, překladů, věnců atd.. : </t>
  </si>
  <si>
    <t xml:space="preserve"> odbourání cih. zdiva nad ang. dvorkem : </t>
  </si>
  <si>
    <t>0,3*(1,5+2,85)*1,0*1,05</t>
  </si>
  <si>
    <t>965042231R00</t>
  </si>
  <si>
    <t>Bourání podkladů pod dlažby nebo litých celistvých dlažeb a mazanin  betonových nebo z litého asfaltu, tloušťky přes 100 mm, plochy do 4 m2</t>
  </si>
  <si>
    <t xml:space="preserve">rampa : </t>
  </si>
  <si>
    <t>1,25*1,8*0,24</t>
  </si>
  <si>
    <t>965042241R00</t>
  </si>
  <si>
    <t>Bourání podkladů pod dlažby nebo litých celistvých dlažeb a mazanin  betonových nebo z litého asfaltu, tloušťky přes 100 mm, plochy přes 4 m2</t>
  </si>
  <si>
    <t>0,15*(1,2*1,45+2,65*1,57+1,2*0,675)</t>
  </si>
  <si>
    <t>(1,2*1,55+0,625*(1,85+1,55/2)+1,0*(1,85+1,55+10,775+1,2))*0,2</t>
  </si>
  <si>
    <t>967042712R00</t>
  </si>
  <si>
    <t>Odsekání zdiva z kamene nebo betonu plošné tloušťky do 100 mm</t>
  </si>
  <si>
    <t>z pomocného lešení o výšce podlahy do 1900 mm a pro zatížení do 1,5 kPa  (150 kg/m2),</t>
  </si>
  <si>
    <t xml:space="preserve">odbourání bet. soklu : </t>
  </si>
  <si>
    <t>1,0*(2,4+1,2)</t>
  </si>
  <si>
    <t>970051100R00</t>
  </si>
  <si>
    <t>Jádrové vrtání, kruhové prostupy v železobetonu jádrové vrtání , do D 100 mm</t>
  </si>
  <si>
    <t xml:space="preserve">angl. dvorer- prostup pro VZT : </t>
  </si>
  <si>
    <t>0,3*2</t>
  </si>
  <si>
    <t>970251400R00</t>
  </si>
  <si>
    <t>Řezání železobetonu hloubka řezu 400 mm</t>
  </si>
  <si>
    <t>2,55*2</t>
  </si>
  <si>
    <t>711140102R00</t>
  </si>
  <si>
    <t>Odstranění izolace proti vodě - pásy přitavením vodorovné, 2 vrstvy</t>
  </si>
  <si>
    <t>800-711</t>
  </si>
  <si>
    <t>711140202R00</t>
  </si>
  <si>
    <t>Odstranění izolace proti vodě - pásy přitavením svislé, 2 vrstvy</t>
  </si>
  <si>
    <t>0,15*22,2*1,15</t>
  </si>
  <si>
    <t>0,8*15,4*1,15</t>
  </si>
  <si>
    <t>1,25*5,0*1,15</t>
  </si>
  <si>
    <t>969202331R00</t>
  </si>
  <si>
    <t>Odbourání cihelné  přizdívky tl. 150mm</t>
  </si>
  <si>
    <t>(1,2+2,2)/2*(2,4+1,2)</t>
  </si>
  <si>
    <t>1,04*4,5</t>
  </si>
  <si>
    <t>99-01</t>
  </si>
  <si>
    <t>Bourací práce nezměřitelné</t>
  </si>
  <si>
    <t>999281111R00</t>
  </si>
  <si>
    <t xml:space="preserve">Přesun hmot pro opravy a údržbu objektů pro opravy a údržbu dosavadních objektů včetně vnějších plášťů_x000D_
 výšky do 25 m,  </t>
  </si>
  <si>
    <t>Přesun hmot</t>
  </si>
  <si>
    <t>POL7_</t>
  </si>
  <si>
    <t>oborů 801, 803, 811 a 812</t>
  </si>
  <si>
    <t xml:space="preserve">Hmotnosti z položek s pořadovými čísly: : </t>
  </si>
  <si>
    <t xml:space="preserve">6,8,25,26,27,28,29,30,31,32,33,34,35,36,37,38,39,40,41,42,43,44,45,46,47,48,51,52,53,55,56,57,68,71, : </t>
  </si>
  <si>
    <t>Součet: : 215,42174</t>
  </si>
  <si>
    <t>711132311R00</t>
  </si>
  <si>
    <t>Provedení izolace proti zemní vlhkosti pásy na sucho svislá,  , nopovou fólií včetně uchycovacích prvků</t>
  </si>
  <si>
    <t>4,0*(1,2+2,2)/2*1,15</t>
  </si>
  <si>
    <t>28323137R</t>
  </si>
  <si>
    <t>fólie izolační zemní drenážní; výška nopů 8,0 mm; HDPE; kašírování PP geotextilie</t>
  </si>
  <si>
    <t>0,8*15,4*1,15*1,15</t>
  </si>
  <si>
    <t>1,25*5,0*1,15*1,15</t>
  </si>
  <si>
    <t>998711203R00</t>
  </si>
  <si>
    <t>Přesun hmot pro izolace proti vodě svisle do 60 m</t>
  </si>
  <si>
    <t>50 m vodorovně měřeno od těžiště půdorysné plochy skládky do těžiště půdorysné plochy objektu</t>
  </si>
  <si>
    <t>713131131R00</t>
  </si>
  <si>
    <t>Montáž tepelné izolace stěn lepením</t>
  </si>
  <si>
    <t>800-713</t>
  </si>
  <si>
    <t>Očištění povrchu stěny od prachu, nařezání izolačních desek na požadovaný rozměr, nanesení lepicího tmelu, osazení desek.</t>
  </si>
  <si>
    <t xml:space="preserve">lepení živičnou stěrkou - viz skladba 2SAN : </t>
  </si>
  <si>
    <t>283754921R</t>
  </si>
  <si>
    <t>deska izolační tepelně izol.; extrudovaný polystyren; povrch vroubkovaný; rovná hrana; tl. 30,0 mm; součinitel tepelné vodivosti 0,035 W/mK; R = 0,857 m2K/W; obj. hmotnost 30,00 kg/m3</t>
  </si>
  <si>
    <t>0,5*22,2*1,15*1,02</t>
  </si>
  <si>
    <t>283754925R</t>
  </si>
  <si>
    <t>deska izolační tepelně izol.; extrudovaný polystyren; povrch vroubkovaný; rovná hrana; tl. 80,0 mm; součinitel tepelné vodivosti 0,035 W/mK; R = 2,286 m2K/W; obj. hmotnost 30,00 kg/m3</t>
  </si>
  <si>
    <t>0,35*22,2*1,15*1,02</t>
  </si>
  <si>
    <t>0,8*15,4*1,15*1,02</t>
  </si>
  <si>
    <t>1,25*5,0*1,15*1,02</t>
  </si>
  <si>
    <t>4,0*(1,5+2,5)/2*1,15*1,02</t>
  </si>
  <si>
    <t>998713203R00</t>
  </si>
  <si>
    <t>Přesun hmot pro izolace tepelné v objektech výšky do 24 m</t>
  </si>
  <si>
    <t>50 m vodorovně</t>
  </si>
  <si>
    <t>K/001</t>
  </si>
  <si>
    <t>D + M Oplechování soklové části zateplení TiZn plech r.š. 460mm, kompletně dle výpisu klempířských výrobků - 10. etapa</t>
  </si>
  <si>
    <t>K/002</t>
  </si>
  <si>
    <t>D + M Oplechování soklové části zateplení TiZn plech r.š. 280mm, kompletně dle výpisu klempířských výrobků - 10. etapa</t>
  </si>
  <si>
    <t>K/003</t>
  </si>
  <si>
    <t>D + M Oplechování soklové části zateplení TiZn plech r.š. 210mm, kompletně dle výpisu klempířských výrobků - 10. etapa</t>
  </si>
  <si>
    <t>K/004</t>
  </si>
  <si>
    <t>K/005</t>
  </si>
  <si>
    <t>D + M Oplechování soklové části zateplení TiZn plech r.š. 530mm, kompletně dle výpisu klempířských výrobků - 10. etapa</t>
  </si>
  <si>
    <t>K/006</t>
  </si>
  <si>
    <t>D + M Oplechování soklové části zateplení TiZn plech r.š. 240mm, kompletně dle výpisu klempířských výrobků - 10. etapa</t>
  </si>
  <si>
    <t>K/007</t>
  </si>
  <si>
    <t>K/008</t>
  </si>
  <si>
    <t>K/009</t>
  </si>
  <si>
    <t>D + M deštˇové odpadní potrubí  z TiZn plechu D120, kompletně dle výpisu klempířských výrobků - 10. etapa</t>
  </si>
  <si>
    <t>998764203R00</t>
  </si>
  <si>
    <t>Přesun hmot pro konstrukce klempířské v objektech výšky do 24 m</t>
  </si>
  <si>
    <t>800-764</t>
  </si>
  <si>
    <t>979011111R00</t>
  </si>
  <si>
    <t>Svislá doprava suti a vybouraných hmot za prvé podlaží nad nebo pod základním podlažím</t>
  </si>
  <si>
    <t>Přesun suti</t>
  </si>
  <si>
    <t>POL8_</t>
  </si>
  <si>
    <t xml:space="preserve">Demontážní hmotnosti z položek s pořadovými čísly: : </t>
  </si>
  <si>
    <t xml:space="preserve">2,3,19,67,68,69,70,71,72,73,74,75,76, : </t>
  </si>
  <si>
    <t>Součet: : 37,44189</t>
  </si>
  <si>
    <t>979081111R00</t>
  </si>
  <si>
    <t>Odvoz suti a vybouraných hmot na skládku Odvoz suti a vybour.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</si>
  <si>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</si>
  <si>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</si>
  <si>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</si>
  <si>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Součet: : 898,60526</t>
  </si>
  <si>
    <t>979082111R00</t>
  </si>
  <si>
    <t>Vnitrostaveništní doprava suti a vybouraných hmot Vnitrostaveništní doprava suti do 10 m</t>
  </si>
  <si>
    <t>Včetně případného složení na staveništní deponii.</t>
  </si>
  <si>
    <t>979082121R00</t>
  </si>
  <si>
    <t>Vnitrostaveništní doprava suti a vybouraných hmot Příplatek k vnitrost. dopravě suti za dalších 5 m</t>
  </si>
  <si>
    <t>Součet: : 187,20943</t>
  </si>
  <si>
    <t>979990107R00</t>
  </si>
  <si>
    <t>Poplatek za skládku směs betonu,cihel a dřeva</t>
  </si>
  <si>
    <t>Pol__0001</t>
  </si>
  <si>
    <t>Hloubení rýh pro potrubí a jam pro šachty</t>
  </si>
  <si>
    <t>Pol__0002</t>
  </si>
  <si>
    <t>Přemístění výkopku svislé do 2,5 m (výjimečně 3 m)</t>
  </si>
  <si>
    <t>Pol__0003</t>
  </si>
  <si>
    <t>Odvoz přebytečné zeminy s naložením</t>
  </si>
  <si>
    <t>Pol__0004</t>
  </si>
  <si>
    <t>Poplatek za uložení na skládce</t>
  </si>
  <si>
    <t>Pol__0005</t>
  </si>
  <si>
    <t>Obsyp potrubí pískem</t>
  </si>
  <si>
    <t>Pol__0006</t>
  </si>
  <si>
    <t>Písek</t>
  </si>
  <si>
    <t>Pol__0007</t>
  </si>
  <si>
    <t>Pažení příložné vč. odstranění</t>
  </si>
  <si>
    <t>Pol__0008</t>
  </si>
  <si>
    <t>Zásyp rýh zhutněný</t>
  </si>
  <si>
    <t>Pol__0009</t>
  </si>
  <si>
    <t>Vytýčení inženýrských sítí</t>
  </si>
  <si>
    <t>Soub.</t>
  </si>
  <si>
    <t>Pol__0010</t>
  </si>
  <si>
    <t>Geotextílie pro obalení drenáže</t>
  </si>
  <si>
    <t>Pol__0011</t>
  </si>
  <si>
    <t>Urovnání povrchu</t>
  </si>
  <si>
    <t>Pol__0012</t>
  </si>
  <si>
    <t>Potrubí PVC KG O 110</t>
  </si>
  <si>
    <t>Pol__0013</t>
  </si>
  <si>
    <t>Potrubí PVC KG O 125</t>
  </si>
  <si>
    <t>Pol__0014</t>
  </si>
  <si>
    <t>Potrubí PVC KG O 160</t>
  </si>
  <si>
    <t>Pol__0015</t>
  </si>
  <si>
    <t>Potrubí PP HT O 110</t>
  </si>
  <si>
    <t>Pol__0016</t>
  </si>
  <si>
    <t>Potrubí PP HT O 160</t>
  </si>
  <si>
    <t>Pol__0017</t>
  </si>
  <si>
    <t>Ohebná drenážní trouba O 100</t>
  </si>
  <si>
    <t>Pol__0018</t>
  </si>
  <si>
    <t>Chránička PVC KG O 160</t>
  </si>
  <si>
    <t>Pol__0019</t>
  </si>
  <si>
    <t>Výstražná fólie</t>
  </si>
  <si>
    <t>Pol__0020</t>
  </si>
  <si>
    <t>Revizní šachta plastová O 425 mm do hl. 2,5 m</t>
  </si>
  <si>
    <t>Pol__0021</t>
  </si>
  <si>
    <t>Betonový kónus O 425 mm</t>
  </si>
  <si>
    <t>Pol__0022</t>
  </si>
  <si>
    <t>Litinový pochůzný poklop pro rev.šachtu O 425 mm</t>
  </si>
  <si>
    <t>Pol__0023</t>
  </si>
  <si>
    <t>Manžeta O 160 pro prostup základy</t>
  </si>
  <si>
    <t>Pol__0024</t>
  </si>
  <si>
    <t>Lapač střešních splavenin DN 125</t>
  </si>
  <si>
    <t>Pol__0025</t>
  </si>
  <si>
    <t>Zpětná klapka plast/nerez O 110</t>
  </si>
  <si>
    <t>Pol__0026</t>
  </si>
  <si>
    <t>Dvor.vpust s mechanic.zápachovou uzávěrkou O 110</t>
  </si>
  <si>
    <t>Pol__0027</t>
  </si>
  <si>
    <t>Vpust se zpětnou klapkou O 110</t>
  </si>
  <si>
    <t>Pol__0028</t>
  </si>
  <si>
    <t>Odvodňovací žlábek beton.s litinovou mříží dl. 3 m</t>
  </si>
  <si>
    <t>Pol__0029</t>
  </si>
  <si>
    <t>Drenážní šachta plastová O 300, hl. do 1 m</t>
  </si>
  <si>
    <t>Pol__0030</t>
  </si>
  <si>
    <t>Odbočka drenážní O 100</t>
  </si>
  <si>
    <t>Pol__0031</t>
  </si>
  <si>
    <t>Koleno drenážní O 100</t>
  </si>
  <si>
    <t>Pol__0032</t>
  </si>
  <si>
    <t>Záslepka drenážní O 100</t>
  </si>
  <si>
    <t>Pol__0033</t>
  </si>
  <si>
    <t>Přechodka drenážní O 100</t>
  </si>
  <si>
    <t>Pol__0034</t>
  </si>
  <si>
    <t>Napojení nového potrubí na stávající šachtu</t>
  </si>
  <si>
    <t>Pol__0035</t>
  </si>
  <si>
    <t>Napojení nového na stávající potrubí O 160</t>
  </si>
  <si>
    <t>Pol__0036</t>
  </si>
  <si>
    <t>Úprava vrchu vstupní šachty</t>
  </si>
  <si>
    <t>Pol__0037</t>
  </si>
  <si>
    <t>Litinový poklop O 600 mm bez otvorů</t>
  </si>
  <si>
    <t>Pol__0038</t>
  </si>
  <si>
    <t>Montáž šachty ze skruží O 1 m</t>
  </si>
  <si>
    <t>Pol__0039</t>
  </si>
  <si>
    <t>Litinový pochůzný poklop O 800 mm</t>
  </si>
  <si>
    <t>Pol__0040</t>
  </si>
  <si>
    <t>Beton.vyrovnávací prstenec O 800 mm výšky 60 mm</t>
  </si>
  <si>
    <t>Pol__0041</t>
  </si>
  <si>
    <t>Želbet. přechodová deska O 1300/800 mm</t>
  </si>
  <si>
    <t>Pol__0042</t>
  </si>
  <si>
    <t>Betonová skruž O 1000 mm výšky 250 mm</t>
  </si>
  <si>
    <t>Pol__0043</t>
  </si>
  <si>
    <t>Betonová skruž O 1000 mm výšky 500 mm</t>
  </si>
  <si>
    <t>Pol__0044</t>
  </si>
  <si>
    <t>Železobetonová deska O 1,5 m, tl. 200 mm</t>
  </si>
  <si>
    <t>Pol__0045</t>
  </si>
  <si>
    <t>Jádrový vývrt O 110 do betonu</t>
  </si>
  <si>
    <t>Pol__0046</t>
  </si>
  <si>
    <t>Prostup obvodovou stěnou</t>
  </si>
  <si>
    <t>Pol__0047</t>
  </si>
  <si>
    <t>Vyplnění potrubí DN 150 popílkocementovou směsí</t>
  </si>
  <si>
    <t>Pol__0048</t>
  </si>
  <si>
    <t>Demontáž stávající vstupní šachty O 1 m</t>
  </si>
  <si>
    <t>Pol__0049</t>
  </si>
  <si>
    <t>Demontáž kameninového potrubí DN 125 až 150</t>
  </si>
  <si>
    <t>Pol__0050</t>
  </si>
  <si>
    <t>Demontáž lapačů střešních splavenin DN 125</t>
  </si>
  <si>
    <t>Pol__0051</t>
  </si>
  <si>
    <t>Odvoz demontovaného materiálu</t>
  </si>
  <si>
    <t>Pol__0052</t>
  </si>
  <si>
    <t>Zkouška těsnosti kanalizace vodou</t>
  </si>
  <si>
    <t>Pol__0053</t>
  </si>
  <si>
    <t>Kontrola průtočnosti</t>
  </si>
  <si>
    <t>Pol__0054</t>
  </si>
  <si>
    <t>Přesun hmot (do výšky 6 m)</t>
  </si>
  <si>
    <t>Pol__0055</t>
  </si>
  <si>
    <t>Výpomoc HSV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</si>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</sst>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3" fontId="3" fillId="0" borderId="33" xfId="0" applyNumberFormat="1" applyFont="1" applyBorder="1" applyAlignment="1">
      <alignment vertical="center"/>
    </xf>
    <xf numFmtId="3" fontId="3" fillId="2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7" xfId="0" applyNumberFormat="1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4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164" fontId="16" fillId="3" borderId="0" xfId="0" applyNumberFormat="1" applyFont="1" applyFill="1" applyBorder="1" applyAlignment="1" applyProtection="1">
      <alignment vertical="top" shrinkToFit="1"/>
      <protection locked="0"/>
    </xf>
    <xf numFmtId="49" fontId="16" fillId="3" borderId="0" xfId="0" applyNumberFormat="1" applyFont="1" applyFill="1" applyBorder="1" applyAlignment="1" applyProtection="1">
      <alignment vertical="top"/>
      <protection locked="0"/>
    </xf>
    <xf numFmtId="49" fontId="16" fillId="3" borderId="18" xfId="0" applyNumberFormat="1" applyFont="1" applyFill="1" applyBorder="1" applyAlignment="1" applyProtection="1">
      <alignment vertical="top"/>
      <protection locked="0"/>
    </xf>
    <xf numFmtId="4" fontId="5" fillId="2" borderId="22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3" borderId="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6" fillId="0" borderId="0" xfId="0" applyNumberFormat="1" applyFont="1" applyBorder="1" applyAlignment="1">
      <alignment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8"/>
  <sheetViews>
    <sheetView showGridLines="0" tabSelected="1" topLeftCell="B2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0" t="s">
        <v>22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">
      <c r="A5" s="2"/>
      <c r="B5" s="31" t="s">
        <v>40</v>
      </c>
      <c r="D5" s="91"/>
      <c r="E5" s="92"/>
      <c r="F5" s="92"/>
      <c r="G5" s="92"/>
      <c r="H5" s="18" t="s">
        <v>38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6"/>
      <c r="E11" s="126"/>
      <c r="F11" s="126"/>
      <c r="G11" s="126"/>
      <c r="H11" s="18" t="s">
        <v>38</v>
      </c>
      <c r="I11" s="131"/>
      <c r="J11" s="8"/>
    </row>
    <row r="12" spans="1:15" ht="15.75" customHeight="1" x14ac:dyDescent="0.2">
      <c r="A12" s="2"/>
      <c r="B12" s="28"/>
      <c r="C12" s="55"/>
      <c r="D12" s="127"/>
      <c r="E12" s="127"/>
      <c r="F12" s="127"/>
      <c r="G12" s="127"/>
      <c r="H12" s="18" t="s">
        <v>34</v>
      </c>
      <c r="I12" s="131"/>
      <c r="J12" s="8"/>
    </row>
    <row r="13" spans="1:15" ht="15.75" customHeight="1" x14ac:dyDescent="0.2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3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SUMIF(F57:F74,A16,I57:I74)+SUMIF(F57:F74,"PSU",I57:I74)</f>
        <v>0</v>
      </c>
      <c r="J16" s="84"/>
    </row>
    <row r="17" spans="1:10" ht="23.25" customHeight="1" x14ac:dyDescent="0.2">
      <c r="A17" s="193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SUMIF(F57:F74,A17,I57:I74)</f>
        <v>0</v>
      </c>
      <c r="J17" s="84"/>
    </row>
    <row r="18" spans="1:10" ht="23.25" customHeight="1" x14ac:dyDescent="0.2">
      <c r="A18" s="193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SUMIF(F57:F74,A18,I57:I74)</f>
        <v>0</v>
      </c>
      <c r="J18" s="84"/>
    </row>
    <row r="19" spans="1:10" ht="23.25" customHeight="1" x14ac:dyDescent="0.2">
      <c r="A19" s="193" t="s">
        <v>97</v>
      </c>
      <c r="B19" s="38" t="s">
        <v>27</v>
      </c>
      <c r="C19" s="62"/>
      <c r="D19" s="63"/>
      <c r="E19" s="82"/>
      <c r="F19" s="83"/>
      <c r="G19" s="82"/>
      <c r="H19" s="83"/>
      <c r="I19" s="82">
        <f>SUMIF(F57:F74,A19,I57:I74)</f>
        <v>0</v>
      </c>
      <c r="J19" s="84"/>
    </row>
    <row r="20" spans="1:10" ht="23.25" customHeight="1" x14ac:dyDescent="0.2">
      <c r="A20" s="193" t="s">
        <v>98</v>
      </c>
      <c r="B20" s="38" t="s">
        <v>28</v>
      </c>
      <c r="C20" s="62"/>
      <c r="D20" s="63"/>
      <c r="E20" s="82"/>
      <c r="F20" s="83"/>
      <c r="G20" s="82"/>
      <c r="H20" s="83"/>
      <c r="I20" s="82">
        <f>SUMIF(F57:F74,A20,I57:I74)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7">
        <f>IF(A24&gt;50, ROUNDUP(A23, 0), ROUNDDOWN(A23, 0))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IF(A26&gt;50, ROUNDUP(A25, 0), ROUNDDOWN(A25, 0))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IF(A29&gt;50, ROUNDUP(A27, 0), ROUNDDOWN(A27, 0))</f>
        <v>0</v>
      </c>
      <c r="H29" s="171"/>
      <c r="I29" s="171"/>
      <c r="J29" s="17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43</v>
      </c>
      <c r="C39" s="145"/>
      <c r="D39" s="145"/>
      <c r="E39" s="145"/>
      <c r="F39" s="146">
        <f>'10. ETAPA 00 Pol'!AE31+'10. ETAPA D.1.1 Pol'!AE673+'10. ETAPA D.1.4.1 Pol'!AE121</f>
        <v>0</v>
      </c>
      <c r="G39" s="147">
        <f>'10. ETAPA 00 Pol'!AF31+'10. ETAPA D.1.1 Pol'!AF673+'10. ETAPA D.1.4.1 Pol'!AF121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44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">
      <c r="A41" s="134">
        <v>2</v>
      </c>
      <c r="B41" s="150" t="s">
        <v>45</v>
      </c>
      <c r="C41" s="151" t="s">
        <v>46</v>
      </c>
      <c r="D41" s="151"/>
      <c r="E41" s="151"/>
      <c r="F41" s="152">
        <f>'10. ETAPA 00 Pol'!AE31+'10. ETAPA D.1.1 Pol'!AE673+'10. ETAPA D.1.4.1 Pol'!AE121</f>
        <v>0</v>
      </c>
      <c r="G41" s="153">
        <f>'10. ETAPA 00 Pol'!AF31+'10. ETAPA D.1.1 Pol'!AF673+'10. ETAPA D.1.4.1 Pol'!AF121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customHeight="1" x14ac:dyDescent="0.2">
      <c r="A42" s="134">
        <v>3</v>
      </c>
      <c r="B42" s="155" t="s">
        <v>47</v>
      </c>
      <c r="C42" s="145" t="s">
        <v>48</v>
      </c>
      <c r="D42" s="145"/>
      <c r="E42" s="145"/>
      <c r="F42" s="156">
        <f>'10. ETAPA 00 Pol'!AE31</f>
        <v>0</v>
      </c>
      <c r="G42" s="148">
        <f>'10. ETAPA 00 Pol'!AF31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">
      <c r="A43" s="134">
        <v>3</v>
      </c>
      <c r="B43" s="155" t="s">
        <v>49</v>
      </c>
      <c r="C43" s="145" t="s">
        <v>50</v>
      </c>
      <c r="D43" s="145"/>
      <c r="E43" s="145"/>
      <c r="F43" s="156">
        <f>'10. ETAPA D.1.1 Pol'!AE673</f>
        <v>0</v>
      </c>
      <c r="G43" s="148">
        <f>'10. ETAPA D.1.1 Pol'!AF673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51</v>
      </c>
      <c r="C44" s="145" t="s">
        <v>52</v>
      </c>
      <c r="D44" s="145"/>
      <c r="E44" s="145"/>
      <c r="F44" s="156">
        <f>'10. ETAPA D.1.4.1 Pol'!AE121</f>
        <v>0</v>
      </c>
      <c r="G44" s="148">
        <f>'10. ETAPA D.1.4.1 Pol'!AF121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/>
      <c r="B45" s="157" t="s">
        <v>53</v>
      </c>
      <c r="C45" s="158"/>
      <c r="D45" s="158"/>
      <c r="E45" s="159"/>
      <c r="F45" s="160">
        <f>SUMIF(A39:A44,"=1",F39:F44)</f>
        <v>0</v>
      </c>
      <c r="G45" s="161">
        <f>SUMIF(A39:A44,"=1",G39:G44)</f>
        <v>0</v>
      </c>
      <c r="H45" s="161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">
      <c r="A47" t="s">
        <v>55</v>
      </c>
      <c r="B47" t="s">
        <v>56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59</v>
      </c>
      <c r="B50" t="s">
        <v>61</v>
      </c>
    </row>
    <row r="51" spans="1:10" x14ac:dyDescent="0.2">
      <c r="A51" t="s">
        <v>59</v>
      </c>
      <c r="B51" t="s">
        <v>62</v>
      </c>
    </row>
    <row r="54" spans="1:10" ht="15.75" x14ac:dyDescent="0.25">
      <c r="B54" s="173" t="s">
        <v>63</v>
      </c>
    </row>
    <row r="56" spans="1:10" ht="25.5" customHeight="1" x14ac:dyDescent="0.2">
      <c r="A56" s="175"/>
      <c r="B56" s="178" t="s">
        <v>17</v>
      </c>
      <c r="C56" s="178" t="s">
        <v>5</v>
      </c>
      <c r="D56" s="179"/>
      <c r="E56" s="179"/>
      <c r="F56" s="180" t="s">
        <v>64</v>
      </c>
      <c r="G56" s="180"/>
      <c r="H56" s="180"/>
      <c r="I56" s="180" t="s">
        <v>29</v>
      </c>
      <c r="J56" s="180" t="s">
        <v>0</v>
      </c>
    </row>
    <row r="57" spans="1:10" ht="36.75" customHeight="1" x14ac:dyDescent="0.2">
      <c r="A57" s="176"/>
      <c r="B57" s="181" t="s">
        <v>47</v>
      </c>
      <c r="C57" s="182" t="s">
        <v>65</v>
      </c>
      <c r="D57" s="183"/>
      <c r="E57" s="183"/>
      <c r="F57" s="189" t="s">
        <v>24</v>
      </c>
      <c r="G57" s="190"/>
      <c r="H57" s="190"/>
      <c r="I57" s="190">
        <f>'10. ETAPA D.1.1 Pol'!G8</f>
        <v>0</v>
      </c>
      <c r="J57" s="187" t="str">
        <f>IF(I75=0,"",I57/I75*100)</f>
        <v/>
      </c>
    </row>
    <row r="58" spans="1:10" ht="36.75" customHeight="1" x14ac:dyDescent="0.2">
      <c r="A58" s="176"/>
      <c r="B58" s="181" t="s">
        <v>66</v>
      </c>
      <c r="C58" s="182" t="s">
        <v>67</v>
      </c>
      <c r="D58" s="183"/>
      <c r="E58" s="183"/>
      <c r="F58" s="189" t="s">
        <v>24</v>
      </c>
      <c r="G58" s="190"/>
      <c r="H58" s="190"/>
      <c r="I58" s="190">
        <f>'10. ETAPA D.1.1 Pol'!G27+'10. ETAPA D.1.4.1 Pol'!G8</f>
        <v>0</v>
      </c>
      <c r="J58" s="187" t="str">
        <f>IF(I75=0,"",I58/I75*100)</f>
        <v/>
      </c>
    </row>
    <row r="59" spans="1:10" ht="36.75" customHeight="1" x14ac:dyDescent="0.2">
      <c r="A59" s="176"/>
      <c r="B59" s="181" t="s">
        <v>68</v>
      </c>
      <c r="C59" s="182" t="s">
        <v>69</v>
      </c>
      <c r="D59" s="183"/>
      <c r="E59" s="183"/>
      <c r="F59" s="189" t="s">
        <v>24</v>
      </c>
      <c r="G59" s="190"/>
      <c r="H59" s="190"/>
      <c r="I59" s="190">
        <f>'10. ETAPA D.1.1 Pol'!G180</f>
        <v>0</v>
      </c>
      <c r="J59" s="187" t="str">
        <f>IF(I75=0,"",I59/I75*100)</f>
        <v/>
      </c>
    </row>
    <row r="60" spans="1:10" ht="36.75" customHeight="1" x14ac:dyDescent="0.2">
      <c r="A60" s="176"/>
      <c r="B60" s="181" t="s">
        <v>70</v>
      </c>
      <c r="C60" s="182" t="s">
        <v>71</v>
      </c>
      <c r="D60" s="183"/>
      <c r="E60" s="183"/>
      <c r="F60" s="189" t="s">
        <v>24</v>
      </c>
      <c r="G60" s="190"/>
      <c r="H60" s="190"/>
      <c r="I60" s="190">
        <f>'10. ETAPA D.1.1 Pol'!G206</f>
        <v>0</v>
      </c>
      <c r="J60" s="187" t="str">
        <f>IF(I75=0,"",I60/I75*100)</f>
        <v/>
      </c>
    </row>
    <row r="61" spans="1:10" ht="36.75" customHeight="1" x14ac:dyDescent="0.2">
      <c r="A61" s="176"/>
      <c r="B61" s="181" t="s">
        <v>72</v>
      </c>
      <c r="C61" s="182" t="s">
        <v>73</v>
      </c>
      <c r="D61" s="183"/>
      <c r="E61" s="183"/>
      <c r="F61" s="189" t="s">
        <v>24</v>
      </c>
      <c r="G61" s="190"/>
      <c r="H61" s="190"/>
      <c r="I61" s="190">
        <f>'10. ETAPA D.1.1 Pol'!G246</f>
        <v>0</v>
      </c>
      <c r="J61" s="187" t="str">
        <f>IF(I75=0,"",I61/I75*100)</f>
        <v/>
      </c>
    </row>
    <row r="62" spans="1:10" ht="36.75" customHeight="1" x14ac:dyDescent="0.2">
      <c r="A62" s="176"/>
      <c r="B62" s="181" t="s">
        <v>74</v>
      </c>
      <c r="C62" s="182" t="s">
        <v>75</v>
      </c>
      <c r="D62" s="183"/>
      <c r="E62" s="183"/>
      <c r="F62" s="189" t="s">
        <v>24</v>
      </c>
      <c r="G62" s="190"/>
      <c r="H62" s="190"/>
      <c r="I62" s="190">
        <f>'10. ETAPA D.1.1 Pol'!G289</f>
        <v>0</v>
      </c>
      <c r="J62" s="187" t="str">
        <f>IF(I75=0,"",I62/I75*100)</f>
        <v/>
      </c>
    </row>
    <row r="63" spans="1:10" ht="36.75" customHeight="1" x14ac:dyDescent="0.2">
      <c r="A63" s="176"/>
      <c r="B63" s="181" t="s">
        <v>76</v>
      </c>
      <c r="C63" s="182" t="s">
        <v>77</v>
      </c>
      <c r="D63" s="183"/>
      <c r="E63" s="183"/>
      <c r="F63" s="189" t="s">
        <v>24</v>
      </c>
      <c r="G63" s="190"/>
      <c r="H63" s="190"/>
      <c r="I63" s="190">
        <f>'10. ETAPA D.1.1 Pol'!G370</f>
        <v>0</v>
      </c>
      <c r="J63" s="187" t="str">
        <f>IF(I75=0,"",I63/I75*100)</f>
        <v/>
      </c>
    </row>
    <row r="64" spans="1:10" ht="36.75" customHeight="1" x14ac:dyDescent="0.2">
      <c r="A64" s="176"/>
      <c r="B64" s="181" t="s">
        <v>78</v>
      </c>
      <c r="C64" s="182" t="s">
        <v>79</v>
      </c>
      <c r="D64" s="183"/>
      <c r="E64" s="183"/>
      <c r="F64" s="189" t="s">
        <v>24</v>
      </c>
      <c r="G64" s="190"/>
      <c r="H64" s="190"/>
      <c r="I64" s="190">
        <f>'10. ETAPA D.1.1 Pol'!G394</f>
        <v>0</v>
      </c>
      <c r="J64" s="187" t="str">
        <f>IF(I75=0,"",I64/I75*100)</f>
        <v/>
      </c>
    </row>
    <row r="65" spans="1:10" ht="36.75" customHeight="1" x14ac:dyDescent="0.2">
      <c r="A65" s="176"/>
      <c r="B65" s="181" t="s">
        <v>80</v>
      </c>
      <c r="C65" s="182" t="s">
        <v>81</v>
      </c>
      <c r="D65" s="183"/>
      <c r="E65" s="183"/>
      <c r="F65" s="189" t="s">
        <v>24</v>
      </c>
      <c r="G65" s="190"/>
      <c r="H65" s="190"/>
      <c r="I65" s="190">
        <f>'10. ETAPA D.1.1 Pol'!G452</f>
        <v>0</v>
      </c>
      <c r="J65" s="187" t="str">
        <f>IF(I75=0,"",I65/I75*100)</f>
        <v/>
      </c>
    </row>
    <row r="66" spans="1:10" ht="36.75" customHeight="1" x14ac:dyDescent="0.2">
      <c r="A66" s="176"/>
      <c r="B66" s="181" t="s">
        <v>82</v>
      </c>
      <c r="C66" s="182" t="s">
        <v>83</v>
      </c>
      <c r="D66" s="183"/>
      <c r="E66" s="183"/>
      <c r="F66" s="189" t="s">
        <v>24</v>
      </c>
      <c r="G66" s="190"/>
      <c r="H66" s="190"/>
      <c r="I66" s="190">
        <f>'10. ETAPA D.1.1 Pol'!G480</f>
        <v>0</v>
      </c>
      <c r="J66" s="187" t="str">
        <f>IF(I75=0,"",I66/I75*100)</f>
        <v/>
      </c>
    </row>
    <row r="67" spans="1:10" ht="36.75" customHeight="1" x14ac:dyDescent="0.2">
      <c r="A67" s="176"/>
      <c r="B67" s="181" t="s">
        <v>84</v>
      </c>
      <c r="C67" s="182" t="s">
        <v>85</v>
      </c>
      <c r="D67" s="183"/>
      <c r="E67" s="183"/>
      <c r="F67" s="189" t="s">
        <v>24</v>
      </c>
      <c r="G67" s="190"/>
      <c r="H67" s="190"/>
      <c r="I67" s="190">
        <f>'10. ETAPA D.1.1 Pol'!G548</f>
        <v>0</v>
      </c>
      <c r="J67" s="187" t="str">
        <f>IF(I75=0,"",I67/I75*100)</f>
        <v/>
      </c>
    </row>
    <row r="68" spans="1:10" ht="36.75" customHeight="1" x14ac:dyDescent="0.2">
      <c r="A68" s="176"/>
      <c r="B68" s="181" t="s">
        <v>86</v>
      </c>
      <c r="C68" s="182" t="s">
        <v>87</v>
      </c>
      <c r="D68" s="183"/>
      <c r="E68" s="183"/>
      <c r="F68" s="189" t="s">
        <v>25</v>
      </c>
      <c r="G68" s="190"/>
      <c r="H68" s="190"/>
      <c r="I68" s="190">
        <f>'10. ETAPA D.1.1 Pol'!G555</f>
        <v>0</v>
      </c>
      <c r="J68" s="187" t="str">
        <f>IF(I75=0,"",I68/I75*100)</f>
        <v/>
      </c>
    </row>
    <row r="69" spans="1:10" ht="36.75" customHeight="1" x14ac:dyDescent="0.2">
      <c r="A69" s="176"/>
      <c r="B69" s="181" t="s">
        <v>88</v>
      </c>
      <c r="C69" s="182" t="s">
        <v>89</v>
      </c>
      <c r="D69" s="183"/>
      <c r="E69" s="183"/>
      <c r="F69" s="189" t="s">
        <v>25</v>
      </c>
      <c r="G69" s="190"/>
      <c r="H69" s="190"/>
      <c r="I69" s="190">
        <f>'10. ETAPA D.1.1 Pol'!G577</f>
        <v>0</v>
      </c>
      <c r="J69" s="187" t="str">
        <f>IF(I75=0,"",I69/I75*100)</f>
        <v/>
      </c>
    </row>
    <row r="70" spans="1:10" ht="36.75" customHeight="1" x14ac:dyDescent="0.2">
      <c r="A70" s="176"/>
      <c r="B70" s="181" t="s">
        <v>90</v>
      </c>
      <c r="C70" s="182" t="s">
        <v>91</v>
      </c>
      <c r="D70" s="183"/>
      <c r="E70" s="183"/>
      <c r="F70" s="189" t="s">
        <v>25</v>
      </c>
      <c r="G70" s="190"/>
      <c r="H70" s="190"/>
      <c r="I70" s="190">
        <f>'10. ETAPA D.1.4.1 Pol'!G31</f>
        <v>0</v>
      </c>
      <c r="J70" s="187" t="str">
        <f>IF(I75=0,"",I70/I75*100)</f>
        <v/>
      </c>
    </row>
    <row r="71" spans="1:10" ht="36.75" customHeight="1" x14ac:dyDescent="0.2">
      <c r="A71" s="176"/>
      <c r="B71" s="181" t="s">
        <v>92</v>
      </c>
      <c r="C71" s="182" t="s">
        <v>93</v>
      </c>
      <c r="D71" s="183"/>
      <c r="E71" s="183"/>
      <c r="F71" s="189" t="s">
        <v>25</v>
      </c>
      <c r="G71" s="190"/>
      <c r="H71" s="190"/>
      <c r="I71" s="190">
        <f>'10. ETAPA D.1.1 Pol'!G617</f>
        <v>0</v>
      </c>
      <c r="J71" s="187" t="str">
        <f>IF(I75=0,"",I71/I75*100)</f>
        <v/>
      </c>
    </row>
    <row r="72" spans="1:10" ht="36.75" customHeight="1" x14ac:dyDescent="0.2">
      <c r="A72" s="176"/>
      <c r="B72" s="181" t="s">
        <v>94</v>
      </c>
      <c r="C72" s="182" t="s">
        <v>95</v>
      </c>
      <c r="D72" s="183"/>
      <c r="E72" s="183"/>
      <c r="F72" s="189" t="s">
        <v>96</v>
      </c>
      <c r="G72" s="190"/>
      <c r="H72" s="190"/>
      <c r="I72" s="190">
        <f>'10. ETAPA D.1.1 Pol'!G639</f>
        <v>0</v>
      </c>
      <c r="J72" s="187" t="str">
        <f>IF(I75=0,"",I72/I75*100)</f>
        <v/>
      </c>
    </row>
    <row r="73" spans="1:10" ht="36.75" customHeight="1" x14ac:dyDescent="0.2">
      <c r="A73" s="176"/>
      <c r="B73" s="181" t="s">
        <v>97</v>
      </c>
      <c r="C73" s="182" t="s">
        <v>27</v>
      </c>
      <c r="D73" s="183"/>
      <c r="E73" s="183"/>
      <c r="F73" s="189" t="s">
        <v>97</v>
      </c>
      <c r="G73" s="190"/>
      <c r="H73" s="190"/>
      <c r="I73" s="190">
        <f>'10. ETAPA 00 Pol'!G8</f>
        <v>0</v>
      </c>
      <c r="J73" s="187" t="str">
        <f>IF(I75=0,"",I73/I75*100)</f>
        <v/>
      </c>
    </row>
    <row r="74" spans="1:10" ht="36.75" customHeight="1" x14ac:dyDescent="0.2">
      <c r="A74" s="176"/>
      <c r="B74" s="181" t="s">
        <v>98</v>
      </c>
      <c r="C74" s="182" t="s">
        <v>28</v>
      </c>
      <c r="D74" s="183"/>
      <c r="E74" s="183"/>
      <c r="F74" s="189" t="s">
        <v>98</v>
      </c>
      <c r="G74" s="190"/>
      <c r="H74" s="190"/>
      <c r="I74" s="190">
        <f>'10. ETAPA 00 Pol'!G18</f>
        <v>0</v>
      </c>
      <c r="J74" s="187" t="str">
        <f>IF(I75=0,"",I74/I75*100)</f>
        <v/>
      </c>
    </row>
    <row r="75" spans="1:10" ht="25.5" customHeight="1" x14ac:dyDescent="0.2">
      <c r="A75" s="177"/>
      <c r="B75" s="184" t="s">
        <v>1</v>
      </c>
      <c r="C75" s="185"/>
      <c r="D75" s="186"/>
      <c r="E75" s="186"/>
      <c r="F75" s="191"/>
      <c r="G75" s="192"/>
      <c r="H75" s="192"/>
      <c r="I75" s="192">
        <f>SUM(I57:I74)</f>
        <v>0</v>
      </c>
      <c r="J75" s="188">
        <f>SUM(J57:J74)</f>
        <v>0</v>
      </c>
    </row>
    <row r="76" spans="1:10" x14ac:dyDescent="0.2">
      <c r="F76" s="132"/>
      <c r="G76" s="132"/>
      <c r="H76" s="132"/>
      <c r="I76" s="132"/>
      <c r="J76" s="133"/>
    </row>
    <row r="77" spans="1:10" x14ac:dyDescent="0.2">
      <c r="F77" s="132"/>
      <c r="G77" s="132"/>
      <c r="H77" s="132"/>
      <c r="I77" s="132"/>
      <c r="J77" s="133"/>
    </row>
    <row r="78" spans="1:10" x14ac:dyDescent="0.2">
      <c r="F78" s="132"/>
      <c r="G78" s="132"/>
      <c r="H78" s="132"/>
      <c r="I78" s="132"/>
      <c r="J78" s="133"/>
    </row>
  </sheetData>
  <sheetProtection password="DD13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6" t="s">
        <v>6</v>
      </c>
      <c r="B1" s="106"/>
      <c r="C1" s="107"/>
      <c r="D1" s="106"/>
      <c r="E1" s="106"/>
      <c r="F1" s="106"/>
      <c r="G1" s="106"/>
    </row>
    <row r="2" spans="1:7" ht="24.95" customHeight="1" x14ac:dyDescent="0.2">
      <c r="A2" s="50" t="s">
        <v>7</v>
      </c>
      <c r="B2" s="49"/>
      <c r="C2" s="108"/>
      <c r="D2" s="108"/>
      <c r="E2" s="108"/>
      <c r="F2" s="108"/>
      <c r="G2" s="109"/>
    </row>
    <row r="3" spans="1:7" ht="24.95" customHeight="1" x14ac:dyDescent="0.2">
      <c r="A3" s="50" t="s">
        <v>8</v>
      </c>
      <c r="B3" s="49"/>
      <c r="C3" s="108"/>
      <c r="D3" s="108"/>
      <c r="E3" s="108"/>
      <c r="F3" s="108"/>
      <c r="G3" s="109"/>
    </row>
    <row r="4" spans="1:7" ht="24.95" customHeight="1" x14ac:dyDescent="0.2">
      <c r="A4" s="50" t="s">
        <v>9</v>
      </c>
      <c r="B4" s="49"/>
      <c r="C4" s="108"/>
      <c r="D4" s="108"/>
      <c r="E4" s="108"/>
      <c r="F4" s="108"/>
      <c r="G4" s="109"/>
    </row>
    <row r="5" spans="1:7" x14ac:dyDescent="0.2">
      <c r="B5" s="4"/>
      <c r="C5" s="5"/>
      <c r="D5" s="6"/>
    </row>
  </sheetData>
  <sheetProtection password="DD13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4" t="s">
        <v>99</v>
      </c>
      <c r="B1" s="194"/>
      <c r="C1" s="194"/>
      <c r="D1" s="194"/>
      <c r="E1" s="194"/>
      <c r="F1" s="194"/>
      <c r="G1" s="194"/>
      <c r="AG1" t="s">
        <v>100</v>
      </c>
    </row>
    <row r="2" spans="1:60" ht="24.95" customHeight="1" x14ac:dyDescent="0.2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101</v>
      </c>
    </row>
    <row r="3" spans="1:60" ht="24.95" customHeight="1" x14ac:dyDescent="0.2">
      <c r="A3" s="195" t="s">
        <v>8</v>
      </c>
      <c r="B3" s="49" t="s">
        <v>45</v>
      </c>
      <c r="C3" s="198" t="s">
        <v>46</v>
      </c>
      <c r="D3" s="196"/>
      <c r="E3" s="196"/>
      <c r="F3" s="196"/>
      <c r="G3" s="197"/>
      <c r="AC3" s="174" t="s">
        <v>101</v>
      </c>
      <c r="AG3" t="s">
        <v>102</v>
      </c>
    </row>
    <row r="4" spans="1:60" ht="24.95" customHeight="1" x14ac:dyDescent="0.2">
      <c r="A4" s="199" t="s">
        <v>9</v>
      </c>
      <c r="B4" s="200" t="s">
        <v>47</v>
      </c>
      <c r="C4" s="201" t="s">
        <v>48</v>
      </c>
      <c r="D4" s="202"/>
      <c r="E4" s="202"/>
      <c r="F4" s="202"/>
      <c r="G4" s="203"/>
      <c r="AG4" t="s">
        <v>103</v>
      </c>
    </row>
    <row r="5" spans="1:60" x14ac:dyDescent="0.2">
      <c r="D5" s="10"/>
    </row>
    <row r="6" spans="1:60" ht="38.25" x14ac:dyDescent="0.2">
      <c r="A6" s="205" t="s">
        <v>104</v>
      </c>
      <c r="B6" s="207" t="s">
        <v>105</v>
      </c>
      <c r="C6" s="207" t="s">
        <v>106</v>
      </c>
      <c r="D6" s="206" t="s">
        <v>107</v>
      </c>
      <c r="E6" s="205" t="s">
        <v>108</v>
      </c>
      <c r="F6" s="204" t="s">
        <v>109</v>
      </c>
      <c r="G6" s="205" t="s">
        <v>29</v>
      </c>
      <c r="H6" s="208" t="s">
        <v>30</v>
      </c>
      <c r="I6" s="208" t="s">
        <v>110</v>
      </c>
      <c r="J6" s="208" t="s">
        <v>31</v>
      </c>
      <c r="K6" s="208" t="s">
        <v>111</v>
      </c>
      <c r="L6" s="208" t="s">
        <v>112</v>
      </c>
      <c r="M6" s="208" t="s">
        <v>113</v>
      </c>
      <c r="N6" s="208" t="s">
        <v>114</v>
      </c>
      <c r="O6" s="208" t="s">
        <v>115</v>
      </c>
      <c r="P6" s="208" t="s">
        <v>116</v>
      </c>
      <c r="Q6" s="208" t="s">
        <v>117</v>
      </c>
      <c r="R6" s="208" t="s">
        <v>118</v>
      </c>
      <c r="S6" s="208" t="s">
        <v>119</v>
      </c>
      <c r="T6" s="208" t="s">
        <v>120</v>
      </c>
      <c r="U6" s="208" t="s">
        <v>121</v>
      </c>
      <c r="V6" s="208" t="s">
        <v>122</v>
      </c>
      <c r="W6" s="208" t="s">
        <v>123</v>
      </c>
      <c r="X6" s="208" t="s">
        <v>124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</row>
    <row r="8" spans="1:60" x14ac:dyDescent="0.2">
      <c r="A8" s="223" t="s">
        <v>125</v>
      </c>
      <c r="B8" s="224" t="s">
        <v>97</v>
      </c>
      <c r="C8" s="242" t="s">
        <v>27</v>
      </c>
      <c r="D8" s="225"/>
      <c r="E8" s="226"/>
      <c r="F8" s="227"/>
      <c r="G8" s="227">
        <f>SUMIF(AG9:AG17,"&lt;&gt;NOR",G9:G17)</f>
        <v>0</v>
      </c>
      <c r="H8" s="227"/>
      <c r="I8" s="227">
        <f>SUM(I9:I17)</f>
        <v>0</v>
      </c>
      <c r="J8" s="227"/>
      <c r="K8" s="227">
        <f>SUM(K9:K17)</f>
        <v>0</v>
      </c>
      <c r="L8" s="227"/>
      <c r="M8" s="227">
        <f>SUM(M9:M17)</f>
        <v>0</v>
      </c>
      <c r="N8" s="226"/>
      <c r="O8" s="226">
        <f>SUM(O9:O17)</f>
        <v>0</v>
      </c>
      <c r="P8" s="226"/>
      <c r="Q8" s="226">
        <f>SUM(Q9:Q17)</f>
        <v>0</v>
      </c>
      <c r="R8" s="227"/>
      <c r="S8" s="227"/>
      <c r="T8" s="228"/>
      <c r="U8" s="222"/>
      <c r="V8" s="222">
        <f>SUM(V9:V17)</f>
        <v>0</v>
      </c>
      <c r="W8" s="222"/>
      <c r="X8" s="222"/>
      <c r="AG8" t="s">
        <v>126</v>
      </c>
    </row>
    <row r="9" spans="1:60" outlineLevel="1" x14ac:dyDescent="0.2">
      <c r="A9" s="229">
        <v>1</v>
      </c>
      <c r="B9" s="230" t="s">
        <v>127</v>
      </c>
      <c r="C9" s="243" t="s">
        <v>128</v>
      </c>
      <c r="D9" s="231" t="s">
        <v>129</v>
      </c>
      <c r="E9" s="232">
        <v>1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130</v>
      </c>
      <c r="T9" s="235" t="s">
        <v>131</v>
      </c>
      <c r="U9" s="220">
        <v>0</v>
      </c>
      <c r="V9" s="220">
        <f>ROUND(E9*U9,2)</f>
        <v>0</v>
      </c>
      <c r="W9" s="220"/>
      <c r="X9" s="220" t="s">
        <v>132</v>
      </c>
      <c r="Y9" s="209"/>
      <c r="Z9" s="209"/>
      <c r="AA9" s="209"/>
      <c r="AB9" s="209"/>
      <c r="AC9" s="209"/>
      <c r="AD9" s="209"/>
      <c r="AE9" s="209"/>
      <c r="AF9" s="209"/>
      <c r="AG9" s="209" t="s">
        <v>133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33.75" outlineLevel="1" x14ac:dyDescent="0.2">
      <c r="A10" s="216"/>
      <c r="B10" s="217"/>
      <c r="C10" s="244" t="s">
        <v>134</v>
      </c>
      <c r="D10" s="237"/>
      <c r="E10" s="237"/>
      <c r="F10" s="237"/>
      <c r="G10" s="237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09"/>
      <c r="Z10" s="209"/>
      <c r="AA10" s="209"/>
      <c r="AB10" s="209"/>
      <c r="AC10" s="209"/>
      <c r="AD10" s="209"/>
      <c r="AE10" s="209"/>
      <c r="AF10" s="209"/>
      <c r="AG10" s="209" t="s">
        <v>135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36" t="str">
        <f>C10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09"/>
      <c r="BC10" s="209"/>
      <c r="BD10" s="209"/>
      <c r="BE10" s="209"/>
      <c r="BF10" s="209"/>
      <c r="BG10" s="209"/>
      <c r="BH10" s="209"/>
    </row>
    <row r="11" spans="1:60" outlineLevel="1" x14ac:dyDescent="0.2">
      <c r="A11" s="216"/>
      <c r="B11" s="217"/>
      <c r="C11" s="245"/>
      <c r="D11" s="239"/>
      <c r="E11" s="239"/>
      <c r="F11" s="239"/>
      <c r="G11" s="239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09"/>
      <c r="Z11" s="209"/>
      <c r="AA11" s="209"/>
      <c r="AB11" s="209"/>
      <c r="AC11" s="209"/>
      <c r="AD11" s="209"/>
      <c r="AE11" s="209"/>
      <c r="AF11" s="209"/>
      <c r="AG11" s="209" t="s">
        <v>136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">
      <c r="A12" s="229">
        <v>2</v>
      </c>
      <c r="B12" s="230" t="s">
        <v>137</v>
      </c>
      <c r="C12" s="243" t="s">
        <v>138</v>
      </c>
      <c r="D12" s="231" t="s">
        <v>129</v>
      </c>
      <c r="E12" s="232">
        <v>1</v>
      </c>
      <c r="F12" s="233"/>
      <c r="G12" s="234">
        <f>ROUND(E12*F12,2)</f>
        <v>0</v>
      </c>
      <c r="H12" s="233"/>
      <c r="I12" s="234">
        <f>ROUND(E12*H12,2)</f>
        <v>0</v>
      </c>
      <c r="J12" s="233"/>
      <c r="K12" s="234">
        <f>ROUND(E12*J12,2)</f>
        <v>0</v>
      </c>
      <c r="L12" s="234">
        <v>21</v>
      </c>
      <c r="M12" s="234">
        <f>G12*(1+L12/100)</f>
        <v>0</v>
      </c>
      <c r="N12" s="232">
        <v>0</v>
      </c>
      <c r="O12" s="232">
        <f>ROUND(E12*N12,2)</f>
        <v>0</v>
      </c>
      <c r="P12" s="232">
        <v>0</v>
      </c>
      <c r="Q12" s="232">
        <f>ROUND(E12*P12,2)</f>
        <v>0</v>
      </c>
      <c r="R12" s="234"/>
      <c r="S12" s="234" t="s">
        <v>130</v>
      </c>
      <c r="T12" s="235" t="s">
        <v>131</v>
      </c>
      <c r="U12" s="220">
        <v>0</v>
      </c>
      <c r="V12" s="220">
        <f>ROUND(E12*U12,2)</f>
        <v>0</v>
      </c>
      <c r="W12" s="220"/>
      <c r="X12" s="220" t="s">
        <v>132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133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33.75" outlineLevel="1" x14ac:dyDescent="0.2">
      <c r="A13" s="216"/>
      <c r="B13" s="217"/>
      <c r="C13" s="244" t="s">
        <v>139</v>
      </c>
      <c r="D13" s="237"/>
      <c r="E13" s="237"/>
      <c r="F13" s="237"/>
      <c r="G13" s="237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09"/>
      <c r="Z13" s="209"/>
      <c r="AA13" s="209"/>
      <c r="AB13" s="209"/>
      <c r="AC13" s="209"/>
      <c r="AD13" s="209"/>
      <c r="AE13" s="209"/>
      <c r="AF13" s="209"/>
      <c r="AG13" s="209" t="s">
        <v>135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36" t="str">
        <f>C13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3" s="209"/>
      <c r="BC13" s="209"/>
      <c r="BD13" s="209"/>
      <c r="BE13" s="209"/>
      <c r="BF13" s="209"/>
      <c r="BG13" s="209"/>
      <c r="BH13" s="209"/>
    </row>
    <row r="14" spans="1:60" outlineLevel="1" x14ac:dyDescent="0.2">
      <c r="A14" s="216"/>
      <c r="B14" s="217"/>
      <c r="C14" s="245"/>
      <c r="D14" s="239"/>
      <c r="E14" s="239"/>
      <c r="F14" s="239"/>
      <c r="G14" s="239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09"/>
      <c r="Z14" s="209"/>
      <c r="AA14" s="209"/>
      <c r="AB14" s="209"/>
      <c r="AC14" s="209"/>
      <c r="AD14" s="209"/>
      <c r="AE14" s="209"/>
      <c r="AF14" s="209"/>
      <c r="AG14" s="209" t="s">
        <v>136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">
      <c r="A15" s="229">
        <v>3</v>
      </c>
      <c r="B15" s="230" t="s">
        <v>140</v>
      </c>
      <c r="C15" s="243" t="s">
        <v>141</v>
      </c>
      <c r="D15" s="231" t="s">
        <v>129</v>
      </c>
      <c r="E15" s="232">
        <v>1</v>
      </c>
      <c r="F15" s="233"/>
      <c r="G15" s="234">
        <f>ROUND(E15*F15,2)</f>
        <v>0</v>
      </c>
      <c r="H15" s="233"/>
      <c r="I15" s="234">
        <f>ROUND(E15*H15,2)</f>
        <v>0</v>
      </c>
      <c r="J15" s="233"/>
      <c r="K15" s="234">
        <f>ROUND(E15*J15,2)</f>
        <v>0</v>
      </c>
      <c r="L15" s="234">
        <v>21</v>
      </c>
      <c r="M15" s="234">
        <f>G15*(1+L15/100)</f>
        <v>0</v>
      </c>
      <c r="N15" s="232">
        <v>0</v>
      </c>
      <c r="O15" s="232">
        <f>ROUND(E15*N15,2)</f>
        <v>0</v>
      </c>
      <c r="P15" s="232">
        <v>0</v>
      </c>
      <c r="Q15" s="232">
        <f>ROUND(E15*P15,2)</f>
        <v>0</v>
      </c>
      <c r="R15" s="234"/>
      <c r="S15" s="234" t="s">
        <v>130</v>
      </c>
      <c r="T15" s="235" t="s">
        <v>131</v>
      </c>
      <c r="U15" s="220">
        <v>0</v>
      </c>
      <c r="V15" s="220">
        <f>ROUND(E15*U15,2)</f>
        <v>0</v>
      </c>
      <c r="W15" s="220"/>
      <c r="X15" s="220" t="s">
        <v>132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133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22.5" outlineLevel="1" x14ac:dyDescent="0.2">
      <c r="A16" s="216"/>
      <c r="B16" s="217"/>
      <c r="C16" s="244" t="s">
        <v>142</v>
      </c>
      <c r="D16" s="237"/>
      <c r="E16" s="237"/>
      <c r="F16" s="237"/>
      <c r="G16" s="237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09"/>
      <c r="Z16" s="209"/>
      <c r="AA16" s="209"/>
      <c r="AB16" s="209"/>
      <c r="AC16" s="209"/>
      <c r="AD16" s="209"/>
      <c r="AE16" s="209"/>
      <c r="AF16" s="209"/>
      <c r="AG16" s="209" t="s">
        <v>135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36" t="str">
        <f>C16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6" s="209"/>
      <c r="BC16" s="209"/>
      <c r="BD16" s="209"/>
      <c r="BE16" s="209"/>
      <c r="BF16" s="209"/>
      <c r="BG16" s="209"/>
      <c r="BH16" s="209"/>
    </row>
    <row r="17" spans="1:60" outlineLevel="1" x14ac:dyDescent="0.2">
      <c r="A17" s="216"/>
      <c r="B17" s="217"/>
      <c r="C17" s="245"/>
      <c r="D17" s="239"/>
      <c r="E17" s="239"/>
      <c r="F17" s="239"/>
      <c r="G17" s="239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09"/>
      <c r="Z17" s="209"/>
      <c r="AA17" s="209"/>
      <c r="AB17" s="209"/>
      <c r="AC17" s="209"/>
      <c r="AD17" s="209"/>
      <c r="AE17" s="209"/>
      <c r="AF17" s="209"/>
      <c r="AG17" s="209" t="s">
        <v>136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x14ac:dyDescent="0.2">
      <c r="A18" s="223" t="s">
        <v>125</v>
      </c>
      <c r="B18" s="224" t="s">
        <v>98</v>
      </c>
      <c r="C18" s="242" t="s">
        <v>28</v>
      </c>
      <c r="D18" s="225"/>
      <c r="E18" s="226"/>
      <c r="F18" s="227"/>
      <c r="G18" s="227">
        <f>SUMIF(AG19:AG29,"&lt;&gt;NOR",G19:G29)</f>
        <v>0</v>
      </c>
      <c r="H18" s="227"/>
      <c r="I18" s="227">
        <f>SUM(I19:I29)</f>
        <v>0</v>
      </c>
      <c r="J18" s="227"/>
      <c r="K18" s="227">
        <f>SUM(K19:K29)</f>
        <v>0</v>
      </c>
      <c r="L18" s="227"/>
      <c r="M18" s="227">
        <f>SUM(M19:M29)</f>
        <v>0</v>
      </c>
      <c r="N18" s="226"/>
      <c r="O18" s="226">
        <f>SUM(O19:O29)</f>
        <v>0</v>
      </c>
      <c r="P18" s="226"/>
      <c r="Q18" s="226">
        <f>SUM(Q19:Q29)</f>
        <v>0</v>
      </c>
      <c r="R18" s="227"/>
      <c r="S18" s="227"/>
      <c r="T18" s="228"/>
      <c r="U18" s="222"/>
      <c r="V18" s="222">
        <f>SUM(V19:V29)</f>
        <v>0</v>
      </c>
      <c r="W18" s="222"/>
      <c r="X18" s="222"/>
      <c r="AG18" t="s">
        <v>126</v>
      </c>
    </row>
    <row r="19" spans="1:60" outlineLevel="1" x14ac:dyDescent="0.2">
      <c r="A19" s="229">
        <v>4</v>
      </c>
      <c r="B19" s="230" t="s">
        <v>143</v>
      </c>
      <c r="C19" s="243" t="s">
        <v>144</v>
      </c>
      <c r="D19" s="231" t="s">
        <v>145</v>
      </c>
      <c r="E19" s="232">
        <v>1</v>
      </c>
      <c r="F19" s="233"/>
      <c r="G19" s="234">
        <f>ROUND(E19*F19,2)</f>
        <v>0</v>
      </c>
      <c r="H19" s="233"/>
      <c r="I19" s="234">
        <f>ROUND(E19*H19,2)</f>
        <v>0</v>
      </c>
      <c r="J19" s="233"/>
      <c r="K19" s="234">
        <f>ROUND(E19*J19,2)</f>
        <v>0</v>
      </c>
      <c r="L19" s="234">
        <v>21</v>
      </c>
      <c r="M19" s="234">
        <f>G19*(1+L19/100)</f>
        <v>0</v>
      </c>
      <c r="N19" s="232">
        <v>0</v>
      </c>
      <c r="O19" s="232">
        <f>ROUND(E19*N19,2)</f>
        <v>0</v>
      </c>
      <c r="P19" s="232">
        <v>0</v>
      </c>
      <c r="Q19" s="232">
        <f>ROUND(E19*P19,2)</f>
        <v>0</v>
      </c>
      <c r="R19" s="234"/>
      <c r="S19" s="234" t="s">
        <v>146</v>
      </c>
      <c r="T19" s="235" t="s">
        <v>131</v>
      </c>
      <c r="U19" s="220">
        <v>0</v>
      </c>
      <c r="V19" s="220">
        <f>ROUND(E19*U19,2)</f>
        <v>0</v>
      </c>
      <c r="W19" s="220"/>
      <c r="X19" s="220" t="s">
        <v>147</v>
      </c>
      <c r="Y19" s="209"/>
      <c r="Z19" s="209"/>
      <c r="AA19" s="209"/>
      <c r="AB19" s="209"/>
      <c r="AC19" s="209"/>
      <c r="AD19" s="209"/>
      <c r="AE19" s="209"/>
      <c r="AF19" s="209"/>
      <c r="AG19" s="209" t="s">
        <v>148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">
      <c r="A20" s="216"/>
      <c r="B20" s="217"/>
      <c r="C20" s="246"/>
      <c r="D20" s="240"/>
      <c r="E20" s="240"/>
      <c r="F20" s="240"/>
      <c r="G20" s="24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09"/>
      <c r="Z20" s="209"/>
      <c r="AA20" s="209"/>
      <c r="AB20" s="209"/>
      <c r="AC20" s="209"/>
      <c r="AD20" s="209"/>
      <c r="AE20" s="209"/>
      <c r="AF20" s="209"/>
      <c r="AG20" s="209" t="s">
        <v>136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">
      <c r="A21" s="229">
        <v>5</v>
      </c>
      <c r="B21" s="230" t="s">
        <v>149</v>
      </c>
      <c r="C21" s="243" t="s">
        <v>150</v>
      </c>
      <c r="D21" s="231" t="s">
        <v>129</v>
      </c>
      <c r="E21" s="232">
        <v>1</v>
      </c>
      <c r="F21" s="233"/>
      <c r="G21" s="234">
        <f>ROUND(E21*F21,2)</f>
        <v>0</v>
      </c>
      <c r="H21" s="233"/>
      <c r="I21" s="234">
        <f>ROUND(E21*H21,2)</f>
        <v>0</v>
      </c>
      <c r="J21" s="233"/>
      <c r="K21" s="234">
        <f>ROUND(E21*J21,2)</f>
        <v>0</v>
      </c>
      <c r="L21" s="234">
        <v>21</v>
      </c>
      <c r="M21" s="234">
        <f>G21*(1+L21/100)</f>
        <v>0</v>
      </c>
      <c r="N21" s="232">
        <v>0</v>
      </c>
      <c r="O21" s="232">
        <f>ROUND(E21*N21,2)</f>
        <v>0</v>
      </c>
      <c r="P21" s="232">
        <v>0</v>
      </c>
      <c r="Q21" s="232">
        <f>ROUND(E21*P21,2)</f>
        <v>0</v>
      </c>
      <c r="R21" s="234"/>
      <c r="S21" s="234" t="s">
        <v>130</v>
      </c>
      <c r="T21" s="235" t="s">
        <v>131</v>
      </c>
      <c r="U21" s="220">
        <v>0</v>
      </c>
      <c r="V21" s="220">
        <f>ROUND(E21*U21,2)</f>
        <v>0</v>
      </c>
      <c r="W21" s="220"/>
      <c r="X21" s="220" t="s">
        <v>132</v>
      </c>
      <c r="Y21" s="209"/>
      <c r="Z21" s="209"/>
      <c r="AA21" s="209"/>
      <c r="AB21" s="209"/>
      <c r="AC21" s="209"/>
      <c r="AD21" s="209"/>
      <c r="AE21" s="209"/>
      <c r="AF21" s="209"/>
      <c r="AG21" s="209" t="s">
        <v>133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ht="22.5" outlineLevel="1" x14ac:dyDescent="0.2">
      <c r="A22" s="216"/>
      <c r="B22" s="217"/>
      <c r="C22" s="244" t="s">
        <v>151</v>
      </c>
      <c r="D22" s="237"/>
      <c r="E22" s="237"/>
      <c r="F22" s="237"/>
      <c r="G22" s="237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09"/>
      <c r="Z22" s="209"/>
      <c r="AA22" s="209"/>
      <c r="AB22" s="209"/>
      <c r="AC22" s="209"/>
      <c r="AD22" s="209"/>
      <c r="AE22" s="209"/>
      <c r="AF22" s="209"/>
      <c r="AG22" s="209" t="s">
        <v>135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36" t="str">
        <f>C22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2" s="209"/>
      <c r="BC22" s="209"/>
      <c r="BD22" s="209"/>
      <c r="BE22" s="209"/>
      <c r="BF22" s="209"/>
      <c r="BG22" s="209"/>
      <c r="BH22" s="209"/>
    </row>
    <row r="23" spans="1:60" outlineLevel="1" x14ac:dyDescent="0.2">
      <c r="A23" s="216"/>
      <c r="B23" s="217"/>
      <c r="C23" s="245"/>
      <c r="D23" s="239"/>
      <c r="E23" s="239"/>
      <c r="F23" s="239"/>
      <c r="G23" s="239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09"/>
      <c r="Z23" s="209"/>
      <c r="AA23" s="209"/>
      <c r="AB23" s="209"/>
      <c r="AC23" s="209"/>
      <c r="AD23" s="209"/>
      <c r="AE23" s="209"/>
      <c r="AF23" s="209"/>
      <c r="AG23" s="209" t="s">
        <v>136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">
      <c r="A24" s="229">
        <v>6</v>
      </c>
      <c r="B24" s="230" t="s">
        <v>152</v>
      </c>
      <c r="C24" s="243" t="s">
        <v>153</v>
      </c>
      <c r="D24" s="231" t="s">
        <v>129</v>
      </c>
      <c r="E24" s="232">
        <v>1</v>
      </c>
      <c r="F24" s="233"/>
      <c r="G24" s="234">
        <f>ROUND(E24*F24,2)</f>
        <v>0</v>
      </c>
      <c r="H24" s="233"/>
      <c r="I24" s="234">
        <f>ROUND(E24*H24,2)</f>
        <v>0</v>
      </c>
      <c r="J24" s="233"/>
      <c r="K24" s="234">
        <f>ROUND(E24*J24,2)</f>
        <v>0</v>
      </c>
      <c r="L24" s="234">
        <v>21</v>
      </c>
      <c r="M24" s="234">
        <f>G24*(1+L24/100)</f>
        <v>0</v>
      </c>
      <c r="N24" s="232">
        <v>0</v>
      </c>
      <c r="O24" s="232">
        <f>ROUND(E24*N24,2)</f>
        <v>0</v>
      </c>
      <c r="P24" s="232">
        <v>0</v>
      </c>
      <c r="Q24" s="232">
        <f>ROUND(E24*P24,2)</f>
        <v>0</v>
      </c>
      <c r="R24" s="234"/>
      <c r="S24" s="234" t="s">
        <v>130</v>
      </c>
      <c r="T24" s="235" t="s">
        <v>131</v>
      </c>
      <c r="U24" s="220">
        <v>0</v>
      </c>
      <c r="V24" s="220">
        <f>ROUND(E24*U24,2)</f>
        <v>0</v>
      </c>
      <c r="W24" s="220"/>
      <c r="X24" s="220" t="s">
        <v>132</v>
      </c>
      <c r="Y24" s="209"/>
      <c r="Z24" s="209"/>
      <c r="AA24" s="209"/>
      <c r="AB24" s="209"/>
      <c r="AC24" s="209"/>
      <c r="AD24" s="209"/>
      <c r="AE24" s="209"/>
      <c r="AF24" s="209"/>
      <c r="AG24" s="209" t="s">
        <v>133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ht="45" outlineLevel="1" x14ac:dyDescent="0.2">
      <c r="A25" s="216"/>
      <c r="B25" s="217"/>
      <c r="C25" s="244" t="s">
        <v>154</v>
      </c>
      <c r="D25" s="237"/>
      <c r="E25" s="237"/>
      <c r="F25" s="237"/>
      <c r="G25" s="237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09"/>
      <c r="Z25" s="209"/>
      <c r="AA25" s="209"/>
      <c r="AB25" s="209"/>
      <c r="AC25" s="209"/>
      <c r="AD25" s="209"/>
      <c r="AE25" s="209"/>
      <c r="AF25" s="209"/>
      <c r="AG25" s="209" t="s">
        <v>135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36" t="str">
        <f>C25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 ostraha staveniště 24hod denně, provizorní zakrytí odkrytých míst objektu před povětrnnostními vlivy .</v>
      </c>
      <c r="BB25" s="209"/>
      <c r="BC25" s="209"/>
      <c r="BD25" s="209"/>
      <c r="BE25" s="209"/>
      <c r="BF25" s="209"/>
      <c r="BG25" s="209"/>
      <c r="BH25" s="209"/>
    </row>
    <row r="26" spans="1:60" outlineLevel="1" x14ac:dyDescent="0.2">
      <c r="A26" s="216"/>
      <c r="B26" s="217"/>
      <c r="C26" s="245"/>
      <c r="D26" s="239"/>
      <c r="E26" s="239"/>
      <c r="F26" s="239"/>
      <c r="G26" s="239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09"/>
      <c r="Z26" s="209"/>
      <c r="AA26" s="209"/>
      <c r="AB26" s="209"/>
      <c r="AC26" s="209"/>
      <c r="AD26" s="209"/>
      <c r="AE26" s="209"/>
      <c r="AF26" s="209"/>
      <c r="AG26" s="209" t="s">
        <v>136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">
      <c r="A27" s="229">
        <v>7</v>
      </c>
      <c r="B27" s="230" t="s">
        <v>155</v>
      </c>
      <c r="C27" s="243" t="s">
        <v>156</v>
      </c>
      <c r="D27" s="231" t="s">
        <v>129</v>
      </c>
      <c r="E27" s="232">
        <v>1</v>
      </c>
      <c r="F27" s="233"/>
      <c r="G27" s="234">
        <f>ROUND(E27*F27,2)</f>
        <v>0</v>
      </c>
      <c r="H27" s="233"/>
      <c r="I27" s="234">
        <f>ROUND(E27*H27,2)</f>
        <v>0</v>
      </c>
      <c r="J27" s="233"/>
      <c r="K27" s="234">
        <f>ROUND(E27*J27,2)</f>
        <v>0</v>
      </c>
      <c r="L27" s="234">
        <v>21</v>
      </c>
      <c r="M27" s="234">
        <f>G27*(1+L27/100)</f>
        <v>0</v>
      </c>
      <c r="N27" s="232">
        <v>0</v>
      </c>
      <c r="O27" s="232">
        <f>ROUND(E27*N27,2)</f>
        <v>0</v>
      </c>
      <c r="P27" s="232">
        <v>0</v>
      </c>
      <c r="Q27" s="232">
        <f>ROUND(E27*P27,2)</f>
        <v>0</v>
      </c>
      <c r="R27" s="234"/>
      <c r="S27" s="234" t="s">
        <v>130</v>
      </c>
      <c r="T27" s="235" t="s">
        <v>131</v>
      </c>
      <c r="U27" s="220">
        <v>0</v>
      </c>
      <c r="V27" s="220">
        <f>ROUND(E27*U27,2)</f>
        <v>0</v>
      </c>
      <c r="W27" s="220"/>
      <c r="X27" s="220" t="s">
        <v>132</v>
      </c>
      <c r="Y27" s="209"/>
      <c r="Z27" s="209"/>
      <c r="AA27" s="209"/>
      <c r="AB27" s="209"/>
      <c r="AC27" s="209"/>
      <c r="AD27" s="209"/>
      <c r="AE27" s="209"/>
      <c r="AF27" s="209"/>
      <c r="AG27" s="209" t="s">
        <v>133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">
      <c r="A28" s="216"/>
      <c r="B28" s="217"/>
      <c r="C28" s="244" t="s">
        <v>157</v>
      </c>
      <c r="D28" s="237"/>
      <c r="E28" s="237"/>
      <c r="F28" s="237"/>
      <c r="G28" s="237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09"/>
      <c r="Z28" s="209"/>
      <c r="AA28" s="209"/>
      <c r="AB28" s="209"/>
      <c r="AC28" s="209"/>
      <c r="AD28" s="209"/>
      <c r="AE28" s="209"/>
      <c r="AF28" s="209"/>
      <c r="AG28" s="209" t="s">
        <v>135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36" t="str">
        <f>C28</f>
        <v>Náklady na vyhotovení dokumentace skutečného provedení stavby a její předání objednateli v požadované formě a požadovaném počtu.</v>
      </c>
      <c r="BB28" s="209"/>
      <c r="BC28" s="209"/>
      <c r="BD28" s="209"/>
      <c r="BE28" s="209"/>
      <c r="BF28" s="209"/>
      <c r="BG28" s="209"/>
      <c r="BH28" s="209"/>
    </row>
    <row r="29" spans="1:60" outlineLevel="1" x14ac:dyDescent="0.2">
      <c r="A29" s="216"/>
      <c r="B29" s="217"/>
      <c r="C29" s="245"/>
      <c r="D29" s="239"/>
      <c r="E29" s="239"/>
      <c r="F29" s="239"/>
      <c r="G29" s="239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09"/>
      <c r="Z29" s="209"/>
      <c r="AA29" s="209"/>
      <c r="AB29" s="209"/>
      <c r="AC29" s="209"/>
      <c r="AD29" s="209"/>
      <c r="AE29" s="209"/>
      <c r="AF29" s="209"/>
      <c r="AG29" s="209" t="s">
        <v>136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x14ac:dyDescent="0.2">
      <c r="A30" s="3"/>
      <c r="B30" s="4"/>
      <c r="C30" s="247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AE30">
        <v>15</v>
      </c>
      <c r="AF30">
        <v>21</v>
      </c>
      <c r="AG30" t="s">
        <v>112</v>
      </c>
    </row>
    <row r="31" spans="1:60" x14ac:dyDescent="0.2">
      <c r="A31" s="212"/>
      <c r="B31" s="213" t="s">
        <v>29</v>
      </c>
      <c r="C31" s="248"/>
      <c r="D31" s="214"/>
      <c r="E31" s="215"/>
      <c r="F31" s="215"/>
      <c r="G31" s="241">
        <f>G8+G18</f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AE31">
        <f>SUMIF(L7:L29,AE30,G7:G29)</f>
        <v>0</v>
      </c>
      <c r="AF31">
        <f>SUMIF(L7:L29,AF30,G7:G29)</f>
        <v>0</v>
      </c>
      <c r="AG31" t="s">
        <v>158</v>
      </c>
    </row>
    <row r="32" spans="1:60" x14ac:dyDescent="0.2">
      <c r="C32" s="249"/>
      <c r="D32" s="10"/>
      <c r="AG32" t="s">
        <v>159</v>
      </c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D13" sheet="1"/>
  <mergeCells count="17">
    <mergeCell ref="C23:G23"/>
    <mergeCell ref="C25:G25"/>
    <mergeCell ref="C26:G26"/>
    <mergeCell ref="C28:G28"/>
    <mergeCell ref="C29:G29"/>
    <mergeCell ref="C13:G13"/>
    <mergeCell ref="C14:G14"/>
    <mergeCell ref="C16:G16"/>
    <mergeCell ref="C17:G17"/>
    <mergeCell ref="C20:G20"/>
    <mergeCell ref="C22:G22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4" t="s">
        <v>99</v>
      </c>
      <c r="B1" s="194"/>
      <c r="C1" s="194"/>
      <c r="D1" s="194"/>
      <c r="E1" s="194"/>
      <c r="F1" s="194"/>
      <c r="G1" s="194"/>
      <c r="AG1" t="s">
        <v>100</v>
      </c>
    </row>
    <row r="2" spans="1:60" ht="24.95" customHeight="1" x14ac:dyDescent="0.2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101</v>
      </c>
    </row>
    <row r="3" spans="1:60" ht="24.95" customHeight="1" x14ac:dyDescent="0.2">
      <c r="A3" s="195" t="s">
        <v>8</v>
      </c>
      <c r="B3" s="49" t="s">
        <v>45</v>
      </c>
      <c r="C3" s="198" t="s">
        <v>46</v>
      </c>
      <c r="D3" s="196"/>
      <c r="E3" s="196"/>
      <c r="F3" s="196"/>
      <c r="G3" s="197"/>
      <c r="AC3" s="174" t="s">
        <v>101</v>
      </c>
      <c r="AG3" t="s">
        <v>102</v>
      </c>
    </row>
    <row r="4" spans="1:60" ht="24.95" customHeight="1" x14ac:dyDescent="0.2">
      <c r="A4" s="199" t="s">
        <v>9</v>
      </c>
      <c r="B4" s="200" t="s">
        <v>49</v>
      </c>
      <c r="C4" s="201" t="s">
        <v>50</v>
      </c>
      <c r="D4" s="202"/>
      <c r="E4" s="202"/>
      <c r="F4" s="202"/>
      <c r="G4" s="203"/>
      <c r="AG4" t="s">
        <v>103</v>
      </c>
    </row>
    <row r="5" spans="1:60" x14ac:dyDescent="0.2">
      <c r="D5" s="10"/>
    </row>
    <row r="6" spans="1:60" ht="38.25" x14ac:dyDescent="0.2">
      <c r="A6" s="205" t="s">
        <v>104</v>
      </c>
      <c r="B6" s="207" t="s">
        <v>105</v>
      </c>
      <c r="C6" s="207" t="s">
        <v>106</v>
      </c>
      <c r="D6" s="206" t="s">
        <v>107</v>
      </c>
      <c r="E6" s="205" t="s">
        <v>108</v>
      </c>
      <c r="F6" s="204" t="s">
        <v>109</v>
      </c>
      <c r="G6" s="205" t="s">
        <v>29</v>
      </c>
      <c r="H6" s="208" t="s">
        <v>30</v>
      </c>
      <c r="I6" s="208" t="s">
        <v>110</v>
      </c>
      <c r="J6" s="208" t="s">
        <v>31</v>
      </c>
      <c r="K6" s="208" t="s">
        <v>111</v>
      </c>
      <c r="L6" s="208" t="s">
        <v>112</v>
      </c>
      <c r="M6" s="208" t="s">
        <v>113</v>
      </c>
      <c r="N6" s="208" t="s">
        <v>114</v>
      </c>
      <c r="O6" s="208" t="s">
        <v>115</v>
      </c>
      <c r="P6" s="208" t="s">
        <v>116</v>
      </c>
      <c r="Q6" s="208" t="s">
        <v>117</v>
      </c>
      <c r="R6" s="208" t="s">
        <v>118</v>
      </c>
      <c r="S6" s="208" t="s">
        <v>119</v>
      </c>
      <c r="T6" s="208" t="s">
        <v>120</v>
      </c>
      <c r="U6" s="208" t="s">
        <v>121</v>
      </c>
      <c r="V6" s="208" t="s">
        <v>122</v>
      </c>
      <c r="W6" s="208" t="s">
        <v>123</v>
      </c>
      <c r="X6" s="208" t="s">
        <v>124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</row>
    <row r="8" spans="1:60" x14ac:dyDescent="0.2">
      <c r="A8" s="223" t="s">
        <v>125</v>
      </c>
      <c r="B8" s="224" t="s">
        <v>47</v>
      </c>
      <c r="C8" s="242" t="s">
        <v>65</v>
      </c>
      <c r="D8" s="225"/>
      <c r="E8" s="226"/>
      <c r="F8" s="227"/>
      <c r="G8" s="227">
        <f>SUMIF(AG9:AG26,"&lt;&gt;NOR",G9:G26)</f>
        <v>0</v>
      </c>
      <c r="H8" s="227"/>
      <c r="I8" s="227">
        <f>SUM(I9:I26)</f>
        <v>0</v>
      </c>
      <c r="J8" s="227"/>
      <c r="K8" s="227">
        <f>SUM(K9:K26)</f>
        <v>0</v>
      </c>
      <c r="L8" s="227"/>
      <c r="M8" s="227">
        <f>SUM(M9:M26)</f>
        <v>0</v>
      </c>
      <c r="N8" s="226"/>
      <c r="O8" s="226">
        <f>SUM(O9:O26)</f>
        <v>0</v>
      </c>
      <c r="P8" s="226"/>
      <c r="Q8" s="226">
        <f>SUM(Q9:Q26)</f>
        <v>0</v>
      </c>
      <c r="R8" s="227"/>
      <c r="S8" s="227"/>
      <c r="T8" s="228"/>
      <c r="U8" s="222"/>
      <c r="V8" s="222">
        <f>SUM(V9:V26)</f>
        <v>0</v>
      </c>
      <c r="W8" s="222"/>
      <c r="X8" s="222"/>
      <c r="AG8" t="s">
        <v>126</v>
      </c>
    </row>
    <row r="9" spans="1:60" outlineLevel="1" x14ac:dyDescent="0.2">
      <c r="A9" s="229">
        <v>1</v>
      </c>
      <c r="B9" s="230" t="s">
        <v>47</v>
      </c>
      <c r="C9" s="243" t="s">
        <v>160</v>
      </c>
      <c r="D9" s="231"/>
      <c r="E9" s="232">
        <v>0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146</v>
      </c>
      <c r="T9" s="235" t="s">
        <v>131</v>
      </c>
      <c r="U9" s="220">
        <v>0</v>
      </c>
      <c r="V9" s="220">
        <f>ROUND(E9*U9,2)</f>
        <v>0</v>
      </c>
      <c r="W9" s="220"/>
      <c r="X9" s="220" t="s">
        <v>147</v>
      </c>
      <c r="Y9" s="209"/>
      <c r="Z9" s="209"/>
      <c r="AA9" s="209"/>
      <c r="AB9" s="209"/>
      <c r="AC9" s="209"/>
      <c r="AD9" s="209"/>
      <c r="AE9" s="209"/>
      <c r="AF9" s="209"/>
      <c r="AG9" s="209" t="s">
        <v>148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45" outlineLevel="1" x14ac:dyDescent="0.2">
      <c r="A10" s="216"/>
      <c r="B10" s="217"/>
      <c r="C10" s="255" t="s">
        <v>161</v>
      </c>
      <c r="D10" s="250"/>
      <c r="E10" s="251"/>
      <c r="F10" s="220"/>
      <c r="G10" s="22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09"/>
      <c r="Z10" s="209"/>
      <c r="AA10" s="209"/>
      <c r="AB10" s="209"/>
      <c r="AC10" s="209"/>
      <c r="AD10" s="209"/>
      <c r="AE10" s="209"/>
      <c r="AF10" s="209"/>
      <c r="AG10" s="209" t="s">
        <v>162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">
      <c r="A11" s="216"/>
      <c r="B11" s="217"/>
      <c r="C11" s="255" t="s">
        <v>163</v>
      </c>
      <c r="D11" s="250"/>
      <c r="E11" s="251"/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09"/>
      <c r="Z11" s="209"/>
      <c r="AA11" s="209"/>
      <c r="AB11" s="209"/>
      <c r="AC11" s="209"/>
      <c r="AD11" s="209"/>
      <c r="AE11" s="209"/>
      <c r="AF11" s="209"/>
      <c r="AG11" s="209" t="s">
        <v>162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ht="22.5" outlineLevel="1" x14ac:dyDescent="0.2">
      <c r="A12" s="216"/>
      <c r="B12" s="217"/>
      <c r="C12" s="255" t="s">
        <v>164</v>
      </c>
      <c r="D12" s="250"/>
      <c r="E12" s="251"/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09"/>
      <c r="Z12" s="209"/>
      <c r="AA12" s="209"/>
      <c r="AB12" s="209"/>
      <c r="AC12" s="209"/>
      <c r="AD12" s="209"/>
      <c r="AE12" s="209"/>
      <c r="AF12" s="209"/>
      <c r="AG12" s="209" t="s">
        <v>162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33.75" outlineLevel="1" x14ac:dyDescent="0.2">
      <c r="A13" s="216"/>
      <c r="B13" s="217"/>
      <c r="C13" s="255" t="s">
        <v>165</v>
      </c>
      <c r="D13" s="250"/>
      <c r="E13" s="251"/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09"/>
      <c r="Z13" s="209"/>
      <c r="AA13" s="209"/>
      <c r="AB13" s="209"/>
      <c r="AC13" s="209"/>
      <c r="AD13" s="209"/>
      <c r="AE13" s="209"/>
      <c r="AF13" s="209"/>
      <c r="AG13" s="209" t="s">
        <v>162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ht="22.5" outlineLevel="1" x14ac:dyDescent="0.2">
      <c r="A14" s="216"/>
      <c r="B14" s="217"/>
      <c r="C14" s="255" t="s">
        <v>166</v>
      </c>
      <c r="D14" s="250"/>
      <c r="E14" s="251"/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09"/>
      <c r="Z14" s="209"/>
      <c r="AA14" s="209"/>
      <c r="AB14" s="209"/>
      <c r="AC14" s="209"/>
      <c r="AD14" s="209"/>
      <c r="AE14" s="209"/>
      <c r="AF14" s="209"/>
      <c r="AG14" s="209" t="s">
        <v>162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ht="22.5" outlineLevel="1" x14ac:dyDescent="0.2">
      <c r="A15" s="216"/>
      <c r="B15" s="217"/>
      <c r="C15" s="255" t="s">
        <v>167</v>
      </c>
      <c r="D15" s="250"/>
      <c r="E15" s="251"/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09"/>
      <c r="Z15" s="209"/>
      <c r="AA15" s="209"/>
      <c r="AB15" s="209"/>
      <c r="AC15" s="209"/>
      <c r="AD15" s="209"/>
      <c r="AE15" s="209"/>
      <c r="AF15" s="209"/>
      <c r="AG15" s="209" t="s">
        <v>162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33.75" outlineLevel="1" x14ac:dyDescent="0.2">
      <c r="A16" s="216"/>
      <c r="B16" s="217"/>
      <c r="C16" s="255" t="s">
        <v>168</v>
      </c>
      <c r="D16" s="250"/>
      <c r="E16" s="251"/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09"/>
      <c r="Z16" s="209"/>
      <c r="AA16" s="209"/>
      <c r="AB16" s="209"/>
      <c r="AC16" s="209"/>
      <c r="AD16" s="209"/>
      <c r="AE16" s="209"/>
      <c r="AF16" s="209"/>
      <c r="AG16" s="209" t="s">
        <v>162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22.5" outlineLevel="1" x14ac:dyDescent="0.2">
      <c r="A17" s="216"/>
      <c r="B17" s="217"/>
      <c r="C17" s="255" t="s">
        <v>169</v>
      </c>
      <c r="D17" s="250"/>
      <c r="E17" s="251"/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09"/>
      <c r="Z17" s="209"/>
      <c r="AA17" s="209"/>
      <c r="AB17" s="209"/>
      <c r="AC17" s="209"/>
      <c r="AD17" s="209"/>
      <c r="AE17" s="209"/>
      <c r="AF17" s="209"/>
      <c r="AG17" s="209" t="s">
        <v>162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ht="22.5" outlineLevel="1" x14ac:dyDescent="0.2">
      <c r="A18" s="216"/>
      <c r="B18" s="217"/>
      <c r="C18" s="255" t="s">
        <v>170</v>
      </c>
      <c r="D18" s="250"/>
      <c r="E18" s="251"/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09"/>
      <c r="Z18" s="209"/>
      <c r="AA18" s="209"/>
      <c r="AB18" s="209"/>
      <c r="AC18" s="209"/>
      <c r="AD18" s="209"/>
      <c r="AE18" s="209"/>
      <c r="AF18" s="209"/>
      <c r="AG18" s="209" t="s">
        <v>162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ht="33.75" outlineLevel="1" x14ac:dyDescent="0.2">
      <c r="A19" s="216"/>
      <c r="B19" s="217"/>
      <c r="C19" s="255" t="s">
        <v>171</v>
      </c>
      <c r="D19" s="250"/>
      <c r="E19" s="251"/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09"/>
      <c r="Z19" s="209"/>
      <c r="AA19" s="209"/>
      <c r="AB19" s="209"/>
      <c r="AC19" s="209"/>
      <c r="AD19" s="209"/>
      <c r="AE19" s="209"/>
      <c r="AF19" s="209"/>
      <c r="AG19" s="209" t="s">
        <v>162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45" outlineLevel="1" x14ac:dyDescent="0.2">
      <c r="A20" s="216"/>
      <c r="B20" s="217"/>
      <c r="C20" s="255" t="s">
        <v>172</v>
      </c>
      <c r="D20" s="250"/>
      <c r="E20" s="251"/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09"/>
      <c r="Z20" s="209"/>
      <c r="AA20" s="209"/>
      <c r="AB20" s="209"/>
      <c r="AC20" s="209"/>
      <c r="AD20" s="209"/>
      <c r="AE20" s="209"/>
      <c r="AF20" s="209"/>
      <c r="AG20" s="209" t="s">
        <v>162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">
      <c r="A21" s="216"/>
      <c r="B21" s="217"/>
      <c r="C21" s="255" t="s">
        <v>173</v>
      </c>
      <c r="D21" s="250"/>
      <c r="E21" s="251"/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09"/>
      <c r="Z21" s="209"/>
      <c r="AA21" s="209"/>
      <c r="AB21" s="209"/>
      <c r="AC21" s="209"/>
      <c r="AD21" s="209"/>
      <c r="AE21" s="209"/>
      <c r="AF21" s="209"/>
      <c r="AG21" s="209" t="s">
        <v>162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ht="22.5" outlineLevel="1" x14ac:dyDescent="0.2">
      <c r="A22" s="216"/>
      <c r="B22" s="217"/>
      <c r="C22" s="255" t="s">
        <v>174</v>
      </c>
      <c r="D22" s="250"/>
      <c r="E22" s="251"/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09"/>
      <c r="Z22" s="209"/>
      <c r="AA22" s="209"/>
      <c r="AB22" s="209"/>
      <c r="AC22" s="209"/>
      <c r="AD22" s="209"/>
      <c r="AE22" s="209"/>
      <c r="AF22" s="209"/>
      <c r="AG22" s="209" t="s">
        <v>162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">
      <c r="A23" s="216"/>
      <c r="B23" s="217"/>
      <c r="C23" s="255" t="s">
        <v>175</v>
      </c>
      <c r="D23" s="250"/>
      <c r="E23" s="251"/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09"/>
      <c r="Z23" s="209"/>
      <c r="AA23" s="209"/>
      <c r="AB23" s="209"/>
      <c r="AC23" s="209"/>
      <c r="AD23" s="209"/>
      <c r="AE23" s="209"/>
      <c r="AF23" s="209"/>
      <c r="AG23" s="209" t="s">
        <v>162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">
      <c r="A24" s="216"/>
      <c r="B24" s="217"/>
      <c r="C24" s="255" t="s">
        <v>176</v>
      </c>
      <c r="D24" s="250"/>
      <c r="E24" s="251"/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09"/>
      <c r="Z24" s="209"/>
      <c r="AA24" s="209"/>
      <c r="AB24" s="209"/>
      <c r="AC24" s="209"/>
      <c r="AD24" s="209"/>
      <c r="AE24" s="209"/>
      <c r="AF24" s="209"/>
      <c r="AG24" s="209" t="s">
        <v>162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ht="22.5" outlineLevel="1" x14ac:dyDescent="0.2">
      <c r="A25" s="216"/>
      <c r="B25" s="217"/>
      <c r="C25" s="255" t="s">
        <v>177</v>
      </c>
      <c r="D25" s="250"/>
      <c r="E25" s="251"/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09"/>
      <c r="Z25" s="209"/>
      <c r="AA25" s="209"/>
      <c r="AB25" s="209"/>
      <c r="AC25" s="209"/>
      <c r="AD25" s="209"/>
      <c r="AE25" s="209"/>
      <c r="AF25" s="209"/>
      <c r="AG25" s="209" t="s">
        <v>162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">
      <c r="A26" s="216"/>
      <c r="B26" s="217"/>
      <c r="C26" s="245"/>
      <c r="D26" s="239"/>
      <c r="E26" s="239"/>
      <c r="F26" s="239"/>
      <c r="G26" s="239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09"/>
      <c r="Z26" s="209"/>
      <c r="AA26" s="209"/>
      <c r="AB26" s="209"/>
      <c r="AC26" s="209"/>
      <c r="AD26" s="209"/>
      <c r="AE26" s="209"/>
      <c r="AF26" s="209"/>
      <c r="AG26" s="209" t="s">
        <v>136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x14ac:dyDescent="0.2">
      <c r="A27" s="223" t="s">
        <v>125</v>
      </c>
      <c r="B27" s="224" t="s">
        <v>66</v>
      </c>
      <c r="C27" s="242" t="s">
        <v>67</v>
      </c>
      <c r="D27" s="225"/>
      <c r="E27" s="226"/>
      <c r="F27" s="227"/>
      <c r="G27" s="227">
        <f>SUMIF(AG28:AG179,"&lt;&gt;NOR",G28:G179)</f>
        <v>0</v>
      </c>
      <c r="H27" s="227"/>
      <c r="I27" s="227">
        <f>SUM(I28:I179)</f>
        <v>0</v>
      </c>
      <c r="J27" s="227"/>
      <c r="K27" s="227">
        <f>SUM(K28:K179)</f>
        <v>0</v>
      </c>
      <c r="L27" s="227"/>
      <c r="M27" s="227">
        <f>SUM(M28:M179)</f>
        <v>0</v>
      </c>
      <c r="N27" s="226"/>
      <c r="O27" s="226">
        <f>SUM(O28:O179)</f>
        <v>0.04</v>
      </c>
      <c r="P27" s="226"/>
      <c r="Q27" s="226">
        <f>SUM(Q28:Q179)</f>
        <v>15.48</v>
      </c>
      <c r="R27" s="227"/>
      <c r="S27" s="227"/>
      <c r="T27" s="228"/>
      <c r="U27" s="222"/>
      <c r="V27" s="222">
        <f>SUM(V28:V179)</f>
        <v>192.95000000000005</v>
      </c>
      <c r="W27" s="222"/>
      <c r="X27" s="222"/>
      <c r="AG27" t="s">
        <v>126</v>
      </c>
    </row>
    <row r="28" spans="1:60" ht="22.5" outlineLevel="1" x14ac:dyDescent="0.2">
      <c r="A28" s="229">
        <v>2</v>
      </c>
      <c r="B28" s="230" t="s">
        <v>178</v>
      </c>
      <c r="C28" s="243" t="s">
        <v>179</v>
      </c>
      <c r="D28" s="231" t="s">
        <v>180</v>
      </c>
      <c r="E28" s="232">
        <v>2.88</v>
      </c>
      <c r="F28" s="233"/>
      <c r="G28" s="234">
        <f>ROUND(E28*F28,2)</f>
        <v>0</v>
      </c>
      <c r="H28" s="233"/>
      <c r="I28" s="234">
        <f>ROUND(E28*H28,2)</f>
        <v>0</v>
      </c>
      <c r="J28" s="233"/>
      <c r="K28" s="234">
        <f>ROUND(E28*J28,2)</f>
        <v>0</v>
      </c>
      <c r="L28" s="234">
        <v>21</v>
      </c>
      <c r="M28" s="234">
        <f>G28*(1+L28/100)</f>
        <v>0</v>
      </c>
      <c r="N28" s="232">
        <v>0</v>
      </c>
      <c r="O28" s="232">
        <f>ROUND(E28*N28,2)</f>
        <v>0</v>
      </c>
      <c r="P28" s="232">
        <v>0.22500000000000001</v>
      </c>
      <c r="Q28" s="232">
        <f>ROUND(E28*P28,2)</f>
        <v>0.65</v>
      </c>
      <c r="R28" s="234" t="s">
        <v>181</v>
      </c>
      <c r="S28" s="234" t="s">
        <v>130</v>
      </c>
      <c r="T28" s="235" t="s">
        <v>130</v>
      </c>
      <c r="U28" s="220">
        <v>0.14199999999999999</v>
      </c>
      <c r="V28" s="220">
        <f>ROUND(E28*U28,2)</f>
        <v>0.41</v>
      </c>
      <c r="W28" s="220"/>
      <c r="X28" s="220" t="s">
        <v>147</v>
      </c>
      <c r="Y28" s="209"/>
      <c r="Z28" s="209"/>
      <c r="AA28" s="209"/>
      <c r="AB28" s="209"/>
      <c r="AC28" s="209"/>
      <c r="AD28" s="209"/>
      <c r="AE28" s="209"/>
      <c r="AF28" s="209"/>
      <c r="AG28" s="209" t="s">
        <v>148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">
      <c r="A29" s="216"/>
      <c r="B29" s="217"/>
      <c r="C29" s="256" t="s">
        <v>182</v>
      </c>
      <c r="D29" s="252"/>
      <c r="E29" s="252"/>
      <c r="F29" s="252"/>
      <c r="G29" s="252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09"/>
      <c r="Z29" s="209"/>
      <c r="AA29" s="209"/>
      <c r="AB29" s="209"/>
      <c r="AC29" s="209"/>
      <c r="AD29" s="209"/>
      <c r="AE29" s="209"/>
      <c r="AF29" s="209"/>
      <c r="AG29" s="209" t="s">
        <v>183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">
      <c r="A30" s="216"/>
      <c r="B30" s="217"/>
      <c r="C30" s="255" t="s">
        <v>184</v>
      </c>
      <c r="D30" s="250"/>
      <c r="E30" s="251"/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09"/>
      <c r="Z30" s="209"/>
      <c r="AA30" s="209"/>
      <c r="AB30" s="209"/>
      <c r="AC30" s="209"/>
      <c r="AD30" s="209"/>
      <c r="AE30" s="209"/>
      <c r="AF30" s="209"/>
      <c r="AG30" s="209" t="s">
        <v>162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">
      <c r="A31" s="216"/>
      <c r="B31" s="217"/>
      <c r="C31" s="255" t="s">
        <v>185</v>
      </c>
      <c r="D31" s="250"/>
      <c r="E31" s="251">
        <v>2.88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09"/>
      <c r="Z31" s="209"/>
      <c r="AA31" s="209"/>
      <c r="AB31" s="209"/>
      <c r="AC31" s="209"/>
      <c r="AD31" s="209"/>
      <c r="AE31" s="209"/>
      <c r="AF31" s="209"/>
      <c r="AG31" s="209" t="s">
        <v>162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">
      <c r="A32" s="216"/>
      <c r="B32" s="217"/>
      <c r="C32" s="245"/>
      <c r="D32" s="239"/>
      <c r="E32" s="239"/>
      <c r="F32" s="239"/>
      <c r="G32" s="239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09"/>
      <c r="Z32" s="209"/>
      <c r="AA32" s="209"/>
      <c r="AB32" s="209"/>
      <c r="AC32" s="209"/>
      <c r="AD32" s="209"/>
      <c r="AE32" s="209"/>
      <c r="AF32" s="209"/>
      <c r="AG32" s="209" t="s">
        <v>136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ht="22.5" outlineLevel="1" x14ac:dyDescent="0.2">
      <c r="A33" s="229">
        <v>3</v>
      </c>
      <c r="B33" s="230" t="s">
        <v>186</v>
      </c>
      <c r="C33" s="243" t="s">
        <v>187</v>
      </c>
      <c r="D33" s="231" t="s">
        <v>180</v>
      </c>
      <c r="E33" s="232">
        <v>38.765630000000002</v>
      </c>
      <c r="F33" s="233"/>
      <c r="G33" s="234">
        <f>ROUND(E33*F33,2)</f>
        <v>0</v>
      </c>
      <c r="H33" s="233"/>
      <c r="I33" s="234">
        <f>ROUND(E33*H33,2)</f>
        <v>0</v>
      </c>
      <c r="J33" s="233"/>
      <c r="K33" s="234">
        <f>ROUND(E33*J33,2)</f>
        <v>0</v>
      </c>
      <c r="L33" s="234">
        <v>21</v>
      </c>
      <c r="M33" s="234">
        <f>G33*(1+L33/100)</f>
        <v>0</v>
      </c>
      <c r="N33" s="232">
        <v>0</v>
      </c>
      <c r="O33" s="232">
        <f>ROUND(E33*N33,2)</f>
        <v>0</v>
      </c>
      <c r="P33" s="232">
        <v>0.33</v>
      </c>
      <c r="Q33" s="232">
        <f>ROUND(E33*P33,2)</f>
        <v>12.79</v>
      </c>
      <c r="R33" s="234" t="s">
        <v>181</v>
      </c>
      <c r="S33" s="234" t="s">
        <v>130</v>
      </c>
      <c r="T33" s="235" t="s">
        <v>130</v>
      </c>
      <c r="U33" s="220">
        <v>0.3135</v>
      </c>
      <c r="V33" s="220">
        <f>ROUND(E33*U33,2)</f>
        <v>12.15</v>
      </c>
      <c r="W33" s="220"/>
      <c r="X33" s="220" t="s">
        <v>147</v>
      </c>
      <c r="Y33" s="209"/>
      <c r="Z33" s="209"/>
      <c r="AA33" s="209"/>
      <c r="AB33" s="209"/>
      <c r="AC33" s="209"/>
      <c r="AD33" s="209"/>
      <c r="AE33" s="209"/>
      <c r="AF33" s="209"/>
      <c r="AG33" s="209" t="s">
        <v>148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">
      <c r="A34" s="216"/>
      <c r="B34" s="217"/>
      <c r="C34" s="255" t="s">
        <v>184</v>
      </c>
      <c r="D34" s="250"/>
      <c r="E34" s="251"/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09"/>
      <c r="Z34" s="209"/>
      <c r="AA34" s="209"/>
      <c r="AB34" s="209"/>
      <c r="AC34" s="209"/>
      <c r="AD34" s="209"/>
      <c r="AE34" s="209"/>
      <c r="AF34" s="209"/>
      <c r="AG34" s="209" t="s">
        <v>162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">
      <c r="A35" s="216"/>
      <c r="B35" s="217"/>
      <c r="C35" s="255" t="s">
        <v>185</v>
      </c>
      <c r="D35" s="250"/>
      <c r="E35" s="251">
        <v>2.88</v>
      </c>
      <c r="F35" s="220"/>
      <c r="G35" s="22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09"/>
      <c r="Z35" s="209"/>
      <c r="AA35" s="209"/>
      <c r="AB35" s="209"/>
      <c r="AC35" s="209"/>
      <c r="AD35" s="209"/>
      <c r="AE35" s="209"/>
      <c r="AF35" s="209"/>
      <c r="AG35" s="209" t="s">
        <v>162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">
      <c r="A36" s="216"/>
      <c r="B36" s="217"/>
      <c r="C36" s="255" t="s">
        <v>188</v>
      </c>
      <c r="D36" s="250"/>
      <c r="E36" s="251">
        <v>14.76</v>
      </c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09"/>
      <c r="Z36" s="209"/>
      <c r="AA36" s="209"/>
      <c r="AB36" s="209"/>
      <c r="AC36" s="209"/>
      <c r="AD36" s="209"/>
      <c r="AE36" s="209"/>
      <c r="AF36" s="209"/>
      <c r="AG36" s="209" t="s">
        <v>162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">
      <c r="A37" s="216"/>
      <c r="B37" s="217"/>
      <c r="C37" s="255" t="s">
        <v>189</v>
      </c>
      <c r="D37" s="250"/>
      <c r="E37" s="251">
        <v>2.25</v>
      </c>
      <c r="F37" s="220"/>
      <c r="G37" s="22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09"/>
      <c r="Z37" s="209"/>
      <c r="AA37" s="209"/>
      <c r="AB37" s="209"/>
      <c r="AC37" s="209"/>
      <c r="AD37" s="209"/>
      <c r="AE37" s="209"/>
      <c r="AF37" s="209"/>
      <c r="AG37" s="209" t="s">
        <v>162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">
      <c r="A38" s="216"/>
      <c r="B38" s="217"/>
      <c r="C38" s="255" t="s">
        <v>184</v>
      </c>
      <c r="D38" s="250"/>
      <c r="E38" s="251"/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09"/>
      <c r="Z38" s="209"/>
      <c r="AA38" s="209"/>
      <c r="AB38" s="209"/>
      <c r="AC38" s="209"/>
      <c r="AD38" s="209"/>
      <c r="AE38" s="209"/>
      <c r="AF38" s="209"/>
      <c r="AG38" s="209" t="s">
        <v>162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">
      <c r="A39" s="216"/>
      <c r="B39" s="217"/>
      <c r="C39" s="255" t="s">
        <v>190</v>
      </c>
      <c r="D39" s="250"/>
      <c r="E39" s="251"/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09"/>
      <c r="Z39" s="209"/>
      <c r="AA39" s="209"/>
      <c r="AB39" s="209"/>
      <c r="AC39" s="209"/>
      <c r="AD39" s="209"/>
      <c r="AE39" s="209"/>
      <c r="AF39" s="209"/>
      <c r="AG39" s="209" t="s">
        <v>162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">
      <c r="A40" s="216"/>
      <c r="B40" s="217"/>
      <c r="C40" s="255" t="s">
        <v>191</v>
      </c>
      <c r="D40" s="250"/>
      <c r="E40" s="251">
        <v>18.875630000000001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09"/>
      <c r="Z40" s="209"/>
      <c r="AA40" s="209"/>
      <c r="AB40" s="209"/>
      <c r="AC40" s="209"/>
      <c r="AD40" s="209"/>
      <c r="AE40" s="209"/>
      <c r="AF40" s="209"/>
      <c r="AG40" s="209" t="s">
        <v>162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">
      <c r="A41" s="216"/>
      <c r="B41" s="217"/>
      <c r="C41" s="245"/>
      <c r="D41" s="239"/>
      <c r="E41" s="239"/>
      <c r="F41" s="239"/>
      <c r="G41" s="239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09"/>
      <c r="Z41" s="209"/>
      <c r="AA41" s="209"/>
      <c r="AB41" s="209"/>
      <c r="AC41" s="209"/>
      <c r="AD41" s="209"/>
      <c r="AE41" s="209"/>
      <c r="AF41" s="209"/>
      <c r="AG41" s="209" t="s">
        <v>136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">
      <c r="A42" s="229">
        <v>4</v>
      </c>
      <c r="B42" s="230" t="s">
        <v>192</v>
      </c>
      <c r="C42" s="243" t="s">
        <v>193</v>
      </c>
      <c r="D42" s="231" t="s">
        <v>194</v>
      </c>
      <c r="E42" s="232">
        <v>98.01</v>
      </c>
      <c r="F42" s="233"/>
      <c r="G42" s="234">
        <f>ROUND(E42*F42,2)</f>
        <v>0</v>
      </c>
      <c r="H42" s="233"/>
      <c r="I42" s="234">
        <f>ROUND(E42*H42,2)</f>
        <v>0</v>
      </c>
      <c r="J42" s="233"/>
      <c r="K42" s="234">
        <f>ROUND(E42*J42,2)</f>
        <v>0</v>
      </c>
      <c r="L42" s="234">
        <v>21</v>
      </c>
      <c r="M42" s="234">
        <f>G42*(1+L42/100)</f>
        <v>0</v>
      </c>
      <c r="N42" s="232">
        <v>0</v>
      </c>
      <c r="O42" s="232">
        <f>ROUND(E42*N42,2)</f>
        <v>0</v>
      </c>
      <c r="P42" s="232">
        <v>0</v>
      </c>
      <c r="Q42" s="232">
        <f>ROUND(E42*P42,2)</f>
        <v>0</v>
      </c>
      <c r="R42" s="234" t="s">
        <v>195</v>
      </c>
      <c r="S42" s="234" t="s">
        <v>130</v>
      </c>
      <c r="T42" s="235" t="s">
        <v>130</v>
      </c>
      <c r="U42" s="220">
        <v>0.626</v>
      </c>
      <c r="V42" s="220">
        <f>ROUND(E42*U42,2)</f>
        <v>61.35</v>
      </c>
      <c r="W42" s="220"/>
      <c r="X42" s="220" t="s">
        <v>147</v>
      </c>
      <c r="Y42" s="209"/>
      <c r="Z42" s="209"/>
      <c r="AA42" s="209"/>
      <c r="AB42" s="209"/>
      <c r="AC42" s="209"/>
      <c r="AD42" s="209"/>
      <c r="AE42" s="209"/>
      <c r="AF42" s="209"/>
      <c r="AG42" s="209" t="s">
        <v>148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">
      <c r="A43" s="216"/>
      <c r="B43" s="217"/>
      <c r="C43" s="256" t="s">
        <v>196</v>
      </c>
      <c r="D43" s="252"/>
      <c r="E43" s="252"/>
      <c r="F43" s="252"/>
      <c r="G43" s="252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09"/>
      <c r="Z43" s="209"/>
      <c r="AA43" s="209"/>
      <c r="AB43" s="209"/>
      <c r="AC43" s="209"/>
      <c r="AD43" s="209"/>
      <c r="AE43" s="209"/>
      <c r="AF43" s="209"/>
      <c r="AG43" s="209" t="s">
        <v>183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">
      <c r="A44" s="216"/>
      <c r="B44" s="217"/>
      <c r="C44" s="255" t="s">
        <v>184</v>
      </c>
      <c r="D44" s="250"/>
      <c r="E44" s="251"/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09"/>
      <c r="Z44" s="209"/>
      <c r="AA44" s="209"/>
      <c r="AB44" s="209"/>
      <c r="AC44" s="209"/>
      <c r="AD44" s="209"/>
      <c r="AE44" s="209"/>
      <c r="AF44" s="209"/>
      <c r="AG44" s="209" t="s">
        <v>162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">
      <c r="A45" s="216"/>
      <c r="B45" s="217"/>
      <c r="C45" s="255" t="s">
        <v>197</v>
      </c>
      <c r="D45" s="250"/>
      <c r="E45" s="251">
        <v>98.01</v>
      </c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09"/>
      <c r="Z45" s="209"/>
      <c r="AA45" s="209"/>
      <c r="AB45" s="209"/>
      <c r="AC45" s="209"/>
      <c r="AD45" s="209"/>
      <c r="AE45" s="209"/>
      <c r="AF45" s="209"/>
      <c r="AG45" s="209" t="s">
        <v>162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">
      <c r="A46" s="216"/>
      <c r="B46" s="217"/>
      <c r="C46" s="245"/>
      <c r="D46" s="239"/>
      <c r="E46" s="239"/>
      <c r="F46" s="239"/>
      <c r="G46" s="239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09"/>
      <c r="Z46" s="209"/>
      <c r="AA46" s="209"/>
      <c r="AB46" s="209"/>
      <c r="AC46" s="209"/>
      <c r="AD46" s="209"/>
      <c r="AE46" s="209"/>
      <c r="AF46" s="209"/>
      <c r="AG46" s="209" t="s">
        <v>136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">
      <c r="A47" s="229">
        <v>5</v>
      </c>
      <c r="B47" s="230" t="s">
        <v>198</v>
      </c>
      <c r="C47" s="243" t="s">
        <v>199</v>
      </c>
      <c r="D47" s="231" t="s">
        <v>194</v>
      </c>
      <c r="E47" s="232">
        <v>18.7409</v>
      </c>
      <c r="F47" s="233"/>
      <c r="G47" s="234">
        <f>ROUND(E47*F47,2)</f>
        <v>0</v>
      </c>
      <c r="H47" s="233"/>
      <c r="I47" s="234">
        <f>ROUND(E47*H47,2)</f>
        <v>0</v>
      </c>
      <c r="J47" s="233"/>
      <c r="K47" s="234">
        <f>ROUND(E47*J47,2)</f>
        <v>0</v>
      </c>
      <c r="L47" s="234">
        <v>21</v>
      </c>
      <c r="M47" s="234">
        <f>G47*(1+L47/100)</f>
        <v>0</v>
      </c>
      <c r="N47" s="232">
        <v>0</v>
      </c>
      <c r="O47" s="232">
        <f>ROUND(E47*N47,2)</f>
        <v>0</v>
      </c>
      <c r="P47" s="232">
        <v>0</v>
      </c>
      <c r="Q47" s="232">
        <f>ROUND(E47*P47,2)</f>
        <v>0</v>
      </c>
      <c r="R47" s="234" t="s">
        <v>195</v>
      </c>
      <c r="S47" s="234" t="s">
        <v>130</v>
      </c>
      <c r="T47" s="235" t="s">
        <v>130</v>
      </c>
      <c r="U47" s="220">
        <v>4.6550000000000002</v>
      </c>
      <c r="V47" s="220">
        <f>ROUND(E47*U47,2)</f>
        <v>87.24</v>
      </c>
      <c r="W47" s="220"/>
      <c r="X47" s="220" t="s">
        <v>147</v>
      </c>
      <c r="Y47" s="209"/>
      <c r="Z47" s="209"/>
      <c r="AA47" s="209"/>
      <c r="AB47" s="209"/>
      <c r="AC47" s="209"/>
      <c r="AD47" s="209"/>
      <c r="AE47" s="209"/>
      <c r="AF47" s="209"/>
      <c r="AG47" s="209" t="s">
        <v>148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">
      <c r="A48" s="216"/>
      <c r="B48" s="217"/>
      <c r="C48" s="256" t="s">
        <v>200</v>
      </c>
      <c r="D48" s="252"/>
      <c r="E48" s="252"/>
      <c r="F48" s="252"/>
      <c r="G48" s="252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09"/>
      <c r="Z48" s="209"/>
      <c r="AA48" s="209"/>
      <c r="AB48" s="209"/>
      <c r="AC48" s="209"/>
      <c r="AD48" s="209"/>
      <c r="AE48" s="209"/>
      <c r="AF48" s="209"/>
      <c r="AG48" s="209" t="s">
        <v>183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">
      <c r="A49" s="216"/>
      <c r="B49" s="217"/>
      <c r="C49" s="255" t="s">
        <v>184</v>
      </c>
      <c r="D49" s="250"/>
      <c r="E49" s="251"/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09"/>
      <c r="Z49" s="209"/>
      <c r="AA49" s="209"/>
      <c r="AB49" s="209"/>
      <c r="AC49" s="209"/>
      <c r="AD49" s="209"/>
      <c r="AE49" s="209"/>
      <c r="AF49" s="209"/>
      <c r="AG49" s="209" t="s">
        <v>162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">
      <c r="A50" s="216"/>
      <c r="B50" s="217"/>
      <c r="C50" s="255" t="s">
        <v>201</v>
      </c>
      <c r="D50" s="250"/>
      <c r="E50" s="251"/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09"/>
      <c r="Z50" s="209"/>
      <c r="AA50" s="209"/>
      <c r="AB50" s="209"/>
      <c r="AC50" s="209"/>
      <c r="AD50" s="209"/>
      <c r="AE50" s="209"/>
      <c r="AF50" s="209"/>
      <c r="AG50" s="209" t="s">
        <v>162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">
      <c r="A51" s="216"/>
      <c r="B51" s="217"/>
      <c r="C51" s="255" t="s">
        <v>202</v>
      </c>
      <c r="D51" s="250"/>
      <c r="E51" s="251">
        <v>2.7225000000000001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09"/>
      <c r="Z51" s="209"/>
      <c r="AA51" s="209"/>
      <c r="AB51" s="209"/>
      <c r="AC51" s="209"/>
      <c r="AD51" s="209"/>
      <c r="AE51" s="209"/>
      <c r="AF51" s="209"/>
      <c r="AG51" s="209" t="s">
        <v>162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">
      <c r="A52" s="216"/>
      <c r="B52" s="217"/>
      <c r="C52" s="255" t="s">
        <v>203</v>
      </c>
      <c r="D52" s="250"/>
      <c r="E52" s="251"/>
      <c r="F52" s="220"/>
      <c r="G52" s="22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09"/>
      <c r="Z52" s="209"/>
      <c r="AA52" s="209"/>
      <c r="AB52" s="209"/>
      <c r="AC52" s="209"/>
      <c r="AD52" s="209"/>
      <c r="AE52" s="209"/>
      <c r="AF52" s="209"/>
      <c r="AG52" s="209" t="s">
        <v>162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">
      <c r="A53" s="216"/>
      <c r="B53" s="217"/>
      <c r="C53" s="255" t="s">
        <v>204</v>
      </c>
      <c r="D53" s="250"/>
      <c r="E53" s="251">
        <v>6.0983999999999998</v>
      </c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09"/>
      <c r="Z53" s="209"/>
      <c r="AA53" s="209"/>
      <c r="AB53" s="209"/>
      <c r="AC53" s="209"/>
      <c r="AD53" s="209"/>
      <c r="AE53" s="209"/>
      <c r="AF53" s="209"/>
      <c r="AG53" s="209" t="s">
        <v>162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">
      <c r="A54" s="216"/>
      <c r="B54" s="217"/>
      <c r="C54" s="255" t="s">
        <v>205</v>
      </c>
      <c r="D54" s="250"/>
      <c r="E54" s="251"/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09"/>
      <c r="Z54" s="209"/>
      <c r="AA54" s="209"/>
      <c r="AB54" s="209"/>
      <c r="AC54" s="209"/>
      <c r="AD54" s="209"/>
      <c r="AE54" s="209"/>
      <c r="AF54" s="209"/>
      <c r="AG54" s="209" t="s">
        <v>162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">
      <c r="A55" s="216"/>
      <c r="B55" s="217"/>
      <c r="C55" s="255" t="s">
        <v>206</v>
      </c>
      <c r="D55" s="250"/>
      <c r="E55" s="251">
        <v>3.12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09"/>
      <c r="Z55" s="209"/>
      <c r="AA55" s="209"/>
      <c r="AB55" s="209"/>
      <c r="AC55" s="209"/>
      <c r="AD55" s="209"/>
      <c r="AE55" s="209"/>
      <c r="AF55" s="209"/>
      <c r="AG55" s="209" t="s">
        <v>162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">
      <c r="A56" s="216"/>
      <c r="B56" s="217"/>
      <c r="C56" s="255" t="s">
        <v>207</v>
      </c>
      <c r="D56" s="250"/>
      <c r="E56" s="251"/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09"/>
      <c r="Z56" s="209"/>
      <c r="AA56" s="209"/>
      <c r="AB56" s="209"/>
      <c r="AC56" s="209"/>
      <c r="AD56" s="209"/>
      <c r="AE56" s="209"/>
      <c r="AF56" s="209"/>
      <c r="AG56" s="209" t="s">
        <v>162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">
      <c r="A57" s="216"/>
      <c r="B57" s="217"/>
      <c r="C57" s="255" t="s">
        <v>208</v>
      </c>
      <c r="D57" s="250"/>
      <c r="E57" s="251">
        <v>6.8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09"/>
      <c r="Z57" s="209"/>
      <c r="AA57" s="209"/>
      <c r="AB57" s="209"/>
      <c r="AC57" s="209"/>
      <c r="AD57" s="209"/>
      <c r="AE57" s="209"/>
      <c r="AF57" s="209"/>
      <c r="AG57" s="209" t="s">
        <v>162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">
      <c r="A58" s="216"/>
      <c r="B58" s="217"/>
      <c r="C58" s="245"/>
      <c r="D58" s="239"/>
      <c r="E58" s="239"/>
      <c r="F58" s="239"/>
      <c r="G58" s="239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09"/>
      <c r="Z58" s="209"/>
      <c r="AA58" s="209"/>
      <c r="AB58" s="209"/>
      <c r="AC58" s="209"/>
      <c r="AD58" s="209"/>
      <c r="AE58" s="209"/>
      <c r="AF58" s="209"/>
      <c r="AG58" s="209" t="s">
        <v>136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">
      <c r="A59" s="229">
        <v>6</v>
      </c>
      <c r="B59" s="230" t="s">
        <v>209</v>
      </c>
      <c r="C59" s="243" t="s">
        <v>210</v>
      </c>
      <c r="D59" s="231" t="s">
        <v>180</v>
      </c>
      <c r="E59" s="232">
        <v>8.84</v>
      </c>
      <c r="F59" s="233"/>
      <c r="G59" s="234">
        <f>ROUND(E59*F59,2)</f>
        <v>0</v>
      </c>
      <c r="H59" s="233"/>
      <c r="I59" s="234">
        <f>ROUND(E59*H59,2)</f>
        <v>0</v>
      </c>
      <c r="J59" s="233"/>
      <c r="K59" s="234">
        <f>ROUND(E59*J59,2)</f>
        <v>0</v>
      </c>
      <c r="L59" s="234">
        <v>21</v>
      </c>
      <c r="M59" s="234">
        <f>G59*(1+L59/100)</f>
        <v>0</v>
      </c>
      <c r="N59" s="232">
        <v>6.9999999999999999E-4</v>
      </c>
      <c r="O59" s="232">
        <f>ROUND(E59*N59,2)</f>
        <v>0.01</v>
      </c>
      <c r="P59" s="232">
        <v>0</v>
      </c>
      <c r="Q59" s="232">
        <f>ROUND(E59*P59,2)</f>
        <v>0</v>
      </c>
      <c r="R59" s="234" t="s">
        <v>195</v>
      </c>
      <c r="S59" s="234" t="s">
        <v>130</v>
      </c>
      <c r="T59" s="235" t="s">
        <v>130</v>
      </c>
      <c r="U59" s="220">
        <v>0.156</v>
      </c>
      <c r="V59" s="220">
        <f>ROUND(E59*U59,2)</f>
        <v>1.38</v>
      </c>
      <c r="W59" s="220"/>
      <c r="X59" s="220" t="s">
        <v>147</v>
      </c>
      <c r="Y59" s="209"/>
      <c r="Z59" s="209"/>
      <c r="AA59" s="209"/>
      <c r="AB59" s="209"/>
      <c r="AC59" s="209"/>
      <c r="AD59" s="209"/>
      <c r="AE59" s="209"/>
      <c r="AF59" s="209"/>
      <c r="AG59" s="209" t="s">
        <v>148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">
      <c r="A60" s="216"/>
      <c r="B60" s="217"/>
      <c r="C60" s="255" t="s">
        <v>184</v>
      </c>
      <c r="D60" s="250"/>
      <c r="E60" s="251"/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09"/>
      <c r="Z60" s="209"/>
      <c r="AA60" s="209"/>
      <c r="AB60" s="209"/>
      <c r="AC60" s="209"/>
      <c r="AD60" s="209"/>
      <c r="AE60" s="209"/>
      <c r="AF60" s="209"/>
      <c r="AG60" s="209" t="s">
        <v>162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">
      <c r="A61" s="216"/>
      <c r="B61" s="217"/>
      <c r="C61" s="255" t="s">
        <v>211</v>
      </c>
      <c r="D61" s="250"/>
      <c r="E61" s="251">
        <v>8.84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09"/>
      <c r="Z61" s="209"/>
      <c r="AA61" s="209"/>
      <c r="AB61" s="209"/>
      <c r="AC61" s="209"/>
      <c r="AD61" s="209"/>
      <c r="AE61" s="209"/>
      <c r="AF61" s="209"/>
      <c r="AG61" s="209" t="s">
        <v>162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">
      <c r="A62" s="216"/>
      <c r="B62" s="217"/>
      <c r="C62" s="245"/>
      <c r="D62" s="239"/>
      <c r="E62" s="239"/>
      <c r="F62" s="239"/>
      <c r="G62" s="239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09"/>
      <c r="Z62" s="209"/>
      <c r="AA62" s="209"/>
      <c r="AB62" s="209"/>
      <c r="AC62" s="209"/>
      <c r="AD62" s="209"/>
      <c r="AE62" s="209"/>
      <c r="AF62" s="209"/>
      <c r="AG62" s="209" t="s">
        <v>136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">
      <c r="A63" s="229">
        <v>7</v>
      </c>
      <c r="B63" s="230" t="s">
        <v>212</v>
      </c>
      <c r="C63" s="243" t="s">
        <v>213</v>
      </c>
      <c r="D63" s="231" t="s">
        <v>180</v>
      </c>
      <c r="E63" s="232">
        <v>8.84</v>
      </c>
      <c r="F63" s="233"/>
      <c r="G63" s="234">
        <f>ROUND(E63*F63,2)</f>
        <v>0</v>
      </c>
      <c r="H63" s="233"/>
      <c r="I63" s="234">
        <f>ROUND(E63*H63,2)</f>
        <v>0</v>
      </c>
      <c r="J63" s="233"/>
      <c r="K63" s="234">
        <f>ROUND(E63*J63,2)</f>
        <v>0</v>
      </c>
      <c r="L63" s="234">
        <v>21</v>
      </c>
      <c r="M63" s="234">
        <f>G63*(1+L63/100)</f>
        <v>0</v>
      </c>
      <c r="N63" s="232">
        <v>0</v>
      </c>
      <c r="O63" s="232">
        <f>ROUND(E63*N63,2)</f>
        <v>0</v>
      </c>
      <c r="P63" s="232">
        <v>0</v>
      </c>
      <c r="Q63" s="232">
        <f>ROUND(E63*P63,2)</f>
        <v>0</v>
      </c>
      <c r="R63" s="234" t="s">
        <v>195</v>
      </c>
      <c r="S63" s="234" t="s">
        <v>130</v>
      </c>
      <c r="T63" s="235" t="s">
        <v>130</v>
      </c>
      <c r="U63" s="220">
        <v>9.5000000000000001E-2</v>
      </c>
      <c r="V63" s="220">
        <f>ROUND(E63*U63,2)</f>
        <v>0.84</v>
      </c>
      <c r="W63" s="220"/>
      <c r="X63" s="220" t="s">
        <v>147</v>
      </c>
      <c r="Y63" s="209"/>
      <c r="Z63" s="209"/>
      <c r="AA63" s="209"/>
      <c r="AB63" s="209"/>
      <c r="AC63" s="209"/>
      <c r="AD63" s="209"/>
      <c r="AE63" s="209"/>
      <c r="AF63" s="209"/>
      <c r="AG63" s="209" t="s">
        <v>148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">
      <c r="A64" s="216"/>
      <c r="B64" s="217"/>
      <c r="C64" s="256" t="s">
        <v>214</v>
      </c>
      <c r="D64" s="252"/>
      <c r="E64" s="252"/>
      <c r="F64" s="252"/>
      <c r="G64" s="252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09"/>
      <c r="Z64" s="209"/>
      <c r="AA64" s="209"/>
      <c r="AB64" s="209"/>
      <c r="AC64" s="209"/>
      <c r="AD64" s="209"/>
      <c r="AE64" s="209"/>
      <c r="AF64" s="209"/>
      <c r="AG64" s="209" t="s">
        <v>183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">
      <c r="A65" s="216"/>
      <c r="B65" s="217"/>
      <c r="C65" s="255" t="s">
        <v>184</v>
      </c>
      <c r="D65" s="250"/>
      <c r="E65" s="251"/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09"/>
      <c r="Z65" s="209"/>
      <c r="AA65" s="209"/>
      <c r="AB65" s="209"/>
      <c r="AC65" s="209"/>
      <c r="AD65" s="209"/>
      <c r="AE65" s="209"/>
      <c r="AF65" s="209"/>
      <c r="AG65" s="209" t="s">
        <v>162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">
      <c r="A66" s="216"/>
      <c r="B66" s="217"/>
      <c r="C66" s="255" t="s">
        <v>211</v>
      </c>
      <c r="D66" s="250"/>
      <c r="E66" s="251">
        <v>8.84</v>
      </c>
      <c r="F66" s="220"/>
      <c r="G66" s="220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09"/>
      <c r="Z66" s="209"/>
      <c r="AA66" s="209"/>
      <c r="AB66" s="209"/>
      <c r="AC66" s="209"/>
      <c r="AD66" s="209"/>
      <c r="AE66" s="209"/>
      <c r="AF66" s="209"/>
      <c r="AG66" s="209" t="s">
        <v>162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">
      <c r="A67" s="216"/>
      <c r="B67" s="217"/>
      <c r="C67" s="245"/>
      <c r="D67" s="239"/>
      <c r="E67" s="239"/>
      <c r="F67" s="239"/>
      <c r="G67" s="239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09"/>
      <c r="Z67" s="209"/>
      <c r="AA67" s="209"/>
      <c r="AB67" s="209"/>
      <c r="AC67" s="209"/>
      <c r="AD67" s="209"/>
      <c r="AE67" s="209"/>
      <c r="AF67" s="209"/>
      <c r="AG67" s="209" t="s">
        <v>136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">
      <c r="A68" s="229">
        <v>8</v>
      </c>
      <c r="B68" s="230" t="s">
        <v>215</v>
      </c>
      <c r="C68" s="243" t="s">
        <v>216</v>
      </c>
      <c r="D68" s="231" t="s">
        <v>194</v>
      </c>
      <c r="E68" s="232">
        <v>5.44</v>
      </c>
      <c r="F68" s="233"/>
      <c r="G68" s="234">
        <f>ROUND(E68*F68,2)</f>
        <v>0</v>
      </c>
      <c r="H68" s="233"/>
      <c r="I68" s="234">
        <f>ROUND(E68*H68,2)</f>
        <v>0</v>
      </c>
      <c r="J68" s="233"/>
      <c r="K68" s="234">
        <f>ROUND(E68*J68,2)</f>
        <v>0</v>
      </c>
      <c r="L68" s="234">
        <v>21</v>
      </c>
      <c r="M68" s="234">
        <f>G68*(1+L68/100)</f>
        <v>0</v>
      </c>
      <c r="N68" s="232">
        <v>4.6000000000000001E-4</v>
      </c>
      <c r="O68" s="232">
        <f>ROUND(E68*N68,2)</f>
        <v>0</v>
      </c>
      <c r="P68" s="232">
        <v>0</v>
      </c>
      <c r="Q68" s="232">
        <f>ROUND(E68*P68,2)</f>
        <v>0</v>
      </c>
      <c r="R68" s="234" t="s">
        <v>195</v>
      </c>
      <c r="S68" s="234" t="s">
        <v>130</v>
      </c>
      <c r="T68" s="235" t="s">
        <v>130</v>
      </c>
      <c r="U68" s="220">
        <v>0.126</v>
      </c>
      <c r="V68" s="220">
        <f>ROUND(E68*U68,2)</f>
        <v>0.69</v>
      </c>
      <c r="W68" s="220"/>
      <c r="X68" s="220" t="s">
        <v>147</v>
      </c>
      <c r="Y68" s="209"/>
      <c r="Z68" s="209"/>
      <c r="AA68" s="209"/>
      <c r="AB68" s="209"/>
      <c r="AC68" s="209"/>
      <c r="AD68" s="209"/>
      <c r="AE68" s="209"/>
      <c r="AF68" s="209"/>
      <c r="AG68" s="209" t="s">
        <v>148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">
      <c r="A69" s="216"/>
      <c r="B69" s="217"/>
      <c r="C69" s="256" t="s">
        <v>217</v>
      </c>
      <c r="D69" s="252"/>
      <c r="E69" s="252"/>
      <c r="F69" s="252"/>
      <c r="G69" s="252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09"/>
      <c r="Z69" s="209"/>
      <c r="AA69" s="209"/>
      <c r="AB69" s="209"/>
      <c r="AC69" s="209"/>
      <c r="AD69" s="209"/>
      <c r="AE69" s="209"/>
      <c r="AF69" s="209"/>
      <c r="AG69" s="209" t="s">
        <v>183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">
      <c r="A70" s="216"/>
      <c r="B70" s="217"/>
      <c r="C70" s="255" t="s">
        <v>184</v>
      </c>
      <c r="D70" s="250"/>
      <c r="E70" s="251"/>
      <c r="F70" s="220"/>
      <c r="G70" s="22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09"/>
      <c r="Z70" s="209"/>
      <c r="AA70" s="209"/>
      <c r="AB70" s="209"/>
      <c r="AC70" s="209"/>
      <c r="AD70" s="209"/>
      <c r="AE70" s="209"/>
      <c r="AF70" s="209"/>
      <c r="AG70" s="209" t="s">
        <v>162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">
      <c r="A71" s="216"/>
      <c r="B71" s="217"/>
      <c r="C71" s="255" t="s">
        <v>207</v>
      </c>
      <c r="D71" s="250"/>
      <c r="E71" s="251"/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09"/>
      <c r="Z71" s="209"/>
      <c r="AA71" s="209"/>
      <c r="AB71" s="209"/>
      <c r="AC71" s="209"/>
      <c r="AD71" s="209"/>
      <c r="AE71" s="209"/>
      <c r="AF71" s="209"/>
      <c r="AG71" s="209" t="s">
        <v>162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">
      <c r="A72" s="216"/>
      <c r="B72" s="217"/>
      <c r="C72" s="255" t="s">
        <v>218</v>
      </c>
      <c r="D72" s="250"/>
      <c r="E72" s="251">
        <v>5.44</v>
      </c>
      <c r="F72" s="220"/>
      <c r="G72" s="220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09"/>
      <c r="Z72" s="209"/>
      <c r="AA72" s="209"/>
      <c r="AB72" s="209"/>
      <c r="AC72" s="209"/>
      <c r="AD72" s="209"/>
      <c r="AE72" s="209"/>
      <c r="AF72" s="209"/>
      <c r="AG72" s="209" t="s">
        <v>162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">
      <c r="A73" s="216"/>
      <c r="B73" s="217"/>
      <c r="C73" s="245"/>
      <c r="D73" s="239"/>
      <c r="E73" s="239"/>
      <c r="F73" s="239"/>
      <c r="G73" s="239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09"/>
      <c r="Z73" s="209"/>
      <c r="AA73" s="209"/>
      <c r="AB73" s="209"/>
      <c r="AC73" s="209"/>
      <c r="AD73" s="209"/>
      <c r="AE73" s="209"/>
      <c r="AF73" s="209"/>
      <c r="AG73" s="209" t="s">
        <v>136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">
      <c r="A74" s="229">
        <v>9</v>
      </c>
      <c r="B74" s="230" t="s">
        <v>219</v>
      </c>
      <c r="C74" s="243" t="s">
        <v>220</v>
      </c>
      <c r="D74" s="231" t="s">
        <v>194</v>
      </c>
      <c r="E74" s="232">
        <v>5.44</v>
      </c>
      <c r="F74" s="233"/>
      <c r="G74" s="234">
        <f>ROUND(E74*F74,2)</f>
        <v>0</v>
      </c>
      <c r="H74" s="233"/>
      <c r="I74" s="234">
        <f>ROUND(E74*H74,2)</f>
        <v>0</v>
      </c>
      <c r="J74" s="233"/>
      <c r="K74" s="234">
        <f>ROUND(E74*J74,2)</f>
        <v>0</v>
      </c>
      <c r="L74" s="234">
        <v>21</v>
      </c>
      <c r="M74" s="234">
        <f>G74*(1+L74/100)</f>
        <v>0</v>
      </c>
      <c r="N74" s="232">
        <v>0</v>
      </c>
      <c r="O74" s="232">
        <f>ROUND(E74*N74,2)</f>
        <v>0</v>
      </c>
      <c r="P74" s="232">
        <v>0</v>
      </c>
      <c r="Q74" s="232">
        <f>ROUND(E74*P74,2)</f>
        <v>0</v>
      </c>
      <c r="R74" s="234" t="s">
        <v>195</v>
      </c>
      <c r="S74" s="234" t="s">
        <v>130</v>
      </c>
      <c r="T74" s="235" t="s">
        <v>130</v>
      </c>
      <c r="U74" s="220">
        <v>3.7999999999999999E-2</v>
      </c>
      <c r="V74" s="220">
        <f>ROUND(E74*U74,2)</f>
        <v>0.21</v>
      </c>
      <c r="W74" s="220"/>
      <c r="X74" s="220" t="s">
        <v>147</v>
      </c>
      <c r="Y74" s="209"/>
      <c r="Z74" s="209"/>
      <c r="AA74" s="209"/>
      <c r="AB74" s="209"/>
      <c r="AC74" s="209"/>
      <c r="AD74" s="209"/>
      <c r="AE74" s="209"/>
      <c r="AF74" s="209"/>
      <c r="AG74" s="209" t="s">
        <v>148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">
      <c r="A75" s="216"/>
      <c r="B75" s="217"/>
      <c r="C75" s="256" t="s">
        <v>221</v>
      </c>
      <c r="D75" s="252"/>
      <c r="E75" s="252"/>
      <c r="F75" s="252"/>
      <c r="G75" s="252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09"/>
      <c r="Z75" s="209"/>
      <c r="AA75" s="209"/>
      <c r="AB75" s="209"/>
      <c r="AC75" s="209"/>
      <c r="AD75" s="209"/>
      <c r="AE75" s="209"/>
      <c r="AF75" s="209"/>
      <c r="AG75" s="209" t="s">
        <v>183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">
      <c r="A76" s="216"/>
      <c r="B76" s="217"/>
      <c r="C76" s="255" t="s">
        <v>184</v>
      </c>
      <c r="D76" s="250"/>
      <c r="E76" s="251"/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09"/>
      <c r="Z76" s="209"/>
      <c r="AA76" s="209"/>
      <c r="AB76" s="209"/>
      <c r="AC76" s="209"/>
      <c r="AD76" s="209"/>
      <c r="AE76" s="209"/>
      <c r="AF76" s="209"/>
      <c r="AG76" s="209" t="s">
        <v>162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">
      <c r="A77" s="216"/>
      <c r="B77" s="217"/>
      <c r="C77" s="255" t="s">
        <v>207</v>
      </c>
      <c r="D77" s="250"/>
      <c r="E77" s="251"/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09"/>
      <c r="Z77" s="209"/>
      <c r="AA77" s="209"/>
      <c r="AB77" s="209"/>
      <c r="AC77" s="209"/>
      <c r="AD77" s="209"/>
      <c r="AE77" s="209"/>
      <c r="AF77" s="209"/>
      <c r="AG77" s="209" t="s">
        <v>162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">
      <c r="A78" s="216"/>
      <c r="B78" s="217"/>
      <c r="C78" s="255" t="s">
        <v>218</v>
      </c>
      <c r="D78" s="250"/>
      <c r="E78" s="251">
        <v>5.44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09"/>
      <c r="Z78" s="209"/>
      <c r="AA78" s="209"/>
      <c r="AB78" s="209"/>
      <c r="AC78" s="209"/>
      <c r="AD78" s="209"/>
      <c r="AE78" s="209"/>
      <c r="AF78" s="209"/>
      <c r="AG78" s="209" t="s">
        <v>162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">
      <c r="A79" s="216"/>
      <c r="B79" s="217"/>
      <c r="C79" s="245"/>
      <c r="D79" s="239"/>
      <c r="E79" s="239"/>
      <c r="F79" s="239"/>
      <c r="G79" s="239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09"/>
      <c r="Z79" s="209"/>
      <c r="AA79" s="209"/>
      <c r="AB79" s="209"/>
      <c r="AC79" s="209"/>
      <c r="AD79" s="209"/>
      <c r="AE79" s="209"/>
      <c r="AF79" s="209"/>
      <c r="AG79" s="209" t="s">
        <v>136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">
      <c r="A80" s="229">
        <v>10</v>
      </c>
      <c r="B80" s="230" t="s">
        <v>222</v>
      </c>
      <c r="C80" s="243" t="s">
        <v>223</v>
      </c>
      <c r="D80" s="231" t="s">
        <v>194</v>
      </c>
      <c r="E80" s="232">
        <v>2.2400000000000002</v>
      </c>
      <c r="F80" s="233"/>
      <c r="G80" s="234">
        <f>ROUND(E80*F80,2)</f>
        <v>0</v>
      </c>
      <c r="H80" s="233"/>
      <c r="I80" s="234">
        <f>ROUND(E80*H80,2)</f>
        <v>0</v>
      </c>
      <c r="J80" s="233"/>
      <c r="K80" s="234">
        <f>ROUND(E80*J80,2)</f>
        <v>0</v>
      </c>
      <c r="L80" s="234">
        <v>21</v>
      </c>
      <c r="M80" s="234">
        <f>G80*(1+L80/100)</f>
        <v>0</v>
      </c>
      <c r="N80" s="232">
        <v>0</v>
      </c>
      <c r="O80" s="232">
        <f>ROUND(E80*N80,2)</f>
        <v>0</v>
      </c>
      <c r="P80" s="232">
        <v>0</v>
      </c>
      <c r="Q80" s="232">
        <f>ROUND(E80*P80,2)</f>
        <v>0</v>
      </c>
      <c r="R80" s="234" t="s">
        <v>195</v>
      </c>
      <c r="S80" s="234" t="s">
        <v>130</v>
      </c>
      <c r="T80" s="235" t="s">
        <v>130</v>
      </c>
      <c r="U80" s="220">
        <v>0.34499999999999997</v>
      </c>
      <c r="V80" s="220">
        <f>ROUND(E80*U80,2)</f>
        <v>0.77</v>
      </c>
      <c r="W80" s="220"/>
      <c r="X80" s="220" t="s">
        <v>147</v>
      </c>
      <c r="Y80" s="209"/>
      <c r="Z80" s="209"/>
      <c r="AA80" s="209"/>
      <c r="AB80" s="209"/>
      <c r="AC80" s="209"/>
      <c r="AD80" s="209"/>
      <c r="AE80" s="209"/>
      <c r="AF80" s="209"/>
      <c r="AG80" s="209" t="s">
        <v>148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">
      <c r="A81" s="216"/>
      <c r="B81" s="217"/>
      <c r="C81" s="256" t="s">
        <v>224</v>
      </c>
      <c r="D81" s="252"/>
      <c r="E81" s="252"/>
      <c r="F81" s="252"/>
      <c r="G81" s="252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09"/>
      <c r="Z81" s="209"/>
      <c r="AA81" s="209"/>
      <c r="AB81" s="209"/>
      <c r="AC81" s="209"/>
      <c r="AD81" s="209"/>
      <c r="AE81" s="209"/>
      <c r="AF81" s="209"/>
      <c r="AG81" s="209" t="s">
        <v>183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36" t="str">
        <f>C81</f>
        <v>bez naložení do dopravní nádoby, ale s vyprázdněním dopravní nádoby na hromadu nebo na dopravní prostředek,</v>
      </c>
      <c r="BB81" s="209"/>
      <c r="BC81" s="209"/>
      <c r="BD81" s="209"/>
      <c r="BE81" s="209"/>
      <c r="BF81" s="209"/>
      <c r="BG81" s="209"/>
      <c r="BH81" s="209"/>
    </row>
    <row r="82" spans="1:60" outlineLevel="1" x14ac:dyDescent="0.2">
      <c r="A82" s="216"/>
      <c r="B82" s="217"/>
      <c r="C82" s="255" t="s">
        <v>184</v>
      </c>
      <c r="D82" s="250"/>
      <c r="E82" s="251"/>
      <c r="F82" s="220"/>
      <c r="G82" s="22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09"/>
      <c r="Z82" s="209"/>
      <c r="AA82" s="209"/>
      <c r="AB82" s="209"/>
      <c r="AC82" s="209"/>
      <c r="AD82" s="209"/>
      <c r="AE82" s="209"/>
      <c r="AF82" s="209"/>
      <c r="AG82" s="209" t="s">
        <v>162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">
      <c r="A83" s="216"/>
      <c r="B83" s="217"/>
      <c r="C83" s="255" t="s">
        <v>207</v>
      </c>
      <c r="D83" s="250"/>
      <c r="E83" s="251"/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09"/>
      <c r="Z83" s="209"/>
      <c r="AA83" s="209"/>
      <c r="AB83" s="209"/>
      <c r="AC83" s="209"/>
      <c r="AD83" s="209"/>
      <c r="AE83" s="209"/>
      <c r="AF83" s="209"/>
      <c r="AG83" s="209" t="s">
        <v>162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">
      <c r="A84" s="216"/>
      <c r="B84" s="217"/>
      <c r="C84" s="255" t="s">
        <v>225</v>
      </c>
      <c r="D84" s="250"/>
      <c r="E84" s="251">
        <v>2.2400000000000002</v>
      </c>
      <c r="F84" s="220"/>
      <c r="G84" s="22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09"/>
      <c r="Z84" s="209"/>
      <c r="AA84" s="209"/>
      <c r="AB84" s="209"/>
      <c r="AC84" s="209"/>
      <c r="AD84" s="209"/>
      <c r="AE84" s="209"/>
      <c r="AF84" s="209"/>
      <c r="AG84" s="209" t="s">
        <v>162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">
      <c r="A85" s="216"/>
      <c r="B85" s="217"/>
      <c r="C85" s="245"/>
      <c r="D85" s="239"/>
      <c r="E85" s="239"/>
      <c r="F85" s="239"/>
      <c r="G85" s="239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09"/>
      <c r="Z85" s="209"/>
      <c r="AA85" s="209"/>
      <c r="AB85" s="209"/>
      <c r="AC85" s="209"/>
      <c r="AD85" s="209"/>
      <c r="AE85" s="209"/>
      <c r="AF85" s="209"/>
      <c r="AG85" s="209" t="s">
        <v>136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">
      <c r="A86" s="229">
        <v>11</v>
      </c>
      <c r="B86" s="230" t="s">
        <v>226</v>
      </c>
      <c r="C86" s="243" t="s">
        <v>227</v>
      </c>
      <c r="D86" s="231" t="s">
        <v>194</v>
      </c>
      <c r="E86" s="232">
        <v>18.364000000000001</v>
      </c>
      <c r="F86" s="233"/>
      <c r="G86" s="234">
        <f>ROUND(E86*F86,2)</f>
        <v>0</v>
      </c>
      <c r="H86" s="233"/>
      <c r="I86" s="234">
        <f>ROUND(E86*H86,2)</f>
        <v>0</v>
      </c>
      <c r="J86" s="233"/>
      <c r="K86" s="234">
        <f>ROUND(E86*J86,2)</f>
        <v>0</v>
      </c>
      <c r="L86" s="234">
        <v>21</v>
      </c>
      <c r="M86" s="234">
        <f>G86*(1+L86/100)</f>
        <v>0</v>
      </c>
      <c r="N86" s="232">
        <v>0</v>
      </c>
      <c r="O86" s="232">
        <f>ROUND(E86*N86,2)</f>
        <v>0</v>
      </c>
      <c r="P86" s="232">
        <v>0</v>
      </c>
      <c r="Q86" s="232">
        <f>ROUND(E86*P86,2)</f>
        <v>0</v>
      </c>
      <c r="R86" s="234" t="s">
        <v>195</v>
      </c>
      <c r="S86" s="234" t="s">
        <v>130</v>
      </c>
      <c r="T86" s="235" t="s">
        <v>130</v>
      </c>
      <c r="U86" s="220">
        <v>7.3999999999999996E-2</v>
      </c>
      <c r="V86" s="220">
        <f>ROUND(E86*U86,2)</f>
        <v>1.36</v>
      </c>
      <c r="W86" s="220"/>
      <c r="X86" s="220" t="s">
        <v>147</v>
      </c>
      <c r="Y86" s="209"/>
      <c r="Z86" s="209"/>
      <c r="AA86" s="209"/>
      <c r="AB86" s="209"/>
      <c r="AC86" s="209"/>
      <c r="AD86" s="209"/>
      <c r="AE86" s="209"/>
      <c r="AF86" s="209"/>
      <c r="AG86" s="209" t="s">
        <v>148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">
      <c r="A87" s="216"/>
      <c r="B87" s="217"/>
      <c r="C87" s="256" t="s">
        <v>228</v>
      </c>
      <c r="D87" s="252"/>
      <c r="E87" s="252"/>
      <c r="F87" s="252"/>
      <c r="G87" s="252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09"/>
      <c r="Z87" s="209"/>
      <c r="AA87" s="209"/>
      <c r="AB87" s="209"/>
      <c r="AC87" s="209"/>
      <c r="AD87" s="209"/>
      <c r="AE87" s="209"/>
      <c r="AF87" s="209"/>
      <c r="AG87" s="209" t="s">
        <v>183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">
      <c r="A88" s="216"/>
      <c r="B88" s="217"/>
      <c r="C88" s="255" t="s">
        <v>229</v>
      </c>
      <c r="D88" s="250"/>
      <c r="E88" s="251"/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09"/>
      <c r="Z88" s="209"/>
      <c r="AA88" s="209"/>
      <c r="AB88" s="209"/>
      <c r="AC88" s="209"/>
      <c r="AD88" s="209"/>
      <c r="AE88" s="209"/>
      <c r="AF88" s="209"/>
      <c r="AG88" s="209" t="s">
        <v>162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">
      <c r="A89" s="216"/>
      <c r="B89" s="217"/>
      <c r="C89" s="255" t="s">
        <v>230</v>
      </c>
      <c r="D89" s="250"/>
      <c r="E89" s="251">
        <v>18.364000000000001</v>
      </c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09"/>
      <c r="Z89" s="209"/>
      <c r="AA89" s="209"/>
      <c r="AB89" s="209"/>
      <c r="AC89" s="209"/>
      <c r="AD89" s="209"/>
      <c r="AE89" s="209"/>
      <c r="AF89" s="209"/>
      <c r="AG89" s="209" t="s">
        <v>162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">
      <c r="A90" s="216"/>
      <c r="B90" s="217"/>
      <c r="C90" s="245"/>
      <c r="D90" s="239"/>
      <c r="E90" s="239"/>
      <c r="F90" s="239"/>
      <c r="G90" s="239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09"/>
      <c r="Z90" s="209"/>
      <c r="AA90" s="209"/>
      <c r="AB90" s="209"/>
      <c r="AC90" s="209"/>
      <c r="AD90" s="209"/>
      <c r="AE90" s="209"/>
      <c r="AF90" s="209"/>
      <c r="AG90" s="209" t="s">
        <v>136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ht="22.5" outlineLevel="1" x14ac:dyDescent="0.2">
      <c r="A91" s="229">
        <v>12</v>
      </c>
      <c r="B91" s="230" t="s">
        <v>231</v>
      </c>
      <c r="C91" s="243" t="s">
        <v>232</v>
      </c>
      <c r="D91" s="231" t="s">
        <v>194</v>
      </c>
      <c r="E91" s="232">
        <v>107.5689</v>
      </c>
      <c r="F91" s="233"/>
      <c r="G91" s="234">
        <f>ROUND(E91*F91,2)</f>
        <v>0</v>
      </c>
      <c r="H91" s="233"/>
      <c r="I91" s="234">
        <f>ROUND(E91*H91,2)</f>
        <v>0</v>
      </c>
      <c r="J91" s="233"/>
      <c r="K91" s="234">
        <f>ROUND(E91*J91,2)</f>
        <v>0</v>
      </c>
      <c r="L91" s="234">
        <v>21</v>
      </c>
      <c r="M91" s="234">
        <f>G91*(1+L91/100)</f>
        <v>0</v>
      </c>
      <c r="N91" s="232">
        <v>0</v>
      </c>
      <c r="O91" s="232">
        <f>ROUND(E91*N91,2)</f>
        <v>0</v>
      </c>
      <c r="P91" s="232">
        <v>0</v>
      </c>
      <c r="Q91" s="232">
        <f>ROUND(E91*P91,2)</f>
        <v>0</v>
      </c>
      <c r="R91" s="234" t="s">
        <v>195</v>
      </c>
      <c r="S91" s="234" t="s">
        <v>130</v>
      </c>
      <c r="T91" s="235" t="s">
        <v>130</v>
      </c>
      <c r="U91" s="220">
        <v>1.0999999999999999E-2</v>
      </c>
      <c r="V91" s="220">
        <f>ROUND(E91*U91,2)</f>
        <v>1.18</v>
      </c>
      <c r="W91" s="220"/>
      <c r="X91" s="220" t="s">
        <v>147</v>
      </c>
      <c r="Y91" s="209"/>
      <c r="Z91" s="209"/>
      <c r="AA91" s="209"/>
      <c r="AB91" s="209"/>
      <c r="AC91" s="209"/>
      <c r="AD91" s="209"/>
      <c r="AE91" s="209"/>
      <c r="AF91" s="209"/>
      <c r="AG91" s="209" t="s">
        <v>148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">
      <c r="A92" s="216"/>
      <c r="B92" s="217"/>
      <c r="C92" s="256" t="s">
        <v>228</v>
      </c>
      <c r="D92" s="252"/>
      <c r="E92" s="252"/>
      <c r="F92" s="252"/>
      <c r="G92" s="252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09"/>
      <c r="Z92" s="209"/>
      <c r="AA92" s="209"/>
      <c r="AB92" s="209"/>
      <c r="AC92" s="209"/>
      <c r="AD92" s="209"/>
      <c r="AE92" s="209"/>
      <c r="AF92" s="209"/>
      <c r="AG92" s="209" t="s">
        <v>183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">
      <c r="A93" s="216"/>
      <c r="B93" s="217"/>
      <c r="C93" s="255" t="s">
        <v>229</v>
      </c>
      <c r="D93" s="250"/>
      <c r="E93" s="251"/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09"/>
      <c r="Z93" s="209"/>
      <c r="AA93" s="209"/>
      <c r="AB93" s="209"/>
      <c r="AC93" s="209"/>
      <c r="AD93" s="209"/>
      <c r="AE93" s="209"/>
      <c r="AF93" s="209"/>
      <c r="AG93" s="209" t="s">
        <v>162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">
      <c r="A94" s="216"/>
      <c r="B94" s="217"/>
      <c r="C94" s="255" t="s">
        <v>233</v>
      </c>
      <c r="D94" s="250"/>
      <c r="E94" s="251">
        <v>-9.1820000000000004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09"/>
      <c r="Z94" s="209"/>
      <c r="AA94" s="209"/>
      <c r="AB94" s="209"/>
      <c r="AC94" s="209"/>
      <c r="AD94" s="209"/>
      <c r="AE94" s="209"/>
      <c r="AF94" s="209"/>
      <c r="AG94" s="209" t="s">
        <v>162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">
      <c r="A95" s="216"/>
      <c r="B95" s="217"/>
      <c r="C95" s="255" t="s">
        <v>184</v>
      </c>
      <c r="D95" s="250"/>
      <c r="E95" s="251"/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09"/>
      <c r="Z95" s="209"/>
      <c r="AA95" s="209"/>
      <c r="AB95" s="209"/>
      <c r="AC95" s="209"/>
      <c r="AD95" s="209"/>
      <c r="AE95" s="209"/>
      <c r="AF95" s="209"/>
      <c r="AG95" s="209" t="s">
        <v>162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">
      <c r="A96" s="216"/>
      <c r="B96" s="217"/>
      <c r="C96" s="255" t="s">
        <v>201</v>
      </c>
      <c r="D96" s="250"/>
      <c r="E96" s="251"/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09"/>
      <c r="Z96" s="209"/>
      <c r="AA96" s="209"/>
      <c r="AB96" s="209"/>
      <c r="AC96" s="209"/>
      <c r="AD96" s="209"/>
      <c r="AE96" s="209"/>
      <c r="AF96" s="209"/>
      <c r="AG96" s="209" t="s">
        <v>162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">
      <c r="A97" s="216"/>
      <c r="B97" s="217"/>
      <c r="C97" s="255" t="s">
        <v>202</v>
      </c>
      <c r="D97" s="250"/>
      <c r="E97" s="251">
        <v>2.7225000000000001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09"/>
      <c r="Z97" s="209"/>
      <c r="AA97" s="209"/>
      <c r="AB97" s="209"/>
      <c r="AC97" s="209"/>
      <c r="AD97" s="209"/>
      <c r="AE97" s="209"/>
      <c r="AF97" s="209"/>
      <c r="AG97" s="209" t="s">
        <v>162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">
      <c r="A98" s="216"/>
      <c r="B98" s="217"/>
      <c r="C98" s="255" t="s">
        <v>203</v>
      </c>
      <c r="D98" s="250"/>
      <c r="E98" s="251"/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09"/>
      <c r="Z98" s="209"/>
      <c r="AA98" s="209"/>
      <c r="AB98" s="209"/>
      <c r="AC98" s="209"/>
      <c r="AD98" s="209"/>
      <c r="AE98" s="209"/>
      <c r="AF98" s="209"/>
      <c r="AG98" s="209" t="s">
        <v>162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">
      <c r="A99" s="216"/>
      <c r="B99" s="217"/>
      <c r="C99" s="255" t="s">
        <v>204</v>
      </c>
      <c r="D99" s="250"/>
      <c r="E99" s="251">
        <v>6.0983999999999998</v>
      </c>
      <c r="F99" s="220"/>
      <c r="G99" s="22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09"/>
      <c r="Z99" s="209"/>
      <c r="AA99" s="209"/>
      <c r="AB99" s="209"/>
      <c r="AC99" s="209"/>
      <c r="AD99" s="209"/>
      <c r="AE99" s="209"/>
      <c r="AF99" s="209"/>
      <c r="AG99" s="209" t="s">
        <v>162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">
      <c r="A100" s="216"/>
      <c r="B100" s="217"/>
      <c r="C100" s="255" t="s">
        <v>205</v>
      </c>
      <c r="D100" s="250"/>
      <c r="E100" s="251"/>
      <c r="F100" s="220"/>
      <c r="G100" s="220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162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">
      <c r="A101" s="216"/>
      <c r="B101" s="217"/>
      <c r="C101" s="255" t="s">
        <v>206</v>
      </c>
      <c r="D101" s="250"/>
      <c r="E101" s="251">
        <v>3.12</v>
      </c>
      <c r="F101" s="220"/>
      <c r="G101" s="22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162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">
      <c r="A102" s="216"/>
      <c r="B102" s="217"/>
      <c r="C102" s="255" t="s">
        <v>207</v>
      </c>
      <c r="D102" s="250"/>
      <c r="E102" s="251"/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162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">
      <c r="A103" s="216"/>
      <c r="B103" s="217"/>
      <c r="C103" s="255" t="s">
        <v>208</v>
      </c>
      <c r="D103" s="250"/>
      <c r="E103" s="251">
        <v>6.8</v>
      </c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09"/>
      <c r="Z103" s="209"/>
      <c r="AA103" s="209"/>
      <c r="AB103" s="209"/>
      <c r="AC103" s="209"/>
      <c r="AD103" s="209"/>
      <c r="AE103" s="209"/>
      <c r="AF103" s="209"/>
      <c r="AG103" s="209" t="s">
        <v>162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1" x14ac:dyDescent="0.2">
      <c r="A104" s="216"/>
      <c r="B104" s="217"/>
      <c r="C104" s="255" t="s">
        <v>184</v>
      </c>
      <c r="D104" s="250"/>
      <c r="E104" s="251"/>
      <c r="F104" s="220"/>
      <c r="G104" s="22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09"/>
      <c r="Z104" s="209"/>
      <c r="AA104" s="209"/>
      <c r="AB104" s="209"/>
      <c r="AC104" s="209"/>
      <c r="AD104" s="209"/>
      <c r="AE104" s="209"/>
      <c r="AF104" s="209"/>
      <c r="AG104" s="209" t="s">
        <v>162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">
      <c r="A105" s="216"/>
      <c r="B105" s="217"/>
      <c r="C105" s="255" t="s">
        <v>197</v>
      </c>
      <c r="D105" s="250"/>
      <c r="E105" s="251">
        <v>98.01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162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">
      <c r="A106" s="216"/>
      <c r="B106" s="217"/>
      <c r="C106" s="245"/>
      <c r="D106" s="239"/>
      <c r="E106" s="239"/>
      <c r="F106" s="239"/>
      <c r="G106" s="239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136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ht="33.75" outlineLevel="1" x14ac:dyDescent="0.2">
      <c r="A107" s="229">
        <v>13</v>
      </c>
      <c r="B107" s="230" t="s">
        <v>234</v>
      </c>
      <c r="C107" s="243" t="s">
        <v>235</v>
      </c>
      <c r="D107" s="231" t="s">
        <v>194</v>
      </c>
      <c r="E107" s="232">
        <v>1613.5335</v>
      </c>
      <c r="F107" s="233"/>
      <c r="G107" s="234">
        <f>ROUND(E107*F107,2)</f>
        <v>0</v>
      </c>
      <c r="H107" s="233"/>
      <c r="I107" s="234">
        <f>ROUND(E107*H107,2)</f>
        <v>0</v>
      </c>
      <c r="J107" s="233"/>
      <c r="K107" s="234">
        <f>ROUND(E107*J107,2)</f>
        <v>0</v>
      </c>
      <c r="L107" s="234">
        <v>21</v>
      </c>
      <c r="M107" s="234">
        <f>G107*(1+L107/100)</f>
        <v>0</v>
      </c>
      <c r="N107" s="232">
        <v>0</v>
      </c>
      <c r="O107" s="232">
        <f>ROUND(E107*N107,2)</f>
        <v>0</v>
      </c>
      <c r="P107" s="232">
        <v>0</v>
      </c>
      <c r="Q107" s="232">
        <f>ROUND(E107*P107,2)</f>
        <v>0</v>
      </c>
      <c r="R107" s="234" t="s">
        <v>195</v>
      </c>
      <c r="S107" s="234" t="s">
        <v>130</v>
      </c>
      <c r="T107" s="235" t="s">
        <v>130</v>
      </c>
      <c r="U107" s="220">
        <v>0</v>
      </c>
      <c r="V107" s="220">
        <f>ROUND(E107*U107,2)</f>
        <v>0</v>
      </c>
      <c r="W107" s="220"/>
      <c r="X107" s="220" t="s">
        <v>147</v>
      </c>
      <c r="Y107" s="209"/>
      <c r="Z107" s="209"/>
      <c r="AA107" s="209"/>
      <c r="AB107" s="209"/>
      <c r="AC107" s="209"/>
      <c r="AD107" s="209"/>
      <c r="AE107" s="209"/>
      <c r="AF107" s="209"/>
      <c r="AG107" s="209" t="s">
        <v>148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">
      <c r="A108" s="216"/>
      <c r="B108" s="217"/>
      <c r="C108" s="256" t="s">
        <v>228</v>
      </c>
      <c r="D108" s="252"/>
      <c r="E108" s="252"/>
      <c r="F108" s="252"/>
      <c r="G108" s="252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09"/>
      <c r="Z108" s="209"/>
      <c r="AA108" s="209"/>
      <c r="AB108" s="209"/>
      <c r="AC108" s="209"/>
      <c r="AD108" s="209"/>
      <c r="AE108" s="209"/>
      <c r="AF108" s="209"/>
      <c r="AG108" s="209" t="s">
        <v>183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1" x14ac:dyDescent="0.2">
      <c r="A109" s="216"/>
      <c r="B109" s="217"/>
      <c r="C109" s="255" t="s">
        <v>236</v>
      </c>
      <c r="D109" s="250"/>
      <c r="E109" s="251"/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09"/>
      <c r="Z109" s="209"/>
      <c r="AA109" s="209"/>
      <c r="AB109" s="209"/>
      <c r="AC109" s="209"/>
      <c r="AD109" s="209"/>
      <c r="AE109" s="209"/>
      <c r="AF109" s="209"/>
      <c r="AG109" s="209" t="s">
        <v>162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1" x14ac:dyDescent="0.2">
      <c r="A110" s="216"/>
      <c r="B110" s="217"/>
      <c r="C110" s="255" t="s">
        <v>237</v>
      </c>
      <c r="D110" s="250"/>
      <c r="E110" s="251">
        <v>1613.5335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09"/>
      <c r="Z110" s="209"/>
      <c r="AA110" s="209"/>
      <c r="AB110" s="209"/>
      <c r="AC110" s="209"/>
      <c r="AD110" s="209"/>
      <c r="AE110" s="209"/>
      <c r="AF110" s="209"/>
      <c r="AG110" s="209" t="s">
        <v>162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">
      <c r="A111" s="216"/>
      <c r="B111" s="217"/>
      <c r="C111" s="245"/>
      <c r="D111" s="239"/>
      <c r="E111" s="239"/>
      <c r="F111" s="239"/>
      <c r="G111" s="239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136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ht="22.5" outlineLevel="1" x14ac:dyDescent="0.2">
      <c r="A112" s="229">
        <v>14</v>
      </c>
      <c r="B112" s="230" t="s">
        <v>238</v>
      </c>
      <c r="C112" s="243" t="s">
        <v>239</v>
      </c>
      <c r="D112" s="231" t="s">
        <v>194</v>
      </c>
      <c r="E112" s="232">
        <v>9.1820000000000004</v>
      </c>
      <c r="F112" s="233"/>
      <c r="G112" s="234">
        <f>ROUND(E112*F112,2)</f>
        <v>0</v>
      </c>
      <c r="H112" s="233"/>
      <c r="I112" s="234">
        <f>ROUND(E112*H112,2)</f>
        <v>0</v>
      </c>
      <c r="J112" s="233"/>
      <c r="K112" s="234">
        <f>ROUND(E112*J112,2)</f>
        <v>0</v>
      </c>
      <c r="L112" s="234">
        <v>21</v>
      </c>
      <c r="M112" s="234">
        <f>G112*(1+L112/100)</f>
        <v>0</v>
      </c>
      <c r="N112" s="232">
        <v>0</v>
      </c>
      <c r="O112" s="232">
        <f>ROUND(E112*N112,2)</f>
        <v>0</v>
      </c>
      <c r="P112" s="232">
        <v>0</v>
      </c>
      <c r="Q112" s="232">
        <f>ROUND(E112*P112,2)</f>
        <v>0</v>
      </c>
      <c r="R112" s="234" t="s">
        <v>195</v>
      </c>
      <c r="S112" s="234" t="s">
        <v>130</v>
      </c>
      <c r="T112" s="235" t="s">
        <v>130</v>
      </c>
      <c r="U112" s="220">
        <v>0.65200000000000002</v>
      </c>
      <c r="V112" s="220">
        <f>ROUND(E112*U112,2)</f>
        <v>5.99</v>
      </c>
      <c r="W112" s="220"/>
      <c r="X112" s="220" t="s">
        <v>147</v>
      </c>
      <c r="Y112" s="209"/>
      <c r="Z112" s="209"/>
      <c r="AA112" s="209"/>
      <c r="AB112" s="209"/>
      <c r="AC112" s="209"/>
      <c r="AD112" s="209"/>
      <c r="AE112" s="209"/>
      <c r="AF112" s="209"/>
      <c r="AG112" s="209" t="s">
        <v>148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">
      <c r="A113" s="216"/>
      <c r="B113" s="217"/>
      <c r="C113" s="255" t="s">
        <v>229</v>
      </c>
      <c r="D113" s="250"/>
      <c r="E113" s="251"/>
      <c r="F113" s="220"/>
      <c r="G113" s="220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162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">
      <c r="A114" s="216"/>
      <c r="B114" s="217"/>
      <c r="C114" s="255" t="s">
        <v>240</v>
      </c>
      <c r="D114" s="250"/>
      <c r="E114" s="251">
        <v>9.1820000000000004</v>
      </c>
      <c r="F114" s="220"/>
      <c r="G114" s="220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09"/>
      <c r="Z114" s="209"/>
      <c r="AA114" s="209"/>
      <c r="AB114" s="209"/>
      <c r="AC114" s="209"/>
      <c r="AD114" s="209"/>
      <c r="AE114" s="209"/>
      <c r="AF114" s="209"/>
      <c r="AG114" s="209" t="s">
        <v>162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">
      <c r="A115" s="216"/>
      <c r="B115" s="217"/>
      <c r="C115" s="245"/>
      <c r="D115" s="239"/>
      <c r="E115" s="239"/>
      <c r="F115" s="239"/>
      <c r="G115" s="239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09"/>
      <c r="Z115" s="209"/>
      <c r="AA115" s="209"/>
      <c r="AB115" s="209"/>
      <c r="AC115" s="209"/>
      <c r="AD115" s="209"/>
      <c r="AE115" s="209"/>
      <c r="AF115" s="209"/>
      <c r="AG115" s="209" t="s">
        <v>136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ht="22.5" outlineLevel="1" x14ac:dyDescent="0.2">
      <c r="A116" s="229">
        <v>15</v>
      </c>
      <c r="B116" s="230" t="s">
        <v>241</v>
      </c>
      <c r="C116" s="243" t="s">
        <v>242</v>
      </c>
      <c r="D116" s="231" t="s">
        <v>194</v>
      </c>
      <c r="E116" s="232">
        <v>9.1820000000000004</v>
      </c>
      <c r="F116" s="233"/>
      <c r="G116" s="234">
        <f>ROUND(E116*F116,2)</f>
        <v>0</v>
      </c>
      <c r="H116" s="233"/>
      <c r="I116" s="234">
        <f>ROUND(E116*H116,2)</f>
        <v>0</v>
      </c>
      <c r="J116" s="233"/>
      <c r="K116" s="234">
        <f>ROUND(E116*J116,2)</f>
        <v>0</v>
      </c>
      <c r="L116" s="234">
        <v>21</v>
      </c>
      <c r="M116" s="234">
        <f>G116*(1+L116/100)</f>
        <v>0</v>
      </c>
      <c r="N116" s="232">
        <v>0</v>
      </c>
      <c r="O116" s="232">
        <f>ROUND(E116*N116,2)</f>
        <v>0</v>
      </c>
      <c r="P116" s="232">
        <v>0</v>
      </c>
      <c r="Q116" s="232">
        <f>ROUND(E116*P116,2)</f>
        <v>0</v>
      </c>
      <c r="R116" s="234" t="s">
        <v>195</v>
      </c>
      <c r="S116" s="234" t="s">
        <v>130</v>
      </c>
      <c r="T116" s="235" t="s">
        <v>130</v>
      </c>
      <c r="U116" s="220">
        <v>1.1499999999999999</v>
      </c>
      <c r="V116" s="220">
        <f>ROUND(E116*U116,2)</f>
        <v>10.56</v>
      </c>
      <c r="W116" s="220"/>
      <c r="X116" s="220" t="s">
        <v>147</v>
      </c>
      <c r="Y116" s="209"/>
      <c r="Z116" s="209"/>
      <c r="AA116" s="209"/>
      <c r="AB116" s="209"/>
      <c r="AC116" s="209"/>
      <c r="AD116" s="209"/>
      <c r="AE116" s="209"/>
      <c r="AF116" s="209"/>
      <c r="AG116" s="209" t="s">
        <v>148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">
      <c r="A117" s="216"/>
      <c r="B117" s="217"/>
      <c r="C117" s="256" t="s">
        <v>243</v>
      </c>
      <c r="D117" s="252"/>
      <c r="E117" s="252"/>
      <c r="F117" s="252"/>
      <c r="G117" s="252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09"/>
      <c r="Z117" s="209"/>
      <c r="AA117" s="209"/>
      <c r="AB117" s="209"/>
      <c r="AC117" s="209"/>
      <c r="AD117" s="209"/>
      <c r="AE117" s="209"/>
      <c r="AF117" s="209"/>
      <c r="AG117" s="209" t="s">
        <v>183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">
      <c r="A118" s="216"/>
      <c r="B118" s="217"/>
      <c r="C118" s="255" t="s">
        <v>203</v>
      </c>
      <c r="D118" s="250"/>
      <c r="E118" s="251"/>
      <c r="F118" s="220"/>
      <c r="G118" s="220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09"/>
      <c r="Z118" s="209"/>
      <c r="AA118" s="209"/>
      <c r="AB118" s="209"/>
      <c r="AC118" s="209"/>
      <c r="AD118" s="209"/>
      <c r="AE118" s="209"/>
      <c r="AF118" s="209"/>
      <c r="AG118" s="209" t="s">
        <v>162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">
      <c r="A119" s="216"/>
      <c r="B119" s="217"/>
      <c r="C119" s="255" t="s">
        <v>244</v>
      </c>
      <c r="D119" s="250"/>
      <c r="E119" s="251">
        <v>2.6949999999999998</v>
      </c>
      <c r="F119" s="220"/>
      <c r="G119" s="22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09"/>
      <c r="Z119" s="209"/>
      <c r="AA119" s="209"/>
      <c r="AB119" s="209"/>
      <c r="AC119" s="209"/>
      <c r="AD119" s="209"/>
      <c r="AE119" s="209"/>
      <c r="AF119" s="209"/>
      <c r="AG119" s="209" t="s">
        <v>162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">
      <c r="A120" s="216"/>
      <c r="B120" s="217"/>
      <c r="C120" s="255" t="s">
        <v>205</v>
      </c>
      <c r="D120" s="250"/>
      <c r="E120" s="251"/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09"/>
      <c r="Z120" s="209"/>
      <c r="AA120" s="209"/>
      <c r="AB120" s="209"/>
      <c r="AC120" s="209"/>
      <c r="AD120" s="209"/>
      <c r="AE120" s="209"/>
      <c r="AF120" s="209"/>
      <c r="AG120" s="209" t="s">
        <v>162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">
      <c r="A121" s="216"/>
      <c r="B121" s="217"/>
      <c r="C121" s="255" t="s">
        <v>245</v>
      </c>
      <c r="D121" s="250"/>
      <c r="E121" s="251">
        <v>0.875</v>
      </c>
      <c r="F121" s="220"/>
      <c r="G121" s="22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09"/>
      <c r="Z121" s="209"/>
      <c r="AA121" s="209"/>
      <c r="AB121" s="209"/>
      <c r="AC121" s="209"/>
      <c r="AD121" s="209"/>
      <c r="AE121" s="209"/>
      <c r="AF121" s="209"/>
      <c r="AG121" s="209" t="s">
        <v>162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">
      <c r="A122" s="216"/>
      <c r="B122" s="217"/>
      <c r="C122" s="255" t="s">
        <v>207</v>
      </c>
      <c r="D122" s="250"/>
      <c r="E122" s="251"/>
      <c r="F122" s="220"/>
      <c r="G122" s="220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09"/>
      <c r="Z122" s="209"/>
      <c r="AA122" s="209"/>
      <c r="AB122" s="209"/>
      <c r="AC122" s="209"/>
      <c r="AD122" s="209"/>
      <c r="AE122" s="209"/>
      <c r="AF122" s="209"/>
      <c r="AG122" s="209" t="s">
        <v>162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">
      <c r="A123" s="216"/>
      <c r="B123" s="217"/>
      <c r="C123" s="255" t="s">
        <v>246</v>
      </c>
      <c r="D123" s="250"/>
      <c r="E123" s="251">
        <v>5.6120000000000001</v>
      </c>
      <c r="F123" s="220"/>
      <c r="G123" s="22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09"/>
      <c r="Z123" s="209"/>
      <c r="AA123" s="209"/>
      <c r="AB123" s="209"/>
      <c r="AC123" s="209"/>
      <c r="AD123" s="209"/>
      <c r="AE123" s="209"/>
      <c r="AF123" s="209"/>
      <c r="AG123" s="209" t="s">
        <v>162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">
      <c r="A124" s="216"/>
      <c r="B124" s="217"/>
      <c r="C124" s="245"/>
      <c r="D124" s="239"/>
      <c r="E124" s="239"/>
      <c r="F124" s="239"/>
      <c r="G124" s="239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09"/>
      <c r="Z124" s="209"/>
      <c r="AA124" s="209"/>
      <c r="AB124" s="209"/>
      <c r="AC124" s="209"/>
      <c r="AD124" s="209"/>
      <c r="AE124" s="209"/>
      <c r="AF124" s="209"/>
      <c r="AG124" s="209" t="s">
        <v>136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">
      <c r="A125" s="229">
        <v>16</v>
      </c>
      <c r="B125" s="230" t="s">
        <v>247</v>
      </c>
      <c r="C125" s="243" t="s">
        <v>248</v>
      </c>
      <c r="D125" s="231" t="s">
        <v>180</v>
      </c>
      <c r="E125" s="232">
        <v>59.74644</v>
      </c>
      <c r="F125" s="233"/>
      <c r="G125" s="234">
        <f>ROUND(E125*F125,2)</f>
        <v>0</v>
      </c>
      <c r="H125" s="233"/>
      <c r="I125" s="234">
        <f>ROUND(E125*H125,2)</f>
        <v>0</v>
      </c>
      <c r="J125" s="233"/>
      <c r="K125" s="234">
        <f>ROUND(E125*J125,2)</f>
        <v>0</v>
      </c>
      <c r="L125" s="234">
        <v>21</v>
      </c>
      <c r="M125" s="234">
        <f>G125*(1+L125/100)</f>
        <v>0</v>
      </c>
      <c r="N125" s="232">
        <v>0</v>
      </c>
      <c r="O125" s="232">
        <f>ROUND(E125*N125,2)</f>
        <v>0</v>
      </c>
      <c r="P125" s="232">
        <v>0</v>
      </c>
      <c r="Q125" s="232">
        <f>ROUND(E125*P125,2)</f>
        <v>0</v>
      </c>
      <c r="R125" s="234" t="s">
        <v>195</v>
      </c>
      <c r="S125" s="234" t="s">
        <v>130</v>
      </c>
      <c r="T125" s="235" t="s">
        <v>130</v>
      </c>
      <c r="U125" s="220">
        <v>1.7999999999999999E-2</v>
      </c>
      <c r="V125" s="220">
        <f>ROUND(E125*U125,2)</f>
        <v>1.08</v>
      </c>
      <c r="W125" s="220"/>
      <c r="X125" s="220" t="s">
        <v>147</v>
      </c>
      <c r="Y125" s="209"/>
      <c r="Z125" s="209"/>
      <c r="AA125" s="209"/>
      <c r="AB125" s="209"/>
      <c r="AC125" s="209"/>
      <c r="AD125" s="209"/>
      <c r="AE125" s="209"/>
      <c r="AF125" s="209"/>
      <c r="AG125" s="209" t="s">
        <v>148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">
      <c r="A126" s="216"/>
      <c r="B126" s="217"/>
      <c r="C126" s="256" t="s">
        <v>249</v>
      </c>
      <c r="D126" s="252"/>
      <c r="E126" s="252"/>
      <c r="F126" s="252"/>
      <c r="G126" s="252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09"/>
      <c r="Z126" s="209"/>
      <c r="AA126" s="209"/>
      <c r="AB126" s="209"/>
      <c r="AC126" s="209"/>
      <c r="AD126" s="209"/>
      <c r="AE126" s="209"/>
      <c r="AF126" s="209"/>
      <c r="AG126" s="209" t="s">
        <v>183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1" x14ac:dyDescent="0.2">
      <c r="A127" s="216"/>
      <c r="B127" s="217"/>
      <c r="C127" s="255" t="s">
        <v>250</v>
      </c>
      <c r="D127" s="250"/>
      <c r="E127" s="251"/>
      <c r="F127" s="220"/>
      <c r="G127" s="220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09"/>
      <c r="Z127" s="209"/>
      <c r="AA127" s="209"/>
      <c r="AB127" s="209"/>
      <c r="AC127" s="209"/>
      <c r="AD127" s="209"/>
      <c r="AE127" s="209"/>
      <c r="AF127" s="209"/>
      <c r="AG127" s="209" t="s">
        <v>162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">
      <c r="A128" s="216"/>
      <c r="B128" s="217"/>
      <c r="C128" s="255" t="s">
        <v>251</v>
      </c>
      <c r="D128" s="250"/>
      <c r="E128" s="251"/>
      <c r="F128" s="220"/>
      <c r="G128" s="220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09"/>
      <c r="Z128" s="209"/>
      <c r="AA128" s="209"/>
      <c r="AB128" s="209"/>
      <c r="AC128" s="209"/>
      <c r="AD128" s="209"/>
      <c r="AE128" s="209"/>
      <c r="AF128" s="209"/>
      <c r="AG128" s="209" t="s">
        <v>162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">
      <c r="A129" s="216"/>
      <c r="B129" s="217"/>
      <c r="C129" s="255" t="s">
        <v>252</v>
      </c>
      <c r="D129" s="250"/>
      <c r="E129" s="251">
        <v>17.96603</v>
      </c>
      <c r="F129" s="220"/>
      <c r="G129" s="220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09"/>
      <c r="Z129" s="209"/>
      <c r="AA129" s="209"/>
      <c r="AB129" s="209"/>
      <c r="AC129" s="209"/>
      <c r="AD129" s="209"/>
      <c r="AE129" s="209"/>
      <c r="AF129" s="209"/>
      <c r="AG129" s="209" t="s">
        <v>162</v>
      </c>
      <c r="AH129" s="209">
        <v>0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1" x14ac:dyDescent="0.2">
      <c r="A130" s="216"/>
      <c r="B130" s="217"/>
      <c r="C130" s="255" t="s">
        <v>190</v>
      </c>
      <c r="D130" s="250"/>
      <c r="E130" s="251"/>
      <c r="F130" s="220"/>
      <c r="G130" s="220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09"/>
      <c r="Z130" s="209"/>
      <c r="AA130" s="209"/>
      <c r="AB130" s="209"/>
      <c r="AC130" s="209"/>
      <c r="AD130" s="209"/>
      <c r="AE130" s="209"/>
      <c r="AF130" s="209"/>
      <c r="AG130" s="209" t="s">
        <v>162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1" x14ac:dyDescent="0.2">
      <c r="A131" s="216"/>
      <c r="B131" s="217"/>
      <c r="C131" s="255" t="s">
        <v>253</v>
      </c>
      <c r="D131" s="250"/>
      <c r="E131" s="251">
        <v>19.819410000000001</v>
      </c>
      <c r="F131" s="220"/>
      <c r="G131" s="220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09"/>
      <c r="Z131" s="209"/>
      <c r="AA131" s="209"/>
      <c r="AB131" s="209"/>
      <c r="AC131" s="209"/>
      <c r="AD131" s="209"/>
      <c r="AE131" s="209"/>
      <c r="AF131" s="209"/>
      <c r="AG131" s="209" t="s">
        <v>162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">
      <c r="A132" s="216"/>
      <c r="B132" s="217"/>
      <c r="C132" s="255" t="s">
        <v>254</v>
      </c>
      <c r="D132" s="250"/>
      <c r="E132" s="251"/>
      <c r="F132" s="220"/>
      <c r="G132" s="220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09"/>
      <c r="Z132" s="209"/>
      <c r="AA132" s="209"/>
      <c r="AB132" s="209"/>
      <c r="AC132" s="209"/>
      <c r="AD132" s="209"/>
      <c r="AE132" s="209"/>
      <c r="AF132" s="209"/>
      <c r="AG132" s="209" t="s">
        <v>162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">
      <c r="A133" s="216"/>
      <c r="B133" s="217"/>
      <c r="C133" s="255" t="s">
        <v>255</v>
      </c>
      <c r="D133" s="250"/>
      <c r="E133" s="251">
        <v>2.17875</v>
      </c>
      <c r="F133" s="220"/>
      <c r="G133" s="22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09"/>
      <c r="Z133" s="209"/>
      <c r="AA133" s="209"/>
      <c r="AB133" s="209"/>
      <c r="AC133" s="209"/>
      <c r="AD133" s="209"/>
      <c r="AE133" s="209"/>
      <c r="AF133" s="209"/>
      <c r="AG133" s="209" t="s">
        <v>162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">
      <c r="A134" s="216"/>
      <c r="B134" s="217"/>
      <c r="C134" s="255" t="s">
        <v>256</v>
      </c>
      <c r="D134" s="250"/>
      <c r="E134" s="251"/>
      <c r="F134" s="220"/>
      <c r="G134" s="220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09"/>
      <c r="Z134" s="209"/>
      <c r="AA134" s="209"/>
      <c r="AB134" s="209"/>
      <c r="AC134" s="209"/>
      <c r="AD134" s="209"/>
      <c r="AE134" s="209"/>
      <c r="AF134" s="209"/>
      <c r="AG134" s="209" t="s">
        <v>162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">
      <c r="A135" s="216"/>
      <c r="B135" s="217"/>
      <c r="C135" s="255" t="s">
        <v>250</v>
      </c>
      <c r="D135" s="250"/>
      <c r="E135" s="251"/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09"/>
      <c r="Z135" s="209"/>
      <c r="AA135" s="209"/>
      <c r="AB135" s="209"/>
      <c r="AC135" s="209"/>
      <c r="AD135" s="209"/>
      <c r="AE135" s="209"/>
      <c r="AF135" s="209"/>
      <c r="AG135" s="209" t="s">
        <v>162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">
      <c r="A136" s="216"/>
      <c r="B136" s="217"/>
      <c r="C136" s="255" t="s">
        <v>257</v>
      </c>
      <c r="D136" s="250"/>
      <c r="E136" s="251">
        <v>19.782260000000001</v>
      </c>
      <c r="F136" s="220"/>
      <c r="G136" s="22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09"/>
      <c r="Z136" s="209"/>
      <c r="AA136" s="209"/>
      <c r="AB136" s="209"/>
      <c r="AC136" s="209"/>
      <c r="AD136" s="209"/>
      <c r="AE136" s="209"/>
      <c r="AF136" s="209"/>
      <c r="AG136" s="209" t="s">
        <v>162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1" x14ac:dyDescent="0.2">
      <c r="A137" s="216"/>
      <c r="B137" s="217"/>
      <c r="C137" s="245"/>
      <c r="D137" s="239"/>
      <c r="E137" s="239"/>
      <c r="F137" s="239"/>
      <c r="G137" s="239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09"/>
      <c r="Z137" s="209"/>
      <c r="AA137" s="209"/>
      <c r="AB137" s="209"/>
      <c r="AC137" s="209"/>
      <c r="AD137" s="209"/>
      <c r="AE137" s="209"/>
      <c r="AF137" s="209"/>
      <c r="AG137" s="209" t="s">
        <v>136</v>
      </c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ht="22.5" outlineLevel="1" x14ac:dyDescent="0.2">
      <c r="A138" s="229">
        <v>17</v>
      </c>
      <c r="B138" s="230" t="s">
        <v>258</v>
      </c>
      <c r="C138" s="243" t="s">
        <v>259</v>
      </c>
      <c r="D138" s="231" t="s">
        <v>180</v>
      </c>
      <c r="E138" s="232">
        <v>59.74644</v>
      </c>
      <c r="F138" s="233"/>
      <c r="G138" s="234">
        <f>ROUND(E138*F138,2)</f>
        <v>0</v>
      </c>
      <c r="H138" s="233"/>
      <c r="I138" s="234">
        <f>ROUND(E138*H138,2)</f>
        <v>0</v>
      </c>
      <c r="J138" s="233"/>
      <c r="K138" s="234">
        <f>ROUND(E138*J138,2)</f>
        <v>0</v>
      </c>
      <c r="L138" s="234">
        <v>21</v>
      </c>
      <c r="M138" s="234">
        <f>G138*(1+L138/100)</f>
        <v>0</v>
      </c>
      <c r="N138" s="232">
        <v>0</v>
      </c>
      <c r="O138" s="232">
        <f>ROUND(E138*N138,2)</f>
        <v>0</v>
      </c>
      <c r="P138" s="232">
        <v>0</v>
      </c>
      <c r="Q138" s="232">
        <f>ROUND(E138*P138,2)</f>
        <v>0</v>
      </c>
      <c r="R138" s="234" t="s">
        <v>260</v>
      </c>
      <c r="S138" s="234" t="s">
        <v>130</v>
      </c>
      <c r="T138" s="235" t="s">
        <v>130</v>
      </c>
      <c r="U138" s="220">
        <v>0.09</v>
      </c>
      <c r="V138" s="220">
        <f>ROUND(E138*U138,2)</f>
        <v>5.38</v>
      </c>
      <c r="W138" s="220"/>
      <c r="X138" s="220" t="s">
        <v>147</v>
      </c>
      <c r="Y138" s="209"/>
      <c r="Z138" s="209"/>
      <c r="AA138" s="209"/>
      <c r="AB138" s="209"/>
      <c r="AC138" s="209"/>
      <c r="AD138" s="209"/>
      <c r="AE138" s="209"/>
      <c r="AF138" s="209"/>
      <c r="AG138" s="209" t="s">
        <v>148</v>
      </c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">
      <c r="A139" s="216"/>
      <c r="B139" s="217"/>
      <c r="C139" s="256" t="s">
        <v>261</v>
      </c>
      <c r="D139" s="252"/>
      <c r="E139" s="252"/>
      <c r="F139" s="252"/>
      <c r="G139" s="252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09"/>
      <c r="Z139" s="209"/>
      <c r="AA139" s="209"/>
      <c r="AB139" s="209"/>
      <c r="AC139" s="209"/>
      <c r="AD139" s="209"/>
      <c r="AE139" s="209"/>
      <c r="AF139" s="209"/>
      <c r="AG139" s="209" t="s">
        <v>183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">
      <c r="A140" s="216"/>
      <c r="B140" s="217"/>
      <c r="C140" s="255" t="s">
        <v>250</v>
      </c>
      <c r="D140" s="250"/>
      <c r="E140" s="251"/>
      <c r="F140" s="220"/>
      <c r="G140" s="220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09"/>
      <c r="Z140" s="209"/>
      <c r="AA140" s="209"/>
      <c r="AB140" s="209"/>
      <c r="AC140" s="209"/>
      <c r="AD140" s="209"/>
      <c r="AE140" s="209"/>
      <c r="AF140" s="209"/>
      <c r="AG140" s="209" t="s">
        <v>162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">
      <c r="A141" s="216"/>
      <c r="B141" s="217"/>
      <c r="C141" s="255" t="s">
        <v>251</v>
      </c>
      <c r="D141" s="250"/>
      <c r="E141" s="251"/>
      <c r="F141" s="220"/>
      <c r="G141" s="220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09"/>
      <c r="Z141" s="209"/>
      <c r="AA141" s="209"/>
      <c r="AB141" s="209"/>
      <c r="AC141" s="209"/>
      <c r="AD141" s="209"/>
      <c r="AE141" s="209"/>
      <c r="AF141" s="209"/>
      <c r="AG141" s="209" t="s">
        <v>162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">
      <c r="A142" s="216"/>
      <c r="B142" s="217"/>
      <c r="C142" s="255" t="s">
        <v>252</v>
      </c>
      <c r="D142" s="250"/>
      <c r="E142" s="251">
        <v>17.96603</v>
      </c>
      <c r="F142" s="220"/>
      <c r="G142" s="220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09"/>
      <c r="Z142" s="209"/>
      <c r="AA142" s="209"/>
      <c r="AB142" s="209"/>
      <c r="AC142" s="209"/>
      <c r="AD142" s="209"/>
      <c r="AE142" s="209"/>
      <c r="AF142" s="209"/>
      <c r="AG142" s="209" t="s">
        <v>162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">
      <c r="A143" s="216"/>
      <c r="B143" s="217"/>
      <c r="C143" s="255" t="s">
        <v>190</v>
      </c>
      <c r="D143" s="250"/>
      <c r="E143" s="251"/>
      <c r="F143" s="220"/>
      <c r="G143" s="220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09"/>
      <c r="Z143" s="209"/>
      <c r="AA143" s="209"/>
      <c r="AB143" s="209"/>
      <c r="AC143" s="209"/>
      <c r="AD143" s="209"/>
      <c r="AE143" s="209"/>
      <c r="AF143" s="209"/>
      <c r="AG143" s="209" t="s">
        <v>162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1" x14ac:dyDescent="0.2">
      <c r="A144" s="216"/>
      <c r="B144" s="217"/>
      <c r="C144" s="255" t="s">
        <v>253</v>
      </c>
      <c r="D144" s="250"/>
      <c r="E144" s="251">
        <v>19.819410000000001</v>
      </c>
      <c r="F144" s="220"/>
      <c r="G144" s="22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09"/>
      <c r="Z144" s="209"/>
      <c r="AA144" s="209"/>
      <c r="AB144" s="209"/>
      <c r="AC144" s="209"/>
      <c r="AD144" s="209"/>
      <c r="AE144" s="209"/>
      <c r="AF144" s="209"/>
      <c r="AG144" s="209" t="s">
        <v>162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">
      <c r="A145" s="216"/>
      <c r="B145" s="217"/>
      <c r="C145" s="255" t="s">
        <v>254</v>
      </c>
      <c r="D145" s="250"/>
      <c r="E145" s="251"/>
      <c r="F145" s="220"/>
      <c r="G145" s="220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09"/>
      <c r="Z145" s="209"/>
      <c r="AA145" s="209"/>
      <c r="AB145" s="209"/>
      <c r="AC145" s="209"/>
      <c r="AD145" s="209"/>
      <c r="AE145" s="209"/>
      <c r="AF145" s="209"/>
      <c r="AG145" s="209" t="s">
        <v>162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">
      <c r="A146" s="216"/>
      <c r="B146" s="217"/>
      <c r="C146" s="255" t="s">
        <v>255</v>
      </c>
      <c r="D146" s="250"/>
      <c r="E146" s="251">
        <v>2.17875</v>
      </c>
      <c r="F146" s="220"/>
      <c r="G146" s="220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09"/>
      <c r="Z146" s="209"/>
      <c r="AA146" s="209"/>
      <c r="AB146" s="209"/>
      <c r="AC146" s="209"/>
      <c r="AD146" s="209"/>
      <c r="AE146" s="209"/>
      <c r="AF146" s="209"/>
      <c r="AG146" s="209" t="s">
        <v>162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1" x14ac:dyDescent="0.2">
      <c r="A147" s="216"/>
      <c r="B147" s="217"/>
      <c r="C147" s="255" t="s">
        <v>256</v>
      </c>
      <c r="D147" s="250"/>
      <c r="E147" s="251"/>
      <c r="F147" s="220"/>
      <c r="G147" s="220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09"/>
      <c r="Z147" s="209"/>
      <c r="AA147" s="209"/>
      <c r="AB147" s="209"/>
      <c r="AC147" s="209"/>
      <c r="AD147" s="209"/>
      <c r="AE147" s="209"/>
      <c r="AF147" s="209"/>
      <c r="AG147" s="209" t="s">
        <v>162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">
      <c r="A148" s="216"/>
      <c r="B148" s="217"/>
      <c r="C148" s="255" t="s">
        <v>250</v>
      </c>
      <c r="D148" s="250"/>
      <c r="E148" s="251"/>
      <c r="F148" s="220"/>
      <c r="G148" s="220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09"/>
      <c r="Z148" s="209"/>
      <c r="AA148" s="209"/>
      <c r="AB148" s="209"/>
      <c r="AC148" s="209"/>
      <c r="AD148" s="209"/>
      <c r="AE148" s="209"/>
      <c r="AF148" s="209"/>
      <c r="AG148" s="209" t="s">
        <v>162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">
      <c r="A149" s="216"/>
      <c r="B149" s="217"/>
      <c r="C149" s="255" t="s">
        <v>257</v>
      </c>
      <c r="D149" s="250"/>
      <c r="E149" s="251">
        <v>19.782260000000001</v>
      </c>
      <c r="F149" s="220"/>
      <c r="G149" s="220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09"/>
      <c r="Z149" s="209"/>
      <c r="AA149" s="209"/>
      <c r="AB149" s="209"/>
      <c r="AC149" s="209"/>
      <c r="AD149" s="209"/>
      <c r="AE149" s="209"/>
      <c r="AF149" s="209"/>
      <c r="AG149" s="209" t="s">
        <v>162</v>
      </c>
      <c r="AH149" s="209">
        <v>0</v>
      </c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">
      <c r="A150" s="216"/>
      <c r="B150" s="217"/>
      <c r="C150" s="245"/>
      <c r="D150" s="239"/>
      <c r="E150" s="239"/>
      <c r="F150" s="239"/>
      <c r="G150" s="239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09"/>
      <c r="Z150" s="209"/>
      <c r="AA150" s="209"/>
      <c r="AB150" s="209"/>
      <c r="AC150" s="209"/>
      <c r="AD150" s="209"/>
      <c r="AE150" s="209"/>
      <c r="AF150" s="209"/>
      <c r="AG150" s="209" t="s">
        <v>136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">
      <c r="A151" s="229">
        <v>18</v>
      </c>
      <c r="B151" s="230" t="s">
        <v>262</v>
      </c>
      <c r="C151" s="243" t="s">
        <v>263</v>
      </c>
      <c r="D151" s="231" t="s">
        <v>194</v>
      </c>
      <c r="E151" s="232">
        <v>107.5689</v>
      </c>
      <c r="F151" s="233"/>
      <c r="G151" s="234">
        <f>ROUND(E151*F151,2)</f>
        <v>0</v>
      </c>
      <c r="H151" s="233"/>
      <c r="I151" s="234">
        <f>ROUND(E151*H151,2)</f>
        <v>0</v>
      </c>
      <c r="J151" s="233"/>
      <c r="K151" s="234">
        <f>ROUND(E151*J151,2)</f>
        <v>0</v>
      </c>
      <c r="L151" s="234">
        <v>21</v>
      </c>
      <c r="M151" s="234">
        <f>G151*(1+L151/100)</f>
        <v>0</v>
      </c>
      <c r="N151" s="232">
        <v>0</v>
      </c>
      <c r="O151" s="232">
        <f>ROUND(E151*N151,2)</f>
        <v>0</v>
      </c>
      <c r="P151" s="232">
        <v>0</v>
      </c>
      <c r="Q151" s="232">
        <f>ROUND(E151*P151,2)</f>
        <v>0</v>
      </c>
      <c r="R151" s="234" t="s">
        <v>195</v>
      </c>
      <c r="S151" s="234" t="s">
        <v>130</v>
      </c>
      <c r="T151" s="235" t="s">
        <v>130</v>
      </c>
      <c r="U151" s="220">
        <v>0</v>
      </c>
      <c r="V151" s="220">
        <f>ROUND(E151*U151,2)</f>
        <v>0</v>
      </c>
      <c r="W151" s="220"/>
      <c r="X151" s="220" t="s">
        <v>147</v>
      </c>
      <c r="Y151" s="209"/>
      <c r="Z151" s="209"/>
      <c r="AA151" s="209"/>
      <c r="AB151" s="209"/>
      <c r="AC151" s="209"/>
      <c r="AD151" s="209"/>
      <c r="AE151" s="209"/>
      <c r="AF151" s="209"/>
      <c r="AG151" s="209" t="s">
        <v>148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">
      <c r="A152" s="216"/>
      <c r="B152" s="217"/>
      <c r="C152" s="255" t="s">
        <v>236</v>
      </c>
      <c r="D152" s="250"/>
      <c r="E152" s="251"/>
      <c r="F152" s="220"/>
      <c r="G152" s="22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09"/>
      <c r="Z152" s="209"/>
      <c r="AA152" s="209"/>
      <c r="AB152" s="209"/>
      <c r="AC152" s="209"/>
      <c r="AD152" s="209"/>
      <c r="AE152" s="209"/>
      <c r="AF152" s="209"/>
      <c r="AG152" s="209" t="s">
        <v>162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1" x14ac:dyDescent="0.2">
      <c r="A153" s="216"/>
      <c r="B153" s="217"/>
      <c r="C153" s="255" t="s">
        <v>264</v>
      </c>
      <c r="D153" s="250"/>
      <c r="E153" s="251">
        <v>107.5689</v>
      </c>
      <c r="F153" s="220"/>
      <c r="G153" s="220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09"/>
      <c r="Z153" s="209"/>
      <c r="AA153" s="209"/>
      <c r="AB153" s="209"/>
      <c r="AC153" s="209"/>
      <c r="AD153" s="209"/>
      <c r="AE153" s="209"/>
      <c r="AF153" s="209"/>
      <c r="AG153" s="209" t="s">
        <v>162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1" x14ac:dyDescent="0.2">
      <c r="A154" s="216"/>
      <c r="B154" s="217"/>
      <c r="C154" s="245"/>
      <c r="D154" s="239"/>
      <c r="E154" s="239"/>
      <c r="F154" s="239"/>
      <c r="G154" s="239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09"/>
      <c r="Z154" s="209"/>
      <c r="AA154" s="209"/>
      <c r="AB154" s="209"/>
      <c r="AC154" s="209"/>
      <c r="AD154" s="209"/>
      <c r="AE154" s="209"/>
      <c r="AF154" s="209"/>
      <c r="AG154" s="209" t="s">
        <v>136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">
      <c r="A155" s="229">
        <v>19</v>
      </c>
      <c r="B155" s="230" t="s">
        <v>265</v>
      </c>
      <c r="C155" s="243" t="s">
        <v>266</v>
      </c>
      <c r="D155" s="231" t="s">
        <v>180</v>
      </c>
      <c r="E155" s="232">
        <v>14.76</v>
      </c>
      <c r="F155" s="233"/>
      <c r="G155" s="234">
        <f>ROUND(E155*F155,2)</f>
        <v>0</v>
      </c>
      <c r="H155" s="233"/>
      <c r="I155" s="234">
        <f>ROUND(E155*H155,2)</f>
        <v>0</v>
      </c>
      <c r="J155" s="233"/>
      <c r="K155" s="234">
        <f>ROUND(E155*J155,2)</f>
        <v>0</v>
      </c>
      <c r="L155" s="234">
        <v>21</v>
      </c>
      <c r="M155" s="234">
        <f>G155*(1+L155/100)</f>
        <v>0</v>
      </c>
      <c r="N155" s="232">
        <v>0</v>
      </c>
      <c r="O155" s="232">
        <f>ROUND(E155*N155,2)</f>
        <v>0</v>
      </c>
      <c r="P155" s="232">
        <v>0.13800000000000001</v>
      </c>
      <c r="Q155" s="232">
        <f>ROUND(E155*P155,2)</f>
        <v>2.04</v>
      </c>
      <c r="R155" s="234"/>
      <c r="S155" s="234" t="s">
        <v>146</v>
      </c>
      <c r="T155" s="235" t="s">
        <v>131</v>
      </c>
      <c r="U155" s="220">
        <v>0.16</v>
      </c>
      <c r="V155" s="220">
        <f>ROUND(E155*U155,2)</f>
        <v>2.36</v>
      </c>
      <c r="W155" s="220"/>
      <c r="X155" s="220" t="s">
        <v>147</v>
      </c>
      <c r="Y155" s="209"/>
      <c r="Z155" s="209"/>
      <c r="AA155" s="209"/>
      <c r="AB155" s="209"/>
      <c r="AC155" s="209"/>
      <c r="AD155" s="209"/>
      <c r="AE155" s="209"/>
      <c r="AF155" s="209"/>
      <c r="AG155" s="209" t="s">
        <v>148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1" x14ac:dyDescent="0.2">
      <c r="A156" s="216"/>
      <c r="B156" s="217"/>
      <c r="C156" s="255" t="s">
        <v>184</v>
      </c>
      <c r="D156" s="250"/>
      <c r="E156" s="251"/>
      <c r="F156" s="220"/>
      <c r="G156" s="220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09"/>
      <c r="Z156" s="209"/>
      <c r="AA156" s="209"/>
      <c r="AB156" s="209"/>
      <c r="AC156" s="209"/>
      <c r="AD156" s="209"/>
      <c r="AE156" s="209"/>
      <c r="AF156" s="209"/>
      <c r="AG156" s="209" t="s">
        <v>162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1" x14ac:dyDescent="0.2">
      <c r="A157" s="216"/>
      <c r="B157" s="217"/>
      <c r="C157" s="255" t="s">
        <v>188</v>
      </c>
      <c r="D157" s="250"/>
      <c r="E157" s="251">
        <v>14.76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09"/>
      <c r="Z157" s="209"/>
      <c r="AA157" s="209"/>
      <c r="AB157" s="209"/>
      <c r="AC157" s="209"/>
      <c r="AD157" s="209"/>
      <c r="AE157" s="209"/>
      <c r="AF157" s="209"/>
      <c r="AG157" s="209" t="s">
        <v>162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">
      <c r="A158" s="216"/>
      <c r="B158" s="217"/>
      <c r="C158" s="245"/>
      <c r="D158" s="239"/>
      <c r="E158" s="239"/>
      <c r="F158" s="239"/>
      <c r="G158" s="239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09"/>
      <c r="Z158" s="209"/>
      <c r="AA158" s="209"/>
      <c r="AB158" s="209"/>
      <c r="AC158" s="209"/>
      <c r="AD158" s="209"/>
      <c r="AE158" s="209"/>
      <c r="AF158" s="209"/>
      <c r="AG158" s="209" t="s">
        <v>136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">
      <c r="A159" s="229">
        <v>20</v>
      </c>
      <c r="B159" s="230" t="s">
        <v>267</v>
      </c>
      <c r="C159" s="243" t="s">
        <v>268</v>
      </c>
      <c r="D159" s="231" t="s">
        <v>180</v>
      </c>
      <c r="E159" s="232">
        <v>50</v>
      </c>
      <c r="F159" s="233"/>
      <c r="G159" s="234">
        <f>ROUND(E159*F159,2)</f>
        <v>0</v>
      </c>
      <c r="H159" s="233"/>
      <c r="I159" s="234">
        <f>ROUND(E159*H159,2)</f>
        <v>0</v>
      </c>
      <c r="J159" s="233"/>
      <c r="K159" s="234">
        <f>ROUND(E159*J159,2)</f>
        <v>0</v>
      </c>
      <c r="L159" s="234">
        <v>21</v>
      </c>
      <c r="M159" s="234">
        <f>G159*(1+L159/100)</f>
        <v>0</v>
      </c>
      <c r="N159" s="232">
        <v>5.0000000000000002E-5</v>
      </c>
      <c r="O159" s="232">
        <f>ROUND(E159*N159,2)</f>
        <v>0</v>
      </c>
      <c r="P159" s="232">
        <v>0</v>
      </c>
      <c r="Q159" s="232">
        <f>ROUND(E159*P159,2)</f>
        <v>0</v>
      </c>
      <c r="R159" s="234" t="s">
        <v>269</v>
      </c>
      <c r="S159" s="234" t="s">
        <v>130</v>
      </c>
      <c r="T159" s="235" t="s">
        <v>130</v>
      </c>
      <c r="U159" s="220">
        <v>0</v>
      </c>
      <c r="V159" s="220">
        <f>ROUND(E159*U159,2)</f>
        <v>0</v>
      </c>
      <c r="W159" s="220"/>
      <c r="X159" s="220" t="s">
        <v>270</v>
      </c>
      <c r="Y159" s="209"/>
      <c r="Z159" s="209"/>
      <c r="AA159" s="209"/>
      <c r="AB159" s="209"/>
      <c r="AC159" s="209"/>
      <c r="AD159" s="209"/>
      <c r="AE159" s="209"/>
      <c r="AF159" s="209"/>
      <c r="AG159" s="209" t="s">
        <v>271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">
      <c r="A160" s="216"/>
      <c r="B160" s="217"/>
      <c r="C160" s="256" t="s">
        <v>272</v>
      </c>
      <c r="D160" s="252"/>
      <c r="E160" s="252"/>
      <c r="F160" s="252"/>
      <c r="G160" s="252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09"/>
      <c r="Z160" s="209"/>
      <c r="AA160" s="209"/>
      <c r="AB160" s="209"/>
      <c r="AC160" s="209"/>
      <c r="AD160" s="209"/>
      <c r="AE160" s="209"/>
      <c r="AF160" s="209"/>
      <c r="AG160" s="209" t="s">
        <v>183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36" t="str">
        <f>C160</f>
        <v>a stromů o průměru kmene do 100 mm, s odstraněním kořenů, s odklizením křovin a stromů na vzdálenost do 50 m a jejich spálením.</v>
      </c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">
      <c r="A161" s="216"/>
      <c r="B161" s="217"/>
      <c r="C161" s="255" t="s">
        <v>250</v>
      </c>
      <c r="D161" s="250"/>
      <c r="E161" s="251"/>
      <c r="F161" s="220"/>
      <c r="G161" s="22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09"/>
      <c r="Z161" s="209"/>
      <c r="AA161" s="209"/>
      <c r="AB161" s="209"/>
      <c r="AC161" s="209"/>
      <c r="AD161" s="209"/>
      <c r="AE161" s="209"/>
      <c r="AF161" s="209"/>
      <c r="AG161" s="209" t="s">
        <v>162</v>
      </c>
      <c r="AH161" s="209">
        <v>0</v>
      </c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">
      <c r="A162" s="216"/>
      <c r="B162" s="217"/>
      <c r="C162" s="255" t="s">
        <v>273</v>
      </c>
      <c r="D162" s="250"/>
      <c r="E162" s="251">
        <v>50</v>
      </c>
      <c r="F162" s="220"/>
      <c r="G162" s="220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09"/>
      <c r="Z162" s="209"/>
      <c r="AA162" s="209"/>
      <c r="AB162" s="209"/>
      <c r="AC162" s="209"/>
      <c r="AD162" s="209"/>
      <c r="AE162" s="209"/>
      <c r="AF162" s="209"/>
      <c r="AG162" s="209" t="s">
        <v>162</v>
      </c>
      <c r="AH162" s="209">
        <v>0</v>
      </c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1" x14ac:dyDescent="0.2">
      <c r="A163" s="216"/>
      <c r="B163" s="217"/>
      <c r="C163" s="245"/>
      <c r="D163" s="239"/>
      <c r="E163" s="239"/>
      <c r="F163" s="239"/>
      <c r="G163" s="239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09"/>
      <c r="Z163" s="209"/>
      <c r="AA163" s="209"/>
      <c r="AB163" s="209"/>
      <c r="AC163" s="209"/>
      <c r="AD163" s="209"/>
      <c r="AE163" s="209"/>
      <c r="AF163" s="209"/>
      <c r="AG163" s="209" t="s">
        <v>136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ht="22.5" outlineLevel="1" x14ac:dyDescent="0.2">
      <c r="A164" s="229">
        <v>21</v>
      </c>
      <c r="B164" s="230" t="s">
        <v>274</v>
      </c>
      <c r="C164" s="243" t="s">
        <v>275</v>
      </c>
      <c r="D164" s="231" t="s">
        <v>194</v>
      </c>
      <c r="E164" s="232">
        <v>43.56</v>
      </c>
      <c r="F164" s="233"/>
      <c r="G164" s="234">
        <f>ROUND(E164*F164,2)</f>
        <v>0</v>
      </c>
      <c r="H164" s="233"/>
      <c r="I164" s="234">
        <f>ROUND(E164*H164,2)</f>
        <v>0</v>
      </c>
      <c r="J164" s="233"/>
      <c r="K164" s="234">
        <f>ROUND(E164*J164,2)</f>
        <v>0</v>
      </c>
      <c r="L164" s="234">
        <v>21</v>
      </c>
      <c r="M164" s="234">
        <f>G164*(1+L164/100)</f>
        <v>0</v>
      </c>
      <c r="N164" s="232">
        <v>0</v>
      </c>
      <c r="O164" s="232">
        <f>ROUND(E164*N164,2)</f>
        <v>0</v>
      </c>
      <c r="P164" s="232">
        <v>0</v>
      </c>
      <c r="Q164" s="232">
        <f>ROUND(E164*P164,2)</f>
        <v>0</v>
      </c>
      <c r="R164" s="234" t="s">
        <v>269</v>
      </c>
      <c r="S164" s="234" t="s">
        <v>130</v>
      </c>
      <c r="T164" s="235" t="s">
        <v>130</v>
      </c>
      <c r="U164" s="220">
        <v>0</v>
      </c>
      <c r="V164" s="220">
        <f>ROUND(E164*U164,2)</f>
        <v>0</v>
      </c>
      <c r="W164" s="220"/>
      <c r="X164" s="220" t="s">
        <v>270</v>
      </c>
      <c r="Y164" s="209"/>
      <c r="Z164" s="209"/>
      <c r="AA164" s="209"/>
      <c r="AB164" s="209"/>
      <c r="AC164" s="209"/>
      <c r="AD164" s="209"/>
      <c r="AE164" s="209"/>
      <c r="AF164" s="209"/>
      <c r="AG164" s="209" t="s">
        <v>271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1" x14ac:dyDescent="0.2">
      <c r="A165" s="216"/>
      <c r="B165" s="217"/>
      <c r="C165" s="256" t="s">
        <v>276</v>
      </c>
      <c r="D165" s="252"/>
      <c r="E165" s="252"/>
      <c r="F165" s="252"/>
      <c r="G165" s="252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09"/>
      <c r="Z165" s="209"/>
      <c r="AA165" s="209"/>
      <c r="AB165" s="209"/>
      <c r="AC165" s="209"/>
      <c r="AD165" s="209"/>
      <c r="AE165" s="209"/>
      <c r="AF165" s="209"/>
      <c r="AG165" s="209" t="s">
        <v>183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36" t="str">
        <f>C165</f>
        <v>popř. lesní půdy s naložením, vodorovným přemístěním a složením na hromady nebo se zpětným přemístěním a rozprostřením.</v>
      </c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">
      <c r="A166" s="216"/>
      <c r="B166" s="217"/>
      <c r="C166" s="255" t="s">
        <v>184</v>
      </c>
      <c r="D166" s="250"/>
      <c r="E166" s="251"/>
      <c r="F166" s="220"/>
      <c r="G166" s="220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09"/>
      <c r="Z166" s="209"/>
      <c r="AA166" s="209"/>
      <c r="AB166" s="209"/>
      <c r="AC166" s="209"/>
      <c r="AD166" s="209"/>
      <c r="AE166" s="209"/>
      <c r="AF166" s="209"/>
      <c r="AG166" s="209" t="s">
        <v>162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">
      <c r="A167" s="216"/>
      <c r="B167" s="217"/>
      <c r="C167" s="255" t="s">
        <v>277</v>
      </c>
      <c r="D167" s="250"/>
      <c r="E167" s="251">
        <v>43.56</v>
      </c>
      <c r="F167" s="220"/>
      <c r="G167" s="220"/>
      <c r="H167" s="220"/>
      <c r="I167" s="220"/>
      <c r="J167" s="220"/>
      <c r="K167" s="220"/>
      <c r="L167" s="220"/>
      <c r="M167" s="220"/>
      <c r="N167" s="219"/>
      <c r="O167" s="219"/>
      <c r="P167" s="219"/>
      <c r="Q167" s="219"/>
      <c r="R167" s="220"/>
      <c r="S167" s="220"/>
      <c r="T167" s="220"/>
      <c r="U167" s="220"/>
      <c r="V167" s="220"/>
      <c r="W167" s="220"/>
      <c r="X167" s="220"/>
      <c r="Y167" s="209"/>
      <c r="Z167" s="209"/>
      <c r="AA167" s="209"/>
      <c r="AB167" s="209"/>
      <c r="AC167" s="209"/>
      <c r="AD167" s="209"/>
      <c r="AE167" s="209"/>
      <c r="AF167" s="209"/>
      <c r="AG167" s="209" t="s">
        <v>162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">
      <c r="A168" s="216"/>
      <c r="B168" s="217"/>
      <c r="C168" s="245"/>
      <c r="D168" s="239"/>
      <c r="E168" s="239"/>
      <c r="F168" s="239"/>
      <c r="G168" s="239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09"/>
      <c r="Z168" s="209"/>
      <c r="AA168" s="209"/>
      <c r="AB168" s="209"/>
      <c r="AC168" s="209"/>
      <c r="AD168" s="209"/>
      <c r="AE168" s="209"/>
      <c r="AF168" s="209"/>
      <c r="AG168" s="209" t="s">
        <v>136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1" x14ac:dyDescent="0.2">
      <c r="A169" s="229">
        <v>22</v>
      </c>
      <c r="B169" s="230" t="s">
        <v>278</v>
      </c>
      <c r="C169" s="243" t="s">
        <v>279</v>
      </c>
      <c r="D169" s="231" t="s">
        <v>180</v>
      </c>
      <c r="E169" s="232">
        <v>255.5</v>
      </c>
      <c r="F169" s="233"/>
      <c r="G169" s="234">
        <f>ROUND(E169*F169,2)</f>
        <v>0</v>
      </c>
      <c r="H169" s="233"/>
      <c r="I169" s="234">
        <f>ROUND(E169*H169,2)</f>
        <v>0</v>
      </c>
      <c r="J169" s="233"/>
      <c r="K169" s="234">
        <f>ROUND(E169*J169,2)</f>
        <v>0</v>
      </c>
      <c r="L169" s="234">
        <v>21</v>
      </c>
      <c r="M169" s="234">
        <f>G169*(1+L169/100)</f>
        <v>0</v>
      </c>
      <c r="N169" s="232">
        <v>1.2999999999999999E-4</v>
      </c>
      <c r="O169" s="232">
        <f>ROUND(E169*N169,2)</f>
        <v>0.03</v>
      </c>
      <c r="P169" s="232">
        <v>0</v>
      </c>
      <c r="Q169" s="232">
        <f>ROUND(E169*P169,2)</f>
        <v>0</v>
      </c>
      <c r="R169" s="234"/>
      <c r="S169" s="234" t="s">
        <v>130</v>
      </c>
      <c r="T169" s="235" t="s">
        <v>130</v>
      </c>
      <c r="U169" s="220">
        <v>0</v>
      </c>
      <c r="V169" s="220">
        <f>ROUND(E169*U169,2)</f>
        <v>0</v>
      </c>
      <c r="W169" s="220"/>
      <c r="X169" s="220" t="s">
        <v>270</v>
      </c>
      <c r="Y169" s="209"/>
      <c r="Z169" s="209"/>
      <c r="AA169" s="209"/>
      <c r="AB169" s="209"/>
      <c r="AC169" s="209"/>
      <c r="AD169" s="209"/>
      <c r="AE169" s="209"/>
      <c r="AF169" s="209"/>
      <c r="AG169" s="209" t="s">
        <v>271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1" x14ac:dyDescent="0.2">
      <c r="A170" s="216"/>
      <c r="B170" s="217"/>
      <c r="C170" s="244" t="s">
        <v>280</v>
      </c>
      <c r="D170" s="237"/>
      <c r="E170" s="237"/>
      <c r="F170" s="237"/>
      <c r="G170" s="237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09"/>
      <c r="Z170" s="209"/>
      <c r="AA170" s="209"/>
      <c r="AB170" s="209"/>
      <c r="AC170" s="209"/>
      <c r="AD170" s="209"/>
      <c r="AE170" s="209"/>
      <c r="AF170" s="209"/>
      <c r="AG170" s="209" t="s">
        <v>135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1" x14ac:dyDescent="0.2">
      <c r="A171" s="216"/>
      <c r="B171" s="217"/>
      <c r="C171" s="255" t="s">
        <v>184</v>
      </c>
      <c r="D171" s="250"/>
      <c r="E171" s="251"/>
      <c r="F171" s="220"/>
      <c r="G171" s="220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09"/>
      <c r="Z171" s="209"/>
      <c r="AA171" s="209"/>
      <c r="AB171" s="209"/>
      <c r="AC171" s="209"/>
      <c r="AD171" s="209"/>
      <c r="AE171" s="209"/>
      <c r="AF171" s="209"/>
      <c r="AG171" s="209" t="s">
        <v>162</v>
      </c>
      <c r="AH171" s="209">
        <v>0</v>
      </c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">
      <c r="A172" s="216"/>
      <c r="B172" s="217"/>
      <c r="C172" s="255" t="s">
        <v>281</v>
      </c>
      <c r="D172" s="250"/>
      <c r="E172" s="251">
        <v>255.5</v>
      </c>
      <c r="F172" s="220"/>
      <c r="G172" s="220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09"/>
      <c r="Z172" s="209"/>
      <c r="AA172" s="209"/>
      <c r="AB172" s="209"/>
      <c r="AC172" s="209"/>
      <c r="AD172" s="209"/>
      <c r="AE172" s="209"/>
      <c r="AF172" s="209"/>
      <c r="AG172" s="209" t="s">
        <v>162</v>
      </c>
      <c r="AH172" s="209">
        <v>0</v>
      </c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1" x14ac:dyDescent="0.2">
      <c r="A173" s="216"/>
      <c r="B173" s="217"/>
      <c r="C173" s="245"/>
      <c r="D173" s="239"/>
      <c r="E173" s="239"/>
      <c r="F173" s="239"/>
      <c r="G173" s="239"/>
      <c r="H173" s="220"/>
      <c r="I173" s="220"/>
      <c r="J173" s="220"/>
      <c r="K173" s="220"/>
      <c r="L173" s="220"/>
      <c r="M173" s="220"/>
      <c r="N173" s="219"/>
      <c r="O173" s="219"/>
      <c r="P173" s="219"/>
      <c r="Q173" s="219"/>
      <c r="R173" s="220"/>
      <c r="S173" s="220"/>
      <c r="T173" s="220"/>
      <c r="U173" s="220"/>
      <c r="V173" s="220"/>
      <c r="W173" s="220"/>
      <c r="X173" s="220"/>
      <c r="Y173" s="209"/>
      <c r="Z173" s="209"/>
      <c r="AA173" s="209"/>
      <c r="AB173" s="209"/>
      <c r="AC173" s="209"/>
      <c r="AD173" s="209"/>
      <c r="AE173" s="209"/>
      <c r="AF173" s="209"/>
      <c r="AG173" s="209" t="s">
        <v>136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">
      <c r="A174" s="229">
        <v>23</v>
      </c>
      <c r="B174" s="230" t="s">
        <v>282</v>
      </c>
      <c r="C174" s="243" t="s">
        <v>283</v>
      </c>
      <c r="D174" s="231" t="s">
        <v>180</v>
      </c>
      <c r="E174" s="232">
        <v>50</v>
      </c>
      <c r="F174" s="233"/>
      <c r="G174" s="234">
        <f>ROUND(E174*F174,2)</f>
        <v>0</v>
      </c>
      <c r="H174" s="233"/>
      <c r="I174" s="234">
        <f>ROUND(E174*H174,2)</f>
        <v>0</v>
      </c>
      <c r="J174" s="233"/>
      <c r="K174" s="234">
        <f>ROUND(E174*J174,2)</f>
        <v>0</v>
      </c>
      <c r="L174" s="234">
        <v>21</v>
      </c>
      <c r="M174" s="234">
        <f>G174*(1+L174/100)</f>
        <v>0</v>
      </c>
      <c r="N174" s="232">
        <v>0</v>
      </c>
      <c r="O174" s="232">
        <f>ROUND(E174*N174,2)</f>
        <v>0</v>
      </c>
      <c r="P174" s="232">
        <v>0</v>
      </c>
      <c r="Q174" s="232">
        <f>ROUND(E174*P174,2)</f>
        <v>0</v>
      </c>
      <c r="R174" s="234" t="s">
        <v>269</v>
      </c>
      <c r="S174" s="234" t="s">
        <v>130</v>
      </c>
      <c r="T174" s="235" t="s">
        <v>130</v>
      </c>
      <c r="U174" s="220">
        <v>0</v>
      </c>
      <c r="V174" s="220">
        <f>ROUND(E174*U174,2)</f>
        <v>0</v>
      </c>
      <c r="W174" s="220"/>
      <c r="X174" s="220" t="s">
        <v>270</v>
      </c>
      <c r="Y174" s="209"/>
      <c r="Z174" s="209"/>
      <c r="AA174" s="209"/>
      <c r="AB174" s="209"/>
      <c r="AC174" s="209"/>
      <c r="AD174" s="209"/>
      <c r="AE174" s="209"/>
      <c r="AF174" s="209"/>
      <c r="AG174" s="209" t="s">
        <v>271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ht="45" outlineLevel="1" x14ac:dyDescent="0.2">
      <c r="A175" s="216"/>
      <c r="B175" s="217"/>
      <c r="C175" s="256" t="s">
        <v>284</v>
      </c>
      <c r="D175" s="252"/>
      <c r="E175" s="252"/>
      <c r="F175" s="252"/>
      <c r="G175" s="252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09"/>
      <c r="Z175" s="209"/>
      <c r="AA175" s="209"/>
      <c r="AB175" s="209"/>
      <c r="AC175" s="209"/>
      <c r="AD175" s="209"/>
      <c r="AE175" s="209"/>
      <c r="AF175" s="209"/>
      <c r="AG175" s="209" t="s">
        <v>183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36" t="str">
        <f>C175</f>
        <v>Sejmutí ornice nebo lesní půdy s vodorovným přemístěním na hromady v místě upotřebení nebo na dočasné či trvalé skládky se složením. Úprava pláně v násypech vyrovnáním výškových rozdílů. Úprava pozemku s rozpojením a přehrnutím včetně urovnání. Plošná úprava terénu s urovnáním povrchu, bez doplnění ornice, v hornině 1 až 4. Rozprostření a urovnání ornice v rovině s případným nutným přemístěním hromad nebo dočasných skládek na místo potřeby ze vzdálenosti do 30 m, v rovině nebo ve svahu do 1 : 5.</v>
      </c>
      <c r="BB175" s="209"/>
      <c r="BC175" s="209"/>
      <c r="BD175" s="209"/>
      <c r="BE175" s="209"/>
      <c r="BF175" s="209"/>
      <c r="BG175" s="209"/>
      <c r="BH175" s="209"/>
    </row>
    <row r="176" spans="1:60" outlineLevel="1" x14ac:dyDescent="0.2">
      <c r="A176" s="216"/>
      <c r="B176" s="217"/>
      <c r="C176" s="255" t="s">
        <v>184</v>
      </c>
      <c r="D176" s="250"/>
      <c r="E176" s="251"/>
      <c r="F176" s="220"/>
      <c r="G176" s="220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09"/>
      <c r="Z176" s="209"/>
      <c r="AA176" s="209"/>
      <c r="AB176" s="209"/>
      <c r="AC176" s="209"/>
      <c r="AD176" s="209"/>
      <c r="AE176" s="209"/>
      <c r="AF176" s="209"/>
      <c r="AG176" s="209" t="s">
        <v>162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">
      <c r="A177" s="216"/>
      <c r="B177" s="217"/>
      <c r="C177" s="255" t="s">
        <v>285</v>
      </c>
      <c r="D177" s="250"/>
      <c r="E177" s="251"/>
      <c r="F177" s="220"/>
      <c r="G177" s="220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09"/>
      <c r="Z177" s="209"/>
      <c r="AA177" s="209"/>
      <c r="AB177" s="209"/>
      <c r="AC177" s="209"/>
      <c r="AD177" s="209"/>
      <c r="AE177" s="209"/>
      <c r="AF177" s="209"/>
      <c r="AG177" s="209" t="s">
        <v>162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1" x14ac:dyDescent="0.2">
      <c r="A178" s="216"/>
      <c r="B178" s="217"/>
      <c r="C178" s="255" t="s">
        <v>273</v>
      </c>
      <c r="D178" s="250"/>
      <c r="E178" s="251">
        <v>50</v>
      </c>
      <c r="F178" s="220"/>
      <c r="G178" s="220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09"/>
      <c r="Z178" s="209"/>
      <c r="AA178" s="209"/>
      <c r="AB178" s="209"/>
      <c r="AC178" s="209"/>
      <c r="AD178" s="209"/>
      <c r="AE178" s="209"/>
      <c r="AF178" s="209"/>
      <c r="AG178" s="209" t="s">
        <v>162</v>
      </c>
      <c r="AH178" s="209">
        <v>0</v>
      </c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1" x14ac:dyDescent="0.2">
      <c r="A179" s="216"/>
      <c r="B179" s="217"/>
      <c r="C179" s="245"/>
      <c r="D179" s="239"/>
      <c r="E179" s="239"/>
      <c r="F179" s="239"/>
      <c r="G179" s="239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09"/>
      <c r="Z179" s="209"/>
      <c r="AA179" s="209"/>
      <c r="AB179" s="209"/>
      <c r="AC179" s="209"/>
      <c r="AD179" s="209"/>
      <c r="AE179" s="209"/>
      <c r="AF179" s="209"/>
      <c r="AG179" s="209" t="s">
        <v>136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x14ac:dyDescent="0.2">
      <c r="A180" s="223" t="s">
        <v>125</v>
      </c>
      <c r="B180" s="224" t="s">
        <v>68</v>
      </c>
      <c r="C180" s="242" t="s">
        <v>69</v>
      </c>
      <c r="D180" s="225"/>
      <c r="E180" s="226"/>
      <c r="F180" s="227"/>
      <c r="G180" s="227">
        <f>SUMIF(AG181:AG205,"&lt;&gt;NOR",G181:G205)</f>
        <v>0</v>
      </c>
      <c r="H180" s="227"/>
      <c r="I180" s="227">
        <f>SUM(I181:I205)</f>
        <v>0</v>
      </c>
      <c r="J180" s="227"/>
      <c r="K180" s="227">
        <f>SUM(K181:K205)</f>
        <v>0</v>
      </c>
      <c r="L180" s="227"/>
      <c r="M180" s="227">
        <f>SUM(M181:M205)</f>
        <v>0</v>
      </c>
      <c r="N180" s="226"/>
      <c r="O180" s="226">
        <f>SUM(O181:O205)</f>
        <v>5.41</v>
      </c>
      <c r="P180" s="226"/>
      <c r="Q180" s="226">
        <f>SUM(Q181:Q205)</f>
        <v>0</v>
      </c>
      <c r="R180" s="227"/>
      <c r="S180" s="227"/>
      <c r="T180" s="228"/>
      <c r="U180" s="222"/>
      <c r="V180" s="222">
        <f>SUM(V181:V205)</f>
        <v>32.449999999999996</v>
      </c>
      <c r="W180" s="222"/>
      <c r="X180" s="222"/>
      <c r="AG180" t="s">
        <v>126</v>
      </c>
    </row>
    <row r="181" spans="1:60" ht="22.5" outlineLevel="1" x14ac:dyDescent="0.2">
      <c r="A181" s="229">
        <v>24</v>
      </c>
      <c r="B181" s="230" t="s">
        <v>286</v>
      </c>
      <c r="C181" s="243" t="s">
        <v>287</v>
      </c>
      <c r="D181" s="231" t="s">
        <v>180</v>
      </c>
      <c r="E181" s="232">
        <v>52.73</v>
      </c>
      <c r="F181" s="233"/>
      <c r="G181" s="234">
        <f>ROUND(E181*F181,2)</f>
        <v>0</v>
      </c>
      <c r="H181" s="233"/>
      <c r="I181" s="234">
        <f>ROUND(E181*H181,2)</f>
        <v>0</v>
      </c>
      <c r="J181" s="233"/>
      <c r="K181" s="234">
        <f>ROUND(E181*J181,2)</f>
        <v>0</v>
      </c>
      <c r="L181" s="234">
        <v>21</v>
      </c>
      <c r="M181" s="234">
        <f>G181*(1+L181/100)</f>
        <v>0</v>
      </c>
      <c r="N181" s="232">
        <v>0</v>
      </c>
      <c r="O181" s="232">
        <f>ROUND(E181*N181,2)</f>
        <v>0</v>
      </c>
      <c r="P181" s="232">
        <v>0</v>
      </c>
      <c r="Q181" s="232">
        <f>ROUND(E181*P181,2)</f>
        <v>0</v>
      </c>
      <c r="R181" s="234" t="s">
        <v>288</v>
      </c>
      <c r="S181" s="234" t="s">
        <v>130</v>
      </c>
      <c r="T181" s="235" t="s">
        <v>130</v>
      </c>
      <c r="U181" s="220">
        <v>0.52600000000000002</v>
      </c>
      <c r="V181" s="220">
        <f>ROUND(E181*U181,2)</f>
        <v>27.74</v>
      </c>
      <c r="W181" s="220"/>
      <c r="X181" s="220" t="s">
        <v>147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148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">
      <c r="A182" s="216"/>
      <c r="B182" s="217"/>
      <c r="C182" s="255" t="s">
        <v>184</v>
      </c>
      <c r="D182" s="250"/>
      <c r="E182" s="251"/>
      <c r="F182" s="220"/>
      <c r="G182" s="220"/>
      <c r="H182" s="220"/>
      <c r="I182" s="220"/>
      <c r="J182" s="220"/>
      <c r="K182" s="220"/>
      <c r="L182" s="220"/>
      <c r="M182" s="220"/>
      <c r="N182" s="219"/>
      <c r="O182" s="219"/>
      <c r="P182" s="219"/>
      <c r="Q182" s="219"/>
      <c r="R182" s="220"/>
      <c r="S182" s="220"/>
      <c r="T182" s="220"/>
      <c r="U182" s="220"/>
      <c r="V182" s="220"/>
      <c r="W182" s="220"/>
      <c r="X182" s="220"/>
      <c r="Y182" s="209"/>
      <c r="Z182" s="209"/>
      <c r="AA182" s="209"/>
      <c r="AB182" s="209"/>
      <c r="AC182" s="209"/>
      <c r="AD182" s="209"/>
      <c r="AE182" s="209"/>
      <c r="AF182" s="209"/>
      <c r="AG182" s="209" t="s">
        <v>162</v>
      </c>
      <c r="AH182" s="209">
        <v>0</v>
      </c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">
      <c r="A183" s="216"/>
      <c r="B183" s="217"/>
      <c r="C183" s="255" t="s">
        <v>205</v>
      </c>
      <c r="D183" s="250"/>
      <c r="E183" s="251"/>
      <c r="F183" s="220"/>
      <c r="G183" s="220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09"/>
      <c r="Z183" s="209"/>
      <c r="AA183" s="209"/>
      <c r="AB183" s="209"/>
      <c r="AC183" s="209"/>
      <c r="AD183" s="209"/>
      <c r="AE183" s="209"/>
      <c r="AF183" s="209"/>
      <c r="AG183" s="209" t="s">
        <v>162</v>
      </c>
      <c r="AH183" s="209">
        <v>0</v>
      </c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">
      <c r="A184" s="216"/>
      <c r="B184" s="217"/>
      <c r="C184" s="255" t="s">
        <v>289</v>
      </c>
      <c r="D184" s="250"/>
      <c r="E184" s="251">
        <v>21.829499999999999</v>
      </c>
      <c r="F184" s="220"/>
      <c r="G184" s="220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09"/>
      <c r="Z184" s="209"/>
      <c r="AA184" s="209"/>
      <c r="AB184" s="209"/>
      <c r="AC184" s="209"/>
      <c r="AD184" s="209"/>
      <c r="AE184" s="209"/>
      <c r="AF184" s="209"/>
      <c r="AG184" s="209" t="s">
        <v>162</v>
      </c>
      <c r="AH184" s="209">
        <v>0</v>
      </c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">
      <c r="A185" s="216"/>
      <c r="B185" s="217"/>
      <c r="C185" s="255" t="s">
        <v>184</v>
      </c>
      <c r="D185" s="250"/>
      <c r="E185" s="251"/>
      <c r="F185" s="220"/>
      <c r="G185" s="220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09"/>
      <c r="Z185" s="209"/>
      <c r="AA185" s="209"/>
      <c r="AB185" s="209"/>
      <c r="AC185" s="209"/>
      <c r="AD185" s="209"/>
      <c r="AE185" s="209"/>
      <c r="AF185" s="209"/>
      <c r="AG185" s="209" t="s">
        <v>162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">
      <c r="A186" s="216"/>
      <c r="B186" s="217"/>
      <c r="C186" s="255" t="s">
        <v>290</v>
      </c>
      <c r="D186" s="250"/>
      <c r="E186" s="251"/>
      <c r="F186" s="220"/>
      <c r="G186" s="220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09"/>
      <c r="Z186" s="209"/>
      <c r="AA186" s="209"/>
      <c r="AB186" s="209"/>
      <c r="AC186" s="209"/>
      <c r="AD186" s="209"/>
      <c r="AE186" s="209"/>
      <c r="AF186" s="209"/>
      <c r="AG186" s="209" t="s">
        <v>162</v>
      </c>
      <c r="AH186" s="209">
        <v>0</v>
      </c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1" x14ac:dyDescent="0.2">
      <c r="A187" s="216"/>
      <c r="B187" s="217"/>
      <c r="C187" s="255" t="s">
        <v>291</v>
      </c>
      <c r="D187" s="250"/>
      <c r="E187" s="251"/>
      <c r="F187" s="220"/>
      <c r="G187" s="220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09"/>
      <c r="Z187" s="209"/>
      <c r="AA187" s="209"/>
      <c r="AB187" s="209"/>
      <c r="AC187" s="209"/>
      <c r="AD187" s="209"/>
      <c r="AE187" s="209"/>
      <c r="AF187" s="209"/>
      <c r="AG187" s="209" t="s">
        <v>162</v>
      </c>
      <c r="AH187" s="209">
        <v>0</v>
      </c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">
      <c r="A188" s="216"/>
      <c r="B188" s="217"/>
      <c r="C188" s="255" t="s">
        <v>292</v>
      </c>
      <c r="D188" s="250"/>
      <c r="E188" s="251">
        <v>8.9354999999999993</v>
      </c>
      <c r="F188" s="220"/>
      <c r="G188" s="220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09"/>
      <c r="Z188" s="209"/>
      <c r="AA188" s="209"/>
      <c r="AB188" s="209"/>
      <c r="AC188" s="209"/>
      <c r="AD188" s="209"/>
      <c r="AE188" s="209"/>
      <c r="AF188" s="209"/>
      <c r="AG188" s="209" t="s">
        <v>162</v>
      </c>
      <c r="AH188" s="209">
        <v>0</v>
      </c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1" x14ac:dyDescent="0.2">
      <c r="A189" s="216"/>
      <c r="B189" s="217"/>
      <c r="C189" s="255" t="s">
        <v>293</v>
      </c>
      <c r="D189" s="250"/>
      <c r="E189" s="251"/>
      <c r="F189" s="220"/>
      <c r="G189" s="220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09"/>
      <c r="Z189" s="209"/>
      <c r="AA189" s="209"/>
      <c r="AB189" s="209"/>
      <c r="AC189" s="209"/>
      <c r="AD189" s="209"/>
      <c r="AE189" s="209"/>
      <c r="AF189" s="209"/>
      <c r="AG189" s="209" t="s">
        <v>162</v>
      </c>
      <c r="AH189" s="209">
        <v>0</v>
      </c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">
      <c r="A190" s="216"/>
      <c r="B190" s="217"/>
      <c r="C190" s="255" t="s">
        <v>294</v>
      </c>
      <c r="D190" s="250"/>
      <c r="E190" s="251">
        <v>12.765000000000001</v>
      </c>
      <c r="F190" s="220"/>
      <c r="G190" s="220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09"/>
      <c r="Z190" s="209"/>
      <c r="AA190" s="209"/>
      <c r="AB190" s="209"/>
      <c r="AC190" s="209"/>
      <c r="AD190" s="209"/>
      <c r="AE190" s="209"/>
      <c r="AF190" s="209"/>
      <c r="AG190" s="209" t="s">
        <v>162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1" x14ac:dyDescent="0.2">
      <c r="A191" s="216"/>
      <c r="B191" s="217"/>
      <c r="C191" s="255" t="s">
        <v>207</v>
      </c>
      <c r="D191" s="250"/>
      <c r="E191" s="251"/>
      <c r="F191" s="220"/>
      <c r="G191" s="220"/>
      <c r="H191" s="220"/>
      <c r="I191" s="220"/>
      <c r="J191" s="220"/>
      <c r="K191" s="220"/>
      <c r="L191" s="220"/>
      <c r="M191" s="220"/>
      <c r="N191" s="219"/>
      <c r="O191" s="219"/>
      <c r="P191" s="219"/>
      <c r="Q191" s="219"/>
      <c r="R191" s="220"/>
      <c r="S191" s="220"/>
      <c r="T191" s="220"/>
      <c r="U191" s="220"/>
      <c r="V191" s="220"/>
      <c r="W191" s="220"/>
      <c r="X191" s="220"/>
      <c r="Y191" s="209"/>
      <c r="Z191" s="209"/>
      <c r="AA191" s="209"/>
      <c r="AB191" s="209"/>
      <c r="AC191" s="209"/>
      <c r="AD191" s="209"/>
      <c r="AE191" s="209"/>
      <c r="AF191" s="209"/>
      <c r="AG191" s="209" t="s">
        <v>162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">
      <c r="A192" s="216"/>
      <c r="B192" s="217"/>
      <c r="C192" s="255" t="s">
        <v>295</v>
      </c>
      <c r="D192" s="250"/>
      <c r="E192" s="251">
        <v>9.1999999999999993</v>
      </c>
      <c r="F192" s="220"/>
      <c r="G192" s="220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09"/>
      <c r="Z192" s="209"/>
      <c r="AA192" s="209"/>
      <c r="AB192" s="209"/>
      <c r="AC192" s="209"/>
      <c r="AD192" s="209"/>
      <c r="AE192" s="209"/>
      <c r="AF192" s="209"/>
      <c r="AG192" s="209" t="s">
        <v>162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">
      <c r="A193" s="216"/>
      <c r="B193" s="217"/>
      <c r="C193" s="245"/>
      <c r="D193" s="239"/>
      <c r="E193" s="239"/>
      <c r="F193" s="239"/>
      <c r="G193" s="239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09"/>
      <c r="Z193" s="209"/>
      <c r="AA193" s="209"/>
      <c r="AB193" s="209"/>
      <c r="AC193" s="209"/>
      <c r="AD193" s="209"/>
      <c r="AE193" s="209"/>
      <c r="AF193" s="209"/>
      <c r="AG193" s="209" t="s">
        <v>136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">
      <c r="A194" s="229">
        <v>25</v>
      </c>
      <c r="B194" s="230" t="s">
        <v>296</v>
      </c>
      <c r="C194" s="243" t="s">
        <v>297</v>
      </c>
      <c r="D194" s="231" t="s">
        <v>194</v>
      </c>
      <c r="E194" s="232">
        <v>2.04</v>
      </c>
      <c r="F194" s="233"/>
      <c r="G194" s="234">
        <f>ROUND(E194*F194,2)</f>
        <v>0</v>
      </c>
      <c r="H194" s="233"/>
      <c r="I194" s="234">
        <f>ROUND(E194*H194,2)</f>
        <v>0</v>
      </c>
      <c r="J194" s="233"/>
      <c r="K194" s="234">
        <f>ROUND(E194*J194,2)</f>
        <v>0</v>
      </c>
      <c r="L194" s="234">
        <v>21</v>
      </c>
      <c r="M194" s="234">
        <f>G194*(1+L194/100)</f>
        <v>0</v>
      </c>
      <c r="N194" s="232">
        <v>2.5249999999999999</v>
      </c>
      <c r="O194" s="232">
        <f>ROUND(E194*N194,2)</f>
        <v>5.15</v>
      </c>
      <c r="P194" s="232">
        <v>0</v>
      </c>
      <c r="Q194" s="232">
        <f>ROUND(E194*P194,2)</f>
        <v>0</v>
      </c>
      <c r="R194" s="234" t="s">
        <v>298</v>
      </c>
      <c r="S194" s="234" t="s">
        <v>130</v>
      </c>
      <c r="T194" s="235" t="s">
        <v>130</v>
      </c>
      <c r="U194" s="220">
        <v>0.48</v>
      </c>
      <c r="V194" s="220">
        <f>ROUND(E194*U194,2)</f>
        <v>0.98</v>
      </c>
      <c r="W194" s="220"/>
      <c r="X194" s="220" t="s">
        <v>147</v>
      </c>
      <c r="Y194" s="209"/>
      <c r="Z194" s="209"/>
      <c r="AA194" s="209"/>
      <c r="AB194" s="209"/>
      <c r="AC194" s="209"/>
      <c r="AD194" s="209"/>
      <c r="AE194" s="209"/>
      <c r="AF194" s="209"/>
      <c r="AG194" s="209" t="s">
        <v>148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">
      <c r="A195" s="216"/>
      <c r="B195" s="217"/>
      <c r="C195" s="256" t="s">
        <v>299</v>
      </c>
      <c r="D195" s="252"/>
      <c r="E195" s="252"/>
      <c r="F195" s="252"/>
      <c r="G195" s="252"/>
      <c r="H195" s="220"/>
      <c r="I195" s="220"/>
      <c r="J195" s="220"/>
      <c r="K195" s="220"/>
      <c r="L195" s="220"/>
      <c r="M195" s="220"/>
      <c r="N195" s="219"/>
      <c r="O195" s="219"/>
      <c r="P195" s="219"/>
      <c r="Q195" s="219"/>
      <c r="R195" s="220"/>
      <c r="S195" s="220"/>
      <c r="T195" s="220"/>
      <c r="U195" s="220"/>
      <c r="V195" s="220"/>
      <c r="W195" s="220"/>
      <c r="X195" s="220"/>
      <c r="Y195" s="209"/>
      <c r="Z195" s="209"/>
      <c r="AA195" s="209"/>
      <c r="AB195" s="209"/>
      <c r="AC195" s="209"/>
      <c r="AD195" s="209"/>
      <c r="AE195" s="209"/>
      <c r="AF195" s="209"/>
      <c r="AG195" s="209" t="s">
        <v>183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">
      <c r="A196" s="216"/>
      <c r="B196" s="217"/>
      <c r="C196" s="255" t="s">
        <v>184</v>
      </c>
      <c r="D196" s="250"/>
      <c r="E196" s="251"/>
      <c r="F196" s="220"/>
      <c r="G196" s="220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09"/>
      <c r="Z196" s="209"/>
      <c r="AA196" s="209"/>
      <c r="AB196" s="209"/>
      <c r="AC196" s="209"/>
      <c r="AD196" s="209"/>
      <c r="AE196" s="209"/>
      <c r="AF196" s="209"/>
      <c r="AG196" s="209" t="s">
        <v>162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">
      <c r="A197" s="216"/>
      <c r="B197" s="217"/>
      <c r="C197" s="255" t="s">
        <v>300</v>
      </c>
      <c r="D197" s="250"/>
      <c r="E197" s="251"/>
      <c r="F197" s="220"/>
      <c r="G197" s="220"/>
      <c r="H197" s="220"/>
      <c r="I197" s="220"/>
      <c r="J197" s="220"/>
      <c r="K197" s="220"/>
      <c r="L197" s="220"/>
      <c r="M197" s="220"/>
      <c r="N197" s="219"/>
      <c r="O197" s="219"/>
      <c r="P197" s="219"/>
      <c r="Q197" s="219"/>
      <c r="R197" s="220"/>
      <c r="S197" s="220"/>
      <c r="T197" s="220"/>
      <c r="U197" s="220"/>
      <c r="V197" s="220"/>
      <c r="W197" s="220"/>
      <c r="X197" s="220"/>
      <c r="Y197" s="209"/>
      <c r="Z197" s="209"/>
      <c r="AA197" s="209"/>
      <c r="AB197" s="209"/>
      <c r="AC197" s="209"/>
      <c r="AD197" s="209"/>
      <c r="AE197" s="209"/>
      <c r="AF197" s="209"/>
      <c r="AG197" s="209" t="s">
        <v>162</v>
      </c>
      <c r="AH197" s="209">
        <v>0</v>
      </c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">
      <c r="A198" s="216"/>
      <c r="B198" s="217"/>
      <c r="C198" s="255" t="s">
        <v>301</v>
      </c>
      <c r="D198" s="250"/>
      <c r="E198" s="251">
        <v>2.04</v>
      </c>
      <c r="F198" s="220"/>
      <c r="G198" s="220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09"/>
      <c r="Z198" s="209"/>
      <c r="AA198" s="209"/>
      <c r="AB198" s="209"/>
      <c r="AC198" s="209"/>
      <c r="AD198" s="209"/>
      <c r="AE198" s="209"/>
      <c r="AF198" s="209"/>
      <c r="AG198" s="209" t="s">
        <v>162</v>
      </c>
      <c r="AH198" s="209">
        <v>0</v>
      </c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">
      <c r="A199" s="216"/>
      <c r="B199" s="217"/>
      <c r="C199" s="245"/>
      <c r="D199" s="239"/>
      <c r="E199" s="239"/>
      <c r="F199" s="239"/>
      <c r="G199" s="239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09"/>
      <c r="Z199" s="209"/>
      <c r="AA199" s="209"/>
      <c r="AB199" s="209"/>
      <c r="AC199" s="209"/>
      <c r="AD199" s="209"/>
      <c r="AE199" s="209"/>
      <c r="AF199" s="209"/>
      <c r="AG199" s="209" t="s">
        <v>136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">
      <c r="A200" s="229">
        <v>26</v>
      </c>
      <c r="B200" s="230" t="s">
        <v>302</v>
      </c>
      <c r="C200" s="243" t="s">
        <v>303</v>
      </c>
      <c r="D200" s="231" t="s">
        <v>304</v>
      </c>
      <c r="E200" s="232">
        <v>0.24479999999999999</v>
      </c>
      <c r="F200" s="233"/>
      <c r="G200" s="234">
        <f>ROUND(E200*F200,2)</f>
        <v>0</v>
      </c>
      <c r="H200" s="233"/>
      <c r="I200" s="234">
        <f>ROUND(E200*H200,2)</f>
        <v>0</v>
      </c>
      <c r="J200" s="233"/>
      <c r="K200" s="234">
        <f>ROUND(E200*J200,2)</f>
        <v>0</v>
      </c>
      <c r="L200" s="234">
        <v>21</v>
      </c>
      <c r="M200" s="234">
        <f>G200*(1+L200/100)</f>
        <v>0</v>
      </c>
      <c r="N200" s="232">
        <v>1.0570200000000001</v>
      </c>
      <c r="O200" s="232">
        <f>ROUND(E200*N200,2)</f>
        <v>0.26</v>
      </c>
      <c r="P200" s="232">
        <v>0</v>
      </c>
      <c r="Q200" s="232">
        <f>ROUND(E200*P200,2)</f>
        <v>0</v>
      </c>
      <c r="R200" s="234" t="s">
        <v>298</v>
      </c>
      <c r="S200" s="234" t="s">
        <v>130</v>
      </c>
      <c r="T200" s="235" t="s">
        <v>130</v>
      </c>
      <c r="U200" s="220">
        <v>15.231</v>
      </c>
      <c r="V200" s="220">
        <f>ROUND(E200*U200,2)</f>
        <v>3.73</v>
      </c>
      <c r="W200" s="220"/>
      <c r="X200" s="220" t="s">
        <v>147</v>
      </c>
      <c r="Y200" s="209"/>
      <c r="Z200" s="209"/>
      <c r="AA200" s="209"/>
      <c r="AB200" s="209"/>
      <c r="AC200" s="209"/>
      <c r="AD200" s="209"/>
      <c r="AE200" s="209"/>
      <c r="AF200" s="209"/>
      <c r="AG200" s="209" t="s">
        <v>148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1" x14ac:dyDescent="0.2">
      <c r="A201" s="216"/>
      <c r="B201" s="217"/>
      <c r="C201" s="256" t="s">
        <v>305</v>
      </c>
      <c r="D201" s="252"/>
      <c r="E201" s="252"/>
      <c r="F201" s="252"/>
      <c r="G201" s="252"/>
      <c r="H201" s="220"/>
      <c r="I201" s="220"/>
      <c r="J201" s="220"/>
      <c r="K201" s="220"/>
      <c r="L201" s="220"/>
      <c r="M201" s="220"/>
      <c r="N201" s="219"/>
      <c r="O201" s="219"/>
      <c r="P201" s="219"/>
      <c r="Q201" s="219"/>
      <c r="R201" s="220"/>
      <c r="S201" s="220"/>
      <c r="T201" s="220"/>
      <c r="U201" s="220"/>
      <c r="V201" s="220"/>
      <c r="W201" s="220"/>
      <c r="X201" s="220"/>
      <c r="Y201" s="209"/>
      <c r="Z201" s="209"/>
      <c r="AA201" s="209"/>
      <c r="AB201" s="209"/>
      <c r="AC201" s="209"/>
      <c r="AD201" s="209"/>
      <c r="AE201" s="209"/>
      <c r="AF201" s="209"/>
      <c r="AG201" s="209" t="s">
        <v>183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1" x14ac:dyDescent="0.2">
      <c r="A202" s="216"/>
      <c r="B202" s="217"/>
      <c r="C202" s="255" t="s">
        <v>184</v>
      </c>
      <c r="D202" s="250"/>
      <c r="E202" s="251"/>
      <c r="F202" s="220"/>
      <c r="G202" s="220"/>
      <c r="H202" s="220"/>
      <c r="I202" s="220"/>
      <c r="J202" s="220"/>
      <c r="K202" s="220"/>
      <c r="L202" s="220"/>
      <c r="M202" s="220"/>
      <c r="N202" s="219"/>
      <c r="O202" s="219"/>
      <c r="P202" s="219"/>
      <c r="Q202" s="219"/>
      <c r="R202" s="220"/>
      <c r="S202" s="220"/>
      <c r="T202" s="220"/>
      <c r="U202" s="220"/>
      <c r="V202" s="220"/>
      <c r="W202" s="220"/>
      <c r="X202" s="220"/>
      <c r="Y202" s="209"/>
      <c r="Z202" s="209"/>
      <c r="AA202" s="209"/>
      <c r="AB202" s="209"/>
      <c r="AC202" s="209"/>
      <c r="AD202" s="209"/>
      <c r="AE202" s="209"/>
      <c r="AF202" s="209"/>
      <c r="AG202" s="209" t="s">
        <v>162</v>
      </c>
      <c r="AH202" s="209">
        <v>0</v>
      </c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1" x14ac:dyDescent="0.2">
      <c r="A203" s="216"/>
      <c r="B203" s="217"/>
      <c r="C203" s="255" t="s">
        <v>300</v>
      </c>
      <c r="D203" s="250"/>
      <c r="E203" s="251"/>
      <c r="F203" s="220"/>
      <c r="G203" s="220"/>
      <c r="H203" s="220"/>
      <c r="I203" s="220"/>
      <c r="J203" s="220"/>
      <c r="K203" s="220"/>
      <c r="L203" s="220"/>
      <c r="M203" s="220"/>
      <c r="N203" s="219"/>
      <c r="O203" s="219"/>
      <c r="P203" s="219"/>
      <c r="Q203" s="219"/>
      <c r="R203" s="220"/>
      <c r="S203" s="220"/>
      <c r="T203" s="220"/>
      <c r="U203" s="220"/>
      <c r="V203" s="220"/>
      <c r="W203" s="220"/>
      <c r="X203" s="220"/>
      <c r="Y203" s="209"/>
      <c r="Z203" s="209"/>
      <c r="AA203" s="209"/>
      <c r="AB203" s="209"/>
      <c r="AC203" s="209"/>
      <c r="AD203" s="209"/>
      <c r="AE203" s="209"/>
      <c r="AF203" s="209"/>
      <c r="AG203" s="209" t="s">
        <v>162</v>
      </c>
      <c r="AH203" s="209">
        <v>0</v>
      </c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1" x14ac:dyDescent="0.2">
      <c r="A204" s="216"/>
      <c r="B204" s="217"/>
      <c r="C204" s="255" t="s">
        <v>306</v>
      </c>
      <c r="D204" s="250"/>
      <c r="E204" s="251">
        <v>0.24479999999999999</v>
      </c>
      <c r="F204" s="220"/>
      <c r="G204" s="220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09"/>
      <c r="Z204" s="209"/>
      <c r="AA204" s="209"/>
      <c r="AB204" s="209"/>
      <c r="AC204" s="209"/>
      <c r="AD204" s="209"/>
      <c r="AE204" s="209"/>
      <c r="AF204" s="209"/>
      <c r="AG204" s="209" t="s">
        <v>162</v>
      </c>
      <c r="AH204" s="209">
        <v>0</v>
      </c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">
      <c r="A205" s="216"/>
      <c r="B205" s="217"/>
      <c r="C205" s="245"/>
      <c r="D205" s="239"/>
      <c r="E205" s="239"/>
      <c r="F205" s="239"/>
      <c r="G205" s="239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09"/>
      <c r="Z205" s="209"/>
      <c r="AA205" s="209"/>
      <c r="AB205" s="209"/>
      <c r="AC205" s="209"/>
      <c r="AD205" s="209"/>
      <c r="AE205" s="209"/>
      <c r="AF205" s="209"/>
      <c r="AG205" s="209" t="s">
        <v>136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x14ac:dyDescent="0.2">
      <c r="A206" s="223" t="s">
        <v>125</v>
      </c>
      <c r="B206" s="224" t="s">
        <v>70</v>
      </c>
      <c r="C206" s="242" t="s">
        <v>71</v>
      </c>
      <c r="D206" s="225"/>
      <c r="E206" s="226"/>
      <c r="F206" s="227"/>
      <c r="G206" s="227">
        <f>SUMIF(AG207:AG245,"&lt;&gt;NOR",G207:G245)</f>
        <v>0</v>
      </c>
      <c r="H206" s="227"/>
      <c r="I206" s="227">
        <f>SUM(I207:I245)</f>
        <v>0</v>
      </c>
      <c r="J206" s="227"/>
      <c r="K206" s="227">
        <f>SUM(K207:K245)</f>
        <v>0</v>
      </c>
      <c r="L206" s="227"/>
      <c r="M206" s="227">
        <f>SUM(M207:M245)</f>
        <v>0</v>
      </c>
      <c r="N206" s="226"/>
      <c r="O206" s="226">
        <f>SUM(O207:O245)</f>
        <v>10.78</v>
      </c>
      <c r="P206" s="226"/>
      <c r="Q206" s="226">
        <f>SUM(Q207:Q245)</f>
        <v>0</v>
      </c>
      <c r="R206" s="227"/>
      <c r="S206" s="227"/>
      <c r="T206" s="228"/>
      <c r="U206" s="222"/>
      <c r="V206" s="222">
        <f>SUM(V207:V245)</f>
        <v>10.11</v>
      </c>
      <c r="W206" s="222"/>
      <c r="X206" s="222"/>
      <c r="AG206" t="s">
        <v>126</v>
      </c>
    </row>
    <row r="207" spans="1:60" outlineLevel="1" x14ac:dyDescent="0.2">
      <c r="A207" s="229">
        <v>27</v>
      </c>
      <c r="B207" s="230" t="s">
        <v>307</v>
      </c>
      <c r="C207" s="243" t="s">
        <v>308</v>
      </c>
      <c r="D207" s="231" t="s">
        <v>194</v>
      </c>
      <c r="E207" s="232">
        <v>1.27444</v>
      </c>
      <c r="F207" s="233"/>
      <c r="G207" s="234">
        <f>ROUND(E207*F207,2)</f>
        <v>0</v>
      </c>
      <c r="H207" s="233"/>
      <c r="I207" s="234">
        <f>ROUND(E207*H207,2)</f>
        <v>0</v>
      </c>
      <c r="J207" s="233"/>
      <c r="K207" s="234">
        <f>ROUND(E207*J207,2)</f>
        <v>0</v>
      </c>
      <c r="L207" s="234">
        <v>21</v>
      </c>
      <c r="M207" s="234">
        <f>G207*(1+L207/100)</f>
        <v>0</v>
      </c>
      <c r="N207" s="232">
        <v>2.5249999999999999</v>
      </c>
      <c r="O207" s="232">
        <f>ROUND(E207*N207,2)</f>
        <v>3.22</v>
      </c>
      <c r="P207" s="232">
        <v>0</v>
      </c>
      <c r="Q207" s="232">
        <f>ROUND(E207*P207,2)</f>
        <v>0</v>
      </c>
      <c r="R207" s="234" t="s">
        <v>288</v>
      </c>
      <c r="S207" s="234" t="s">
        <v>130</v>
      </c>
      <c r="T207" s="235" t="s">
        <v>130</v>
      </c>
      <c r="U207" s="220">
        <v>1.89</v>
      </c>
      <c r="V207" s="220">
        <f>ROUND(E207*U207,2)</f>
        <v>2.41</v>
      </c>
      <c r="W207" s="220"/>
      <c r="X207" s="220" t="s">
        <v>147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148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">
      <c r="A208" s="216"/>
      <c r="B208" s="217"/>
      <c r="C208" s="244" t="s">
        <v>309</v>
      </c>
      <c r="D208" s="237"/>
      <c r="E208" s="237"/>
      <c r="F208" s="237"/>
      <c r="G208" s="237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09"/>
      <c r="Z208" s="209"/>
      <c r="AA208" s="209"/>
      <c r="AB208" s="209"/>
      <c r="AC208" s="209"/>
      <c r="AD208" s="209"/>
      <c r="AE208" s="209"/>
      <c r="AF208" s="209"/>
      <c r="AG208" s="209" t="s">
        <v>135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">
      <c r="A209" s="216"/>
      <c r="B209" s="217"/>
      <c r="C209" s="255" t="s">
        <v>310</v>
      </c>
      <c r="D209" s="250"/>
      <c r="E209" s="251"/>
      <c r="F209" s="220"/>
      <c r="G209" s="220"/>
      <c r="H209" s="220"/>
      <c r="I209" s="220"/>
      <c r="J209" s="220"/>
      <c r="K209" s="220"/>
      <c r="L209" s="220"/>
      <c r="M209" s="220"/>
      <c r="N209" s="219"/>
      <c r="O209" s="219"/>
      <c r="P209" s="219"/>
      <c r="Q209" s="219"/>
      <c r="R209" s="220"/>
      <c r="S209" s="220"/>
      <c r="T209" s="220"/>
      <c r="U209" s="220"/>
      <c r="V209" s="220"/>
      <c r="W209" s="220"/>
      <c r="X209" s="220"/>
      <c r="Y209" s="209"/>
      <c r="Z209" s="209"/>
      <c r="AA209" s="209"/>
      <c r="AB209" s="209"/>
      <c r="AC209" s="209"/>
      <c r="AD209" s="209"/>
      <c r="AE209" s="209"/>
      <c r="AF209" s="209"/>
      <c r="AG209" s="209" t="s">
        <v>162</v>
      </c>
      <c r="AH209" s="209">
        <v>0</v>
      </c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">
      <c r="A210" s="216"/>
      <c r="B210" s="217"/>
      <c r="C210" s="255" t="s">
        <v>311</v>
      </c>
      <c r="D210" s="250"/>
      <c r="E210" s="251"/>
      <c r="F210" s="220"/>
      <c r="G210" s="220"/>
      <c r="H210" s="220"/>
      <c r="I210" s="220"/>
      <c r="J210" s="220"/>
      <c r="K210" s="220"/>
      <c r="L210" s="220"/>
      <c r="M210" s="220"/>
      <c r="N210" s="219"/>
      <c r="O210" s="219"/>
      <c r="P210" s="219"/>
      <c r="Q210" s="219"/>
      <c r="R210" s="220"/>
      <c r="S210" s="220"/>
      <c r="T210" s="220"/>
      <c r="U210" s="220"/>
      <c r="V210" s="220"/>
      <c r="W210" s="220"/>
      <c r="X210" s="220"/>
      <c r="Y210" s="209"/>
      <c r="Z210" s="209"/>
      <c r="AA210" s="209"/>
      <c r="AB210" s="209"/>
      <c r="AC210" s="209"/>
      <c r="AD210" s="209"/>
      <c r="AE210" s="209"/>
      <c r="AF210" s="209"/>
      <c r="AG210" s="209" t="s">
        <v>162</v>
      </c>
      <c r="AH210" s="209">
        <v>0</v>
      </c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1" x14ac:dyDescent="0.2">
      <c r="A211" s="216"/>
      <c r="B211" s="217"/>
      <c r="C211" s="255" t="s">
        <v>312</v>
      </c>
      <c r="D211" s="250"/>
      <c r="E211" s="251">
        <v>0.85184000000000004</v>
      </c>
      <c r="F211" s="220"/>
      <c r="G211" s="220"/>
      <c r="H211" s="220"/>
      <c r="I211" s="220"/>
      <c r="J211" s="220"/>
      <c r="K211" s="220"/>
      <c r="L211" s="220"/>
      <c r="M211" s="220"/>
      <c r="N211" s="219"/>
      <c r="O211" s="219"/>
      <c r="P211" s="219"/>
      <c r="Q211" s="219"/>
      <c r="R211" s="220"/>
      <c r="S211" s="220"/>
      <c r="T211" s="220"/>
      <c r="U211" s="220"/>
      <c r="V211" s="220"/>
      <c r="W211" s="220"/>
      <c r="X211" s="220"/>
      <c r="Y211" s="209"/>
      <c r="Z211" s="209"/>
      <c r="AA211" s="209"/>
      <c r="AB211" s="209"/>
      <c r="AC211" s="209"/>
      <c r="AD211" s="209"/>
      <c r="AE211" s="209"/>
      <c r="AF211" s="209"/>
      <c r="AG211" s="209" t="s">
        <v>162</v>
      </c>
      <c r="AH211" s="209">
        <v>0</v>
      </c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">
      <c r="A212" s="216"/>
      <c r="B212" s="217"/>
      <c r="C212" s="255" t="s">
        <v>313</v>
      </c>
      <c r="D212" s="250"/>
      <c r="E212" s="251"/>
      <c r="F212" s="220"/>
      <c r="G212" s="220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09"/>
      <c r="Z212" s="209"/>
      <c r="AA212" s="209"/>
      <c r="AB212" s="209"/>
      <c r="AC212" s="209"/>
      <c r="AD212" s="209"/>
      <c r="AE212" s="209"/>
      <c r="AF212" s="209"/>
      <c r="AG212" s="209" t="s">
        <v>162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">
      <c r="A213" s="216"/>
      <c r="B213" s="217"/>
      <c r="C213" s="255" t="s">
        <v>314</v>
      </c>
      <c r="D213" s="250"/>
      <c r="E213" s="251">
        <v>0.18260000000000001</v>
      </c>
      <c r="F213" s="220"/>
      <c r="G213" s="220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09"/>
      <c r="Z213" s="209"/>
      <c r="AA213" s="209"/>
      <c r="AB213" s="209"/>
      <c r="AC213" s="209"/>
      <c r="AD213" s="209"/>
      <c r="AE213" s="209"/>
      <c r="AF213" s="209"/>
      <c r="AG213" s="209" t="s">
        <v>162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">
      <c r="A214" s="216"/>
      <c r="B214" s="217"/>
      <c r="C214" s="255" t="s">
        <v>315</v>
      </c>
      <c r="D214" s="250"/>
      <c r="E214" s="251"/>
      <c r="F214" s="220"/>
      <c r="G214" s="220"/>
      <c r="H214" s="220"/>
      <c r="I214" s="220"/>
      <c r="J214" s="220"/>
      <c r="K214" s="220"/>
      <c r="L214" s="220"/>
      <c r="M214" s="220"/>
      <c r="N214" s="219"/>
      <c r="O214" s="219"/>
      <c r="P214" s="219"/>
      <c r="Q214" s="219"/>
      <c r="R214" s="220"/>
      <c r="S214" s="220"/>
      <c r="T214" s="220"/>
      <c r="U214" s="220"/>
      <c r="V214" s="220"/>
      <c r="W214" s="220"/>
      <c r="X214" s="220"/>
      <c r="Y214" s="209"/>
      <c r="Z214" s="209"/>
      <c r="AA214" s="209"/>
      <c r="AB214" s="209"/>
      <c r="AC214" s="209"/>
      <c r="AD214" s="209"/>
      <c r="AE214" s="209"/>
      <c r="AF214" s="209"/>
      <c r="AG214" s="209" t="s">
        <v>162</v>
      </c>
      <c r="AH214" s="209">
        <v>0</v>
      </c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">
      <c r="A215" s="216"/>
      <c r="B215" s="217"/>
      <c r="C215" s="255" t="s">
        <v>316</v>
      </c>
      <c r="D215" s="250"/>
      <c r="E215" s="251">
        <v>0.24</v>
      </c>
      <c r="F215" s="220"/>
      <c r="G215" s="220"/>
      <c r="H215" s="220"/>
      <c r="I215" s="220"/>
      <c r="J215" s="220"/>
      <c r="K215" s="220"/>
      <c r="L215" s="220"/>
      <c r="M215" s="220"/>
      <c r="N215" s="219"/>
      <c r="O215" s="219"/>
      <c r="P215" s="219"/>
      <c r="Q215" s="219"/>
      <c r="R215" s="220"/>
      <c r="S215" s="220"/>
      <c r="T215" s="220"/>
      <c r="U215" s="220"/>
      <c r="V215" s="220"/>
      <c r="W215" s="220"/>
      <c r="X215" s="220"/>
      <c r="Y215" s="209"/>
      <c r="Z215" s="209"/>
      <c r="AA215" s="209"/>
      <c r="AB215" s="209"/>
      <c r="AC215" s="209"/>
      <c r="AD215" s="209"/>
      <c r="AE215" s="209"/>
      <c r="AF215" s="209"/>
      <c r="AG215" s="209" t="s">
        <v>162</v>
      </c>
      <c r="AH215" s="209">
        <v>0</v>
      </c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">
      <c r="A216" s="216"/>
      <c r="B216" s="217"/>
      <c r="C216" s="245"/>
      <c r="D216" s="239"/>
      <c r="E216" s="239"/>
      <c r="F216" s="239"/>
      <c r="G216" s="239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09"/>
      <c r="Z216" s="209"/>
      <c r="AA216" s="209"/>
      <c r="AB216" s="209"/>
      <c r="AC216" s="209"/>
      <c r="AD216" s="209"/>
      <c r="AE216" s="209"/>
      <c r="AF216" s="209"/>
      <c r="AG216" s="209" t="s">
        <v>136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">
      <c r="A217" s="229">
        <v>28</v>
      </c>
      <c r="B217" s="230" t="s">
        <v>317</v>
      </c>
      <c r="C217" s="243" t="s">
        <v>318</v>
      </c>
      <c r="D217" s="231" t="s">
        <v>194</v>
      </c>
      <c r="E217" s="232">
        <v>3.9192999999999998</v>
      </c>
      <c r="F217" s="233"/>
      <c r="G217" s="234">
        <f>ROUND(E217*F217,2)</f>
        <v>0</v>
      </c>
      <c r="H217" s="233"/>
      <c r="I217" s="234">
        <f>ROUND(E217*H217,2)</f>
        <v>0</v>
      </c>
      <c r="J217" s="233"/>
      <c r="K217" s="234">
        <f>ROUND(E217*J217,2)</f>
        <v>0</v>
      </c>
      <c r="L217" s="234">
        <v>21</v>
      </c>
      <c r="M217" s="234">
        <f>G217*(1+L217/100)</f>
        <v>0</v>
      </c>
      <c r="N217" s="232">
        <v>1.9205000000000001</v>
      </c>
      <c r="O217" s="232">
        <f>ROUND(E217*N217,2)</f>
        <v>7.53</v>
      </c>
      <c r="P217" s="232">
        <v>0</v>
      </c>
      <c r="Q217" s="232">
        <f>ROUND(E217*P217,2)</f>
        <v>0</v>
      </c>
      <c r="R217" s="234" t="s">
        <v>288</v>
      </c>
      <c r="S217" s="234" t="s">
        <v>130</v>
      </c>
      <c r="T217" s="235" t="s">
        <v>130</v>
      </c>
      <c r="U217" s="220">
        <v>0.76</v>
      </c>
      <c r="V217" s="220">
        <f>ROUND(E217*U217,2)</f>
        <v>2.98</v>
      </c>
      <c r="W217" s="220"/>
      <c r="X217" s="220" t="s">
        <v>147</v>
      </c>
      <c r="Y217" s="209"/>
      <c r="Z217" s="209"/>
      <c r="AA217" s="209"/>
      <c r="AB217" s="209"/>
      <c r="AC217" s="209"/>
      <c r="AD217" s="209"/>
      <c r="AE217" s="209"/>
      <c r="AF217" s="209"/>
      <c r="AG217" s="209" t="s">
        <v>148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">
      <c r="A218" s="216"/>
      <c r="B218" s="217"/>
      <c r="C218" s="256" t="s">
        <v>319</v>
      </c>
      <c r="D218" s="252"/>
      <c r="E218" s="252"/>
      <c r="F218" s="252"/>
      <c r="G218" s="252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09"/>
      <c r="Z218" s="209"/>
      <c r="AA218" s="209"/>
      <c r="AB218" s="209"/>
      <c r="AC218" s="209"/>
      <c r="AD218" s="209"/>
      <c r="AE218" s="209"/>
      <c r="AF218" s="209"/>
      <c r="AG218" s="209" t="s">
        <v>183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">
      <c r="A219" s="216"/>
      <c r="B219" s="217"/>
      <c r="C219" s="255" t="s">
        <v>310</v>
      </c>
      <c r="D219" s="250"/>
      <c r="E219" s="251"/>
      <c r="F219" s="220"/>
      <c r="G219" s="220"/>
      <c r="H219" s="220"/>
      <c r="I219" s="220"/>
      <c r="J219" s="220"/>
      <c r="K219" s="220"/>
      <c r="L219" s="220"/>
      <c r="M219" s="220"/>
      <c r="N219" s="219"/>
      <c r="O219" s="219"/>
      <c r="P219" s="219"/>
      <c r="Q219" s="219"/>
      <c r="R219" s="220"/>
      <c r="S219" s="220"/>
      <c r="T219" s="220"/>
      <c r="U219" s="220"/>
      <c r="V219" s="220"/>
      <c r="W219" s="220"/>
      <c r="X219" s="220"/>
      <c r="Y219" s="209"/>
      <c r="Z219" s="209"/>
      <c r="AA219" s="209"/>
      <c r="AB219" s="209"/>
      <c r="AC219" s="209"/>
      <c r="AD219" s="209"/>
      <c r="AE219" s="209"/>
      <c r="AF219" s="209"/>
      <c r="AG219" s="209" t="s">
        <v>162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">
      <c r="A220" s="216"/>
      <c r="B220" s="217"/>
      <c r="C220" s="255" t="s">
        <v>311</v>
      </c>
      <c r="D220" s="250"/>
      <c r="E220" s="251"/>
      <c r="F220" s="220"/>
      <c r="G220" s="220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09"/>
      <c r="Z220" s="209"/>
      <c r="AA220" s="209"/>
      <c r="AB220" s="209"/>
      <c r="AC220" s="209"/>
      <c r="AD220" s="209"/>
      <c r="AE220" s="209"/>
      <c r="AF220" s="209"/>
      <c r="AG220" s="209" t="s">
        <v>162</v>
      </c>
      <c r="AH220" s="209">
        <v>0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1" x14ac:dyDescent="0.2">
      <c r="A221" s="216"/>
      <c r="B221" s="217"/>
      <c r="C221" s="255" t="s">
        <v>320</v>
      </c>
      <c r="D221" s="250"/>
      <c r="E221" s="251">
        <v>2.5102000000000002</v>
      </c>
      <c r="F221" s="220"/>
      <c r="G221" s="220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09"/>
      <c r="Z221" s="209"/>
      <c r="AA221" s="209"/>
      <c r="AB221" s="209"/>
      <c r="AC221" s="209"/>
      <c r="AD221" s="209"/>
      <c r="AE221" s="209"/>
      <c r="AF221" s="209"/>
      <c r="AG221" s="209" t="s">
        <v>162</v>
      </c>
      <c r="AH221" s="209">
        <v>0</v>
      </c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1" x14ac:dyDescent="0.2">
      <c r="A222" s="216"/>
      <c r="B222" s="217"/>
      <c r="C222" s="255" t="s">
        <v>313</v>
      </c>
      <c r="D222" s="250"/>
      <c r="E222" s="251"/>
      <c r="F222" s="220"/>
      <c r="G222" s="220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09"/>
      <c r="Z222" s="209"/>
      <c r="AA222" s="209"/>
      <c r="AB222" s="209"/>
      <c r="AC222" s="209"/>
      <c r="AD222" s="209"/>
      <c r="AE222" s="209"/>
      <c r="AF222" s="209"/>
      <c r="AG222" s="209" t="s">
        <v>162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">
      <c r="A223" s="216"/>
      <c r="B223" s="217"/>
      <c r="C223" s="255" t="s">
        <v>321</v>
      </c>
      <c r="D223" s="250"/>
      <c r="E223" s="251">
        <v>0.6391</v>
      </c>
      <c r="F223" s="220"/>
      <c r="G223" s="220"/>
      <c r="H223" s="220"/>
      <c r="I223" s="220"/>
      <c r="J223" s="220"/>
      <c r="K223" s="220"/>
      <c r="L223" s="220"/>
      <c r="M223" s="220"/>
      <c r="N223" s="219"/>
      <c r="O223" s="219"/>
      <c r="P223" s="219"/>
      <c r="Q223" s="219"/>
      <c r="R223" s="220"/>
      <c r="S223" s="220"/>
      <c r="T223" s="220"/>
      <c r="U223" s="220"/>
      <c r="V223" s="220"/>
      <c r="W223" s="220"/>
      <c r="X223" s="220"/>
      <c r="Y223" s="209"/>
      <c r="Z223" s="209"/>
      <c r="AA223" s="209"/>
      <c r="AB223" s="209"/>
      <c r="AC223" s="209"/>
      <c r="AD223" s="209"/>
      <c r="AE223" s="209"/>
      <c r="AF223" s="209"/>
      <c r="AG223" s="209" t="s">
        <v>162</v>
      </c>
      <c r="AH223" s="209">
        <v>0</v>
      </c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">
      <c r="A224" s="216"/>
      <c r="B224" s="217"/>
      <c r="C224" s="255" t="s">
        <v>315</v>
      </c>
      <c r="D224" s="250"/>
      <c r="E224" s="251"/>
      <c r="F224" s="220"/>
      <c r="G224" s="220"/>
      <c r="H224" s="220"/>
      <c r="I224" s="220"/>
      <c r="J224" s="220"/>
      <c r="K224" s="220"/>
      <c r="L224" s="220"/>
      <c r="M224" s="220"/>
      <c r="N224" s="219"/>
      <c r="O224" s="219"/>
      <c r="P224" s="219"/>
      <c r="Q224" s="219"/>
      <c r="R224" s="220"/>
      <c r="S224" s="220"/>
      <c r="T224" s="220"/>
      <c r="U224" s="220"/>
      <c r="V224" s="220"/>
      <c r="W224" s="220"/>
      <c r="X224" s="220"/>
      <c r="Y224" s="209"/>
      <c r="Z224" s="209"/>
      <c r="AA224" s="209"/>
      <c r="AB224" s="209"/>
      <c r="AC224" s="209"/>
      <c r="AD224" s="209"/>
      <c r="AE224" s="209"/>
      <c r="AF224" s="209"/>
      <c r="AG224" s="209" t="s">
        <v>162</v>
      </c>
      <c r="AH224" s="209">
        <v>0</v>
      </c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">
      <c r="A225" s="216"/>
      <c r="B225" s="217"/>
      <c r="C225" s="255" t="s">
        <v>322</v>
      </c>
      <c r="D225" s="250"/>
      <c r="E225" s="251">
        <v>0.77</v>
      </c>
      <c r="F225" s="220"/>
      <c r="G225" s="220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09"/>
      <c r="Z225" s="209"/>
      <c r="AA225" s="209"/>
      <c r="AB225" s="209"/>
      <c r="AC225" s="209"/>
      <c r="AD225" s="209"/>
      <c r="AE225" s="209"/>
      <c r="AF225" s="209"/>
      <c r="AG225" s="209" t="s">
        <v>162</v>
      </c>
      <c r="AH225" s="209">
        <v>0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">
      <c r="A226" s="216"/>
      <c r="B226" s="217"/>
      <c r="C226" s="245"/>
      <c r="D226" s="239"/>
      <c r="E226" s="239"/>
      <c r="F226" s="239"/>
      <c r="G226" s="239"/>
      <c r="H226" s="220"/>
      <c r="I226" s="220"/>
      <c r="J226" s="220"/>
      <c r="K226" s="220"/>
      <c r="L226" s="220"/>
      <c r="M226" s="220"/>
      <c r="N226" s="219"/>
      <c r="O226" s="219"/>
      <c r="P226" s="219"/>
      <c r="Q226" s="219"/>
      <c r="R226" s="220"/>
      <c r="S226" s="220"/>
      <c r="T226" s="220"/>
      <c r="U226" s="220"/>
      <c r="V226" s="220"/>
      <c r="W226" s="220"/>
      <c r="X226" s="220"/>
      <c r="Y226" s="209"/>
      <c r="Z226" s="209"/>
      <c r="AA226" s="209"/>
      <c r="AB226" s="209"/>
      <c r="AC226" s="209"/>
      <c r="AD226" s="209"/>
      <c r="AE226" s="209"/>
      <c r="AF226" s="209"/>
      <c r="AG226" s="209" t="s">
        <v>136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">
      <c r="A227" s="229">
        <v>29</v>
      </c>
      <c r="B227" s="230" t="s">
        <v>323</v>
      </c>
      <c r="C227" s="243" t="s">
        <v>324</v>
      </c>
      <c r="D227" s="231" t="s">
        <v>180</v>
      </c>
      <c r="E227" s="232">
        <v>62.988750000000003</v>
      </c>
      <c r="F227" s="233"/>
      <c r="G227" s="234">
        <f>ROUND(E227*F227,2)</f>
        <v>0</v>
      </c>
      <c r="H227" s="233"/>
      <c r="I227" s="234">
        <f>ROUND(E227*H227,2)</f>
        <v>0</v>
      </c>
      <c r="J227" s="233"/>
      <c r="K227" s="234">
        <f>ROUND(E227*J227,2)</f>
        <v>0</v>
      </c>
      <c r="L227" s="234">
        <v>21</v>
      </c>
      <c r="M227" s="234">
        <f>G227*(1+L227/100)</f>
        <v>0</v>
      </c>
      <c r="N227" s="232">
        <v>1.8000000000000001E-4</v>
      </c>
      <c r="O227" s="232">
        <f>ROUND(E227*N227,2)</f>
        <v>0.01</v>
      </c>
      <c r="P227" s="232">
        <v>0</v>
      </c>
      <c r="Q227" s="232">
        <f>ROUND(E227*P227,2)</f>
        <v>0</v>
      </c>
      <c r="R227" s="234" t="s">
        <v>288</v>
      </c>
      <c r="S227" s="234" t="s">
        <v>130</v>
      </c>
      <c r="T227" s="235" t="s">
        <v>130</v>
      </c>
      <c r="U227" s="220">
        <v>7.4999999999999997E-2</v>
      </c>
      <c r="V227" s="220">
        <f>ROUND(E227*U227,2)</f>
        <v>4.72</v>
      </c>
      <c r="W227" s="220"/>
      <c r="X227" s="220" t="s">
        <v>147</v>
      </c>
      <c r="Y227" s="209"/>
      <c r="Z227" s="209"/>
      <c r="AA227" s="209"/>
      <c r="AB227" s="209"/>
      <c r="AC227" s="209"/>
      <c r="AD227" s="209"/>
      <c r="AE227" s="209"/>
      <c r="AF227" s="209"/>
      <c r="AG227" s="209" t="s">
        <v>148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">
      <c r="A228" s="216"/>
      <c r="B228" s="217"/>
      <c r="C228" s="256" t="s">
        <v>325</v>
      </c>
      <c r="D228" s="252"/>
      <c r="E228" s="252"/>
      <c r="F228" s="252"/>
      <c r="G228" s="252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09"/>
      <c r="Z228" s="209"/>
      <c r="AA228" s="209"/>
      <c r="AB228" s="209"/>
      <c r="AC228" s="209"/>
      <c r="AD228" s="209"/>
      <c r="AE228" s="209"/>
      <c r="AF228" s="209"/>
      <c r="AG228" s="209" t="s">
        <v>183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">
      <c r="A229" s="216"/>
      <c r="B229" s="217"/>
      <c r="C229" s="255" t="s">
        <v>310</v>
      </c>
      <c r="D229" s="250"/>
      <c r="E229" s="251"/>
      <c r="F229" s="220"/>
      <c r="G229" s="220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09"/>
      <c r="Z229" s="209"/>
      <c r="AA229" s="209"/>
      <c r="AB229" s="209"/>
      <c r="AC229" s="209"/>
      <c r="AD229" s="209"/>
      <c r="AE229" s="209"/>
      <c r="AF229" s="209"/>
      <c r="AG229" s="209" t="s">
        <v>162</v>
      </c>
      <c r="AH229" s="209">
        <v>0</v>
      </c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">
      <c r="A230" s="216"/>
      <c r="B230" s="217"/>
      <c r="C230" s="255" t="s">
        <v>311</v>
      </c>
      <c r="D230" s="250"/>
      <c r="E230" s="251"/>
      <c r="F230" s="220"/>
      <c r="G230" s="220"/>
      <c r="H230" s="220"/>
      <c r="I230" s="220"/>
      <c r="J230" s="220"/>
      <c r="K230" s="220"/>
      <c r="L230" s="220"/>
      <c r="M230" s="220"/>
      <c r="N230" s="219"/>
      <c r="O230" s="219"/>
      <c r="P230" s="219"/>
      <c r="Q230" s="219"/>
      <c r="R230" s="220"/>
      <c r="S230" s="220"/>
      <c r="T230" s="220"/>
      <c r="U230" s="220"/>
      <c r="V230" s="220"/>
      <c r="W230" s="220"/>
      <c r="X230" s="220"/>
      <c r="Y230" s="209"/>
      <c r="Z230" s="209"/>
      <c r="AA230" s="209"/>
      <c r="AB230" s="209"/>
      <c r="AC230" s="209"/>
      <c r="AD230" s="209"/>
      <c r="AE230" s="209"/>
      <c r="AF230" s="209"/>
      <c r="AG230" s="209" t="s">
        <v>162</v>
      </c>
      <c r="AH230" s="209">
        <v>0</v>
      </c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1" x14ac:dyDescent="0.2">
      <c r="A231" s="216"/>
      <c r="B231" s="217"/>
      <c r="C231" s="255" t="s">
        <v>326</v>
      </c>
      <c r="D231" s="250"/>
      <c r="E231" s="251">
        <v>40.342500000000001</v>
      </c>
      <c r="F231" s="220"/>
      <c r="G231" s="220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09"/>
      <c r="Z231" s="209"/>
      <c r="AA231" s="209"/>
      <c r="AB231" s="209"/>
      <c r="AC231" s="209"/>
      <c r="AD231" s="209"/>
      <c r="AE231" s="209"/>
      <c r="AF231" s="209"/>
      <c r="AG231" s="209" t="s">
        <v>162</v>
      </c>
      <c r="AH231" s="209">
        <v>0</v>
      </c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">
      <c r="A232" s="216"/>
      <c r="B232" s="217"/>
      <c r="C232" s="255" t="s">
        <v>313</v>
      </c>
      <c r="D232" s="250"/>
      <c r="E232" s="251"/>
      <c r="F232" s="220"/>
      <c r="G232" s="220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09"/>
      <c r="Z232" s="209"/>
      <c r="AA232" s="209"/>
      <c r="AB232" s="209"/>
      <c r="AC232" s="209"/>
      <c r="AD232" s="209"/>
      <c r="AE232" s="209"/>
      <c r="AF232" s="209"/>
      <c r="AG232" s="209" t="s">
        <v>162</v>
      </c>
      <c r="AH232" s="209">
        <v>0</v>
      </c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">
      <c r="A233" s="216"/>
      <c r="B233" s="217"/>
      <c r="C233" s="255" t="s">
        <v>327</v>
      </c>
      <c r="D233" s="250"/>
      <c r="E233" s="251">
        <v>10.27125</v>
      </c>
      <c r="F233" s="220"/>
      <c r="G233" s="220"/>
      <c r="H233" s="220"/>
      <c r="I233" s="220"/>
      <c r="J233" s="220"/>
      <c r="K233" s="220"/>
      <c r="L233" s="220"/>
      <c r="M233" s="220"/>
      <c r="N233" s="219"/>
      <c r="O233" s="219"/>
      <c r="P233" s="219"/>
      <c r="Q233" s="219"/>
      <c r="R233" s="220"/>
      <c r="S233" s="220"/>
      <c r="T233" s="220"/>
      <c r="U233" s="220"/>
      <c r="V233" s="220"/>
      <c r="W233" s="220"/>
      <c r="X233" s="220"/>
      <c r="Y233" s="209"/>
      <c r="Z233" s="209"/>
      <c r="AA233" s="209"/>
      <c r="AB233" s="209"/>
      <c r="AC233" s="209"/>
      <c r="AD233" s="209"/>
      <c r="AE233" s="209"/>
      <c r="AF233" s="209"/>
      <c r="AG233" s="209" t="s">
        <v>162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1" x14ac:dyDescent="0.2">
      <c r="A234" s="216"/>
      <c r="B234" s="217"/>
      <c r="C234" s="255" t="s">
        <v>315</v>
      </c>
      <c r="D234" s="250"/>
      <c r="E234" s="251"/>
      <c r="F234" s="220"/>
      <c r="G234" s="220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09"/>
      <c r="Z234" s="209"/>
      <c r="AA234" s="209"/>
      <c r="AB234" s="209"/>
      <c r="AC234" s="209"/>
      <c r="AD234" s="209"/>
      <c r="AE234" s="209"/>
      <c r="AF234" s="209"/>
      <c r="AG234" s="209" t="s">
        <v>162</v>
      </c>
      <c r="AH234" s="209">
        <v>0</v>
      </c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">
      <c r="A235" s="216"/>
      <c r="B235" s="217"/>
      <c r="C235" s="255" t="s">
        <v>328</v>
      </c>
      <c r="D235" s="250"/>
      <c r="E235" s="251">
        <v>12.375</v>
      </c>
      <c r="F235" s="220"/>
      <c r="G235" s="220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09"/>
      <c r="Z235" s="209"/>
      <c r="AA235" s="209"/>
      <c r="AB235" s="209"/>
      <c r="AC235" s="209"/>
      <c r="AD235" s="209"/>
      <c r="AE235" s="209"/>
      <c r="AF235" s="209"/>
      <c r="AG235" s="209" t="s">
        <v>162</v>
      </c>
      <c r="AH235" s="209">
        <v>0</v>
      </c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1" x14ac:dyDescent="0.2">
      <c r="A236" s="216"/>
      <c r="B236" s="217"/>
      <c r="C236" s="245"/>
      <c r="D236" s="239"/>
      <c r="E236" s="239"/>
      <c r="F236" s="239"/>
      <c r="G236" s="239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09"/>
      <c r="Z236" s="209"/>
      <c r="AA236" s="209"/>
      <c r="AB236" s="209"/>
      <c r="AC236" s="209"/>
      <c r="AD236" s="209"/>
      <c r="AE236" s="209"/>
      <c r="AF236" s="209"/>
      <c r="AG236" s="209" t="s">
        <v>136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ht="22.5" outlineLevel="1" x14ac:dyDescent="0.2">
      <c r="A237" s="229">
        <v>30</v>
      </c>
      <c r="B237" s="230" t="s">
        <v>329</v>
      </c>
      <c r="C237" s="243" t="s">
        <v>330</v>
      </c>
      <c r="D237" s="231" t="s">
        <v>180</v>
      </c>
      <c r="E237" s="232">
        <v>72.437060000000002</v>
      </c>
      <c r="F237" s="233"/>
      <c r="G237" s="234">
        <f>ROUND(E237*F237,2)</f>
        <v>0</v>
      </c>
      <c r="H237" s="233"/>
      <c r="I237" s="234">
        <f>ROUND(E237*H237,2)</f>
        <v>0</v>
      </c>
      <c r="J237" s="233"/>
      <c r="K237" s="234">
        <f>ROUND(E237*J237,2)</f>
        <v>0</v>
      </c>
      <c r="L237" s="234">
        <v>21</v>
      </c>
      <c r="M237" s="234">
        <f>G237*(1+L237/100)</f>
        <v>0</v>
      </c>
      <c r="N237" s="232">
        <v>2.9999999999999997E-4</v>
      </c>
      <c r="O237" s="232">
        <f>ROUND(E237*N237,2)</f>
        <v>0.02</v>
      </c>
      <c r="P237" s="232">
        <v>0</v>
      </c>
      <c r="Q237" s="232">
        <f>ROUND(E237*P237,2)</f>
        <v>0</v>
      </c>
      <c r="R237" s="234" t="s">
        <v>331</v>
      </c>
      <c r="S237" s="234" t="s">
        <v>130</v>
      </c>
      <c r="T237" s="235" t="s">
        <v>130</v>
      </c>
      <c r="U237" s="220">
        <v>0</v>
      </c>
      <c r="V237" s="220">
        <f>ROUND(E237*U237,2)</f>
        <v>0</v>
      </c>
      <c r="W237" s="220"/>
      <c r="X237" s="220" t="s">
        <v>332</v>
      </c>
      <c r="Y237" s="209"/>
      <c r="Z237" s="209"/>
      <c r="AA237" s="209"/>
      <c r="AB237" s="209"/>
      <c r="AC237" s="209"/>
      <c r="AD237" s="209"/>
      <c r="AE237" s="209"/>
      <c r="AF237" s="209"/>
      <c r="AG237" s="209" t="s">
        <v>333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">
      <c r="A238" s="216"/>
      <c r="B238" s="217"/>
      <c r="C238" s="255" t="s">
        <v>310</v>
      </c>
      <c r="D238" s="250"/>
      <c r="E238" s="251"/>
      <c r="F238" s="220"/>
      <c r="G238" s="220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09"/>
      <c r="Z238" s="209"/>
      <c r="AA238" s="209"/>
      <c r="AB238" s="209"/>
      <c r="AC238" s="209"/>
      <c r="AD238" s="209"/>
      <c r="AE238" s="209"/>
      <c r="AF238" s="209"/>
      <c r="AG238" s="209" t="s">
        <v>162</v>
      </c>
      <c r="AH238" s="209">
        <v>0</v>
      </c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">
      <c r="A239" s="216"/>
      <c r="B239" s="217"/>
      <c r="C239" s="255" t="s">
        <v>311</v>
      </c>
      <c r="D239" s="250"/>
      <c r="E239" s="251"/>
      <c r="F239" s="220"/>
      <c r="G239" s="220"/>
      <c r="H239" s="220"/>
      <c r="I239" s="220"/>
      <c r="J239" s="220"/>
      <c r="K239" s="220"/>
      <c r="L239" s="220"/>
      <c r="M239" s="220"/>
      <c r="N239" s="219"/>
      <c r="O239" s="219"/>
      <c r="P239" s="219"/>
      <c r="Q239" s="219"/>
      <c r="R239" s="220"/>
      <c r="S239" s="220"/>
      <c r="T239" s="220"/>
      <c r="U239" s="220"/>
      <c r="V239" s="220"/>
      <c r="W239" s="220"/>
      <c r="X239" s="220"/>
      <c r="Y239" s="209"/>
      <c r="Z239" s="209"/>
      <c r="AA239" s="209"/>
      <c r="AB239" s="209"/>
      <c r="AC239" s="209"/>
      <c r="AD239" s="209"/>
      <c r="AE239" s="209"/>
      <c r="AF239" s="209"/>
      <c r="AG239" s="209" t="s">
        <v>162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">
      <c r="A240" s="216"/>
      <c r="B240" s="217"/>
      <c r="C240" s="255" t="s">
        <v>334</v>
      </c>
      <c r="D240" s="250"/>
      <c r="E240" s="251">
        <v>46.393880000000003</v>
      </c>
      <c r="F240" s="220"/>
      <c r="G240" s="220"/>
      <c r="H240" s="220"/>
      <c r="I240" s="220"/>
      <c r="J240" s="220"/>
      <c r="K240" s="220"/>
      <c r="L240" s="220"/>
      <c r="M240" s="220"/>
      <c r="N240" s="219"/>
      <c r="O240" s="219"/>
      <c r="P240" s="219"/>
      <c r="Q240" s="219"/>
      <c r="R240" s="220"/>
      <c r="S240" s="220"/>
      <c r="T240" s="220"/>
      <c r="U240" s="220"/>
      <c r="V240" s="220"/>
      <c r="W240" s="220"/>
      <c r="X240" s="220"/>
      <c r="Y240" s="209"/>
      <c r="Z240" s="209"/>
      <c r="AA240" s="209"/>
      <c r="AB240" s="209"/>
      <c r="AC240" s="209"/>
      <c r="AD240" s="209"/>
      <c r="AE240" s="209"/>
      <c r="AF240" s="209"/>
      <c r="AG240" s="209" t="s">
        <v>162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">
      <c r="A241" s="216"/>
      <c r="B241" s="217"/>
      <c r="C241" s="255" t="s">
        <v>313</v>
      </c>
      <c r="D241" s="250"/>
      <c r="E241" s="251"/>
      <c r="F241" s="220"/>
      <c r="G241" s="220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09"/>
      <c r="Z241" s="209"/>
      <c r="AA241" s="209"/>
      <c r="AB241" s="209"/>
      <c r="AC241" s="209"/>
      <c r="AD241" s="209"/>
      <c r="AE241" s="209"/>
      <c r="AF241" s="209"/>
      <c r="AG241" s="209" t="s">
        <v>162</v>
      </c>
      <c r="AH241" s="209">
        <v>0</v>
      </c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1" x14ac:dyDescent="0.2">
      <c r="A242" s="216"/>
      <c r="B242" s="217"/>
      <c r="C242" s="255" t="s">
        <v>335</v>
      </c>
      <c r="D242" s="250"/>
      <c r="E242" s="251">
        <v>11.81194</v>
      </c>
      <c r="F242" s="220"/>
      <c r="G242" s="220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09"/>
      <c r="Z242" s="209"/>
      <c r="AA242" s="209"/>
      <c r="AB242" s="209"/>
      <c r="AC242" s="209"/>
      <c r="AD242" s="209"/>
      <c r="AE242" s="209"/>
      <c r="AF242" s="209"/>
      <c r="AG242" s="209" t="s">
        <v>162</v>
      </c>
      <c r="AH242" s="209">
        <v>0</v>
      </c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1" x14ac:dyDescent="0.2">
      <c r="A243" s="216"/>
      <c r="B243" s="217"/>
      <c r="C243" s="255" t="s">
        <v>315</v>
      </c>
      <c r="D243" s="250"/>
      <c r="E243" s="251"/>
      <c r="F243" s="220"/>
      <c r="G243" s="220"/>
      <c r="H243" s="220"/>
      <c r="I243" s="220"/>
      <c r="J243" s="220"/>
      <c r="K243" s="220"/>
      <c r="L243" s="220"/>
      <c r="M243" s="220"/>
      <c r="N243" s="219"/>
      <c r="O243" s="219"/>
      <c r="P243" s="219"/>
      <c r="Q243" s="219"/>
      <c r="R243" s="220"/>
      <c r="S243" s="220"/>
      <c r="T243" s="220"/>
      <c r="U243" s="220"/>
      <c r="V243" s="220"/>
      <c r="W243" s="220"/>
      <c r="X243" s="220"/>
      <c r="Y243" s="209"/>
      <c r="Z243" s="209"/>
      <c r="AA243" s="209"/>
      <c r="AB243" s="209"/>
      <c r="AC243" s="209"/>
      <c r="AD243" s="209"/>
      <c r="AE243" s="209"/>
      <c r="AF243" s="209"/>
      <c r="AG243" s="209" t="s">
        <v>162</v>
      </c>
      <c r="AH243" s="209">
        <v>0</v>
      </c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1" x14ac:dyDescent="0.2">
      <c r="A244" s="216"/>
      <c r="B244" s="217"/>
      <c r="C244" s="255" t="s">
        <v>336</v>
      </c>
      <c r="D244" s="250"/>
      <c r="E244" s="251">
        <v>14.231249999999999</v>
      </c>
      <c r="F244" s="220"/>
      <c r="G244" s="220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09"/>
      <c r="Z244" s="209"/>
      <c r="AA244" s="209"/>
      <c r="AB244" s="209"/>
      <c r="AC244" s="209"/>
      <c r="AD244" s="209"/>
      <c r="AE244" s="209"/>
      <c r="AF244" s="209"/>
      <c r="AG244" s="209" t="s">
        <v>162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">
      <c r="A245" s="216"/>
      <c r="B245" s="217"/>
      <c r="C245" s="245"/>
      <c r="D245" s="239"/>
      <c r="E245" s="239"/>
      <c r="F245" s="239"/>
      <c r="G245" s="239"/>
      <c r="H245" s="220"/>
      <c r="I245" s="220"/>
      <c r="J245" s="220"/>
      <c r="K245" s="220"/>
      <c r="L245" s="220"/>
      <c r="M245" s="220"/>
      <c r="N245" s="219"/>
      <c r="O245" s="219"/>
      <c r="P245" s="219"/>
      <c r="Q245" s="219"/>
      <c r="R245" s="220"/>
      <c r="S245" s="220"/>
      <c r="T245" s="220"/>
      <c r="U245" s="220"/>
      <c r="V245" s="220"/>
      <c r="W245" s="220"/>
      <c r="X245" s="220"/>
      <c r="Y245" s="209"/>
      <c r="Z245" s="209"/>
      <c r="AA245" s="209"/>
      <c r="AB245" s="209"/>
      <c r="AC245" s="209"/>
      <c r="AD245" s="209"/>
      <c r="AE245" s="209"/>
      <c r="AF245" s="209"/>
      <c r="AG245" s="209" t="s">
        <v>136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x14ac:dyDescent="0.2">
      <c r="A246" s="223" t="s">
        <v>125</v>
      </c>
      <c r="B246" s="224" t="s">
        <v>72</v>
      </c>
      <c r="C246" s="242" t="s">
        <v>73</v>
      </c>
      <c r="D246" s="225"/>
      <c r="E246" s="226"/>
      <c r="F246" s="227"/>
      <c r="G246" s="227">
        <f>SUMIF(AG247:AG288,"&lt;&gt;NOR",G247:G288)</f>
        <v>0</v>
      </c>
      <c r="H246" s="227"/>
      <c r="I246" s="227">
        <f>SUM(I247:I288)</f>
        <v>0</v>
      </c>
      <c r="J246" s="227"/>
      <c r="K246" s="227">
        <f>SUM(K247:K288)</f>
        <v>0</v>
      </c>
      <c r="L246" s="227"/>
      <c r="M246" s="227">
        <f>SUM(M247:M288)</f>
        <v>0</v>
      </c>
      <c r="N246" s="226"/>
      <c r="O246" s="226">
        <f>SUM(O247:O288)</f>
        <v>147.74</v>
      </c>
      <c r="P246" s="226"/>
      <c r="Q246" s="226">
        <f>SUM(Q247:Q288)</f>
        <v>0</v>
      </c>
      <c r="R246" s="227"/>
      <c r="S246" s="227"/>
      <c r="T246" s="228"/>
      <c r="U246" s="222"/>
      <c r="V246" s="222">
        <f>SUM(V247:V288)</f>
        <v>230.5</v>
      </c>
      <c r="W246" s="222"/>
      <c r="X246" s="222"/>
      <c r="AG246" t="s">
        <v>126</v>
      </c>
    </row>
    <row r="247" spans="1:60" outlineLevel="1" x14ac:dyDescent="0.2">
      <c r="A247" s="229">
        <v>31</v>
      </c>
      <c r="B247" s="230" t="s">
        <v>337</v>
      </c>
      <c r="C247" s="243" t="s">
        <v>338</v>
      </c>
      <c r="D247" s="231" t="s">
        <v>339</v>
      </c>
      <c r="E247" s="232">
        <v>55</v>
      </c>
      <c r="F247" s="233"/>
      <c r="G247" s="234">
        <f>ROUND(E247*F247,2)</f>
        <v>0</v>
      </c>
      <c r="H247" s="233"/>
      <c r="I247" s="234">
        <f>ROUND(E247*H247,2)</f>
        <v>0</v>
      </c>
      <c r="J247" s="233"/>
      <c r="K247" s="234">
        <f>ROUND(E247*J247,2)</f>
        <v>0</v>
      </c>
      <c r="L247" s="234">
        <v>21</v>
      </c>
      <c r="M247" s="234">
        <f>G247*(1+L247/100)</f>
        <v>0</v>
      </c>
      <c r="N247" s="232">
        <v>1.465E-2</v>
      </c>
      <c r="O247" s="232">
        <f>ROUND(E247*N247,2)</f>
        <v>0.81</v>
      </c>
      <c r="P247" s="232">
        <v>0</v>
      </c>
      <c r="Q247" s="232">
        <f>ROUND(E247*P247,2)</f>
        <v>0</v>
      </c>
      <c r="R247" s="234"/>
      <c r="S247" s="234" t="s">
        <v>130</v>
      </c>
      <c r="T247" s="235" t="s">
        <v>130</v>
      </c>
      <c r="U247" s="220">
        <v>0.62</v>
      </c>
      <c r="V247" s="220">
        <f>ROUND(E247*U247,2)</f>
        <v>34.1</v>
      </c>
      <c r="W247" s="220"/>
      <c r="X247" s="220" t="s">
        <v>147</v>
      </c>
      <c r="Y247" s="209"/>
      <c r="Z247" s="209"/>
      <c r="AA247" s="209"/>
      <c r="AB247" s="209"/>
      <c r="AC247" s="209"/>
      <c r="AD247" s="209"/>
      <c r="AE247" s="209"/>
      <c r="AF247" s="209"/>
      <c r="AG247" s="209" t="s">
        <v>148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">
      <c r="A248" s="216"/>
      <c r="B248" s="217"/>
      <c r="C248" s="255" t="s">
        <v>250</v>
      </c>
      <c r="D248" s="250"/>
      <c r="E248" s="251"/>
      <c r="F248" s="220"/>
      <c r="G248" s="220"/>
      <c r="H248" s="220"/>
      <c r="I248" s="220"/>
      <c r="J248" s="220"/>
      <c r="K248" s="220"/>
      <c r="L248" s="220"/>
      <c r="M248" s="220"/>
      <c r="N248" s="219"/>
      <c r="O248" s="219"/>
      <c r="P248" s="219"/>
      <c r="Q248" s="219"/>
      <c r="R248" s="220"/>
      <c r="S248" s="220"/>
      <c r="T248" s="220"/>
      <c r="U248" s="220"/>
      <c r="V248" s="220"/>
      <c r="W248" s="220"/>
      <c r="X248" s="220"/>
      <c r="Y248" s="209"/>
      <c r="Z248" s="209"/>
      <c r="AA248" s="209"/>
      <c r="AB248" s="209"/>
      <c r="AC248" s="209"/>
      <c r="AD248" s="209"/>
      <c r="AE248" s="209"/>
      <c r="AF248" s="209"/>
      <c r="AG248" s="209" t="s">
        <v>162</v>
      </c>
      <c r="AH248" s="209">
        <v>0</v>
      </c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1" x14ac:dyDescent="0.2">
      <c r="A249" s="216"/>
      <c r="B249" s="217"/>
      <c r="C249" s="255" t="s">
        <v>340</v>
      </c>
      <c r="D249" s="250"/>
      <c r="E249" s="251">
        <v>55</v>
      </c>
      <c r="F249" s="220"/>
      <c r="G249" s="220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09"/>
      <c r="Z249" s="209"/>
      <c r="AA249" s="209"/>
      <c r="AB249" s="209"/>
      <c r="AC249" s="209"/>
      <c r="AD249" s="209"/>
      <c r="AE249" s="209"/>
      <c r="AF249" s="209"/>
      <c r="AG249" s="209" t="s">
        <v>162</v>
      </c>
      <c r="AH249" s="209">
        <v>0</v>
      </c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1" x14ac:dyDescent="0.2">
      <c r="A250" s="216"/>
      <c r="B250" s="217"/>
      <c r="C250" s="245"/>
      <c r="D250" s="239"/>
      <c r="E250" s="239"/>
      <c r="F250" s="239"/>
      <c r="G250" s="239"/>
      <c r="H250" s="220"/>
      <c r="I250" s="220"/>
      <c r="J250" s="220"/>
      <c r="K250" s="220"/>
      <c r="L250" s="220"/>
      <c r="M250" s="220"/>
      <c r="N250" s="219"/>
      <c r="O250" s="219"/>
      <c r="P250" s="219"/>
      <c r="Q250" s="219"/>
      <c r="R250" s="220"/>
      <c r="S250" s="220"/>
      <c r="T250" s="220"/>
      <c r="U250" s="220"/>
      <c r="V250" s="220"/>
      <c r="W250" s="220"/>
      <c r="X250" s="220"/>
      <c r="Y250" s="209"/>
      <c r="Z250" s="209"/>
      <c r="AA250" s="209"/>
      <c r="AB250" s="209"/>
      <c r="AC250" s="209"/>
      <c r="AD250" s="209"/>
      <c r="AE250" s="209"/>
      <c r="AF250" s="209"/>
      <c r="AG250" s="209" t="s">
        <v>136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ht="22.5" outlineLevel="1" x14ac:dyDescent="0.2">
      <c r="A251" s="229">
        <v>32</v>
      </c>
      <c r="B251" s="230" t="s">
        <v>341</v>
      </c>
      <c r="C251" s="243" t="s">
        <v>342</v>
      </c>
      <c r="D251" s="231" t="s">
        <v>343</v>
      </c>
      <c r="E251" s="232">
        <v>15.090999999999999</v>
      </c>
      <c r="F251" s="233"/>
      <c r="G251" s="234">
        <f>ROUND(E251*F251,2)</f>
        <v>0</v>
      </c>
      <c r="H251" s="233"/>
      <c r="I251" s="234">
        <f>ROUND(E251*H251,2)</f>
        <v>0</v>
      </c>
      <c r="J251" s="233"/>
      <c r="K251" s="234">
        <f>ROUND(E251*J251,2)</f>
        <v>0</v>
      </c>
      <c r="L251" s="234">
        <v>21</v>
      </c>
      <c r="M251" s="234">
        <f>G251*(1+L251/100)</f>
        <v>0</v>
      </c>
      <c r="N251" s="232">
        <v>6.8000000000000005E-4</v>
      </c>
      <c r="O251" s="232">
        <f>ROUND(E251*N251,2)</f>
        <v>0.01</v>
      </c>
      <c r="P251" s="232">
        <v>0</v>
      </c>
      <c r="Q251" s="232">
        <f>ROUND(E251*P251,2)</f>
        <v>0</v>
      </c>
      <c r="R251" s="234" t="s">
        <v>344</v>
      </c>
      <c r="S251" s="234" t="s">
        <v>345</v>
      </c>
      <c r="T251" s="235" t="s">
        <v>345</v>
      </c>
      <c r="U251" s="220">
        <v>1.0222</v>
      </c>
      <c r="V251" s="220">
        <f>ROUND(E251*U251,2)</f>
        <v>15.43</v>
      </c>
      <c r="W251" s="220"/>
      <c r="X251" s="220" t="s">
        <v>147</v>
      </c>
      <c r="Y251" s="209"/>
      <c r="Z251" s="209"/>
      <c r="AA251" s="209"/>
      <c r="AB251" s="209"/>
      <c r="AC251" s="209"/>
      <c r="AD251" s="209"/>
      <c r="AE251" s="209"/>
      <c r="AF251" s="209"/>
      <c r="AG251" s="209" t="s">
        <v>148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">
      <c r="A252" s="216"/>
      <c r="B252" s="217"/>
      <c r="C252" s="255" t="s">
        <v>184</v>
      </c>
      <c r="D252" s="250"/>
      <c r="E252" s="251"/>
      <c r="F252" s="220"/>
      <c r="G252" s="220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09"/>
      <c r="Z252" s="209"/>
      <c r="AA252" s="209"/>
      <c r="AB252" s="209"/>
      <c r="AC252" s="209"/>
      <c r="AD252" s="209"/>
      <c r="AE252" s="209"/>
      <c r="AF252" s="209"/>
      <c r="AG252" s="209" t="s">
        <v>162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">
      <c r="A253" s="216"/>
      <c r="B253" s="217"/>
      <c r="C253" s="255" t="s">
        <v>346</v>
      </c>
      <c r="D253" s="250"/>
      <c r="E253" s="251"/>
      <c r="F253" s="220"/>
      <c r="G253" s="220"/>
      <c r="H253" s="220"/>
      <c r="I253" s="220"/>
      <c r="J253" s="220"/>
      <c r="K253" s="220"/>
      <c r="L253" s="220"/>
      <c r="M253" s="220"/>
      <c r="N253" s="219"/>
      <c r="O253" s="219"/>
      <c r="P253" s="219"/>
      <c r="Q253" s="219"/>
      <c r="R253" s="220"/>
      <c r="S253" s="220"/>
      <c r="T253" s="220"/>
      <c r="U253" s="220"/>
      <c r="V253" s="220"/>
      <c r="W253" s="220"/>
      <c r="X253" s="220"/>
      <c r="Y253" s="209"/>
      <c r="Z253" s="209"/>
      <c r="AA253" s="209"/>
      <c r="AB253" s="209"/>
      <c r="AC253" s="209"/>
      <c r="AD253" s="209"/>
      <c r="AE253" s="209"/>
      <c r="AF253" s="209"/>
      <c r="AG253" s="209" t="s">
        <v>162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">
      <c r="A254" s="216"/>
      <c r="B254" s="217"/>
      <c r="C254" s="255" t="s">
        <v>347</v>
      </c>
      <c r="D254" s="250"/>
      <c r="E254" s="251">
        <v>2.1749999999999998</v>
      </c>
      <c r="F254" s="220"/>
      <c r="G254" s="220"/>
      <c r="H254" s="220"/>
      <c r="I254" s="220"/>
      <c r="J254" s="220"/>
      <c r="K254" s="220"/>
      <c r="L254" s="220"/>
      <c r="M254" s="220"/>
      <c r="N254" s="219"/>
      <c r="O254" s="219"/>
      <c r="P254" s="219"/>
      <c r="Q254" s="219"/>
      <c r="R254" s="220"/>
      <c r="S254" s="220"/>
      <c r="T254" s="220"/>
      <c r="U254" s="220"/>
      <c r="V254" s="220"/>
      <c r="W254" s="220"/>
      <c r="X254" s="220"/>
      <c r="Y254" s="209"/>
      <c r="Z254" s="209"/>
      <c r="AA254" s="209"/>
      <c r="AB254" s="209"/>
      <c r="AC254" s="209"/>
      <c r="AD254" s="209"/>
      <c r="AE254" s="209"/>
      <c r="AF254" s="209"/>
      <c r="AG254" s="209" t="s">
        <v>162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">
      <c r="A255" s="216"/>
      <c r="B255" s="217"/>
      <c r="C255" s="255" t="s">
        <v>184</v>
      </c>
      <c r="D255" s="250"/>
      <c r="E255" s="251"/>
      <c r="F255" s="220"/>
      <c r="G255" s="220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09"/>
      <c r="Z255" s="209"/>
      <c r="AA255" s="209"/>
      <c r="AB255" s="209"/>
      <c r="AC255" s="209"/>
      <c r="AD255" s="209"/>
      <c r="AE255" s="209"/>
      <c r="AF255" s="209"/>
      <c r="AG255" s="209" t="s">
        <v>162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1" x14ac:dyDescent="0.2">
      <c r="A256" s="216"/>
      <c r="B256" s="217"/>
      <c r="C256" s="255" t="s">
        <v>348</v>
      </c>
      <c r="D256" s="250"/>
      <c r="E256" s="251"/>
      <c r="F256" s="220"/>
      <c r="G256" s="220"/>
      <c r="H256" s="220"/>
      <c r="I256" s="220"/>
      <c r="J256" s="220"/>
      <c r="K256" s="220"/>
      <c r="L256" s="220"/>
      <c r="M256" s="220"/>
      <c r="N256" s="219"/>
      <c r="O256" s="219"/>
      <c r="P256" s="219"/>
      <c r="Q256" s="219"/>
      <c r="R256" s="220"/>
      <c r="S256" s="220"/>
      <c r="T256" s="220"/>
      <c r="U256" s="220"/>
      <c r="V256" s="220"/>
      <c r="W256" s="220"/>
      <c r="X256" s="220"/>
      <c r="Y256" s="209"/>
      <c r="Z256" s="209"/>
      <c r="AA256" s="209"/>
      <c r="AB256" s="209"/>
      <c r="AC256" s="209"/>
      <c r="AD256" s="209"/>
      <c r="AE256" s="209"/>
      <c r="AF256" s="209"/>
      <c r="AG256" s="209" t="s">
        <v>162</v>
      </c>
      <c r="AH256" s="209">
        <v>0</v>
      </c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">
      <c r="A257" s="216"/>
      <c r="B257" s="217"/>
      <c r="C257" s="255" t="s">
        <v>349</v>
      </c>
      <c r="D257" s="250"/>
      <c r="E257" s="251">
        <v>11.35</v>
      </c>
      <c r="F257" s="220"/>
      <c r="G257" s="220"/>
      <c r="H257" s="220"/>
      <c r="I257" s="220"/>
      <c r="J257" s="220"/>
      <c r="K257" s="220"/>
      <c r="L257" s="220"/>
      <c r="M257" s="220"/>
      <c r="N257" s="219"/>
      <c r="O257" s="219"/>
      <c r="P257" s="219"/>
      <c r="Q257" s="219"/>
      <c r="R257" s="220"/>
      <c r="S257" s="220"/>
      <c r="T257" s="220"/>
      <c r="U257" s="220"/>
      <c r="V257" s="220"/>
      <c r="W257" s="220"/>
      <c r="X257" s="220"/>
      <c r="Y257" s="209"/>
      <c r="Z257" s="209"/>
      <c r="AA257" s="209"/>
      <c r="AB257" s="209"/>
      <c r="AC257" s="209"/>
      <c r="AD257" s="209"/>
      <c r="AE257" s="209"/>
      <c r="AF257" s="209"/>
      <c r="AG257" s="209" t="s">
        <v>162</v>
      </c>
      <c r="AH257" s="209">
        <v>0</v>
      </c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1" x14ac:dyDescent="0.2">
      <c r="A258" s="216"/>
      <c r="B258" s="217"/>
      <c r="C258" s="255" t="s">
        <v>350</v>
      </c>
      <c r="D258" s="250"/>
      <c r="E258" s="251"/>
      <c r="F258" s="220"/>
      <c r="G258" s="220"/>
      <c r="H258" s="220"/>
      <c r="I258" s="220"/>
      <c r="J258" s="220"/>
      <c r="K258" s="220"/>
      <c r="L258" s="220"/>
      <c r="M258" s="220"/>
      <c r="N258" s="219"/>
      <c r="O258" s="219"/>
      <c r="P258" s="219"/>
      <c r="Q258" s="219"/>
      <c r="R258" s="220"/>
      <c r="S258" s="220"/>
      <c r="T258" s="220"/>
      <c r="U258" s="220"/>
      <c r="V258" s="220"/>
      <c r="W258" s="220"/>
      <c r="X258" s="220"/>
      <c r="Y258" s="209"/>
      <c r="Z258" s="209"/>
      <c r="AA258" s="209"/>
      <c r="AB258" s="209"/>
      <c r="AC258" s="209"/>
      <c r="AD258" s="209"/>
      <c r="AE258" s="209"/>
      <c r="AF258" s="209"/>
      <c r="AG258" s="209" t="s">
        <v>162</v>
      </c>
      <c r="AH258" s="209">
        <v>0</v>
      </c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1" x14ac:dyDescent="0.2">
      <c r="A259" s="216"/>
      <c r="B259" s="217"/>
      <c r="C259" s="255" t="s">
        <v>351</v>
      </c>
      <c r="D259" s="250"/>
      <c r="E259" s="251">
        <v>0.78500000000000003</v>
      </c>
      <c r="F259" s="220"/>
      <c r="G259" s="220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09"/>
      <c r="Z259" s="209"/>
      <c r="AA259" s="209"/>
      <c r="AB259" s="209"/>
      <c r="AC259" s="209"/>
      <c r="AD259" s="209"/>
      <c r="AE259" s="209"/>
      <c r="AF259" s="209"/>
      <c r="AG259" s="209" t="s">
        <v>162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1" x14ac:dyDescent="0.2">
      <c r="A260" s="216"/>
      <c r="B260" s="217"/>
      <c r="C260" s="255" t="s">
        <v>352</v>
      </c>
      <c r="D260" s="250"/>
      <c r="E260" s="251"/>
      <c r="F260" s="220"/>
      <c r="G260" s="220"/>
      <c r="H260" s="220"/>
      <c r="I260" s="220"/>
      <c r="J260" s="220"/>
      <c r="K260" s="220"/>
      <c r="L260" s="220"/>
      <c r="M260" s="220"/>
      <c r="N260" s="219"/>
      <c r="O260" s="219"/>
      <c r="P260" s="219"/>
      <c r="Q260" s="219"/>
      <c r="R260" s="220"/>
      <c r="S260" s="220"/>
      <c r="T260" s="220"/>
      <c r="U260" s="220"/>
      <c r="V260" s="220"/>
      <c r="W260" s="220"/>
      <c r="X260" s="220"/>
      <c r="Y260" s="209"/>
      <c r="Z260" s="209"/>
      <c r="AA260" s="209"/>
      <c r="AB260" s="209"/>
      <c r="AC260" s="209"/>
      <c r="AD260" s="209"/>
      <c r="AE260" s="209"/>
      <c r="AF260" s="209"/>
      <c r="AG260" s="209" t="s">
        <v>162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">
      <c r="A261" s="216"/>
      <c r="B261" s="217"/>
      <c r="C261" s="255" t="s">
        <v>353</v>
      </c>
      <c r="D261" s="250"/>
      <c r="E261" s="251">
        <v>0.78100000000000003</v>
      </c>
      <c r="F261" s="220"/>
      <c r="G261" s="220"/>
      <c r="H261" s="220"/>
      <c r="I261" s="220"/>
      <c r="J261" s="220"/>
      <c r="K261" s="220"/>
      <c r="L261" s="220"/>
      <c r="M261" s="220"/>
      <c r="N261" s="219"/>
      <c r="O261" s="219"/>
      <c r="P261" s="219"/>
      <c r="Q261" s="219"/>
      <c r="R261" s="220"/>
      <c r="S261" s="220"/>
      <c r="T261" s="220"/>
      <c r="U261" s="220"/>
      <c r="V261" s="220"/>
      <c r="W261" s="220"/>
      <c r="X261" s="220"/>
      <c r="Y261" s="209"/>
      <c r="Z261" s="209"/>
      <c r="AA261" s="209"/>
      <c r="AB261" s="209"/>
      <c r="AC261" s="209"/>
      <c r="AD261" s="209"/>
      <c r="AE261" s="209"/>
      <c r="AF261" s="209"/>
      <c r="AG261" s="209" t="s">
        <v>162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">
      <c r="A262" s="216"/>
      <c r="B262" s="217"/>
      <c r="C262" s="245"/>
      <c r="D262" s="239"/>
      <c r="E262" s="239"/>
      <c r="F262" s="239"/>
      <c r="G262" s="239"/>
      <c r="H262" s="220"/>
      <c r="I262" s="220"/>
      <c r="J262" s="220"/>
      <c r="K262" s="220"/>
      <c r="L262" s="220"/>
      <c r="M262" s="220"/>
      <c r="N262" s="219"/>
      <c r="O262" s="219"/>
      <c r="P262" s="219"/>
      <c r="Q262" s="219"/>
      <c r="R262" s="220"/>
      <c r="S262" s="220"/>
      <c r="T262" s="220"/>
      <c r="U262" s="220"/>
      <c r="V262" s="220"/>
      <c r="W262" s="220"/>
      <c r="X262" s="220"/>
      <c r="Y262" s="209"/>
      <c r="Z262" s="209"/>
      <c r="AA262" s="209"/>
      <c r="AB262" s="209"/>
      <c r="AC262" s="209"/>
      <c r="AD262" s="209"/>
      <c r="AE262" s="209"/>
      <c r="AF262" s="209"/>
      <c r="AG262" s="209" t="s">
        <v>136</v>
      </c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ht="22.5" outlineLevel="1" x14ac:dyDescent="0.2">
      <c r="A263" s="229">
        <v>33</v>
      </c>
      <c r="B263" s="230" t="s">
        <v>354</v>
      </c>
      <c r="C263" s="243" t="s">
        <v>355</v>
      </c>
      <c r="D263" s="231" t="s">
        <v>343</v>
      </c>
      <c r="E263" s="232">
        <v>6</v>
      </c>
      <c r="F263" s="233"/>
      <c r="G263" s="234">
        <f>ROUND(E263*F263,2)</f>
        <v>0</v>
      </c>
      <c r="H263" s="233"/>
      <c r="I263" s="234">
        <f>ROUND(E263*H263,2)</f>
        <v>0</v>
      </c>
      <c r="J263" s="233"/>
      <c r="K263" s="234">
        <f>ROUND(E263*J263,2)</f>
        <v>0</v>
      </c>
      <c r="L263" s="234">
        <v>21</v>
      </c>
      <c r="M263" s="234">
        <f>G263*(1+L263/100)</f>
        <v>0</v>
      </c>
      <c r="N263" s="232">
        <v>9.7000000000000005E-4</v>
      </c>
      <c r="O263" s="232">
        <f>ROUND(E263*N263,2)</f>
        <v>0.01</v>
      </c>
      <c r="P263" s="232">
        <v>0</v>
      </c>
      <c r="Q263" s="232">
        <f>ROUND(E263*P263,2)</f>
        <v>0</v>
      </c>
      <c r="R263" s="234" t="s">
        <v>344</v>
      </c>
      <c r="S263" s="234" t="s">
        <v>345</v>
      </c>
      <c r="T263" s="235" t="s">
        <v>345</v>
      </c>
      <c r="U263" s="220">
        <v>1.13636</v>
      </c>
      <c r="V263" s="220">
        <f>ROUND(E263*U263,2)</f>
        <v>6.82</v>
      </c>
      <c r="W263" s="220"/>
      <c r="X263" s="220" t="s">
        <v>147</v>
      </c>
      <c r="Y263" s="209"/>
      <c r="Z263" s="209"/>
      <c r="AA263" s="209"/>
      <c r="AB263" s="209"/>
      <c r="AC263" s="209"/>
      <c r="AD263" s="209"/>
      <c r="AE263" s="209"/>
      <c r="AF263" s="209"/>
      <c r="AG263" s="209" t="s">
        <v>148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1" x14ac:dyDescent="0.2">
      <c r="A264" s="216"/>
      <c r="B264" s="217"/>
      <c r="C264" s="255" t="s">
        <v>184</v>
      </c>
      <c r="D264" s="250"/>
      <c r="E264" s="251"/>
      <c r="F264" s="220"/>
      <c r="G264" s="220"/>
      <c r="H264" s="220"/>
      <c r="I264" s="220"/>
      <c r="J264" s="220"/>
      <c r="K264" s="220"/>
      <c r="L264" s="220"/>
      <c r="M264" s="220"/>
      <c r="N264" s="219"/>
      <c r="O264" s="219"/>
      <c r="P264" s="219"/>
      <c r="Q264" s="219"/>
      <c r="R264" s="220"/>
      <c r="S264" s="220"/>
      <c r="T264" s="220"/>
      <c r="U264" s="220"/>
      <c r="V264" s="220"/>
      <c r="W264" s="220"/>
      <c r="X264" s="220"/>
      <c r="Y264" s="209"/>
      <c r="Z264" s="209"/>
      <c r="AA264" s="209"/>
      <c r="AB264" s="209"/>
      <c r="AC264" s="209"/>
      <c r="AD264" s="209"/>
      <c r="AE264" s="209"/>
      <c r="AF264" s="209"/>
      <c r="AG264" s="209" t="s">
        <v>162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">
      <c r="A265" s="216"/>
      <c r="B265" s="217"/>
      <c r="C265" s="255" t="s">
        <v>300</v>
      </c>
      <c r="D265" s="250"/>
      <c r="E265" s="251"/>
      <c r="F265" s="220"/>
      <c r="G265" s="220"/>
      <c r="H265" s="220"/>
      <c r="I265" s="220"/>
      <c r="J265" s="220"/>
      <c r="K265" s="220"/>
      <c r="L265" s="220"/>
      <c r="M265" s="220"/>
      <c r="N265" s="219"/>
      <c r="O265" s="219"/>
      <c r="P265" s="219"/>
      <c r="Q265" s="219"/>
      <c r="R265" s="220"/>
      <c r="S265" s="220"/>
      <c r="T265" s="220"/>
      <c r="U265" s="220"/>
      <c r="V265" s="220"/>
      <c r="W265" s="220"/>
      <c r="X265" s="220"/>
      <c r="Y265" s="209"/>
      <c r="Z265" s="209"/>
      <c r="AA265" s="209"/>
      <c r="AB265" s="209"/>
      <c r="AC265" s="209"/>
      <c r="AD265" s="209"/>
      <c r="AE265" s="209"/>
      <c r="AF265" s="209"/>
      <c r="AG265" s="209" t="s">
        <v>162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1" x14ac:dyDescent="0.2">
      <c r="A266" s="216"/>
      <c r="B266" s="217"/>
      <c r="C266" s="255" t="s">
        <v>356</v>
      </c>
      <c r="D266" s="250"/>
      <c r="E266" s="251">
        <v>6</v>
      </c>
      <c r="F266" s="220"/>
      <c r="G266" s="220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162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">
      <c r="A267" s="216"/>
      <c r="B267" s="217"/>
      <c r="C267" s="245"/>
      <c r="D267" s="239"/>
      <c r="E267" s="239"/>
      <c r="F267" s="239"/>
      <c r="G267" s="239"/>
      <c r="H267" s="220"/>
      <c r="I267" s="220"/>
      <c r="J267" s="220"/>
      <c r="K267" s="220"/>
      <c r="L267" s="220"/>
      <c r="M267" s="220"/>
      <c r="N267" s="219"/>
      <c r="O267" s="219"/>
      <c r="P267" s="219"/>
      <c r="Q267" s="219"/>
      <c r="R267" s="220"/>
      <c r="S267" s="220"/>
      <c r="T267" s="220"/>
      <c r="U267" s="220"/>
      <c r="V267" s="220"/>
      <c r="W267" s="220"/>
      <c r="X267" s="220"/>
      <c r="Y267" s="209"/>
      <c r="Z267" s="209"/>
      <c r="AA267" s="209"/>
      <c r="AB267" s="209"/>
      <c r="AC267" s="209"/>
      <c r="AD267" s="209"/>
      <c r="AE267" s="209"/>
      <c r="AF267" s="209"/>
      <c r="AG267" s="209" t="s">
        <v>136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ht="22.5" outlineLevel="1" x14ac:dyDescent="0.2">
      <c r="A268" s="229">
        <v>34</v>
      </c>
      <c r="B268" s="230" t="s">
        <v>357</v>
      </c>
      <c r="C268" s="243" t="s">
        <v>358</v>
      </c>
      <c r="D268" s="231" t="s">
        <v>180</v>
      </c>
      <c r="E268" s="232">
        <v>22.56</v>
      </c>
      <c r="F268" s="233"/>
      <c r="G268" s="234">
        <f>ROUND(E268*F268,2)</f>
        <v>0</v>
      </c>
      <c r="H268" s="233"/>
      <c r="I268" s="234">
        <f>ROUND(E268*H268,2)</f>
        <v>0</v>
      </c>
      <c r="J268" s="233"/>
      <c r="K268" s="234">
        <f>ROUND(E268*J268,2)</f>
        <v>0</v>
      </c>
      <c r="L268" s="234">
        <v>21</v>
      </c>
      <c r="M268" s="234">
        <f>G268*(1+L268/100)</f>
        <v>0</v>
      </c>
      <c r="N268" s="232">
        <v>4.1200000000000004E-3</v>
      </c>
      <c r="O268" s="232">
        <f>ROUND(E268*N268,2)</f>
        <v>0.09</v>
      </c>
      <c r="P268" s="232">
        <v>0</v>
      </c>
      <c r="Q268" s="232">
        <f>ROUND(E268*P268,2)</f>
        <v>0</v>
      </c>
      <c r="R268" s="234"/>
      <c r="S268" s="234" t="s">
        <v>146</v>
      </c>
      <c r="T268" s="235" t="s">
        <v>131</v>
      </c>
      <c r="U268" s="220">
        <v>0.19350999999999999</v>
      </c>
      <c r="V268" s="220">
        <f>ROUND(E268*U268,2)</f>
        <v>4.37</v>
      </c>
      <c r="W268" s="220"/>
      <c r="X268" s="220" t="s">
        <v>147</v>
      </c>
      <c r="Y268" s="209"/>
      <c r="Z268" s="209"/>
      <c r="AA268" s="209"/>
      <c r="AB268" s="209"/>
      <c r="AC268" s="209"/>
      <c r="AD268" s="209"/>
      <c r="AE268" s="209"/>
      <c r="AF268" s="209"/>
      <c r="AG268" s="209" t="s">
        <v>148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1" x14ac:dyDescent="0.2">
      <c r="A269" s="216"/>
      <c r="B269" s="217"/>
      <c r="C269" s="244" t="s">
        <v>359</v>
      </c>
      <c r="D269" s="237"/>
      <c r="E269" s="237"/>
      <c r="F269" s="237"/>
      <c r="G269" s="237"/>
      <c r="H269" s="220"/>
      <c r="I269" s="220"/>
      <c r="J269" s="220"/>
      <c r="K269" s="220"/>
      <c r="L269" s="220"/>
      <c r="M269" s="220"/>
      <c r="N269" s="219"/>
      <c r="O269" s="219"/>
      <c r="P269" s="219"/>
      <c r="Q269" s="219"/>
      <c r="R269" s="220"/>
      <c r="S269" s="220"/>
      <c r="T269" s="220"/>
      <c r="U269" s="220"/>
      <c r="V269" s="220"/>
      <c r="W269" s="220"/>
      <c r="X269" s="220"/>
      <c r="Y269" s="209"/>
      <c r="Z269" s="209"/>
      <c r="AA269" s="209"/>
      <c r="AB269" s="209"/>
      <c r="AC269" s="209"/>
      <c r="AD269" s="209"/>
      <c r="AE269" s="209"/>
      <c r="AF269" s="209"/>
      <c r="AG269" s="209" t="s">
        <v>135</v>
      </c>
      <c r="AH269" s="209"/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1" x14ac:dyDescent="0.2">
      <c r="A270" s="216"/>
      <c r="B270" s="217"/>
      <c r="C270" s="255" t="s">
        <v>360</v>
      </c>
      <c r="D270" s="250"/>
      <c r="E270" s="251"/>
      <c r="F270" s="220"/>
      <c r="G270" s="220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09"/>
      <c r="Z270" s="209"/>
      <c r="AA270" s="209"/>
      <c r="AB270" s="209"/>
      <c r="AC270" s="209"/>
      <c r="AD270" s="209"/>
      <c r="AE270" s="209"/>
      <c r="AF270" s="209"/>
      <c r="AG270" s="209" t="s">
        <v>162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">
      <c r="A271" s="216"/>
      <c r="B271" s="217"/>
      <c r="C271" s="255" t="s">
        <v>361</v>
      </c>
      <c r="D271" s="250"/>
      <c r="E271" s="251">
        <v>22.56</v>
      </c>
      <c r="F271" s="220"/>
      <c r="G271" s="220"/>
      <c r="H271" s="220"/>
      <c r="I271" s="220"/>
      <c r="J271" s="220"/>
      <c r="K271" s="220"/>
      <c r="L271" s="220"/>
      <c r="M271" s="220"/>
      <c r="N271" s="219"/>
      <c r="O271" s="219"/>
      <c r="P271" s="219"/>
      <c r="Q271" s="219"/>
      <c r="R271" s="220"/>
      <c r="S271" s="220"/>
      <c r="T271" s="220"/>
      <c r="U271" s="220"/>
      <c r="V271" s="220"/>
      <c r="W271" s="220"/>
      <c r="X271" s="220"/>
      <c r="Y271" s="209"/>
      <c r="Z271" s="209"/>
      <c r="AA271" s="209"/>
      <c r="AB271" s="209"/>
      <c r="AC271" s="209"/>
      <c r="AD271" s="209"/>
      <c r="AE271" s="209"/>
      <c r="AF271" s="209"/>
      <c r="AG271" s="209" t="s">
        <v>162</v>
      </c>
      <c r="AH271" s="209">
        <v>0</v>
      </c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1" x14ac:dyDescent="0.2">
      <c r="A272" s="216"/>
      <c r="B272" s="217"/>
      <c r="C272" s="245"/>
      <c r="D272" s="239"/>
      <c r="E272" s="239"/>
      <c r="F272" s="239"/>
      <c r="G272" s="239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09"/>
      <c r="Z272" s="209"/>
      <c r="AA272" s="209"/>
      <c r="AB272" s="209"/>
      <c r="AC272" s="209"/>
      <c r="AD272" s="209"/>
      <c r="AE272" s="209"/>
      <c r="AF272" s="209"/>
      <c r="AG272" s="209" t="s">
        <v>136</v>
      </c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ht="22.5" outlineLevel="1" x14ac:dyDescent="0.2">
      <c r="A273" s="229">
        <v>35</v>
      </c>
      <c r="B273" s="230" t="s">
        <v>362</v>
      </c>
      <c r="C273" s="243" t="s">
        <v>363</v>
      </c>
      <c r="D273" s="231" t="s">
        <v>364</v>
      </c>
      <c r="E273" s="232">
        <v>13.003</v>
      </c>
      <c r="F273" s="233"/>
      <c r="G273" s="234">
        <f>ROUND(E273*F273,2)</f>
        <v>0</v>
      </c>
      <c r="H273" s="233"/>
      <c r="I273" s="234">
        <f>ROUND(E273*H273,2)</f>
        <v>0</v>
      </c>
      <c r="J273" s="233"/>
      <c r="K273" s="234">
        <f>ROUND(E273*J273,2)</f>
        <v>0</v>
      </c>
      <c r="L273" s="234">
        <v>21</v>
      </c>
      <c r="M273" s="234">
        <f>G273*(1+L273/100)</f>
        <v>0</v>
      </c>
      <c r="N273" s="232">
        <v>0.1401</v>
      </c>
      <c r="O273" s="232">
        <f>ROUND(E273*N273,2)</f>
        <v>1.82</v>
      </c>
      <c r="P273" s="232">
        <v>0</v>
      </c>
      <c r="Q273" s="232">
        <f>ROUND(E273*P273,2)</f>
        <v>0</v>
      </c>
      <c r="R273" s="234"/>
      <c r="S273" s="234" t="s">
        <v>146</v>
      </c>
      <c r="T273" s="235" t="s">
        <v>131</v>
      </c>
      <c r="U273" s="220">
        <v>0.318</v>
      </c>
      <c r="V273" s="220">
        <f>ROUND(E273*U273,2)</f>
        <v>4.13</v>
      </c>
      <c r="W273" s="220"/>
      <c r="X273" s="220" t="s">
        <v>147</v>
      </c>
      <c r="Y273" s="209"/>
      <c r="Z273" s="209"/>
      <c r="AA273" s="209"/>
      <c r="AB273" s="209"/>
      <c r="AC273" s="209"/>
      <c r="AD273" s="209"/>
      <c r="AE273" s="209"/>
      <c r="AF273" s="209"/>
      <c r="AG273" s="209" t="s">
        <v>148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">
      <c r="A274" s="216"/>
      <c r="B274" s="217"/>
      <c r="C274" s="255" t="s">
        <v>184</v>
      </c>
      <c r="D274" s="250"/>
      <c r="E274" s="251"/>
      <c r="F274" s="220"/>
      <c r="G274" s="220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09"/>
      <c r="Z274" s="209"/>
      <c r="AA274" s="209"/>
      <c r="AB274" s="209"/>
      <c r="AC274" s="209"/>
      <c r="AD274" s="209"/>
      <c r="AE274" s="209"/>
      <c r="AF274" s="209"/>
      <c r="AG274" s="209" t="s">
        <v>162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">
      <c r="A275" s="216"/>
      <c r="B275" s="217"/>
      <c r="C275" s="255" t="s">
        <v>346</v>
      </c>
      <c r="D275" s="250"/>
      <c r="E275" s="251"/>
      <c r="F275" s="220"/>
      <c r="G275" s="220"/>
      <c r="H275" s="220"/>
      <c r="I275" s="220"/>
      <c r="J275" s="220"/>
      <c r="K275" s="220"/>
      <c r="L275" s="220"/>
      <c r="M275" s="220"/>
      <c r="N275" s="219"/>
      <c r="O275" s="219"/>
      <c r="P275" s="219"/>
      <c r="Q275" s="219"/>
      <c r="R275" s="220"/>
      <c r="S275" s="220"/>
      <c r="T275" s="220"/>
      <c r="U275" s="220"/>
      <c r="V275" s="220"/>
      <c r="W275" s="220"/>
      <c r="X275" s="220"/>
      <c r="Y275" s="209"/>
      <c r="Z275" s="209"/>
      <c r="AA275" s="209"/>
      <c r="AB275" s="209"/>
      <c r="AC275" s="209"/>
      <c r="AD275" s="209"/>
      <c r="AE275" s="209"/>
      <c r="AF275" s="209"/>
      <c r="AG275" s="209" t="s">
        <v>162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">
      <c r="A276" s="216"/>
      <c r="B276" s="217"/>
      <c r="C276" s="255" t="s">
        <v>365</v>
      </c>
      <c r="D276" s="250"/>
      <c r="E276" s="251">
        <v>1.3049999999999999</v>
      </c>
      <c r="F276" s="220"/>
      <c r="G276" s="220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09"/>
      <c r="Z276" s="209"/>
      <c r="AA276" s="209"/>
      <c r="AB276" s="209"/>
      <c r="AC276" s="209"/>
      <c r="AD276" s="209"/>
      <c r="AE276" s="209"/>
      <c r="AF276" s="209"/>
      <c r="AG276" s="209" t="s">
        <v>162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">
      <c r="A277" s="216"/>
      <c r="B277" s="217"/>
      <c r="C277" s="255" t="s">
        <v>184</v>
      </c>
      <c r="D277" s="250"/>
      <c r="E277" s="251"/>
      <c r="F277" s="220"/>
      <c r="G277" s="220"/>
      <c r="H277" s="220"/>
      <c r="I277" s="220"/>
      <c r="J277" s="220"/>
      <c r="K277" s="220"/>
      <c r="L277" s="220"/>
      <c r="M277" s="220"/>
      <c r="N277" s="219"/>
      <c r="O277" s="219"/>
      <c r="P277" s="219"/>
      <c r="Q277" s="219"/>
      <c r="R277" s="220"/>
      <c r="S277" s="220"/>
      <c r="T277" s="220"/>
      <c r="U277" s="220"/>
      <c r="V277" s="220"/>
      <c r="W277" s="220"/>
      <c r="X277" s="220"/>
      <c r="Y277" s="209"/>
      <c r="Z277" s="209"/>
      <c r="AA277" s="209"/>
      <c r="AB277" s="209"/>
      <c r="AC277" s="209"/>
      <c r="AD277" s="209"/>
      <c r="AE277" s="209"/>
      <c r="AF277" s="209"/>
      <c r="AG277" s="209" t="s">
        <v>162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">
      <c r="A278" s="216"/>
      <c r="B278" s="217"/>
      <c r="C278" s="255" t="s">
        <v>348</v>
      </c>
      <c r="D278" s="250"/>
      <c r="E278" s="251"/>
      <c r="F278" s="220"/>
      <c r="G278" s="220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09"/>
      <c r="Z278" s="209"/>
      <c r="AA278" s="209"/>
      <c r="AB278" s="209"/>
      <c r="AC278" s="209"/>
      <c r="AD278" s="209"/>
      <c r="AE278" s="209"/>
      <c r="AF278" s="209"/>
      <c r="AG278" s="209" t="s">
        <v>162</v>
      </c>
      <c r="AH278" s="209">
        <v>0</v>
      </c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">
      <c r="A279" s="216"/>
      <c r="B279" s="217"/>
      <c r="C279" s="255" t="s">
        <v>366</v>
      </c>
      <c r="D279" s="250"/>
      <c r="E279" s="251">
        <v>10.215</v>
      </c>
      <c r="F279" s="220"/>
      <c r="G279" s="220"/>
      <c r="H279" s="220"/>
      <c r="I279" s="220"/>
      <c r="J279" s="220"/>
      <c r="K279" s="220"/>
      <c r="L279" s="220"/>
      <c r="M279" s="220"/>
      <c r="N279" s="219"/>
      <c r="O279" s="219"/>
      <c r="P279" s="219"/>
      <c r="Q279" s="219"/>
      <c r="R279" s="220"/>
      <c r="S279" s="220"/>
      <c r="T279" s="220"/>
      <c r="U279" s="220"/>
      <c r="V279" s="220"/>
      <c r="W279" s="220"/>
      <c r="X279" s="220"/>
      <c r="Y279" s="209"/>
      <c r="Z279" s="209"/>
      <c r="AA279" s="209"/>
      <c r="AB279" s="209"/>
      <c r="AC279" s="209"/>
      <c r="AD279" s="209"/>
      <c r="AE279" s="209"/>
      <c r="AF279" s="209"/>
      <c r="AG279" s="209" t="s">
        <v>162</v>
      </c>
      <c r="AH279" s="209">
        <v>0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1" x14ac:dyDescent="0.2">
      <c r="A280" s="216"/>
      <c r="B280" s="217"/>
      <c r="C280" s="255" t="s">
        <v>350</v>
      </c>
      <c r="D280" s="250"/>
      <c r="E280" s="251"/>
      <c r="F280" s="220"/>
      <c r="G280" s="220"/>
      <c r="H280" s="220"/>
      <c r="I280" s="220"/>
      <c r="J280" s="220"/>
      <c r="K280" s="220"/>
      <c r="L280" s="220"/>
      <c r="M280" s="220"/>
      <c r="N280" s="219"/>
      <c r="O280" s="219"/>
      <c r="P280" s="219"/>
      <c r="Q280" s="219"/>
      <c r="R280" s="220"/>
      <c r="S280" s="220"/>
      <c r="T280" s="220"/>
      <c r="U280" s="220"/>
      <c r="V280" s="220"/>
      <c r="W280" s="220"/>
      <c r="X280" s="220"/>
      <c r="Y280" s="209"/>
      <c r="Z280" s="209"/>
      <c r="AA280" s="209"/>
      <c r="AB280" s="209"/>
      <c r="AC280" s="209"/>
      <c r="AD280" s="209"/>
      <c r="AE280" s="209"/>
      <c r="AF280" s="209"/>
      <c r="AG280" s="209" t="s">
        <v>162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">
      <c r="A281" s="216"/>
      <c r="B281" s="217"/>
      <c r="C281" s="255" t="s">
        <v>367</v>
      </c>
      <c r="D281" s="250"/>
      <c r="E281" s="251">
        <v>0.47099999999999997</v>
      </c>
      <c r="F281" s="220"/>
      <c r="G281" s="220"/>
      <c r="H281" s="220"/>
      <c r="I281" s="220"/>
      <c r="J281" s="220"/>
      <c r="K281" s="220"/>
      <c r="L281" s="220"/>
      <c r="M281" s="220"/>
      <c r="N281" s="219"/>
      <c r="O281" s="219"/>
      <c r="P281" s="219"/>
      <c r="Q281" s="219"/>
      <c r="R281" s="220"/>
      <c r="S281" s="220"/>
      <c r="T281" s="220"/>
      <c r="U281" s="220"/>
      <c r="V281" s="220"/>
      <c r="W281" s="220"/>
      <c r="X281" s="220"/>
      <c r="Y281" s="209"/>
      <c r="Z281" s="209"/>
      <c r="AA281" s="209"/>
      <c r="AB281" s="209"/>
      <c r="AC281" s="209"/>
      <c r="AD281" s="209"/>
      <c r="AE281" s="209"/>
      <c r="AF281" s="209"/>
      <c r="AG281" s="209" t="s">
        <v>162</v>
      </c>
      <c r="AH281" s="209">
        <v>0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1" x14ac:dyDescent="0.2">
      <c r="A282" s="216"/>
      <c r="B282" s="217"/>
      <c r="C282" s="255" t="s">
        <v>352</v>
      </c>
      <c r="D282" s="250"/>
      <c r="E282" s="251"/>
      <c r="F282" s="220"/>
      <c r="G282" s="220"/>
      <c r="H282" s="220"/>
      <c r="I282" s="220"/>
      <c r="J282" s="220"/>
      <c r="K282" s="220"/>
      <c r="L282" s="220"/>
      <c r="M282" s="220"/>
      <c r="N282" s="219"/>
      <c r="O282" s="219"/>
      <c r="P282" s="219"/>
      <c r="Q282" s="219"/>
      <c r="R282" s="220"/>
      <c r="S282" s="220"/>
      <c r="T282" s="220"/>
      <c r="U282" s="220"/>
      <c r="V282" s="220"/>
      <c r="W282" s="220"/>
      <c r="X282" s="220"/>
      <c r="Y282" s="209"/>
      <c r="Z282" s="209"/>
      <c r="AA282" s="209"/>
      <c r="AB282" s="209"/>
      <c r="AC282" s="209"/>
      <c r="AD282" s="209"/>
      <c r="AE282" s="209"/>
      <c r="AF282" s="209"/>
      <c r="AG282" s="209" t="s">
        <v>162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">
      <c r="A283" s="216"/>
      <c r="B283" s="217"/>
      <c r="C283" s="255" t="s">
        <v>368</v>
      </c>
      <c r="D283" s="250"/>
      <c r="E283" s="251">
        <v>1.012</v>
      </c>
      <c r="F283" s="220"/>
      <c r="G283" s="220"/>
      <c r="H283" s="220"/>
      <c r="I283" s="220"/>
      <c r="J283" s="220"/>
      <c r="K283" s="220"/>
      <c r="L283" s="220"/>
      <c r="M283" s="220"/>
      <c r="N283" s="219"/>
      <c r="O283" s="219"/>
      <c r="P283" s="219"/>
      <c r="Q283" s="219"/>
      <c r="R283" s="220"/>
      <c r="S283" s="220"/>
      <c r="T283" s="220"/>
      <c r="U283" s="220"/>
      <c r="V283" s="220"/>
      <c r="W283" s="220"/>
      <c r="X283" s="220"/>
      <c r="Y283" s="209"/>
      <c r="Z283" s="209"/>
      <c r="AA283" s="209"/>
      <c r="AB283" s="209"/>
      <c r="AC283" s="209"/>
      <c r="AD283" s="209"/>
      <c r="AE283" s="209"/>
      <c r="AF283" s="209"/>
      <c r="AG283" s="209" t="s">
        <v>162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">
      <c r="A284" s="216"/>
      <c r="B284" s="217"/>
      <c r="C284" s="245"/>
      <c r="D284" s="239"/>
      <c r="E284" s="239"/>
      <c r="F284" s="239"/>
      <c r="G284" s="239"/>
      <c r="H284" s="220"/>
      <c r="I284" s="220"/>
      <c r="J284" s="220"/>
      <c r="K284" s="220"/>
      <c r="L284" s="220"/>
      <c r="M284" s="220"/>
      <c r="N284" s="219"/>
      <c r="O284" s="219"/>
      <c r="P284" s="219"/>
      <c r="Q284" s="219"/>
      <c r="R284" s="220"/>
      <c r="S284" s="220"/>
      <c r="T284" s="220"/>
      <c r="U284" s="220"/>
      <c r="V284" s="220"/>
      <c r="W284" s="220"/>
      <c r="X284" s="220"/>
      <c r="Y284" s="209"/>
      <c r="Z284" s="209"/>
      <c r="AA284" s="209"/>
      <c r="AB284" s="209"/>
      <c r="AC284" s="209"/>
      <c r="AD284" s="209"/>
      <c r="AE284" s="209"/>
      <c r="AF284" s="209"/>
      <c r="AG284" s="209" t="s">
        <v>136</v>
      </c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">
      <c r="A285" s="229">
        <v>36</v>
      </c>
      <c r="B285" s="230" t="s">
        <v>369</v>
      </c>
      <c r="C285" s="243" t="s">
        <v>370</v>
      </c>
      <c r="D285" s="231" t="s">
        <v>194</v>
      </c>
      <c r="E285" s="232">
        <v>55.55</v>
      </c>
      <c r="F285" s="233"/>
      <c r="G285" s="234">
        <f>ROUND(E285*F285,2)</f>
        <v>0</v>
      </c>
      <c r="H285" s="233"/>
      <c r="I285" s="234">
        <f>ROUND(E285*H285,2)</f>
        <v>0</v>
      </c>
      <c r="J285" s="233"/>
      <c r="K285" s="234">
        <f>ROUND(E285*J285,2)</f>
        <v>0</v>
      </c>
      <c r="L285" s="234">
        <v>21</v>
      </c>
      <c r="M285" s="234">
        <f>G285*(1+L285/100)</f>
        <v>0</v>
      </c>
      <c r="N285" s="232">
        <v>2.6102799999999999</v>
      </c>
      <c r="O285" s="232">
        <f>ROUND(E285*N285,2)</f>
        <v>145</v>
      </c>
      <c r="P285" s="232">
        <v>0</v>
      </c>
      <c r="Q285" s="232">
        <f>ROUND(E285*P285,2)</f>
        <v>0</v>
      </c>
      <c r="R285" s="234"/>
      <c r="S285" s="234" t="s">
        <v>146</v>
      </c>
      <c r="T285" s="235" t="s">
        <v>131</v>
      </c>
      <c r="U285" s="220">
        <v>2.9820000000000002</v>
      </c>
      <c r="V285" s="220">
        <f>ROUND(E285*U285,2)</f>
        <v>165.65</v>
      </c>
      <c r="W285" s="220"/>
      <c r="X285" s="220" t="s">
        <v>332</v>
      </c>
      <c r="Y285" s="209"/>
      <c r="Z285" s="209"/>
      <c r="AA285" s="209"/>
      <c r="AB285" s="209"/>
      <c r="AC285" s="209"/>
      <c r="AD285" s="209"/>
      <c r="AE285" s="209"/>
      <c r="AF285" s="209"/>
      <c r="AG285" s="209" t="s">
        <v>333</v>
      </c>
      <c r="AH285" s="209"/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">
      <c r="A286" s="216"/>
      <c r="B286" s="217"/>
      <c r="C286" s="255" t="s">
        <v>250</v>
      </c>
      <c r="D286" s="250"/>
      <c r="E286" s="251"/>
      <c r="F286" s="220"/>
      <c r="G286" s="220"/>
      <c r="H286" s="220"/>
      <c r="I286" s="220"/>
      <c r="J286" s="220"/>
      <c r="K286" s="220"/>
      <c r="L286" s="220"/>
      <c r="M286" s="220"/>
      <c r="N286" s="219"/>
      <c r="O286" s="219"/>
      <c r="P286" s="219"/>
      <c r="Q286" s="219"/>
      <c r="R286" s="220"/>
      <c r="S286" s="220"/>
      <c r="T286" s="220"/>
      <c r="U286" s="220"/>
      <c r="V286" s="220"/>
      <c r="W286" s="220"/>
      <c r="X286" s="220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162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">
      <c r="A287" s="216"/>
      <c r="B287" s="217"/>
      <c r="C287" s="255" t="s">
        <v>371</v>
      </c>
      <c r="D287" s="250"/>
      <c r="E287" s="251">
        <v>55.55</v>
      </c>
      <c r="F287" s="220"/>
      <c r="G287" s="220"/>
      <c r="H287" s="220"/>
      <c r="I287" s="220"/>
      <c r="J287" s="220"/>
      <c r="K287" s="220"/>
      <c r="L287" s="220"/>
      <c r="M287" s="220"/>
      <c r="N287" s="219"/>
      <c r="O287" s="219"/>
      <c r="P287" s="219"/>
      <c r="Q287" s="219"/>
      <c r="R287" s="220"/>
      <c r="S287" s="220"/>
      <c r="T287" s="220"/>
      <c r="U287" s="220"/>
      <c r="V287" s="220"/>
      <c r="W287" s="220"/>
      <c r="X287" s="220"/>
      <c r="Y287" s="209"/>
      <c r="Z287" s="209"/>
      <c r="AA287" s="209"/>
      <c r="AB287" s="209"/>
      <c r="AC287" s="209"/>
      <c r="AD287" s="209"/>
      <c r="AE287" s="209"/>
      <c r="AF287" s="209"/>
      <c r="AG287" s="209" t="s">
        <v>162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">
      <c r="A288" s="216"/>
      <c r="B288" s="217"/>
      <c r="C288" s="245"/>
      <c r="D288" s="239"/>
      <c r="E288" s="239"/>
      <c r="F288" s="239"/>
      <c r="G288" s="239"/>
      <c r="H288" s="220"/>
      <c r="I288" s="220"/>
      <c r="J288" s="220"/>
      <c r="K288" s="220"/>
      <c r="L288" s="220"/>
      <c r="M288" s="220"/>
      <c r="N288" s="219"/>
      <c r="O288" s="219"/>
      <c r="P288" s="219"/>
      <c r="Q288" s="219"/>
      <c r="R288" s="220"/>
      <c r="S288" s="220"/>
      <c r="T288" s="220"/>
      <c r="U288" s="220"/>
      <c r="V288" s="220"/>
      <c r="W288" s="220"/>
      <c r="X288" s="220"/>
      <c r="Y288" s="209"/>
      <c r="Z288" s="209"/>
      <c r="AA288" s="209"/>
      <c r="AB288" s="209"/>
      <c r="AC288" s="209"/>
      <c r="AD288" s="209"/>
      <c r="AE288" s="209"/>
      <c r="AF288" s="209"/>
      <c r="AG288" s="209" t="s">
        <v>136</v>
      </c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x14ac:dyDescent="0.2">
      <c r="A289" s="223" t="s">
        <v>125</v>
      </c>
      <c r="B289" s="224" t="s">
        <v>74</v>
      </c>
      <c r="C289" s="242" t="s">
        <v>75</v>
      </c>
      <c r="D289" s="225"/>
      <c r="E289" s="226"/>
      <c r="F289" s="227"/>
      <c r="G289" s="227">
        <f>SUMIF(AG290:AG369,"&lt;&gt;NOR",G290:G369)</f>
        <v>0</v>
      </c>
      <c r="H289" s="227"/>
      <c r="I289" s="227">
        <f>SUM(I290:I369)</f>
        <v>0</v>
      </c>
      <c r="J289" s="227"/>
      <c r="K289" s="227">
        <f>SUM(K290:K369)</f>
        <v>0</v>
      </c>
      <c r="L289" s="227"/>
      <c r="M289" s="227">
        <f>SUM(M290:M369)</f>
        <v>0</v>
      </c>
      <c r="N289" s="226"/>
      <c r="O289" s="226">
        <f>SUM(O290:O369)</f>
        <v>48.870000000000005</v>
      </c>
      <c r="P289" s="226"/>
      <c r="Q289" s="226">
        <f>SUM(Q290:Q369)</f>
        <v>0</v>
      </c>
      <c r="R289" s="227"/>
      <c r="S289" s="227"/>
      <c r="T289" s="228"/>
      <c r="U289" s="222"/>
      <c r="V289" s="222">
        <f>SUM(V290:V369)</f>
        <v>34.25</v>
      </c>
      <c r="W289" s="222"/>
      <c r="X289" s="222"/>
      <c r="AG289" t="s">
        <v>126</v>
      </c>
    </row>
    <row r="290" spans="1:60" outlineLevel="1" x14ac:dyDescent="0.2">
      <c r="A290" s="229">
        <v>37</v>
      </c>
      <c r="B290" s="230" t="s">
        <v>372</v>
      </c>
      <c r="C290" s="243" t="s">
        <v>373</v>
      </c>
      <c r="D290" s="231" t="s">
        <v>180</v>
      </c>
      <c r="E290" s="232">
        <v>19.782260000000001</v>
      </c>
      <c r="F290" s="233"/>
      <c r="G290" s="234">
        <f>ROUND(E290*F290,2)</f>
        <v>0</v>
      </c>
      <c r="H290" s="233"/>
      <c r="I290" s="234">
        <f>ROUND(E290*H290,2)</f>
        <v>0</v>
      </c>
      <c r="J290" s="233"/>
      <c r="K290" s="234">
        <f>ROUND(E290*J290,2)</f>
        <v>0</v>
      </c>
      <c r="L290" s="234">
        <v>21</v>
      </c>
      <c r="M290" s="234">
        <f>G290*(1+L290/100)</f>
        <v>0</v>
      </c>
      <c r="N290" s="232">
        <v>0.1012</v>
      </c>
      <c r="O290" s="232">
        <f>ROUND(E290*N290,2)</f>
        <v>2</v>
      </c>
      <c r="P290" s="232">
        <v>0</v>
      </c>
      <c r="Q290" s="232">
        <f>ROUND(E290*P290,2)</f>
        <v>0</v>
      </c>
      <c r="R290" s="234" t="s">
        <v>181</v>
      </c>
      <c r="S290" s="234" t="s">
        <v>130</v>
      </c>
      <c r="T290" s="235" t="s">
        <v>130</v>
      </c>
      <c r="U290" s="220">
        <v>2.4E-2</v>
      </c>
      <c r="V290" s="220">
        <f>ROUND(E290*U290,2)</f>
        <v>0.47</v>
      </c>
      <c r="W290" s="220"/>
      <c r="X290" s="220" t="s">
        <v>147</v>
      </c>
      <c r="Y290" s="209"/>
      <c r="Z290" s="209"/>
      <c r="AA290" s="209"/>
      <c r="AB290" s="209"/>
      <c r="AC290" s="209"/>
      <c r="AD290" s="209"/>
      <c r="AE290" s="209"/>
      <c r="AF290" s="209"/>
      <c r="AG290" s="209" t="s">
        <v>148</v>
      </c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1" x14ac:dyDescent="0.2">
      <c r="A291" s="216"/>
      <c r="B291" s="217"/>
      <c r="C291" s="256" t="s">
        <v>374</v>
      </c>
      <c r="D291" s="252"/>
      <c r="E291" s="252"/>
      <c r="F291" s="252"/>
      <c r="G291" s="252"/>
      <c r="H291" s="220"/>
      <c r="I291" s="220"/>
      <c r="J291" s="220"/>
      <c r="K291" s="220"/>
      <c r="L291" s="220"/>
      <c r="M291" s="220"/>
      <c r="N291" s="219"/>
      <c r="O291" s="219"/>
      <c r="P291" s="219"/>
      <c r="Q291" s="219"/>
      <c r="R291" s="220"/>
      <c r="S291" s="220"/>
      <c r="T291" s="220"/>
      <c r="U291" s="220"/>
      <c r="V291" s="220"/>
      <c r="W291" s="220"/>
      <c r="X291" s="220"/>
      <c r="Y291" s="209"/>
      <c r="Z291" s="209"/>
      <c r="AA291" s="209"/>
      <c r="AB291" s="209"/>
      <c r="AC291" s="209"/>
      <c r="AD291" s="209"/>
      <c r="AE291" s="209"/>
      <c r="AF291" s="209"/>
      <c r="AG291" s="209" t="s">
        <v>183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">
      <c r="A292" s="216"/>
      <c r="B292" s="217"/>
      <c r="C292" s="255" t="s">
        <v>250</v>
      </c>
      <c r="D292" s="250"/>
      <c r="E292" s="251"/>
      <c r="F292" s="220"/>
      <c r="G292" s="220"/>
      <c r="H292" s="220"/>
      <c r="I292" s="220"/>
      <c r="J292" s="220"/>
      <c r="K292" s="220"/>
      <c r="L292" s="220"/>
      <c r="M292" s="220"/>
      <c r="N292" s="219"/>
      <c r="O292" s="219"/>
      <c r="P292" s="219"/>
      <c r="Q292" s="219"/>
      <c r="R292" s="220"/>
      <c r="S292" s="220"/>
      <c r="T292" s="220"/>
      <c r="U292" s="220"/>
      <c r="V292" s="220"/>
      <c r="W292" s="220"/>
      <c r="X292" s="220"/>
      <c r="Y292" s="209"/>
      <c r="Z292" s="209"/>
      <c r="AA292" s="209"/>
      <c r="AB292" s="209"/>
      <c r="AC292" s="209"/>
      <c r="AD292" s="209"/>
      <c r="AE292" s="209"/>
      <c r="AF292" s="209"/>
      <c r="AG292" s="209" t="s">
        <v>162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">
      <c r="A293" s="216"/>
      <c r="B293" s="217"/>
      <c r="C293" s="255" t="s">
        <v>256</v>
      </c>
      <c r="D293" s="250"/>
      <c r="E293" s="251"/>
      <c r="F293" s="220"/>
      <c r="G293" s="220"/>
      <c r="H293" s="220"/>
      <c r="I293" s="220"/>
      <c r="J293" s="220"/>
      <c r="K293" s="220"/>
      <c r="L293" s="220"/>
      <c r="M293" s="220"/>
      <c r="N293" s="219"/>
      <c r="O293" s="219"/>
      <c r="P293" s="219"/>
      <c r="Q293" s="219"/>
      <c r="R293" s="220"/>
      <c r="S293" s="220"/>
      <c r="T293" s="220"/>
      <c r="U293" s="220"/>
      <c r="V293" s="220"/>
      <c r="W293" s="220"/>
      <c r="X293" s="220"/>
      <c r="Y293" s="209"/>
      <c r="Z293" s="209"/>
      <c r="AA293" s="209"/>
      <c r="AB293" s="209"/>
      <c r="AC293" s="209"/>
      <c r="AD293" s="209"/>
      <c r="AE293" s="209"/>
      <c r="AF293" s="209"/>
      <c r="AG293" s="209" t="s">
        <v>162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">
      <c r="A294" s="216"/>
      <c r="B294" s="217"/>
      <c r="C294" s="255" t="s">
        <v>250</v>
      </c>
      <c r="D294" s="250"/>
      <c r="E294" s="251"/>
      <c r="F294" s="220"/>
      <c r="G294" s="220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162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">
      <c r="A295" s="216"/>
      <c r="B295" s="217"/>
      <c r="C295" s="255" t="s">
        <v>257</v>
      </c>
      <c r="D295" s="250"/>
      <c r="E295" s="251">
        <v>19.782260000000001</v>
      </c>
      <c r="F295" s="220"/>
      <c r="G295" s="220"/>
      <c r="H295" s="220"/>
      <c r="I295" s="220"/>
      <c r="J295" s="220"/>
      <c r="K295" s="220"/>
      <c r="L295" s="220"/>
      <c r="M295" s="220"/>
      <c r="N295" s="219"/>
      <c r="O295" s="219"/>
      <c r="P295" s="219"/>
      <c r="Q295" s="219"/>
      <c r="R295" s="220"/>
      <c r="S295" s="220"/>
      <c r="T295" s="220"/>
      <c r="U295" s="220"/>
      <c r="V295" s="220"/>
      <c r="W295" s="220"/>
      <c r="X295" s="220"/>
      <c r="Y295" s="209"/>
      <c r="Z295" s="209"/>
      <c r="AA295" s="209"/>
      <c r="AB295" s="209"/>
      <c r="AC295" s="209"/>
      <c r="AD295" s="209"/>
      <c r="AE295" s="209"/>
      <c r="AF295" s="209"/>
      <c r="AG295" s="209" t="s">
        <v>162</v>
      </c>
      <c r="AH295" s="209">
        <v>0</v>
      </c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">
      <c r="A296" s="216"/>
      <c r="B296" s="217"/>
      <c r="C296" s="245"/>
      <c r="D296" s="239"/>
      <c r="E296" s="239"/>
      <c r="F296" s="239"/>
      <c r="G296" s="239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09"/>
      <c r="Z296" s="209"/>
      <c r="AA296" s="209"/>
      <c r="AB296" s="209"/>
      <c r="AC296" s="209"/>
      <c r="AD296" s="209"/>
      <c r="AE296" s="209"/>
      <c r="AF296" s="209"/>
      <c r="AG296" s="209" t="s">
        <v>136</v>
      </c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1" x14ac:dyDescent="0.2">
      <c r="A297" s="229">
        <v>38</v>
      </c>
      <c r="B297" s="230" t="s">
        <v>375</v>
      </c>
      <c r="C297" s="243" t="s">
        <v>376</v>
      </c>
      <c r="D297" s="231" t="s">
        <v>180</v>
      </c>
      <c r="E297" s="232">
        <v>17.96603</v>
      </c>
      <c r="F297" s="233"/>
      <c r="G297" s="234">
        <f>ROUND(E297*F297,2)</f>
        <v>0</v>
      </c>
      <c r="H297" s="233"/>
      <c r="I297" s="234">
        <f>ROUND(E297*H297,2)</f>
        <v>0</v>
      </c>
      <c r="J297" s="233"/>
      <c r="K297" s="234">
        <f>ROUND(E297*J297,2)</f>
        <v>0</v>
      </c>
      <c r="L297" s="234">
        <v>21</v>
      </c>
      <c r="M297" s="234">
        <f>G297*(1+L297/100)</f>
        <v>0</v>
      </c>
      <c r="N297" s="232">
        <v>0.2024</v>
      </c>
      <c r="O297" s="232">
        <f>ROUND(E297*N297,2)</f>
        <v>3.64</v>
      </c>
      <c r="P297" s="232">
        <v>0</v>
      </c>
      <c r="Q297" s="232">
        <f>ROUND(E297*P297,2)</f>
        <v>0</v>
      </c>
      <c r="R297" s="234" t="s">
        <v>181</v>
      </c>
      <c r="S297" s="234" t="s">
        <v>130</v>
      </c>
      <c r="T297" s="235" t="s">
        <v>130</v>
      </c>
      <c r="U297" s="220">
        <v>2.5999999999999999E-2</v>
      </c>
      <c r="V297" s="220">
        <f>ROUND(E297*U297,2)</f>
        <v>0.47</v>
      </c>
      <c r="W297" s="220"/>
      <c r="X297" s="220" t="s">
        <v>147</v>
      </c>
      <c r="Y297" s="209"/>
      <c r="Z297" s="209"/>
      <c r="AA297" s="209"/>
      <c r="AB297" s="209"/>
      <c r="AC297" s="209"/>
      <c r="AD297" s="209"/>
      <c r="AE297" s="209"/>
      <c r="AF297" s="209"/>
      <c r="AG297" s="209" t="s">
        <v>148</v>
      </c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">
      <c r="A298" s="216"/>
      <c r="B298" s="217"/>
      <c r="C298" s="256" t="s">
        <v>374</v>
      </c>
      <c r="D298" s="252"/>
      <c r="E298" s="252"/>
      <c r="F298" s="252"/>
      <c r="G298" s="252"/>
      <c r="H298" s="220"/>
      <c r="I298" s="220"/>
      <c r="J298" s="220"/>
      <c r="K298" s="220"/>
      <c r="L298" s="220"/>
      <c r="M298" s="220"/>
      <c r="N298" s="219"/>
      <c r="O298" s="219"/>
      <c r="P298" s="219"/>
      <c r="Q298" s="219"/>
      <c r="R298" s="220"/>
      <c r="S298" s="220"/>
      <c r="T298" s="220"/>
      <c r="U298" s="220"/>
      <c r="V298" s="220"/>
      <c r="W298" s="220"/>
      <c r="X298" s="220"/>
      <c r="Y298" s="209"/>
      <c r="Z298" s="209"/>
      <c r="AA298" s="209"/>
      <c r="AB298" s="209"/>
      <c r="AC298" s="209"/>
      <c r="AD298" s="209"/>
      <c r="AE298" s="209"/>
      <c r="AF298" s="209"/>
      <c r="AG298" s="209" t="s">
        <v>183</v>
      </c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">
      <c r="A299" s="216"/>
      <c r="B299" s="217"/>
      <c r="C299" s="255" t="s">
        <v>250</v>
      </c>
      <c r="D299" s="250"/>
      <c r="E299" s="251"/>
      <c r="F299" s="220"/>
      <c r="G299" s="220"/>
      <c r="H299" s="220"/>
      <c r="I299" s="220"/>
      <c r="J299" s="220"/>
      <c r="K299" s="220"/>
      <c r="L299" s="220"/>
      <c r="M299" s="220"/>
      <c r="N299" s="219"/>
      <c r="O299" s="219"/>
      <c r="P299" s="219"/>
      <c r="Q299" s="219"/>
      <c r="R299" s="220"/>
      <c r="S299" s="220"/>
      <c r="T299" s="220"/>
      <c r="U299" s="220"/>
      <c r="V299" s="220"/>
      <c r="W299" s="220"/>
      <c r="X299" s="220"/>
      <c r="Y299" s="209"/>
      <c r="Z299" s="209"/>
      <c r="AA299" s="209"/>
      <c r="AB299" s="209"/>
      <c r="AC299" s="209"/>
      <c r="AD299" s="209"/>
      <c r="AE299" s="209"/>
      <c r="AF299" s="209"/>
      <c r="AG299" s="209" t="s">
        <v>162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">
      <c r="A300" s="216"/>
      <c r="B300" s="217"/>
      <c r="C300" s="255" t="s">
        <v>251</v>
      </c>
      <c r="D300" s="250"/>
      <c r="E300" s="251"/>
      <c r="F300" s="220"/>
      <c r="G300" s="220"/>
      <c r="H300" s="220"/>
      <c r="I300" s="220"/>
      <c r="J300" s="220"/>
      <c r="K300" s="220"/>
      <c r="L300" s="220"/>
      <c r="M300" s="220"/>
      <c r="N300" s="219"/>
      <c r="O300" s="219"/>
      <c r="P300" s="219"/>
      <c r="Q300" s="219"/>
      <c r="R300" s="220"/>
      <c r="S300" s="220"/>
      <c r="T300" s="220"/>
      <c r="U300" s="220"/>
      <c r="V300" s="220"/>
      <c r="W300" s="220"/>
      <c r="X300" s="220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162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">
      <c r="A301" s="216"/>
      <c r="B301" s="217"/>
      <c r="C301" s="255" t="s">
        <v>252</v>
      </c>
      <c r="D301" s="250"/>
      <c r="E301" s="251">
        <v>17.96603</v>
      </c>
      <c r="F301" s="220"/>
      <c r="G301" s="220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162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">
      <c r="A302" s="216"/>
      <c r="B302" s="217"/>
      <c r="C302" s="245"/>
      <c r="D302" s="239"/>
      <c r="E302" s="239"/>
      <c r="F302" s="239"/>
      <c r="G302" s="239"/>
      <c r="H302" s="220"/>
      <c r="I302" s="220"/>
      <c r="J302" s="220"/>
      <c r="K302" s="220"/>
      <c r="L302" s="220"/>
      <c r="M302" s="220"/>
      <c r="N302" s="219"/>
      <c r="O302" s="219"/>
      <c r="P302" s="219"/>
      <c r="Q302" s="219"/>
      <c r="R302" s="220"/>
      <c r="S302" s="220"/>
      <c r="T302" s="220"/>
      <c r="U302" s="220"/>
      <c r="V302" s="220"/>
      <c r="W302" s="220"/>
      <c r="X302" s="220"/>
      <c r="Y302" s="209"/>
      <c r="Z302" s="209"/>
      <c r="AA302" s="209"/>
      <c r="AB302" s="209"/>
      <c r="AC302" s="209"/>
      <c r="AD302" s="209"/>
      <c r="AE302" s="209"/>
      <c r="AF302" s="209"/>
      <c r="AG302" s="209" t="s">
        <v>136</v>
      </c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1" x14ac:dyDescent="0.2">
      <c r="A303" s="229">
        <v>39</v>
      </c>
      <c r="B303" s="230" t="s">
        <v>377</v>
      </c>
      <c r="C303" s="243" t="s">
        <v>378</v>
      </c>
      <c r="D303" s="231" t="s">
        <v>180</v>
      </c>
      <c r="E303" s="232">
        <v>21.998159999999999</v>
      </c>
      <c r="F303" s="233"/>
      <c r="G303" s="234">
        <f>ROUND(E303*F303,2)</f>
        <v>0</v>
      </c>
      <c r="H303" s="233"/>
      <c r="I303" s="234">
        <f>ROUND(E303*H303,2)</f>
        <v>0</v>
      </c>
      <c r="J303" s="233"/>
      <c r="K303" s="234">
        <f>ROUND(E303*J303,2)</f>
        <v>0</v>
      </c>
      <c r="L303" s="234">
        <v>21</v>
      </c>
      <c r="M303" s="234">
        <f>G303*(1+L303/100)</f>
        <v>0</v>
      </c>
      <c r="N303" s="232">
        <v>0.30360999999999999</v>
      </c>
      <c r="O303" s="232">
        <f>ROUND(E303*N303,2)</f>
        <v>6.68</v>
      </c>
      <c r="P303" s="232">
        <v>0</v>
      </c>
      <c r="Q303" s="232">
        <f>ROUND(E303*P303,2)</f>
        <v>0</v>
      </c>
      <c r="R303" s="234" t="s">
        <v>181</v>
      </c>
      <c r="S303" s="234" t="s">
        <v>130</v>
      </c>
      <c r="T303" s="235" t="s">
        <v>130</v>
      </c>
      <c r="U303" s="220">
        <v>1.6E-2</v>
      </c>
      <c r="V303" s="220">
        <f>ROUND(E303*U303,2)</f>
        <v>0.35</v>
      </c>
      <c r="W303" s="220"/>
      <c r="X303" s="220" t="s">
        <v>147</v>
      </c>
      <c r="Y303" s="209"/>
      <c r="Z303" s="209"/>
      <c r="AA303" s="209"/>
      <c r="AB303" s="209"/>
      <c r="AC303" s="209"/>
      <c r="AD303" s="209"/>
      <c r="AE303" s="209"/>
      <c r="AF303" s="209"/>
      <c r="AG303" s="209" t="s">
        <v>148</v>
      </c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">
      <c r="A304" s="216"/>
      <c r="B304" s="217"/>
      <c r="C304" s="256" t="s">
        <v>374</v>
      </c>
      <c r="D304" s="252"/>
      <c r="E304" s="252"/>
      <c r="F304" s="252"/>
      <c r="G304" s="252"/>
      <c r="H304" s="220"/>
      <c r="I304" s="220"/>
      <c r="J304" s="220"/>
      <c r="K304" s="220"/>
      <c r="L304" s="220"/>
      <c r="M304" s="220"/>
      <c r="N304" s="219"/>
      <c r="O304" s="219"/>
      <c r="P304" s="219"/>
      <c r="Q304" s="219"/>
      <c r="R304" s="220"/>
      <c r="S304" s="220"/>
      <c r="T304" s="220"/>
      <c r="U304" s="220"/>
      <c r="V304" s="220"/>
      <c r="W304" s="220"/>
      <c r="X304" s="220"/>
      <c r="Y304" s="209"/>
      <c r="Z304" s="209"/>
      <c r="AA304" s="209"/>
      <c r="AB304" s="209"/>
      <c r="AC304" s="209"/>
      <c r="AD304" s="209"/>
      <c r="AE304" s="209"/>
      <c r="AF304" s="209"/>
      <c r="AG304" s="209" t="s">
        <v>183</v>
      </c>
      <c r="AH304" s="209"/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">
      <c r="A305" s="216"/>
      <c r="B305" s="217"/>
      <c r="C305" s="255" t="s">
        <v>250</v>
      </c>
      <c r="D305" s="250"/>
      <c r="E305" s="251"/>
      <c r="F305" s="220"/>
      <c r="G305" s="220"/>
      <c r="H305" s="220"/>
      <c r="I305" s="220"/>
      <c r="J305" s="220"/>
      <c r="K305" s="220"/>
      <c r="L305" s="220"/>
      <c r="M305" s="220"/>
      <c r="N305" s="219"/>
      <c r="O305" s="219"/>
      <c r="P305" s="219"/>
      <c r="Q305" s="219"/>
      <c r="R305" s="220"/>
      <c r="S305" s="220"/>
      <c r="T305" s="220"/>
      <c r="U305" s="220"/>
      <c r="V305" s="220"/>
      <c r="W305" s="220"/>
      <c r="X305" s="220"/>
      <c r="Y305" s="209"/>
      <c r="Z305" s="209"/>
      <c r="AA305" s="209"/>
      <c r="AB305" s="209"/>
      <c r="AC305" s="209"/>
      <c r="AD305" s="209"/>
      <c r="AE305" s="209"/>
      <c r="AF305" s="209"/>
      <c r="AG305" s="209" t="s">
        <v>162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">
      <c r="A306" s="216"/>
      <c r="B306" s="217"/>
      <c r="C306" s="255" t="s">
        <v>190</v>
      </c>
      <c r="D306" s="250"/>
      <c r="E306" s="251"/>
      <c r="F306" s="220"/>
      <c r="G306" s="220"/>
      <c r="H306" s="220"/>
      <c r="I306" s="220"/>
      <c r="J306" s="220"/>
      <c r="K306" s="220"/>
      <c r="L306" s="220"/>
      <c r="M306" s="220"/>
      <c r="N306" s="219"/>
      <c r="O306" s="219"/>
      <c r="P306" s="219"/>
      <c r="Q306" s="219"/>
      <c r="R306" s="220"/>
      <c r="S306" s="220"/>
      <c r="T306" s="220"/>
      <c r="U306" s="220"/>
      <c r="V306" s="220"/>
      <c r="W306" s="220"/>
      <c r="X306" s="220"/>
      <c r="Y306" s="209"/>
      <c r="Z306" s="209"/>
      <c r="AA306" s="209"/>
      <c r="AB306" s="209"/>
      <c r="AC306" s="209"/>
      <c r="AD306" s="209"/>
      <c r="AE306" s="209"/>
      <c r="AF306" s="209"/>
      <c r="AG306" s="209" t="s">
        <v>162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">
      <c r="A307" s="216"/>
      <c r="B307" s="217"/>
      <c r="C307" s="255" t="s">
        <v>253</v>
      </c>
      <c r="D307" s="250"/>
      <c r="E307" s="251">
        <v>19.819410000000001</v>
      </c>
      <c r="F307" s="220"/>
      <c r="G307" s="220"/>
      <c r="H307" s="220"/>
      <c r="I307" s="220"/>
      <c r="J307" s="220"/>
      <c r="K307" s="220"/>
      <c r="L307" s="220"/>
      <c r="M307" s="220"/>
      <c r="N307" s="219"/>
      <c r="O307" s="219"/>
      <c r="P307" s="219"/>
      <c r="Q307" s="219"/>
      <c r="R307" s="220"/>
      <c r="S307" s="220"/>
      <c r="T307" s="220"/>
      <c r="U307" s="220"/>
      <c r="V307" s="220"/>
      <c r="W307" s="220"/>
      <c r="X307" s="220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162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">
      <c r="A308" s="216"/>
      <c r="B308" s="217"/>
      <c r="C308" s="255" t="s">
        <v>254</v>
      </c>
      <c r="D308" s="250"/>
      <c r="E308" s="251"/>
      <c r="F308" s="220"/>
      <c r="G308" s="220"/>
      <c r="H308" s="220"/>
      <c r="I308" s="220"/>
      <c r="J308" s="220"/>
      <c r="K308" s="220"/>
      <c r="L308" s="220"/>
      <c r="M308" s="220"/>
      <c r="N308" s="219"/>
      <c r="O308" s="219"/>
      <c r="P308" s="219"/>
      <c r="Q308" s="219"/>
      <c r="R308" s="220"/>
      <c r="S308" s="220"/>
      <c r="T308" s="220"/>
      <c r="U308" s="220"/>
      <c r="V308" s="220"/>
      <c r="W308" s="220"/>
      <c r="X308" s="220"/>
      <c r="Y308" s="209"/>
      <c r="Z308" s="209"/>
      <c r="AA308" s="209"/>
      <c r="AB308" s="209"/>
      <c r="AC308" s="209"/>
      <c r="AD308" s="209"/>
      <c r="AE308" s="209"/>
      <c r="AF308" s="209"/>
      <c r="AG308" s="209" t="s">
        <v>162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">
      <c r="A309" s="216"/>
      <c r="B309" s="217"/>
      <c r="C309" s="255" t="s">
        <v>255</v>
      </c>
      <c r="D309" s="250"/>
      <c r="E309" s="251">
        <v>2.17875</v>
      </c>
      <c r="F309" s="220"/>
      <c r="G309" s="220"/>
      <c r="H309" s="220"/>
      <c r="I309" s="220"/>
      <c r="J309" s="220"/>
      <c r="K309" s="220"/>
      <c r="L309" s="220"/>
      <c r="M309" s="220"/>
      <c r="N309" s="219"/>
      <c r="O309" s="219"/>
      <c r="P309" s="219"/>
      <c r="Q309" s="219"/>
      <c r="R309" s="220"/>
      <c r="S309" s="220"/>
      <c r="T309" s="220"/>
      <c r="U309" s="220"/>
      <c r="V309" s="220"/>
      <c r="W309" s="220"/>
      <c r="X309" s="220"/>
      <c r="Y309" s="209"/>
      <c r="Z309" s="209"/>
      <c r="AA309" s="209"/>
      <c r="AB309" s="209"/>
      <c r="AC309" s="209"/>
      <c r="AD309" s="209"/>
      <c r="AE309" s="209"/>
      <c r="AF309" s="209"/>
      <c r="AG309" s="209" t="s">
        <v>162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">
      <c r="A310" s="216"/>
      <c r="B310" s="217"/>
      <c r="C310" s="245"/>
      <c r="D310" s="239"/>
      <c r="E310" s="239"/>
      <c r="F310" s="239"/>
      <c r="G310" s="239"/>
      <c r="H310" s="220"/>
      <c r="I310" s="220"/>
      <c r="J310" s="220"/>
      <c r="K310" s="220"/>
      <c r="L310" s="220"/>
      <c r="M310" s="220"/>
      <c r="N310" s="219"/>
      <c r="O310" s="219"/>
      <c r="P310" s="219"/>
      <c r="Q310" s="219"/>
      <c r="R310" s="220"/>
      <c r="S310" s="220"/>
      <c r="T310" s="220"/>
      <c r="U310" s="220"/>
      <c r="V310" s="220"/>
      <c r="W310" s="220"/>
      <c r="X310" s="220"/>
      <c r="Y310" s="209"/>
      <c r="Z310" s="209"/>
      <c r="AA310" s="209"/>
      <c r="AB310" s="209"/>
      <c r="AC310" s="209"/>
      <c r="AD310" s="209"/>
      <c r="AE310" s="209"/>
      <c r="AF310" s="209"/>
      <c r="AG310" s="209" t="s">
        <v>136</v>
      </c>
      <c r="AH310" s="209"/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ht="22.5" outlineLevel="1" x14ac:dyDescent="0.2">
      <c r="A311" s="229">
        <v>40</v>
      </c>
      <c r="B311" s="230" t="s">
        <v>379</v>
      </c>
      <c r="C311" s="243" t="s">
        <v>380</v>
      </c>
      <c r="D311" s="231" t="s">
        <v>180</v>
      </c>
      <c r="E311" s="232">
        <v>17.96603</v>
      </c>
      <c r="F311" s="233"/>
      <c r="G311" s="234">
        <f>ROUND(E311*F311,2)</f>
        <v>0</v>
      </c>
      <c r="H311" s="233"/>
      <c r="I311" s="234">
        <f>ROUND(E311*H311,2)</f>
        <v>0</v>
      </c>
      <c r="J311" s="233"/>
      <c r="K311" s="234">
        <f>ROUND(E311*J311,2)</f>
        <v>0</v>
      </c>
      <c r="L311" s="234">
        <v>21</v>
      </c>
      <c r="M311" s="234">
        <f>G311*(1+L311/100)</f>
        <v>0</v>
      </c>
      <c r="N311" s="232">
        <v>0.28799999999999998</v>
      </c>
      <c r="O311" s="232">
        <f>ROUND(E311*N311,2)</f>
        <v>5.17</v>
      </c>
      <c r="P311" s="232">
        <v>0</v>
      </c>
      <c r="Q311" s="232">
        <f>ROUND(E311*P311,2)</f>
        <v>0</v>
      </c>
      <c r="R311" s="234" t="s">
        <v>181</v>
      </c>
      <c r="S311" s="234" t="s">
        <v>130</v>
      </c>
      <c r="T311" s="235" t="s">
        <v>130</v>
      </c>
      <c r="U311" s="220">
        <v>2.3E-2</v>
      </c>
      <c r="V311" s="220">
        <f>ROUND(E311*U311,2)</f>
        <v>0.41</v>
      </c>
      <c r="W311" s="220"/>
      <c r="X311" s="220" t="s">
        <v>147</v>
      </c>
      <c r="Y311" s="209"/>
      <c r="Z311" s="209"/>
      <c r="AA311" s="209"/>
      <c r="AB311" s="209"/>
      <c r="AC311" s="209"/>
      <c r="AD311" s="209"/>
      <c r="AE311" s="209"/>
      <c r="AF311" s="209"/>
      <c r="AG311" s="209" t="s">
        <v>148</v>
      </c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">
      <c r="A312" s="216"/>
      <c r="B312" s="217"/>
      <c r="C312" s="255" t="s">
        <v>250</v>
      </c>
      <c r="D312" s="250"/>
      <c r="E312" s="251"/>
      <c r="F312" s="220"/>
      <c r="G312" s="220"/>
      <c r="H312" s="220"/>
      <c r="I312" s="220"/>
      <c r="J312" s="220"/>
      <c r="K312" s="220"/>
      <c r="L312" s="220"/>
      <c r="M312" s="220"/>
      <c r="N312" s="219"/>
      <c r="O312" s="219"/>
      <c r="P312" s="219"/>
      <c r="Q312" s="219"/>
      <c r="R312" s="220"/>
      <c r="S312" s="220"/>
      <c r="T312" s="220"/>
      <c r="U312" s="220"/>
      <c r="V312" s="220"/>
      <c r="W312" s="220"/>
      <c r="X312" s="220"/>
      <c r="Y312" s="209"/>
      <c r="Z312" s="209"/>
      <c r="AA312" s="209"/>
      <c r="AB312" s="209"/>
      <c r="AC312" s="209"/>
      <c r="AD312" s="209"/>
      <c r="AE312" s="209"/>
      <c r="AF312" s="209"/>
      <c r="AG312" s="209" t="s">
        <v>162</v>
      </c>
      <c r="AH312" s="209">
        <v>0</v>
      </c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">
      <c r="A313" s="216"/>
      <c r="B313" s="217"/>
      <c r="C313" s="255" t="s">
        <v>381</v>
      </c>
      <c r="D313" s="250"/>
      <c r="E313" s="251"/>
      <c r="F313" s="220"/>
      <c r="G313" s="220"/>
      <c r="H313" s="220"/>
      <c r="I313" s="220"/>
      <c r="J313" s="220"/>
      <c r="K313" s="220"/>
      <c r="L313" s="220"/>
      <c r="M313" s="220"/>
      <c r="N313" s="219"/>
      <c r="O313" s="219"/>
      <c r="P313" s="219"/>
      <c r="Q313" s="219"/>
      <c r="R313" s="220"/>
      <c r="S313" s="220"/>
      <c r="T313" s="220"/>
      <c r="U313" s="220"/>
      <c r="V313" s="220"/>
      <c r="W313" s="220"/>
      <c r="X313" s="220"/>
      <c r="Y313" s="209"/>
      <c r="Z313" s="209"/>
      <c r="AA313" s="209"/>
      <c r="AB313" s="209"/>
      <c r="AC313" s="209"/>
      <c r="AD313" s="209"/>
      <c r="AE313" s="209"/>
      <c r="AF313" s="209"/>
      <c r="AG313" s="209" t="s">
        <v>162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">
      <c r="A314" s="216"/>
      <c r="B314" s="217"/>
      <c r="C314" s="255" t="s">
        <v>251</v>
      </c>
      <c r="D314" s="250"/>
      <c r="E314" s="251"/>
      <c r="F314" s="220"/>
      <c r="G314" s="220"/>
      <c r="H314" s="220"/>
      <c r="I314" s="220"/>
      <c r="J314" s="220"/>
      <c r="K314" s="220"/>
      <c r="L314" s="220"/>
      <c r="M314" s="220"/>
      <c r="N314" s="219"/>
      <c r="O314" s="219"/>
      <c r="P314" s="219"/>
      <c r="Q314" s="219"/>
      <c r="R314" s="220"/>
      <c r="S314" s="220"/>
      <c r="T314" s="220"/>
      <c r="U314" s="220"/>
      <c r="V314" s="220"/>
      <c r="W314" s="220"/>
      <c r="X314" s="220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162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">
      <c r="A315" s="216"/>
      <c r="B315" s="217"/>
      <c r="C315" s="255" t="s">
        <v>252</v>
      </c>
      <c r="D315" s="250"/>
      <c r="E315" s="251">
        <v>17.96603</v>
      </c>
      <c r="F315" s="220"/>
      <c r="G315" s="220"/>
      <c r="H315" s="220"/>
      <c r="I315" s="220"/>
      <c r="J315" s="220"/>
      <c r="K315" s="220"/>
      <c r="L315" s="220"/>
      <c r="M315" s="220"/>
      <c r="N315" s="219"/>
      <c r="O315" s="219"/>
      <c r="P315" s="219"/>
      <c r="Q315" s="219"/>
      <c r="R315" s="220"/>
      <c r="S315" s="220"/>
      <c r="T315" s="220"/>
      <c r="U315" s="220"/>
      <c r="V315" s="220"/>
      <c r="W315" s="220"/>
      <c r="X315" s="220"/>
      <c r="Y315" s="209"/>
      <c r="Z315" s="209"/>
      <c r="AA315" s="209"/>
      <c r="AB315" s="209"/>
      <c r="AC315" s="209"/>
      <c r="AD315" s="209"/>
      <c r="AE315" s="209"/>
      <c r="AF315" s="209"/>
      <c r="AG315" s="209" t="s">
        <v>162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">
      <c r="A316" s="216"/>
      <c r="B316" s="217"/>
      <c r="C316" s="245"/>
      <c r="D316" s="239"/>
      <c r="E316" s="239"/>
      <c r="F316" s="239"/>
      <c r="G316" s="239"/>
      <c r="H316" s="220"/>
      <c r="I316" s="220"/>
      <c r="J316" s="220"/>
      <c r="K316" s="220"/>
      <c r="L316" s="220"/>
      <c r="M316" s="220"/>
      <c r="N316" s="219"/>
      <c r="O316" s="219"/>
      <c r="P316" s="219"/>
      <c r="Q316" s="219"/>
      <c r="R316" s="220"/>
      <c r="S316" s="220"/>
      <c r="T316" s="220"/>
      <c r="U316" s="220"/>
      <c r="V316" s="220"/>
      <c r="W316" s="220"/>
      <c r="X316" s="220"/>
      <c r="Y316" s="209"/>
      <c r="Z316" s="209"/>
      <c r="AA316" s="209"/>
      <c r="AB316" s="209"/>
      <c r="AC316" s="209"/>
      <c r="AD316" s="209"/>
      <c r="AE316" s="209"/>
      <c r="AF316" s="209"/>
      <c r="AG316" s="209" t="s">
        <v>136</v>
      </c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ht="22.5" outlineLevel="1" x14ac:dyDescent="0.2">
      <c r="A317" s="229">
        <v>41</v>
      </c>
      <c r="B317" s="230" t="s">
        <v>382</v>
      </c>
      <c r="C317" s="243" t="s">
        <v>383</v>
      </c>
      <c r="D317" s="231" t="s">
        <v>180</v>
      </c>
      <c r="E317" s="232">
        <v>17.96603</v>
      </c>
      <c r="F317" s="233"/>
      <c r="G317" s="234">
        <f>ROUND(E317*F317,2)</f>
        <v>0</v>
      </c>
      <c r="H317" s="233"/>
      <c r="I317" s="234">
        <f>ROUND(E317*H317,2)</f>
        <v>0</v>
      </c>
      <c r="J317" s="233"/>
      <c r="K317" s="234">
        <f>ROUND(E317*J317,2)</f>
        <v>0</v>
      </c>
      <c r="L317" s="234">
        <v>21</v>
      </c>
      <c r="M317" s="234">
        <f>G317*(1+L317/100)</f>
        <v>0</v>
      </c>
      <c r="N317" s="232">
        <v>0.441</v>
      </c>
      <c r="O317" s="232">
        <f>ROUND(E317*N317,2)</f>
        <v>7.92</v>
      </c>
      <c r="P317" s="232">
        <v>0</v>
      </c>
      <c r="Q317" s="232">
        <f>ROUND(E317*P317,2)</f>
        <v>0</v>
      </c>
      <c r="R317" s="234" t="s">
        <v>181</v>
      </c>
      <c r="S317" s="234" t="s">
        <v>130</v>
      </c>
      <c r="T317" s="235" t="s">
        <v>130</v>
      </c>
      <c r="U317" s="220">
        <v>2.9000000000000001E-2</v>
      </c>
      <c r="V317" s="220">
        <f>ROUND(E317*U317,2)</f>
        <v>0.52</v>
      </c>
      <c r="W317" s="220"/>
      <c r="X317" s="220" t="s">
        <v>147</v>
      </c>
      <c r="Y317" s="209"/>
      <c r="Z317" s="209"/>
      <c r="AA317" s="209"/>
      <c r="AB317" s="209"/>
      <c r="AC317" s="209"/>
      <c r="AD317" s="209"/>
      <c r="AE317" s="209"/>
      <c r="AF317" s="209"/>
      <c r="AG317" s="209" t="s">
        <v>148</v>
      </c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">
      <c r="A318" s="216"/>
      <c r="B318" s="217"/>
      <c r="C318" s="255" t="s">
        <v>250</v>
      </c>
      <c r="D318" s="250"/>
      <c r="E318" s="251"/>
      <c r="F318" s="220"/>
      <c r="G318" s="220"/>
      <c r="H318" s="220"/>
      <c r="I318" s="220"/>
      <c r="J318" s="220"/>
      <c r="K318" s="220"/>
      <c r="L318" s="220"/>
      <c r="M318" s="220"/>
      <c r="N318" s="219"/>
      <c r="O318" s="219"/>
      <c r="P318" s="219"/>
      <c r="Q318" s="219"/>
      <c r="R318" s="220"/>
      <c r="S318" s="220"/>
      <c r="T318" s="220"/>
      <c r="U318" s="220"/>
      <c r="V318" s="220"/>
      <c r="W318" s="220"/>
      <c r="X318" s="220"/>
      <c r="Y318" s="209"/>
      <c r="Z318" s="209"/>
      <c r="AA318" s="209"/>
      <c r="AB318" s="209"/>
      <c r="AC318" s="209"/>
      <c r="AD318" s="209"/>
      <c r="AE318" s="209"/>
      <c r="AF318" s="209"/>
      <c r="AG318" s="209" t="s">
        <v>162</v>
      </c>
      <c r="AH318" s="209">
        <v>0</v>
      </c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">
      <c r="A319" s="216"/>
      <c r="B319" s="217"/>
      <c r="C319" s="255" t="s">
        <v>251</v>
      </c>
      <c r="D319" s="250"/>
      <c r="E319" s="251"/>
      <c r="F319" s="220"/>
      <c r="G319" s="220"/>
      <c r="H319" s="220"/>
      <c r="I319" s="220"/>
      <c r="J319" s="220"/>
      <c r="K319" s="220"/>
      <c r="L319" s="220"/>
      <c r="M319" s="220"/>
      <c r="N319" s="219"/>
      <c r="O319" s="219"/>
      <c r="P319" s="219"/>
      <c r="Q319" s="219"/>
      <c r="R319" s="220"/>
      <c r="S319" s="220"/>
      <c r="T319" s="220"/>
      <c r="U319" s="220"/>
      <c r="V319" s="220"/>
      <c r="W319" s="220"/>
      <c r="X319" s="220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162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">
      <c r="A320" s="216"/>
      <c r="B320" s="217"/>
      <c r="C320" s="255" t="s">
        <v>252</v>
      </c>
      <c r="D320" s="250"/>
      <c r="E320" s="251">
        <v>17.96603</v>
      </c>
      <c r="F320" s="220"/>
      <c r="G320" s="220"/>
      <c r="H320" s="220"/>
      <c r="I320" s="220"/>
      <c r="J320" s="220"/>
      <c r="K320" s="220"/>
      <c r="L320" s="220"/>
      <c r="M320" s="220"/>
      <c r="N320" s="219"/>
      <c r="O320" s="219"/>
      <c r="P320" s="219"/>
      <c r="Q320" s="219"/>
      <c r="R320" s="220"/>
      <c r="S320" s="220"/>
      <c r="T320" s="220"/>
      <c r="U320" s="220"/>
      <c r="V320" s="220"/>
      <c r="W320" s="220"/>
      <c r="X320" s="220"/>
      <c r="Y320" s="209"/>
      <c r="Z320" s="209"/>
      <c r="AA320" s="209"/>
      <c r="AB320" s="209"/>
      <c r="AC320" s="209"/>
      <c r="AD320" s="209"/>
      <c r="AE320" s="209"/>
      <c r="AF320" s="209"/>
      <c r="AG320" s="209" t="s">
        <v>162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">
      <c r="A321" s="216"/>
      <c r="B321" s="217"/>
      <c r="C321" s="245"/>
      <c r="D321" s="239"/>
      <c r="E321" s="239"/>
      <c r="F321" s="239"/>
      <c r="G321" s="239"/>
      <c r="H321" s="220"/>
      <c r="I321" s="220"/>
      <c r="J321" s="220"/>
      <c r="K321" s="220"/>
      <c r="L321" s="220"/>
      <c r="M321" s="220"/>
      <c r="N321" s="219"/>
      <c r="O321" s="219"/>
      <c r="P321" s="219"/>
      <c r="Q321" s="219"/>
      <c r="R321" s="220"/>
      <c r="S321" s="220"/>
      <c r="T321" s="220"/>
      <c r="U321" s="220"/>
      <c r="V321" s="220"/>
      <c r="W321" s="220"/>
      <c r="X321" s="220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136</v>
      </c>
      <c r="AH321" s="209"/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1" x14ac:dyDescent="0.2">
      <c r="A322" s="229">
        <v>42</v>
      </c>
      <c r="B322" s="230" t="s">
        <v>384</v>
      </c>
      <c r="C322" s="243" t="s">
        <v>385</v>
      </c>
      <c r="D322" s="231" t="s">
        <v>180</v>
      </c>
      <c r="E322" s="232">
        <v>19.782260000000001</v>
      </c>
      <c r="F322" s="233"/>
      <c r="G322" s="234">
        <f>ROUND(E322*F322,2)</f>
        <v>0</v>
      </c>
      <c r="H322" s="233"/>
      <c r="I322" s="234">
        <f>ROUND(E322*H322,2)</f>
        <v>0</v>
      </c>
      <c r="J322" s="233"/>
      <c r="K322" s="234">
        <f>ROUND(E322*J322,2)</f>
        <v>0</v>
      </c>
      <c r="L322" s="234">
        <v>21</v>
      </c>
      <c r="M322" s="234">
        <f>G322*(1+L322/100)</f>
        <v>0</v>
      </c>
      <c r="N322" s="232">
        <v>0.12711</v>
      </c>
      <c r="O322" s="232">
        <f>ROUND(E322*N322,2)</f>
        <v>2.5099999999999998</v>
      </c>
      <c r="P322" s="232">
        <v>0</v>
      </c>
      <c r="Q322" s="232">
        <f>ROUND(E322*P322,2)</f>
        <v>0</v>
      </c>
      <c r="R322" s="234" t="s">
        <v>181</v>
      </c>
      <c r="S322" s="234" t="s">
        <v>130</v>
      </c>
      <c r="T322" s="235" t="s">
        <v>130</v>
      </c>
      <c r="U322" s="220">
        <v>0.13800000000000001</v>
      </c>
      <c r="V322" s="220">
        <f>ROUND(E322*U322,2)</f>
        <v>2.73</v>
      </c>
      <c r="W322" s="220"/>
      <c r="X322" s="220" t="s">
        <v>147</v>
      </c>
      <c r="Y322" s="209"/>
      <c r="Z322" s="209"/>
      <c r="AA322" s="209"/>
      <c r="AB322" s="209"/>
      <c r="AC322" s="209"/>
      <c r="AD322" s="209"/>
      <c r="AE322" s="209"/>
      <c r="AF322" s="209"/>
      <c r="AG322" s="209" t="s">
        <v>148</v>
      </c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">
      <c r="A323" s="216"/>
      <c r="B323" s="217"/>
      <c r="C323" s="255" t="s">
        <v>250</v>
      </c>
      <c r="D323" s="250"/>
      <c r="E323" s="251"/>
      <c r="F323" s="220"/>
      <c r="G323" s="220"/>
      <c r="H323" s="220"/>
      <c r="I323" s="220"/>
      <c r="J323" s="220"/>
      <c r="K323" s="220"/>
      <c r="L323" s="220"/>
      <c r="M323" s="220"/>
      <c r="N323" s="219"/>
      <c r="O323" s="219"/>
      <c r="P323" s="219"/>
      <c r="Q323" s="219"/>
      <c r="R323" s="220"/>
      <c r="S323" s="220"/>
      <c r="T323" s="220"/>
      <c r="U323" s="220"/>
      <c r="V323" s="220"/>
      <c r="W323" s="220"/>
      <c r="X323" s="220"/>
      <c r="Y323" s="209"/>
      <c r="Z323" s="209"/>
      <c r="AA323" s="209"/>
      <c r="AB323" s="209"/>
      <c r="AC323" s="209"/>
      <c r="AD323" s="209"/>
      <c r="AE323" s="209"/>
      <c r="AF323" s="209"/>
      <c r="AG323" s="209" t="s">
        <v>162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1" x14ac:dyDescent="0.2">
      <c r="A324" s="216"/>
      <c r="B324" s="217"/>
      <c r="C324" s="255" t="s">
        <v>256</v>
      </c>
      <c r="D324" s="250"/>
      <c r="E324" s="251"/>
      <c r="F324" s="220"/>
      <c r="G324" s="220"/>
      <c r="H324" s="220"/>
      <c r="I324" s="220"/>
      <c r="J324" s="220"/>
      <c r="K324" s="220"/>
      <c r="L324" s="220"/>
      <c r="M324" s="220"/>
      <c r="N324" s="219"/>
      <c r="O324" s="219"/>
      <c r="P324" s="219"/>
      <c r="Q324" s="219"/>
      <c r="R324" s="220"/>
      <c r="S324" s="220"/>
      <c r="T324" s="220"/>
      <c r="U324" s="220"/>
      <c r="V324" s="220"/>
      <c r="W324" s="220"/>
      <c r="X324" s="220"/>
      <c r="Y324" s="209"/>
      <c r="Z324" s="209"/>
      <c r="AA324" s="209"/>
      <c r="AB324" s="209"/>
      <c r="AC324" s="209"/>
      <c r="AD324" s="209"/>
      <c r="AE324" s="209"/>
      <c r="AF324" s="209"/>
      <c r="AG324" s="209" t="s">
        <v>162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1" x14ac:dyDescent="0.2">
      <c r="A325" s="216"/>
      <c r="B325" s="217"/>
      <c r="C325" s="255" t="s">
        <v>250</v>
      </c>
      <c r="D325" s="250"/>
      <c r="E325" s="251"/>
      <c r="F325" s="220"/>
      <c r="G325" s="220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09"/>
      <c r="Z325" s="209"/>
      <c r="AA325" s="209"/>
      <c r="AB325" s="209"/>
      <c r="AC325" s="209"/>
      <c r="AD325" s="209"/>
      <c r="AE325" s="209"/>
      <c r="AF325" s="209"/>
      <c r="AG325" s="209" t="s">
        <v>162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">
      <c r="A326" s="216"/>
      <c r="B326" s="217"/>
      <c r="C326" s="255" t="s">
        <v>257</v>
      </c>
      <c r="D326" s="250"/>
      <c r="E326" s="251">
        <v>19.782260000000001</v>
      </c>
      <c r="F326" s="220"/>
      <c r="G326" s="220"/>
      <c r="H326" s="220"/>
      <c r="I326" s="220"/>
      <c r="J326" s="220"/>
      <c r="K326" s="220"/>
      <c r="L326" s="220"/>
      <c r="M326" s="220"/>
      <c r="N326" s="219"/>
      <c r="O326" s="219"/>
      <c r="P326" s="219"/>
      <c r="Q326" s="219"/>
      <c r="R326" s="220"/>
      <c r="S326" s="220"/>
      <c r="T326" s="220"/>
      <c r="U326" s="220"/>
      <c r="V326" s="220"/>
      <c r="W326" s="220"/>
      <c r="X326" s="220"/>
      <c r="Y326" s="209"/>
      <c r="Z326" s="209"/>
      <c r="AA326" s="209"/>
      <c r="AB326" s="209"/>
      <c r="AC326" s="209"/>
      <c r="AD326" s="209"/>
      <c r="AE326" s="209"/>
      <c r="AF326" s="209"/>
      <c r="AG326" s="209" t="s">
        <v>162</v>
      </c>
      <c r="AH326" s="209">
        <v>0</v>
      </c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">
      <c r="A327" s="216"/>
      <c r="B327" s="217"/>
      <c r="C327" s="245"/>
      <c r="D327" s="239"/>
      <c r="E327" s="239"/>
      <c r="F327" s="239"/>
      <c r="G327" s="239"/>
      <c r="H327" s="220"/>
      <c r="I327" s="220"/>
      <c r="J327" s="220"/>
      <c r="K327" s="220"/>
      <c r="L327" s="220"/>
      <c r="M327" s="220"/>
      <c r="N327" s="219"/>
      <c r="O327" s="219"/>
      <c r="P327" s="219"/>
      <c r="Q327" s="219"/>
      <c r="R327" s="220"/>
      <c r="S327" s="220"/>
      <c r="T327" s="220"/>
      <c r="U327" s="220"/>
      <c r="V327" s="220"/>
      <c r="W327" s="220"/>
      <c r="X327" s="220"/>
      <c r="Y327" s="209"/>
      <c r="Z327" s="209"/>
      <c r="AA327" s="209"/>
      <c r="AB327" s="209"/>
      <c r="AC327" s="209"/>
      <c r="AD327" s="209"/>
      <c r="AE327" s="209"/>
      <c r="AF327" s="209"/>
      <c r="AG327" s="209" t="s">
        <v>136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">
      <c r="A328" s="229">
        <v>43</v>
      </c>
      <c r="B328" s="230" t="s">
        <v>386</v>
      </c>
      <c r="C328" s="243" t="s">
        <v>387</v>
      </c>
      <c r="D328" s="231" t="s">
        <v>180</v>
      </c>
      <c r="E328" s="232">
        <v>17.110499999999998</v>
      </c>
      <c r="F328" s="233"/>
      <c r="G328" s="234">
        <f>ROUND(E328*F328,2)</f>
        <v>0</v>
      </c>
      <c r="H328" s="233"/>
      <c r="I328" s="234">
        <f>ROUND(E328*H328,2)</f>
        <v>0</v>
      </c>
      <c r="J328" s="233"/>
      <c r="K328" s="234">
        <f>ROUND(E328*J328,2)</f>
        <v>0</v>
      </c>
      <c r="L328" s="234">
        <v>21</v>
      </c>
      <c r="M328" s="234">
        <f>G328*(1+L328/100)</f>
        <v>0</v>
      </c>
      <c r="N328" s="232">
        <v>7.3899999999999993E-2</v>
      </c>
      <c r="O328" s="232">
        <f>ROUND(E328*N328,2)</f>
        <v>1.26</v>
      </c>
      <c r="P328" s="232">
        <v>0</v>
      </c>
      <c r="Q328" s="232">
        <f>ROUND(E328*P328,2)</f>
        <v>0</v>
      </c>
      <c r="R328" s="234" t="s">
        <v>181</v>
      </c>
      <c r="S328" s="234" t="s">
        <v>130</v>
      </c>
      <c r="T328" s="235" t="s">
        <v>130</v>
      </c>
      <c r="U328" s="220">
        <v>0.47799999999999998</v>
      </c>
      <c r="V328" s="220">
        <f>ROUND(E328*U328,2)</f>
        <v>8.18</v>
      </c>
      <c r="W328" s="220"/>
      <c r="X328" s="220" t="s">
        <v>147</v>
      </c>
      <c r="Y328" s="209"/>
      <c r="Z328" s="209"/>
      <c r="AA328" s="209"/>
      <c r="AB328" s="209"/>
      <c r="AC328" s="209"/>
      <c r="AD328" s="209"/>
      <c r="AE328" s="209"/>
      <c r="AF328" s="209"/>
      <c r="AG328" s="209" t="s">
        <v>148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ht="22.5" outlineLevel="1" x14ac:dyDescent="0.2">
      <c r="A329" s="216"/>
      <c r="B329" s="217"/>
      <c r="C329" s="256" t="s">
        <v>388</v>
      </c>
      <c r="D329" s="252"/>
      <c r="E329" s="252"/>
      <c r="F329" s="252"/>
      <c r="G329" s="252"/>
      <c r="H329" s="220"/>
      <c r="I329" s="220"/>
      <c r="J329" s="220"/>
      <c r="K329" s="220"/>
      <c r="L329" s="220"/>
      <c r="M329" s="220"/>
      <c r="N329" s="219"/>
      <c r="O329" s="219"/>
      <c r="P329" s="219"/>
      <c r="Q329" s="219"/>
      <c r="R329" s="220"/>
      <c r="S329" s="220"/>
      <c r="T329" s="220"/>
      <c r="U329" s="220"/>
      <c r="V329" s="220"/>
      <c r="W329" s="220"/>
      <c r="X329" s="220"/>
      <c r="Y329" s="209"/>
      <c r="Z329" s="209"/>
      <c r="AA329" s="209"/>
      <c r="AB329" s="209"/>
      <c r="AC329" s="209"/>
      <c r="AD329" s="209"/>
      <c r="AE329" s="209"/>
      <c r="AF329" s="209"/>
      <c r="AG329" s="209" t="s">
        <v>183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36" t="str">
        <f>C329</f>
        <v>s provedením lože z kameniva drceného, s vyplněním spár, s dvojitým hutněním a se smetením přebytečného materiálu na krajnici. S dodáním hmot pro lože a výplň spár.</v>
      </c>
      <c r="BB329" s="209"/>
      <c r="BC329" s="209"/>
      <c r="BD329" s="209"/>
      <c r="BE329" s="209"/>
      <c r="BF329" s="209"/>
      <c r="BG329" s="209"/>
      <c r="BH329" s="209"/>
    </row>
    <row r="330" spans="1:60" outlineLevel="1" x14ac:dyDescent="0.2">
      <c r="A330" s="216"/>
      <c r="B330" s="217"/>
      <c r="C330" s="255" t="s">
        <v>250</v>
      </c>
      <c r="D330" s="250"/>
      <c r="E330" s="251"/>
      <c r="F330" s="220"/>
      <c r="G330" s="220"/>
      <c r="H330" s="220"/>
      <c r="I330" s="220"/>
      <c r="J330" s="220"/>
      <c r="K330" s="220"/>
      <c r="L330" s="220"/>
      <c r="M330" s="220"/>
      <c r="N330" s="219"/>
      <c r="O330" s="219"/>
      <c r="P330" s="219"/>
      <c r="Q330" s="219"/>
      <c r="R330" s="220"/>
      <c r="S330" s="220"/>
      <c r="T330" s="220"/>
      <c r="U330" s="220"/>
      <c r="V330" s="220"/>
      <c r="W330" s="220"/>
      <c r="X330" s="220"/>
      <c r="Y330" s="209"/>
      <c r="Z330" s="209"/>
      <c r="AA330" s="209"/>
      <c r="AB330" s="209"/>
      <c r="AC330" s="209"/>
      <c r="AD330" s="209"/>
      <c r="AE330" s="209"/>
      <c r="AF330" s="209"/>
      <c r="AG330" s="209" t="s">
        <v>162</v>
      </c>
      <c r="AH330" s="209">
        <v>0</v>
      </c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">
      <c r="A331" s="216"/>
      <c r="B331" s="217"/>
      <c r="C331" s="255" t="s">
        <v>251</v>
      </c>
      <c r="D331" s="250"/>
      <c r="E331" s="251"/>
      <c r="F331" s="220"/>
      <c r="G331" s="220"/>
      <c r="H331" s="220"/>
      <c r="I331" s="220"/>
      <c r="J331" s="220"/>
      <c r="K331" s="220"/>
      <c r="L331" s="220"/>
      <c r="M331" s="220"/>
      <c r="N331" s="219"/>
      <c r="O331" s="219"/>
      <c r="P331" s="219"/>
      <c r="Q331" s="219"/>
      <c r="R331" s="220"/>
      <c r="S331" s="220"/>
      <c r="T331" s="220"/>
      <c r="U331" s="220"/>
      <c r="V331" s="220"/>
      <c r="W331" s="220"/>
      <c r="X331" s="220"/>
      <c r="Y331" s="209"/>
      <c r="Z331" s="209"/>
      <c r="AA331" s="209"/>
      <c r="AB331" s="209"/>
      <c r="AC331" s="209"/>
      <c r="AD331" s="209"/>
      <c r="AE331" s="209"/>
      <c r="AF331" s="209"/>
      <c r="AG331" s="209" t="s">
        <v>162</v>
      </c>
      <c r="AH331" s="209">
        <v>0</v>
      </c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">
      <c r="A332" s="216"/>
      <c r="B332" s="217"/>
      <c r="C332" s="255" t="s">
        <v>389</v>
      </c>
      <c r="D332" s="250"/>
      <c r="E332" s="251">
        <v>17.110499999999998</v>
      </c>
      <c r="F332" s="220"/>
      <c r="G332" s="220"/>
      <c r="H332" s="220"/>
      <c r="I332" s="220"/>
      <c r="J332" s="220"/>
      <c r="K332" s="220"/>
      <c r="L332" s="220"/>
      <c r="M332" s="220"/>
      <c r="N332" s="219"/>
      <c r="O332" s="219"/>
      <c r="P332" s="219"/>
      <c r="Q332" s="219"/>
      <c r="R332" s="220"/>
      <c r="S332" s="220"/>
      <c r="T332" s="220"/>
      <c r="U332" s="220"/>
      <c r="V332" s="220"/>
      <c r="W332" s="220"/>
      <c r="X332" s="220"/>
      <c r="Y332" s="209"/>
      <c r="Z332" s="209"/>
      <c r="AA332" s="209"/>
      <c r="AB332" s="209"/>
      <c r="AC332" s="209"/>
      <c r="AD332" s="209"/>
      <c r="AE332" s="209"/>
      <c r="AF332" s="209"/>
      <c r="AG332" s="209" t="s">
        <v>162</v>
      </c>
      <c r="AH332" s="209">
        <v>0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">
      <c r="A333" s="216"/>
      <c r="B333" s="217"/>
      <c r="C333" s="245"/>
      <c r="D333" s="239"/>
      <c r="E333" s="239"/>
      <c r="F333" s="239"/>
      <c r="G333" s="239"/>
      <c r="H333" s="220"/>
      <c r="I333" s="220"/>
      <c r="J333" s="220"/>
      <c r="K333" s="220"/>
      <c r="L333" s="220"/>
      <c r="M333" s="220"/>
      <c r="N333" s="219"/>
      <c r="O333" s="219"/>
      <c r="P333" s="219"/>
      <c r="Q333" s="219"/>
      <c r="R333" s="220"/>
      <c r="S333" s="220"/>
      <c r="T333" s="220"/>
      <c r="U333" s="220"/>
      <c r="V333" s="220"/>
      <c r="W333" s="220"/>
      <c r="X333" s="220"/>
      <c r="Y333" s="209"/>
      <c r="Z333" s="209"/>
      <c r="AA333" s="209"/>
      <c r="AB333" s="209"/>
      <c r="AC333" s="209"/>
      <c r="AD333" s="209"/>
      <c r="AE333" s="209"/>
      <c r="AF333" s="209"/>
      <c r="AG333" s="209" t="s">
        <v>136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ht="22.5" outlineLevel="1" x14ac:dyDescent="0.2">
      <c r="A334" s="229">
        <v>44</v>
      </c>
      <c r="B334" s="230" t="s">
        <v>390</v>
      </c>
      <c r="C334" s="243" t="s">
        <v>391</v>
      </c>
      <c r="D334" s="231" t="s">
        <v>180</v>
      </c>
      <c r="E334" s="232">
        <v>20.950620000000001</v>
      </c>
      <c r="F334" s="233"/>
      <c r="G334" s="234">
        <f>ROUND(E334*F334,2)</f>
        <v>0</v>
      </c>
      <c r="H334" s="233"/>
      <c r="I334" s="234">
        <f>ROUND(E334*H334,2)</f>
        <v>0</v>
      </c>
      <c r="J334" s="233"/>
      <c r="K334" s="234">
        <f>ROUND(E334*J334,2)</f>
        <v>0</v>
      </c>
      <c r="L334" s="234">
        <v>21</v>
      </c>
      <c r="M334" s="234">
        <f>G334*(1+L334/100)</f>
        <v>0</v>
      </c>
      <c r="N334" s="232">
        <v>0.18107999999999999</v>
      </c>
      <c r="O334" s="232">
        <f>ROUND(E334*N334,2)</f>
        <v>3.79</v>
      </c>
      <c r="P334" s="232">
        <v>0</v>
      </c>
      <c r="Q334" s="232">
        <f>ROUND(E334*P334,2)</f>
        <v>0</v>
      </c>
      <c r="R334" s="234" t="s">
        <v>181</v>
      </c>
      <c r="S334" s="234" t="s">
        <v>130</v>
      </c>
      <c r="T334" s="235" t="s">
        <v>130</v>
      </c>
      <c r="U334" s="220">
        <v>0.375</v>
      </c>
      <c r="V334" s="220">
        <f>ROUND(E334*U334,2)</f>
        <v>7.86</v>
      </c>
      <c r="W334" s="220"/>
      <c r="X334" s="220" t="s">
        <v>147</v>
      </c>
      <c r="Y334" s="209"/>
      <c r="Z334" s="209"/>
      <c r="AA334" s="209"/>
      <c r="AB334" s="209"/>
      <c r="AC334" s="209"/>
      <c r="AD334" s="209"/>
      <c r="AE334" s="209"/>
      <c r="AF334" s="209"/>
      <c r="AG334" s="209" t="s">
        <v>148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ht="22.5" outlineLevel="1" x14ac:dyDescent="0.2">
      <c r="A335" s="216"/>
      <c r="B335" s="217"/>
      <c r="C335" s="256" t="s">
        <v>392</v>
      </c>
      <c r="D335" s="252"/>
      <c r="E335" s="252"/>
      <c r="F335" s="252"/>
      <c r="G335" s="252"/>
      <c r="H335" s="220"/>
      <c r="I335" s="220"/>
      <c r="J335" s="220"/>
      <c r="K335" s="220"/>
      <c r="L335" s="220"/>
      <c r="M335" s="220"/>
      <c r="N335" s="219"/>
      <c r="O335" s="219"/>
      <c r="P335" s="219"/>
      <c r="Q335" s="219"/>
      <c r="R335" s="220"/>
      <c r="S335" s="220"/>
      <c r="T335" s="220"/>
      <c r="U335" s="220"/>
      <c r="V335" s="220"/>
      <c r="W335" s="220"/>
      <c r="X335" s="220"/>
      <c r="Y335" s="209"/>
      <c r="Z335" s="209"/>
      <c r="AA335" s="209"/>
      <c r="AB335" s="209"/>
      <c r="AC335" s="209"/>
      <c r="AD335" s="209"/>
      <c r="AE335" s="209"/>
      <c r="AF335" s="209"/>
      <c r="AG335" s="209" t="s">
        <v>183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36" t="str">
        <f>C335</f>
        <v>komunikací pro pěší do velikosti dlaždic 0,25 m2 s provedením lože do tl. 30 mm, s vyplněním spár a se smetením přebytečného materiálu na vzdálenost do 3 m</v>
      </c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">
      <c r="A336" s="216"/>
      <c r="B336" s="217"/>
      <c r="C336" s="255" t="s">
        <v>250</v>
      </c>
      <c r="D336" s="250"/>
      <c r="E336" s="251"/>
      <c r="F336" s="220"/>
      <c r="G336" s="220"/>
      <c r="H336" s="220"/>
      <c r="I336" s="220"/>
      <c r="J336" s="220"/>
      <c r="K336" s="220"/>
      <c r="L336" s="220"/>
      <c r="M336" s="220"/>
      <c r="N336" s="219"/>
      <c r="O336" s="219"/>
      <c r="P336" s="219"/>
      <c r="Q336" s="219"/>
      <c r="R336" s="220"/>
      <c r="S336" s="220"/>
      <c r="T336" s="220"/>
      <c r="U336" s="220"/>
      <c r="V336" s="220"/>
      <c r="W336" s="220"/>
      <c r="X336" s="220"/>
      <c r="Y336" s="209"/>
      <c r="Z336" s="209"/>
      <c r="AA336" s="209"/>
      <c r="AB336" s="209"/>
      <c r="AC336" s="209"/>
      <c r="AD336" s="209"/>
      <c r="AE336" s="209"/>
      <c r="AF336" s="209"/>
      <c r="AG336" s="209" t="s">
        <v>162</v>
      </c>
      <c r="AH336" s="209">
        <v>0</v>
      </c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">
      <c r="A337" s="216"/>
      <c r="B337" s="217"/>
      <c r="C337" s="255" t="s">
        <v>190</v>
      </c>
      <c r="D337" s="250"/>
      <c r="E337" s="251"/>
      <c r="F337" s="220"/>
      <c r="G337" s="220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09"/>
      <c r="Z337" s="209"/>
      <c r="AA337" s="209"/>
      <c r="AB337" s="209"/>
      <c r="AC337" s="209"/>
      <c r="AD337" s="209"/>
      <c r="AE337" s="209"/>
      <c r="AF337" s="209"/>
      <c r="AG337" s="209" t="s">
        <v>162</v>
      </c>
      <c r="AH337" s="209">
        <v>0</v>
      </c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">
      <c r="A338" s="216"/>
      <c r="B338" s="217"/>
      <c r="C338" s="255" t="s">
        <v>191</v>
      </c>
      <c r="D338" s="250"/>
      <c r="E338" s="251">
        <v>18.875630000000001</v>
      </c>
      <c r="F338" s="220"/>
      <c r="G338" s="220"/>
      <c r="H338" s="220"/>
      <c r="I338" s="220"/>
      <c r="J338" s="220"/>
      <c r="K338" s="220"/>
      <c r="L338" s="220"/>
      <c r="M338" s="220"/>
      <c r="N338" s="219"/>
      <c r="O338" s="219"/>
      <c r="P338" s="219"/>
      <c r="Q338" s="219"/>
      <c r="R338" s="220"/>
      <c r="S338" s="220"/>
      <c r="T338" s="220"/>
      <c r="U338" s="220"/>
      <c r="V338" s="220"/>
      <c r="W338" s="220"/>
      <c r="X338" s="220"/>
      <c r="Y338" s="209"/>
      <c r="Z338" s="209"/>
      <c r="AA338" s="209"/>
      <c r="AB338" s="209"/>
      <c r="AC338" s="209"/>
      <c r="AD338" s="209"/>
      <c r="AE338" s="209"/>
      <c r="AF338" s="209"/>
      <c r="AG338" s="209" t="s">
        <v>162</v>
      </c>
      <c r="AH338" s="209">
        <v>0</v>
      </c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">
      <c r="A339" s="216"/>
      <c r="B339" s="217"/>
      <c r="C339" s="255" t="s">
        <v>254</v>
      </c>
      <c r="D339" s="250"/>
      <c r="E339" s="251"/>
      <c r="F339" s="220"/>
      <c r="G339" s="220"/>
      <c r="H339" s="220"/>
      <c r="I339" s="220"/>
      <c r="J339" s="220"/>
      <c r="K339" s="220"/>
      <c r="L339" s="220"/>
      <c r="M339" s="220"/>
      <c r="N339" s="219"/>
      <c r="O339" s="219"/>
      <c r="P339" s="219"/>
      <c r="Q339" s="219"/>
      <c r="R339" s="220"/>
      <c r="S339" s="220"/>
      <c r="T339" s="220"/>
      <c r="U339" s="220"/>
      <c r="V339" s="220"/>
      <c r="W339" s="220"/>
      <c r="X339" s="220"/>
      <c r="Y339" s="209"/>
      <c r="Z339" s="209"/>
      <c r="AA339" s="209"/>
      <c r="AB339" s="209"/>
      <c r="AC339" s="209"/>
      <c r="AD339" s="209"/>
      <c r="AE339" s="209"/>
      <c r="AF339" s="209"/>
      <c r="AG339" s="209" t="s">
        <v>162</v>
      </c>
      <c r="AH339" s="209">
        <v>0</v>
      </c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">
      <c r="A340" s="216"/>
      <c r="B340" s="217"/>
      <c r="C340" s="255" t="s">
        <v>393</v>
      </c>
      <c r="D340" s="250"/>
      <c r="E340" s="251">
        <v>2.0750000000000002</v>
      </c>
      <c r="F340" s="220"/>
      <c r="G340" s="220"/>
      <c r="H340" s="220"/>
      <c r="I340" s="220"/>
      <c r="J340" s="220"/>
      <c r="K340" s="220"/>
      <c r="L340" s="220"/>
      <c r="M340" s="220"/>
      <c r="N340" s="219"/>
      <c r="O340" s="219"/>
      <c r="P340" s="219"/>
      <c r="Q340" s="219"/>
      <c r="R340" s="220"/>
      <c r="S340" s="220"/>
      <c r="T340" s="220"/>
      <c r="U340" s="220"/>
      <c r="V340" s="220"/>
      <c r="W340" s="220"/>
      <c r="X340" s="220"/>
      <c r="Y340" s="209"/>
      <c r="Z340" s="209"/>
      <c r="AA340" s="209"/>
      <c r="AB340" s="209"/>
      <c r="AC340" s="209"/>
      <c r="AD340" s="209"/>
      <c r="AE340" s="209"/>
      <c r="AF340" s="209"/>
      <c r="AG340" s="209" t="s">
        <v>162</v>
      </c>
      <c r="AH340" s="209">
        <v>0</v>
      </c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">
      <c r="A341" s="216"/>
      <c r="B341" s="217"/>
      <c r="C341" s="245"/>
      <c r="D341" s="239"/>
      <c r="E341" s="239"/>
      <c r="F341" s="239"/>
      <c r="G341" s="239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09"/>
      <c r="Z341" s="209"/>
      <c r="AA341" s="209"/>
      <c r="AB341" s="209"/>
      <c r="AC341" s="209"/>
      <c r="AD341" s="209"/>
      <c r="AE341" s="209"/>
      <c r="AF341" s="209"/>
      <c r="AG341" s="209" t="s">
        <v>136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ht="22.5" outlineLevel="1" x14ac:dyDescent="0.2">
      <c r="A342" s="229">
        <v>45</v>
      </c>
      <c r="B342" s="230" t="s">
        <v>394</v>
      </c>
      <c r="C342" s="243" t="s">
        <v>395</v>
      </c>
      <c r="D342" s="231" t="s">
        <v>343</v>
      </c>
      <c r="E342" s="232">
        <v>40.65</v>
      </c>
      <c r="F342" s="233"/>
      <c r="G342" s="234">
        <f>ROUND(E342*F342,2)</f>
        <v>0</v>
      </c>
      <c r="H342" s="233"/>
      <c r="I342" s="234">
        <f>ROUND(E342*H342,2)</f>
        <v>0</v>
      </c>
      <c r="J342" s="233"/>
      <c r="K342" s="234">
        <f>ROUND(E342*J342,2)</f>
        <v>0</v>
      </c>
      <c r="L342" s="234">
        <v>21</v>
      </c>
      <c r="M342" s="234">
        <f>G342*(1+L342/100)</f>
        <v>0</v>
      </c>
      <c r="N342" s="232">
        <v>0.188</v>
      </c>
      <c r="O342" s="232">
        <f>ROUND(E342*N342,2)</f>
        <v>7.64</v>
      </c>
      <c r="P342" s="232">
        <v>0</v>
      </c>
      <c r="Q342" s="232">
        <f>ROUND(E342*P342,2)</f>
        <v>0</v>
      </c>
      <c r="R342" s="234" t="s">
        <v>181</v>
      </c>
      <c r="S342" s="234" t="s">
        <v>130</v>
      </c>
      <c r="T342" s="235" t="s">
        <v>130</v>
      </c>
      <c r="U342" s="220">
        <v>0.27200000000000002</v>
      </c>
      <c r="V342" s="220">
        <f>ROUND(E342*U342,2)</f>
        <v>11.06</v>
      </c>
      <c r="W342" s="220"/>
      <c r="X342" s="220" t="s">
        <v>147</v>
      </c>
      <c r="Y342" s="209"/>
      <c r="Z342" s="209"/>
      <c r="AA342" s="209"/>
      <c r="AB342" s="209"/>
      <c r="AC342" s="209"/>
      <c r="AD342" s="209"/>
      <c r="AE342" s="209"/>
      <c r="AF342" s="209"/>
      <c r="AG342" s="209" t="s">
        <v>396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">
      <c r="A343" s="216"/>
      <c r="B343" s="217"/>
      <c r="C343" s="256" t="s">
        <v>397</v>
      </c>
      <c r="D343" s="252"/>
      <c r="E343" s="252"/>
      <c r="F343" s="252"/>
      <c r="G343" s="252"/>
      <c r="H343" s="220"/>
      <c r="I343" s="220"/>
      <c r="J343" s="220"/>
      <c r="K343" s="220"/>
      <c r="L343" s="220"/>
      <c r="M343" s="220"/>
      <c r="N343" s="219"/>
      <c r="O343" s="219"/>
      <c r="P343" s="219"/>
      <c r="Q343" s="219"/>
      <c r="R343" s="220"/>
      <c r="S343" s="220"/>
      <c r="T343" s="220"/>
      <c r="U343" s="220"/>
      <c r="V343" s="220"/>
      <c r="W343" s="220"/>
      <c r="X343" s="220"/>
      <c r="Y343" s="209"/>
      <c r="Z343" s="209"/>
      <c r="AA343" s="209"/>
      <c r="AB343" s="209"/>
      <c r="AC343" s="209"/>
      <c r="AD343" s="209"/>
      <c r="AE343" s="209"/>
      <c r="AF343" s="209"/>
      <c r="AG343" s="209" t="s">
        <v>183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1" x14ac:dyDescent="0.2">
      <c r="A344" s="216"/>
      <c r="B344" s="217"/>
      <c r="C344" s="255" t="s">
        <v>398</v>
      </c>
      <c r="D344" s="250"/>
      <c r="E344" s="251"/>
      <c r="F344" s="220"/>
      <c r="G344" s="220"/>
      <c r="H344" s="220"/>
      <c r="I344" s="220"/>
      <c r="J344" s="220"/>
      <c r="K344" s="220"/>
      <c r="L344" s="220"/>
      <c r="M344" s="220"/>
      <c r="N344" s="219"/>
      <c r="O344" s="219"/>
      <c r="P344" s="219"/>
      <c r="Q344" s="219"/>
      <c r="R344" s="220"/>
      <c r="S344" s="220"/>
      <c r="T344" s="220"/>
      <c r="U344" s="220"/>
      <c r="V344" s="220"/>
      <c r="W344" s="220"/>
      <c r="X344" s="220"/>
      <c r="Y344" s="209"/>
      <c r="Z344" s="209"/>
      <c r="AA344" s="209"/>
      <c r="AB344" s="209"/>
      <c r="AC344" s="209"/>
      <c r="AD344" s="209"/>
      <c r="AE344" s="209"/>
      <c r="AF344" s="209"/>
      <c r="AG344" s="209" t="s">
        <v>162</v>
      </c>
      <c r="AH344" s="209">
        <v>0</v>
      </c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">
      <c r="A345" s="216"/>
      <c r="B345" s="217"/>
      <c r="C345" s="255" t="s">
        <v>311</v>
      </c>
      <c r="D345" s="250"/>
      <c r="E345" s="251"/>
      <c r="F345" s="220"/>
      <c r="G345" s="220"/>
      <c r="H345" s="220"/>
      <c r="I345" s="220"/>
      <c r="J345" s="220"/>
      <c r="K345" s="220"/>
      <c r="L345" s="220"/>
      <c r="M345" s="220"/>
      <c r="N345" s="219"/>
      <c r="O345" s="219"/>
      <c r="P345" s="219"/>
      <c r="Q345" s="219"/>
      <c r="R345" s="220"/>
      <c r="S345" s="220"/>
      <c r="T345" s="220"/>
      <c r="U345" s="220"/>
      <c r="V345" s="220"/>
      <c r="W345" s="220"/>
      <c r="X345" s="220"/>
      <c r="Y345" s="209"/>
      <c r="Z345" s="209"/>
      <c r="AA345" s="209"/>
      <c r="AB345" s="209"/>
      <c r="AC345" s="209"/>
      <c r="AD345" s="209"/>
      <c r="AE345" s="209"/>
      <c r="AF345" s="209"/>
      <c r="AG345" s="209" t="s">
        <v>162</v>
      </c>
      <c r="AH345" s="209">
        <v>0</v>
      </c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">
      <c r="A346" s="216"/>
      <c r="B346" s="217"/>
      <c r="C346" s="255" t="s">
        <v>399</v>
      </c>
      <c r="D346" s="250"/>
      <c r="E346" s="251">
        <v>31.55</v>
      </c>
      <c r="F346" s="220"/>
      <c r="G346" s="220"/>
      <c r="H346" s="220"/>
      <c r="I346" s="220"/>
      <c r="J346" s="220"/>
      <c r="K346" s="220"/>
      <c r="L346" s="220"/>
      <c r="M346" s="220"/>
      <c r="N346" s="219"/>
      <c r="O346" s="219"/>
      <c r="P346" s="219"/>
      <c r="Q346" s="219"/>
      <c r="R346" s="220"/>
      <c r="S346" s="220"/>
      <c r="T346" s="220"/>
      <c r="U346" s="220"/>
      <c r="V346" s="220"/>
      <c r="W346" s="220"/>
      <c r="X346" s="220"/>
      <c r="Y346" s="209"/>
      <c r="Z346" s="209"/>
      <c r="AA346" s="209"/>
      <c r="AB346" s="209"/>
      <c r="AC346" s="209"/>
      <c r="AD346" s="209"/>
      <c r="AE346" s="209"/>
      <c r="AF346" s="209"/>
      <c r="AG346" s="209" t="s">
        <v>162</v>
      </c>
      <c r="AH346" s="209">
        <v>0</v>
      </c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">
      <c r="A347" s="216"/>
      <c r="B347" s="217"/>
      <c r="C347" s="255" t="s">
        <v>313</v>
      </c>
      <c r="D347" s="250"/>
      <c r="E347" s="251"/>
      <c r="F347" s="220"/>
      <c r="G347" s="220"/>
      <c r="H347" s="220"/>
      <c r="I347" s="220"/>
      <c r="J347" s="220"/>
      <c r="K347" s="220"/>
      <c r="L347" s="220"/>
      <c r="M347" s="220"/>
      <c r="N347" s="219"/>
      <c r="O347" s="219"/>
      <c r="P347" s="219"/>
      <c r="Q347" s="219"/>
      <c r="R347" s="220"/>
      <c r="S347" s="220"/>
      <c r="T347" s="220"/>
      <c r="U347" s="220"/>
      <c r="V347" s="220"/>
      <c r="W347" s="220"/>
      <c r="X347" s="220"/>
      <c r="Y347" s="209"/>
      <c r="Z347" s="209"/>
      <c r="AA347" s="209"/>
      <c r="AB347" s="209"/>
      <c r="AC347" s="209"/>
      <c r="AD347" s="209"/>
      <c r="AE347" s="209"/>
      <c r="AF347" s="209"/>
      <c r="AG347" s="209" t="s">
        <v>162</v>
      </c>
      <c r="AH347" s="209">
        <v>0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">
      <c r="A348" s="216"/>
      <c r="B348" s="217"/>
      <c r="C348" s="255" t="s">
        <v>400</v>
      </c>
      <c r="D348" s="250"/>
      <c r="E348" s="251">
        <v>9.1</v>
      </c>
      <c r="F348" s="220"/>
      <c r="G348" s="220"/>
      <c r="H348" s="220"/>
      <c r="I348" s="220"/>
      <c r="J348" s="220"/>
      <c r="K348" s="220"/>
      <c r="L348" s="220"/>
      <c r="M348" s="220"/>
      <c r="N348" s="219"/>
      <c r="O348" s="219"/>
      <c r="P348" s="219"/>
      <c r="Q348" s="219"/>
      <c r="R348" s="220"/>
      <c r="S348" s="220"/>
      <c r="T348" s="220"/>
      <c r="U348" s="220"/>
      <c r="V348" s="220"/>
      <c r="W348" s="220"/>
      <c r="X348" s="220"/>
      <c r="Y348" s="209"/>
      <c r="Z348" s="209"/>
      <c r="AA348" s="209"/>
      <c r="AB348" s="209"/>
      <c r="AC348" s="209"/>
      <c r="AD348" s="209"/>
      <c r="AE348" s="209"/>
      <c r="AF348" s="209"/>
      <c r="AG348" s="209" t="s">
        <v>162</v>
      </c>
      <c r="AH348" s="209">
        <v>0</v>
      </c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1" x14ac:dyDescent="0.2">
      <c r="A349" s="216"/>
      <c r="B349" s="217"/>
      <c r="C349" s="245"/>
      <c r="D349" s="239"/>
      <c r="E349" s="239"/>
      <c r="F349" s="239"/>
      <c r="G349" s="239"/>
      <c r="H349" s="220"/>
      <c r="I349" s="220"/>
      <c r="J349" s="220"/>
      <c r="K349" s="220"/>
      <c r="L349" s="220"/>
      <c r="M349" s="220"/>
      <c r="N349" s="219"/>
      <c r="O349" s="219"/>
      <c r="P349" s="219"/>
      <c r="Q349" s="219"/>
      <c r="R349" s="220"/>
      <c r="S349" s="220"/>
      <c r="T349" s="220"/>
      <c r="U349" s="220"/>
      <c r="V349" s="220"/>
      <c r="W349" s="220"/>
      <c r="X349" s="220"/>
      <c r="Y349" s="209"/>
      <c r="Z349" s="209"/>
      <c r="AA349" s="209"/>
      <c r="AB349" s="209"/>
      <c r="AC349" s="209"/>
      <c r="AD349" s="209"/>
      <c r="AE349" s="209"/>
      <c r="AF349" s="209"/>
      <c r="AG349" s="209" t="s">
        <v>136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1" x14ac:dyDescent="0.2">
      <c r="A350" s="229">
        <v>46</v>
      </c>
      <c r="B350" s="230" t="s">
        <v>401</v>
      </c>
      <c r="C350" s="243" t="s">
        <v>402</v>
      </c>
      <c r="D350" s="231" t="s">
        <v>194</v>
      </c>
      <c r="E350" s="232">
        <v>1.5243800000000001</v>
      </c>
      <c r="F350" s="233"/>
      <c r="G350" s="234">
        <f>ROUND(E350*F350,2)</f>
        <v>0</v>
      </c>
      <c r="H350" s="233"/>
      <c r="I350" s="234">
        <f>ROUND(E350*H350,2)</f>
        <v>0</v>
      </c>
      <c r="J350" s="233"/>
      <c r="K350" s="234">
        <f>ROUND(E350*J350,2)</f>
        <v>0</v>
      </c>
      <c r="L350" s="234">
        <v>21</v>
      </c>
      <c r="M350" s="234">
        <f>G350*(1+L350/100)</f>
        <v>0</v>
      </c>
      <c r="N350" s="232">
        <v>2.5249999999999999</v>
      </c>
      <c r="O350" s="232">
        <f>ROUND(E350*N350,2)</f>
        <v>3.85</v>
      </c>
      <c r="P350" s="232">
        <v>0</v>
      </c>
      <c r="Q350" s="232">
        <f>ROUND(E350*P350,2)</f>
        <v>0</v>
      </c>
      <c r="R350" s="234" t="s">
        <v>181</v>
      </c>
      <c r="S350" s="234" t="s">
        <v>130</v>
      </c>
      <c r="T350" s="235" t="s">
        <v>130</v>
      </c>
      <c r="U350" s="220">
        <v>1.4419999999999999</v>
      </c>
      <c r="V350" s="220">
        <f>ROUND(E350*U350,2)</f>
        <v>2.2000000000000002</v>
      </c>
      <c r="W350" s="220"/>
      <c r="X350" s="220" t="s">
        <v>147</v>
      </c>
      <c r="Y350" s="209"/>
      <c r="Z350" s="209"/>
      <c r="AA350" s="209"/>
      <c r="AB350" s="209"/>
      <c r="AC350" s="209"/>
      <c r="AD350" s="209"/>
      <c r="AE350" s="209"/>
      <c r="AF350" s="209"/>
      <c r="AG350" s="209" t="s">
        <v>148</v>
      </c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">
      <c r="A351" s="216"/>
      <c r="B351" s="217"/>
      <c r="C351" s="256" t="s">
        <v>403</v>
      </c>
      <c r="D351" s="252"/>
      <c r="E351" s="252"/>
      <c r="F351" s="252"/>
      <c r="G351" s="252"/>
      <c r="H351" s="220"/>
      <c r="I351" s="220"/>
      <c r="J351" s="220"/>
      <c r="K351" s="220"/>
      <c r="L351" s="220"/>
      <c r="M351" s="220"/>
      <c r="N351" s="219"/>
      <c r="O351" s="219"/>
      <c r="P351" s="219"/>
      <c r="Q351" s="219"/>
      <c r="R351" s="220"/>
      <c r="S351" s="220"/>
      <c r="T351" s="220"/>
      <c r="U351" s="220"/>
      <c r="V351" s="220"/>
      <c r="W351" s="220"/>
      <c r="X351" s="220"/>
      <c r="Y351" s="209"/>
      <c r="Z351" s="209"/>
      <c r="AA351" s="209"/>
      <c r="AB351" s="209"/>
      <c r="AC351" s="209"/>
      <c r="AD351" s="209"/>
      <c r="AE351" s="209"/>
      <c r="AF351" s="209"/>
      <c r="AG351" s="209" t="s">
        <v>183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">
      <c r="A352" s="216"/>
      <c r="B352" s="217"/>
      <c r="C352" s="255" t="s">
        <v>398</v>
      </c>
      <c r="D352" s="250"/>
      <c r="E352" s="251"/>
      <c r="F352" s="220"/>
      <c r="G352" s="220"/>
      <c r="H352" s="220"/>
      <c r="I352" s="220"/>
      <c r="J352" s="220"/>
      <c r="K352" s="220"/>
      <c r="L352" s="220"/>
      <c r="M352" s="220"/>
      <c r="N352" s="219"/>
      <c r="O352" s="219"/>
      <c r="P352" s="219"/>
      <c r="Q352" s="219"/>
      <c r="R352" s="220"/>
      <c r="S352" s="220"/>
      <c r="T352" s="220"/>
      <c r="U352" s="220"/>
      <c r="V352" s="220"/>
      <c r="W352" s="220"/>
      <c r="X352" s="220"/>
      <c r="Y352" s="209"/>
      <c r="Z352" s="209"/>
      <c r="AA352" s="209"/>
      <c r="AB352" s="209"/>
      <c r="AC352" s="209"/>
      <c r="AD352" s="209"/>
      <c r="AE352" s="209"/>
      <c r="AF352" s="209"/>
      <c r="AG352" s="209" t="s">
        <v>162</v>
      </c>
      <c r="AH352" s="209">
        <v>0</v>
      </c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">
      <c r="A353" s="216"/>
      <c r="B353" s="217"/>
      <c r="C353" s="255" t="s">
        <v>311</v>
      </c>
      <c r="D353" s="250"/>
      <c r="E353" s="251"/>
      <c r="F353" s="220"/>
      <c r="G353" s="220"/>
      <c r="H353" s="220"/>
      <c r="I353" s="220"/>
      <c r="J353" s="220"/>
      <c r="K353" s="220"/>
      <c r="L353" s="220"/>
      <c r="M353" s="220"/>
      <c r="N353" s="219"/>
      <c r="O353" s="219"/>
      <c r="P353" s="219"/>
      <c r="Q353" s="219"/>
      <c r="R353" s="220"/>
      <c r="S353" s="220"/>
      <c r="T353" s="220"/>
      <c r="U353" s="220"/>
      <c r="V353" s="220"/>
      <c r="W353" s="220"/>
      <c r="X353" s="220"/>
      <c r="Y353" s="209"/>
      <c r="Z353" s="209"/>
      <c r="AA353" s="209"/>
      <c r="AB353" s="209"/>
      <c r="AC353" s="209"/>
      <c r="AD353" s="209"/>
      <c r="AE353" s="209"/>
      <c r="AF353" s="209"/>
      <c r="AG353" s="209" t="s">
        <v>162</v>
      </c>
      <c r="AH353" s="209">
        <v>0</v>
      </c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">
      <c r="A354" s="216"/>
      <c r="B354" s="217"/>
      <c r="C354" s="255" t="s">
        <v>404</v>
      </c>
      <c r="D354" s="250"/>
      <c r="E354" s="251">
        <v>1.18313</v>
      </c>
      <c r="F354" s="220"/>
      <c r="G354" s="220"/>
      <c r="H354" s="220"/>
      <c r="I354" s="220"/>
      <c r="J354" s="220"/>
      <c r="K354" s="220"/>
      <c r="L354" s="220"/>
      <c r="M354" s="220"/>
      <c r="N354" s="219"/>
      <c r="O354" s="219"/>
      <c r="P354" s="219"/>
      <c r="Q354" s="219"/>
      <c r="R354" s="220"/>
      <c r="S354" s="220"/>
      <c r="T354" s="220"/>
      <c r="U354" s="220"/>
      <c r="V354" s="220"/>
      <c r="W354" s="220"/>
      <c r="X354" s="220"/>
      <c r="Y354" s="209"/>
      <c r="Z354" s="209"/>
      <c r="AA354" s="209"/>
      <c r="AB354" s="209"/>
      <c r="AC354" s="209"/>
      <c r="AD354" s="209"/>
      <c r="AE354" s="209"/>
      <c r="AF354" s="209"/>
      <c r="AG354" s="209" t="s">
        <v>162</v>
      </c>
      <c r="AH354" s="209">
        <v>0</v>
      </c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">
      <c r="A355" s="216"/>
      <c r="B355" s="217"/>
      <c r="C355" s="255" t="s">
        <v>313</v>
      </c>
      <c r="D355" s="250"/>
      <c r="E355" s="251"/>
      <c r="F355" s="220"/>
      <c r="G355" s="220"/>
      <c r="H355" s="220"/>
      <c r="I355" s="220"/>
      <c r="J355" s="220"/>
      <c r="K355" s="220"/>
      <c r="L355" s="220"/>
      <c r="M355" s="220"/>
      <c r="N355" s="219"/>
      <c r="O355" s="219"/>
      <c r="P355" s="219"/>
      <c r="Q355" s="219"/>
      <c r="R355" s="220"/>
      <c r="S355" s="220"/>
      <c r="T355" s="220"/>
      <c r="U355" s="220"/>
      <c r="V355" s="220"/>
      <c r="W355" s="220"/>
      <c r="X355" s="220"/>
      <c r="Y355" s="209"/>
      <c r="Z355" s="209"/>
      <c r="AA355" s="209"/>
      <c r="AB355" s="209"/>
      <c r="AC355" s="209"/>
      <c r="AD355" s="209"/>
      <c r="AE355" s="209"/>
      <c r="AF355" s="209"/>
      <c r="AG355" s="209" t="s">
        <v>162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">
      <c r="A356" s="216"/>
      <c r="B356" s="217"/>
      <c r="C356" s="255" t="s">
        <v>405</v>
      </c>
      <c r="D356" s="250"/>
      <c r="E356" s="251">
        <v>0.34125</v>
      </c>
      <c r="F356" s="220"/>
      <c r="G356" s="220"/>
      <c r="H356" s="220"/>
      <c r="I356" s="220"/>
      <c r="J356" s="220"/>
      <c r="K356" s="220"/>
      <c r="L356" s="220"/>
      <c r="M356" s="220"/>
      <c r="N356" s="219"/>
      <c r="O356" s="219"/>
      <c r="P356" s="219"/>
      <c r="Q356" s="219"/>
      <c r="R356" s="220"/>
      <c r="S356" s="220"/>
      <c r="T356" s="220"/>
      <c r="U356" s="220"/>
      <c r="V356" s="220"/>
      <c r="W356" s="220"/>
      <c r="X356" s="220"/>
      <c r="Y356" s="209"/>
      <c r="Z356" s="209"/>
      <c r="AA356" s="209"/>
      <c r="AB356" s="209"/>
      <c r="AC356" s="209"/>
      <c r="AD356" s="209"/>
      <c r="AE356" s="209"/>
      <c r="AF356" s="209"/>
      <c r="AG356" s="209" t="s">
        <v>162</v>
      </c>
      <c r="AH356" s="209">
        <v>0</v>
      </c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">
      <c r="A357" s="216"/>
      <c r="B357" s="217"/>
      <c r="C357" s="245"/>
      <c r="D357" s="239"/>
      <c r="E357" s="239"/>
      <c r="F357" s="239"/>
      <c r="G357" s="239"/>
      <c r="H357" s="220"/>
      <c r="I357" s="220"/>
      <c r="J357" s="220"/>
      <c r="K357" s="220"/>
      <c r="L357" s="220"/>
      <c r="M357" s="220"/>
      <c r="N357" s="219"/>
      <c r="O357" s="219"/>
      <c r="P357" s="219"/>
      <c r="Q357" s="219"/>
      <c r="R357" s="220"/>
      <c r="S357" s="220"/>
      <c r="T357" s="220"/>
      <c r="U357" s="220"/>
      <c r="V357" s="220"/>
      <c r="W357" s="220"/>
      <c r="X357" s="220"/>
      <c r="Y357" s="209"/>
      <c r="Z357" s="209"/>
      <c r="AA357" s="209"/>
      <c r="AB357" s="209"/>
      <c r="AC357" s="209"/>
      <c r="AD357" s="209"/>
      <c r="AE357" s="209"/>
      <c r="AF357" s="209"/>
      <c r="AG357" s="209" t="s">
        <v>136</v>
      </c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">
      <c r="A358" s="229">
        <v>47</v>
      </c>
      <c r="B358" s="230" t="s">
        <v>406</v>
      </c>
      <c r="C358" s="243" t="s">
        <v>407</v>
      </c>
      <c r="D358" s="231" t="s">
        <v>339</v>
      </c>
      <c r="E358" s="232">
        <v>43</v>
      </c>
      <c r="F358" s="233"/>
      <c r="G358" s="234">
        <f>ROUND(E358*F358,2)</f>
        <v>0</v>
      </c>
      <c r="H358" s="233"/>
      <c r="I358" s="234">
        <f>ROUND(E358*H358,2)</f>
        <v>0</v>
      </c>
      <c r="J358" s="233"/>
      <c r="K358" s="234">
        <f>ROUND(E358*J358,2)</f>
        <v>0</v>
      </c>
      <c r="L358" s="234">
        <v>21</v>
      </c>
      <c r="M358" s="234">
        <f>G358*(1+L358/100)</f>
        <v>0</v>
      </c>
      <c r="N358" s="232">
        <v>2.7E-2</v>
      </c>
      <c r="O358" s="232">
        <f>ROUND(E358*N358,2)</f>
        <v>1.1599999999999999</v>
      </c>
      <c r="P358" s="232">
        <v>0</v>
      </c>
      <c r="Q358" s="232">
        <f>ROUND(E358*P358,2)</f>
        <v>0</v>
      </c>
      <c r="R358" s="234" t="s">
        <v>331</v>
      </c>
      <c r="S358" s="234" t="s">
        <v>130</v>
      </c>
      <c r="T358" s="235" t="s">
        <v>130</v>
      </c>
      <c r="U358" s="220">
        <v>0</v>
      </c>
      <c r="V358" s="220">
        <f>ROUND(E358*U358,2)</f>
        <v>0</v>
      </c>
      <c r="W358" s="220"/>
      <c r="X358" s="220" t="s">
        <v>332</v>
      </c>
      <c r="Y358" s="209"/>
      <c r="Z358" s="209"/>
      <c r="AA358" s="209"/>
      <c r="AB358" s="209"/>
      <c r="AC358" s="209"/>
      <c r="AD358" s="209"/>
      <c r="AE358" s="209"/>
      <c r="AF358" s="209"/>
      <c r="AG358" s="209" t="s">
        <v>333</v>
      </c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">
      <c r="A359" s="216"/>
      <c r="B359" s="217"/>
      <c r="C359" s="255" t="s">
        <v>398</v>
      </c>
      <c r="D359" s="250"/>
      <c r="E359" s="251"/>
      <c r="F359" s="220"/>
      <c r="G359" s="220"/>
      <c r="H359" s="220"/>
      <c r="I359" s="220"/>
      <c r="J359" s="220"/>
      <c r="K359" s="220"/>
      <c r="L359" s="220"/>
      <c r="M359" s="220"/>
      <c r="N359" s="219"/>
      <c r="O359" s="219"/>
      <c r="P359" s="219"/>
      <c r="Q359" s="219"/>
      <c r="R359" s="220"/>
      <c r="S359" s="220"/>
      <c r="T359" s="220"/>
      <c r="U359" s="220"/>
      <c r="V359" s="220"/>
      <c r="W359" s="220"/>
      <c r="X359" s="220"/>
      <c r="Y359" s="209"/>
      <c r="Z359" s="209"/>
      <c r="AA359" s="209"/>
      <c r="AB359" s="209"/>
      <c r="AC359" s="209"/>
      <c r="AD359" s="209"/>
      <c r="AE359" s="209"/>
      <c r="AF359" s="209"/>
      <c r="AG359" s="209" t="s">
        <v>162</v>
      </c>
      <c r="AH359" s="209">
        <v>0</v>
      </c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">
      <c r="A360" s="216"/>
      <c r="B360" s="217"/>
      <c r="C360" s="255" t="s">
        <v>311</v>
      </c>
      <c r="D360" s="250"/>
      <c r="E360" s="251"/>
      <c r="F360" s="220"/>
      <c r="G360" s="220"/>
      <c r="H360" s="220"/>
      <c r="I360" s="220"/>
      <c r="J360" s="220"/>
      <c r="K360" s="220"/>
      <c r="L360" s="220"/>
      <c r="M360" s="220"/>
      <c r="N360" s="219"/>
      <c r="O360" s="219"/>
      <c r="P360" s="219"/>
      <c r="Q360" s="219"/>
      <c r="R360" s="220"/>
      <c r="S360" s="220"/>
      <c r="T360" s="220"/>
      <c r="U360" s="220"/>
      <c r="V360" s="220"/>
      <c r="W360" s="220"/>
      <c r="X360" s="220"/>
      <c r="Y360" s="209"/>
      <c r="Z360" s="209"/>
      <c r="AA360" s="209"/>
      <c r="AB360" s="209"/>
      <c r="AC360" s="209"/>
      <c r="AD360" s="209"/>
      <c r="AE360" s="209"/>
      <c r="AF360" s="209"/>
      <c r="AG360" s="209" t="s">
        <v>162</v>
      </c>
      <c r="AH360" s="209">
        <v>0</v>
      </c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">
      <c r="A361" s="216"/>
      <c r="B361" s="217"/>
      <c r="C361" s="255" t="s">
        <v>408</v>
      </c>
      <c r="D361" s="250"/>
      <c r="E361" s="251">
        <v>33</v>
      </c>
      <c r="F361" s="220"/>
      <c r="G361" s="220"/>
      <c r="H361" s="220"/>
      <c r="I361" s="220"/>
      <c r="J361" s="220"/>
      <c r="K361" s="220"/>
      <c r="L361" s="220"/>
      <c r="M361" s="220"/>
      <c r="N361" s="219"/>
      <c r="O361" s="219"/>
      <c r="P361" s="219"/>
      <c r="Q361" s="219"/>
      <c r="R361" s="220"/>
      <c r="S361" s="220"/>
      <c r="T361" s="220"/>
      <c r="U361" s="220"/>
      <c r="V361" s="220"/>
      <c r="W361" s="220"/>
      <c r="X361" s="220"/>
      <c r="Y361" s="209"/>
      <c r="Z361" s="209"/>
      <c r="AA361" s="209"/>
      <c r="AB361" s="209"/>
      <c r="AC361" s="209"/>
      <c r="AD361" s="209"/>
      <c r="AE361" s="209"/>
      <c r="AF361" s="209"/>
      <c r="AG361" s="209" t="s">
        <v>162</v>
      </c>
      <c r="AH361" s="209">
        <v>0</v>
      </c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">
      <c r="A362" s="216"/>
      <c r="B362" s="217"/>
      <c r="C362" s="255" t="s">
        <v>313</v>
      </c>
      <c r="D362" s="250"/>
      <c r="E362" s="251"/>
      <c r="F362" s="220"/>
      <c r="G362" s="220"/>
      <c r="H362" s="220"/>
      <c r="I362" s="220"/>
      <c r="J362" s="220"/>
      <c r="K362" s="220"/>
      <c r="L362" s="220"/>
      <c r="M362" s="220"/>
      <c r="N362" s="219"/>
      <c r="O362" s="219"/>
      <c r="P362" s="219"/>
      <c r="Q362" s="219"/>
      <c r="R362" s="220"/>
      <c r="S362" s="220"/>
      <c r="T362" s="220"/>
      <c r="U362" s="220"/>
      <c r="V362" s="220"/>
      <c r="W362" s="220"/>
      <c r="X362" s="220"/>
      <c r="Y362" s="209"/>
      <c r="Z362" s="209"/>
      <c r="AA362" s="209"/>
      <c r="AB362" s="209"/>
      <c r="AC362" s="209"/>
      <c r="AD362" s="209"/>
      <c r="AE362" s="209"/>
      <c r="AF362" s="209"/>
      <c r="AG362" s="209" t="s">
        <v>162</v>
      </c>
      <c r="AH362" s="209">
        <v>0</v>
      </c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outlineLevel="1" x14ac:dyDescent="0.2">
      <c r="A363" s="216"/>
      <c r="B363" s="217"/>
      <c r="C363" s="255" t="s">
        <v>409</v>
      </c>
      <c r="D363" s="250"/>
      <c r="E363" s="251">
        <v>10</v>
      </c>
      <c r="F363" s="220"/>
      <c r="G363" s="220"/>
      <c r="H363" s="220"/>
      <c r="I363" s="220"/>
      <c r="J363" s="220"/>
      <c r="K363" s="220"/>
      <c r="L363" s="220"/>
      <c r="M363" s="220"/>
      <c r="N363" s="219"/>
      <c r="O363" s="219"/>
      <c r="P363" s="219"/>
      <c r="Q363" s="219"/>
      <c r="R363" s="220"/>
      <c r="S363" s="220"/>
      <c r="T363" s="220"/>
      <c r="U363" s="220"/>
      <c r="V363" s="220"/>
      <c r="W363" s="220"/>
      <c r="X363" s="220"/>
      <c r="Y363" s="209"/>
      <c r="Z363" s="209"/>
      <c r="AA363" s="209"/>
      <c r="AB363" s="209"/>
      <c r="AC363" s="209"/>
      <c r="AD363" s="209"/>
      <c r="AE363" s="209"/>
      <c r="AF363" s="209"/>
      <c r="AG363" s="209" t="s">
        <v>162</v>
      </c>
      <c r="AH363" s="209">
        <v>0</v>
      </c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">
      <c r="A364" s="216"/>
      <c r="B364" s="217"/>
      <c r="C364" s="245"/>
      <c r="D364" s="239"/>
      <c r="E364" s="239"/>
      <c r="F364" s="239"/>
      <c r="G364" s="239"/>
      <c r="H364" s="220"/>
      <c r="I364" s="220"/>
      <c r="J364" s="220"/>
      <c r="K364" s="220"/>
      <c r="L364" s="220"/>
      <c r="M364" s="220"/>
      <c r="N364" s="219"/>
      <c r="O364" s="219"/>
      <c r="P364" s="219"/>
      <c r="Q364" s="219"/>
      <c r="R364" s="220"/>
      <c r="S364" s="220"/>
      <c r="T364" s="220"/>
      <c r="U364" s="220"/>
      <c r="V364" s="220"/>
      <c r="W364" s="220"/>
      <c r="X364" s="220"/>
      <c r="Y364" s="209"/>
      <c r="Z364" s="209"/>
      <c r="AA364" s="209"/>
      <c r="AB364" s="209"/>
      <c r="AC364" s="209"/>
      <c r="AD364" s="209"/>
      <c r="AE364" s="209"/>
      <c r="AF364" s="209"/>
      <c r="AG364" s="209" t="s">
        <v>136</v>
      </c>
      <c r="AH364" s="209"/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1" x14ac:dyDescent="0.2">
      <c r="A365" s="229">
        <v>48</v>
      </c>
      <c r="B365" s="230" t="s">
        <v>410</v>
      </c>
      <c r="C365" s="243" t="s">
        <v>411</v>
      </c>
      <c r="D365" s="231" t="s">
        <v>180</v>
      </c>
      <c r="E365" s="232">
        <v>18.821549999999998</v>
      </c>
      <c r="F365" s="233"/>
      <c r="G365" s="234">
        <f>ROUND(E365*F365,2)</f>
        <v>0</v>
      </c>
      <c r="H365" s="233"/>
      <c r="I365" s="234">
        <f>ROUND(E365*H365,2)</f>
        <v>0</v>
      </c>
      <c r="J365" s="233"/>
      <c r="K365" s="234">
        <f>ROUND(E365*J365,2)</f>
        <v>0</v>
      </c>
      <c r="L365" s="234">
        <v>21</v>
      </c>
      <c r="M365" s="234">
        <f>G365*(1+L365/100)</f>
        <v>0</v>
      </c>
      <c r="N365" s="232">
        <v>0.17280000000000001</v>
      </c>
      <c r="O365" s="232">
        <f>ROUND(E365*N365,2)</f>
        <v>3.25</v>
      </c>
      <c r="P365" s="232">
        <v>0</v>
      </c>
      <c r="Q365" s="232">
        <f>ROUND(E365*P365,2)</f>
        <v>0</v>
      </c>
      <c r="R365" s="234" t="s">
        <v>331</v>
      </c>
      <c r="S365" s="234" t="s">
        <v>130</v>
      </c>
      <c r="T365" s="235" t="s">
        <v>130</v>
      </c>
      <c r="U365" s="220">
        <v>0</v>
      </c>
      <c r="V365" s="220">
        <f>ROUND(E365*U365,2)</f>
        <v>0</v>
      </c>
      <c r="W365" s="220"/>
      <c r="X365" s="220" t="s">
        <v>332</v>
      </c>
      <c r="Y365" s="209"/>
      <c r="Z365" s="209"/>
      <c r="AA365" s="209"/>
      <c r="AB365" s="209"/>
      <c r="AC365" s="209"/>
      <c r="AD365" s="209"/>
      <c r="AE365" s="209"/>
      <c r="AF365" s="209"/>
      <c r="AG365" s="209" t="s">
        <v>333</v>
      </c>
      <c r="AH365" s="209"/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">
      <c r="A366" s="216"/>
      <c r="B366" s="217"/>
      <c r="C366" s="255" t="s">
        <v>250</v>
      </c>
      <c r="D366" s="250"/>
      <c r="E366" s="251"/>
      <c r="F366" s="220"/>
      <c r="G366" s="220"/>
      <c r="H366" s="220"/>
      <c r="I366" s="220"/>
      <c r="J366" s="220"/>
      <c r="K366" s="220"/>
      <c r="L366" s="220"/>
      <c r="M366" s="220"/>
      <c r="N366" s="219"/>
      <c r="O366" s="219"/>
      <c r="P366" s="219"/>
      <c r="Q366" s="219"/>
      <c r="R366" s="220"/>
      <c r="S366" s="220"/>
      <c r="T366" s="220"/>
      <c r="U366" s="220"/>
      <c r="V366" s="220"/>
      <c r="W366" s="220"/>
      <c r="X366" s="220"/>
      <c r="Y366" s="209"/>
      <c r="Z366" s="209"/>
      <c r="AA366" s="209"/>
      <c r="AB366" s="209"/>
      <c r="AC366" s="209"/>
      <c r="AD366" s="209"/>
      <c r="AE366" s="209"/>
      <c r="AF366" s="209"/>
      <c r="AG366" s="209" t="s">
        <v>162</v>
      </c>
      <c r="AH366" s="209">
        <v>0</v>
      </c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1" x14ac:dyDescent="0.2">
      <c r="A367" s="216"/>
      <c r="B367" s="217"/>
      <c r="C367" s="255" t="s">
        <v>251</v>
      </c>
      <c r="D367" s="250"/>
      <c r="E367" s="251"/>
      <c r="F367" s="220"/>
      <c r="G367" s="220"/>
      <c r="H367" s="220"/>
      <c r="I367" s="220"/>
      <c r="J367" s="220"/>
      <c r="K367" s="220"/>
      <c r="L367" s="220"/>
      <c r="M367" s="220"/>
      <c r="N367" s="219"/>
      <c r="O367" s="219"/>
      <c r="P367" s="219"/>
      <c r="Q367" s="219"/>
      <c r="R367" s="220"/>
      <c r="S367" s="220"/>
      <c r="T367" s="220"/>
      <c r="U367" s="220"/>
      <c r="V367" s="220"/>
      <c r="W367" s="220"/>
      <c r="X367" s="220"/>
      <c r="Y367" s="209"/>
      <c r="Z367" s="209"/>
      <c r="AA367" s="209"/>
      <c r="AB367" s="209"/>
      <c r="AC367" s="209"/>
      <c r="AD367" s="209"/>
      <c r="AE367" s="209"/>
      <c r="AF367" s="209"/>
      <c r="AG367" s="209" t="s">
        <v>162</v>
      </c>
      <c r="AH367" s="209">
        <v>0</v>
      </c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">
      <c r="A368" s="216"/>
      <c r="B368" s="217"/>
      <c r="C368" s="255" t="s">
        <v>412</v>
      </c>
      <c r="D368" s="250"/>
      <c r="E368" s="251">
        <v>18.821549999999998</v>
      </c>
      <c r="F368" s="220"/>
      <c r="G368" s="220"/>
      <c r="H368" s="220"/>
      <c r="I368" s="220"/>
      <c r="J368" s="220"/>
      <c r="K368" s="220"/>
      <c r="L368" s="220"/>
      <c r="M368" s="220"/>
      <c r="N368" s="219"/>
      <c r="O368" s="219"/>
      <c r="P368" s="219"/>
      <c r="Q368" s="219"/>
      <c r="R368" s="220"/>
      <c r="S368" s="220"/>
      <c r="T368" s="220"/>
      <c r="U368" s="220"/>
      <c r="V368" s="220"/>
      <c r="W368" s="220"/>
      <c r="X368" s="220"/>
      <c r="Y368" s="209"/>
      <c r="Z368" s="209"/>
      <c r="AA368" s="209"/>
      <c r="AB368" s="209"/>
      <c r="AC368" s="209"/>
      <c r="AD368" s="209"/>
      <c r="AE368" s="209"/>
      <c r="AF368" s="209"/>
      <c r="AG368" s="209" t="s">
        <v>162</v>
      </c>
      <c r="AH368" s="209">
        <v>0</v>
      </c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">
      <c r="A369" s="216"/>
      <c r="B369" s="217"/>
      <c r="C369" s="245"/>
      <c r="D369" s="239"/>
      <c r="E369" s="239"/>
      <c r="F369" s="239"/>
      <c r="G369" s="239"/>
      <c r="H369" s="220"/>
      <c r="I369" s="220"/>
      <c r="J369" s="220"/>
      <c r="K369" s="220"/>
      <c r="L369" s="220"/>
      <c r="M369" s="220"/>
      <c r="N369" s="219"/>
      <c r="O369" s="219"/>
      <c r="P369" s="219"/>
      <c r="Q369" s="219"/>
      <c r="R369" s="220"/>
      <c r="S369" s="220"/>
      <c r="T369" s="220"/>
      <c r="U369" s="220"/>
      <c r="V369" s="220"/>
      <c r="W369" s="220"/>
      <c r="X369" s="220"/>
      <c r="Y369" s="209"/>
      <c r="Z369" s="209"/>
      <c r="AA369" s="209"/>
      <c r="AB369" s="209"/>
      <c r="AC369" s="209"/>
      <c r="AD369" s="209"/>
      <c r="AE369" s="209"/>
      <c r="AF369" s="209"/>
      <c r="AG369" s="209" t="s">
        <v>136</v>
      </c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x14ac:dyDescent="0.2">
      <c r="A370" s="223" t="s">
        <v>125</v>
      </c>
      <c r="B370" s="224" t="s">
        <v>76</v>
      </c>
      <c r="C370" s="242" t="s">
        <v>77</v>
      </c>
      <c r="D370" s="225"/>
      <c r="E370" s="226"/>
      <c r="F370" s="227"/>
      <c r="G370" s="227">
        <f>SUMIF(AG371:AG393,"&lt;&gt;NOR",G371:G393)</f>
        <v>0</v>
      </c>
      <c r="H370" s="227"/>
      <c r="I370" s="227">
        <f>SUM(I371:I393)</f>
        <v>0</v>
      </c>
      <c r="J370" s="227"/>
      <c r="K370" s="227">
        <f>SUM(K371:K393)</f>
        <v>0</v>
      </c>
      <c r="L370" s="227"/>
      <c r="M370" s="227">
        <f>SUM(M371:M393)</f>
        <v>0</v>
      </c>
      <c r="N370" s="226"/>
      <c r="O370" s="226">
        <f>SUM(O371:O393)</f>
        <v>0.09</v>
      </c>
      <c r="P370" s="226"/>
      <c r="Q370" s="226">
        <f>SUM(Q371:Q393)</f>
        <v>0</v>
      </c>
      <c r="R370" s="227"/>
      <c r="S370" s="227"/>
      <c r="T370" s="228"/>
      <c r="U370" s="222"/>
      <c r="V370" s="222">
        <f>SUM(V371:V393)</f>
        <v>4.37</v>
      </c>
      <c r="W370" s="222"/>
      <c r="X370" s="222"/>
      <c r="AG370" t="s">
        <v>126</v>
      </c>
    </row>
    <row r="371" spans="1:60" ht="22.5" outlineLevel="1" x14ac:dyDescent="0.2">
      <c r="A371" s="229">
        <v>49</v>
      </c>
      <c r="B371" s="230" t="s">
        <v>413</v>
      </c>
      <c r="C371" s="243" t="s">
        <v>414</v>
      </c>
      <c r="D371" s="231" t="s">
        <v>364</v>
      </c>
      <c r="E371" s="232">
        <v>60.891930000000002</v>
      </c>
      <c r="F371" s="233"/>
      <c r="G371" s="234">
        <f>ROUND(E371*F371,2)</f>
        <v>0</v>
      </c>
      <c r="H371" s="233"/>
      <c r="I371" s="234">
        <f>ROUND(E371*H371,2)</f>
        <v>0</v>
      </c>
      <c r="J371" s="233"/>
      <c r="K371" s="234">
        <f>ROUND(E371*J371,2)</f>
        <v>0</v>
      </c>
      <c r="L371" s="234">
        <v>21</v>
      </c>
      <c r="M371" s="234">
        <f>G371*(1+L371/100)</f>
        <v>0</v>
      </c>
      <c r="N371" s="232">
        <v>0</v>
      </c>
      <c r="O371" s="232">
        <f>ROUND(E371*N371,2)</f>
        <v>0</v>
      </c>
      <c r="P371" s="232">
        <v>0</v>
      </c>
      <c r="Q371" s="232">
        <f>ROUND(E371*P371,2)</f>
        <v>0</v>
      </c>
      <c r="R371" s="234"/>
      <c r="S371" s="234" t="s">
        <v>146</v>
      </c>
      <c r="T371" s="235" t="s">
        <v>131</v>
      </c>
      <c r="U371" s="220">
        <v>0</v>
      </c>
      <c r="V371" s="220">
        <f>ROUND(E371*U371,2)</f>
        <v>0</v>
      </c>
      <c r="W371" s="220"/>
      <c r="X371" s="220" t="s">
        <v>147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148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">
      <c r="A372" s="216"/>
      <c r="B372" s="217"/>
      <c r="C372" s="255" t="s">
        <v>184</v>
      </c>
      <c r="D372" s="250"/>
      <c r="E372" s="251"/>
      <c r="F372" s="220"/>
      <c r="G372" s="220"/>
      <c r="H372" s="220"/>
      <c r="I372" s="220"/>
      <c r="J372" s="220"/>
      <c r="K372" s="220"/>
      <c r="L372" s="220"/>
      <c r="M372" s="220"/>
      <c r="N372" s="219"/>
      <c r="O372" s="219"/>
      <c r="P372" s="219"/>
      <c r="Q372" s="219"/>
      <c r="R372" s="220"/>
      <c r="S372" s="220"/>
      <c r="T372" s="220"/>
      <c r="U372" s="220"/>
      <c r="V372" s="220"/>
      <c r="W372" s="220"/>
      <c r="X372" s="220"/>
      <c r="Y372" s="209"/>
      <c r="Z372" s="209"/>
      <c r="AA372" s="209"/>
      <c r="AB372" s="209"/>
      <c r="AC372" s="209"/>
      <c r="AD372" s="209"/>
      <c r="AE372" s="209"/>
      <c r="AF372" s="209"/>
      <c r="AG372" s="209" t="s">
        <v>162</v>
      </c>
      <c r="AH372" s="209">
        <v>0</v>
      </c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1" x14ac:dyDescent="0.2">
      <c r="A373" s="216"/>
      <c r="B373" s="217"/>
      <c r="C373" s="255" t="s">
        <v>207</v>
      </c>
      <c r="D373" s="250"/>
      <c r="E373" s="251"/>
      <c r="F373" s="220"/>
      <c r="G373" s="220"/>
      <c r="H373" s="220"/>
      <c r="I373" s="220"/>
      <c r="J373" s="220"/>
      <c r="K373" s="220"/>
      <c r="L373" s="220"/>
      <c r="M373" s="220"/>
      <c r="N373" s="219"/>
      <c r="O373" s="219"/>
      <c r="P373" s="219"/>
      <c r="Q373" s="219"/>
      <c r="R373" s="220"/>
      <c r="S373" s="220"/>
      <c r="T373" s="220"/>
      <c r="U373" s="220"/>
      <c r="V373" s="220"/>
      <c r="W373" s="220"/>
      <c r="X373" s="220"/>
      <c r="Y373" s="209"/>
      <c r="Z373" s="209"/>
      <c r="AA373" s="209"/>
      <c r="AB373" s="209"/>
      <c r="AC373" s="209"/>
      <c r="AD373" s="209"/>
      <c r="AE373" s="209"/>
      <c r="AF373" s="209"/>
      <c r="AG373" s="209" t="s">
        <v>162</v>
      </c>
      <c r="AH373" s="209">
        <v>0</v>
      </c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1" x14ac:dyDescent="0.2">
      <c r="A374" s="216"/>
      <c r="B374" s="217"/>
      <c r="C374" s="255" t="s">
        <v>415</v>
      </c>
      <c r="D374" s="250"/>
      <c r="E374" s="251">
        <v>25.103929999999998</v>
      </c>
      <c r="F374" s="220"/>
      <c r="G374" s="220"/>
      <c r="H374" s="220"/>
      <c r="I374" s="220"/>
      <c r="J374" s="220"/>
      <c r="K374" s="220"/>
      <c r="L374" s="220"/>
      <c r="M374" s="220"/>
      <c r="N374" s="219"/>
      <c r="O374" s="219"/>
      <c r="P374" s="219"/>
      <c r="Q374" s="219"/>
      <c r="R374" s="220"/>
      <c r="S374" s="220"/>
      <c r="T374" s="220"/>
      <c r="U374" s="220"/>
      <c r="V374" s="220"/>
      <c r="W374" s="220"/>
      <c r="X374" s="220"/>
      <c r="Y374" s="209"/>
      <c r="Z374" s="209"/>
      <c r="AA374" s="209"/>
      <c r="AB374" s="209"/>
      <c r="AC374" s="209"/>
      <c r="AD374" s="209"/>
      <c r="AE374" s="209"/>
      <c r="AF374" s="209"/>
      <c r="AG374" s="209" t="s">
        <v>162</v>
      </c>
      <c r="AH374" s="209">
        <v>0</v>
      </c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">
      <c r="A375" s="216"/>
      <c r="B375" s="217"/>
      <c r="C375" s="255" t="s">
        <v>290</v>
      </c>
      <c r="D375" s="250"/>
      <c r="E375" s="251"/>
      <c r="F375" s="220"/>
      <c r="G375" s="220"/>
      <c r="H375" s="220"/>
      <c r="I375" s="220"/>
      <c r="J375" s="220"/>
      <c r="K375" s="220"/>
      <c r="L375" s="220"/>
      <c r="M375" s="220"/>
      <c r="N375" s="219"/>
      <c r="O375" s="219"/>
      <c r="P375" s="219"/>
      <c r="Q375" s="219"/>
      <c r="R375" s="220"/>
      <c r="S375" s="220"/>
      <c r="T375" s="220"/>
      <c r="U375" s="220"/>
      <c r="V375" s="220"/>
      <c r="W375" s="220"/>
      <c r="X375" s="220"/>
      <c r="Y375" s="209"/>
      <c r="Z375" s="209"/>
      <c r="AA375" s="209"/>
      <c r="AB375" s="209"/>
      <c r="AC375" s="209"/>
      <c r="AD375" s="209"/>
      <c r="AE375" s="209"/>
      <c r="AF375" s="209"/>
      <c r="AG375" s="209" t="s">
        <v>162</v>
      </c>
      <c r="AH375" s="209">
        <v>0</v>
      </c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">
      <c r="A376" s="216"/>
      <c r="B376" s="217"/>
      <c r="C376" s="255" t="s">
        <v>291</v>
      </c>
      <c r="D376" s="250"/>
      <c r="E376" s="251"/>
      <c r="F376" s="220"/>
      <c r="G376" s="220"/>
      <c r="H376" s="220"/>
      <c r="I376" s="220"/>
      <c r="J376" s="220"/>
      <c r="K376" s="220"/>
      <c r="L376" s="220"/>
      <c r="M376" s="220"/>
      <c r="N376" s="219"/>
      <c r="O376" s="219"/>
      <c r="P376" s="219"/>
      <c r="Q376" s="219"/>
      <c r="R376" s="220"/>
      <c r="S376" s="220"/>
      <c r="T376" s="220"/>
      <c r="U376" s="220"/>
      <c r="V376" s="220"/>
      <c r="W376" s="220"/>
      <c r="X376" s="220"/>
      <c r="Y376" s="209"/>
      <c r="Z376" s="209"/>
      <c r="AA376" s="209"/>
      <c r="AB376" s="209"/>
      <c r="AC376" s="209"/>
      <c r="AD376" s="209"/>
      <c r="AE376" s="209"/>
      <c r="AF376" s="209"/>
      <c r="AG376" s="209" t="s">
        <v>162</v>
      </c>
      <c r="AH376" s="209">
        <v>0</v>
      </c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1" x14ac:dyDescent="0.2">
      <c r="A377" s="216"/>
      <c r="B377" s="217"/>
      <c r="C377" s="255" t="s">
        <v>292</v>
      </c>
      <c r="D377" s="250"/>
      <c r="E377" s="251">
        <v>8.9354999999999993</v>
      </c>
      <c r="F377" s="220"/>
      <c r="G377" s="220"/>
      <c r="H377" s="220"/>
      <c r="I377" s="220"/>
      <c r="J377" s="220"/>
      <c r="K377" s="220"/>
      <c r="L377" s="220"/>
      <c r="M377" s="220"/>
      <c r="N377" s="219"/>
      <c r="O377" s="219"/>
      <c r="P377" s="219"/>
      <c r="Q377" s="219"/>
      <c r="R377" s="220"/>
      <c r="S377" s="220"/>
      <c r="T377" s="220"/>
      <c r="U377" s="220"/>
      <c r="V377" s="220"/>
      <c r="W377" s="220"/>
      <c r="X377" s="220"/>
      <c r="Y377" s="209"/>
      <c r="Z377" s="209"/>
      <c r="AA377" s="209"/>
      <c r="AB377" s="209"/>
      <c r="AC377" s="209"/>
      <c r="AD377" s="209"/>
      <c r="AE377" s="209"/>
      <c r="AF377" s="209"/>
      <c r="AG377" s="209" t="s">
        <v>162</v>
      </c>
      <c r="AH377" s="209">
        <v>0</v>
      </c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">
      <c r="A378" s="216"/>
      <c r="B378" s="217"/>
      <c r="C378" s="255" t="s">
        <v>293</v>
      </c>
      <c r="D378" s="250"/>
      <c r="E378" s="251"/>
      <c r="F378" s="220"/>
      <c r="G378" s="220"/>
      <c r="H378" s="220"/>
      <c r="I378" s="220"/>
      <c r="J378" s="220"/>
      <c r="K378" s="220"/>
      <c r="L378" s="220"/>
      <c r="M378" s="220"/>
      <c r="N378" s="219"/>
      <c r="O378" s="219"/>
      <c r="P378" s="219"/>
      <c r="Q378" s="219"/>
      <c r="R378" s="220"/>
      <c r="S378" s="220"/>
      <c r="T378" s="220"/>
      <c r="U378" s="220"/>
      <c r="V378" s="220"/>
      <c r="W378" s="220"/>
      <c r="X378" s="220"/>
      <c r="Y378" s="209"/>
      <c r="Z378" s="209"/>
      <c r="AA378" s="209"/>
      <c r="AB378" s="209"/>
      <c r="AC378" s="209"/>
      <c r="AD378" s="209"/>
      <c r="AE378" s="209"/>
      <c r="AF378" s="209"/>
      <c r="AG378" s="209" t="s">
        <v>162</v>
      </c>
      <c r="AH378" s="209">
        <v>0</v>
      </c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">
      <c r="A379" s="216"/>
      <c r="B379" s="217"/>
      <c r="C379" s="255" t="s">
        <v>294</v>
      </c>
      <c r="D379" s="250"/>
      <c r="E379" s="251">
        <v>12.765000000000001</v>
      </c>
      <c r="F379" s="220"/>
      <c r="G379" s="220"/>
      <c r="H379" s="220"/>
      <c r="I379" s="220"/>
      <c r="J379" s="220"/>
      <c r="K379" s="220"/>
      <c r="L379" s="220"/>
      <c r="M379" s="220"/>
      <c r="N379" s="219"/>
      <c r="O379" s="219"/>
      <c r="P379" s="219"/>
      <c r="Q379" s="219"/>
      <c r="R379" s="220"/>
      <c r="S379" s="220"/>
      <c r="T379" s="220"/>
      <c r="U379" s="220"/>
      <c r="V379" s="220"/>
      <c r="W379" s="220"/>
      <c r="X379" s="220"/>
      <c r="Y379" s="209"/>
      <c r="Z379" s="209"/>
      <c r="AA379" s="209"/>
      <c r="AB379" s="209"/>
      <c r="AC379" s="209"/>
      <c r="AD379" s="209"/>
      <c r="AE379" s="209"/>
      <c r="AF379" s="209"/>
      <c r="AG379" s="209" t="s">
        <v>162</v>
      </c>
      <c r="AH379" s="209">
        <v>0</v>
      </c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">
      <c r="A380" s="216"/>
      <c r="B380" s="217"/>
      <c r="C380" s="255" t="s">
        <v>203</v>
      </c>
      <c r="D380" s="250"/>
      <c r="E380" s="251"/>
      <c r="F380" s="220"/>
      <c r="G380" s="220"/>
      <c r="H380" s="220"/>
      <c r="I380" s="220"/>
      <c r="J380" s="220"/>
      <c r="K380" s="220"/>
      <c r="L380" s="220"/>
      <c r="M380" s="220"/>
      <c r="N380" s="219"/>
      <c r="O380" s="219"/>
      <c r="P380" s="219"/>
      <c r="Q380" s="219"/>
      <c r="R380" s="220"/>
      <c r="S380" s="220"/>
      <c r="T380" s="220"/>
      <c r="U380" s="220"/>
      <c r="V380" s="220"/>
      <c r="W380" s="220"/>
      <c r="X380" s="220"/>
      <c r="Y380" s="209"/>
      <c r="Z380" s="209"/>
      <c r="AA380" s="209"/>
      <c r="AB380" s="209"/>
      <c r="AC380" s="209"/>
      <c r="AD380" s="209"/>
      <c r="AE380" s="209"/>
      <c r="AF380" s="209"/>
      <c r="AG380" s="209" t="s">
        <v>162</v>
      </c>
      <c r="AH380" s="209">
        <v>0</v>
      </c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1" x14ac:dyDescent="0.2">
      <c r="A381" s="216"/>
      <c r="B381" s="217"/>
      <c r="C381" s="255" t="s">
        <v>416</v>
      </c>
      <c r="D381" s="250"/>
      <c r="E381" s="251">
        <v>4.8875000000000002</v>
      </c>
      <c r="F381" s="220"/>
      <c r="G381" s="220"/>
      <c r="H381" s="220"/>
      <c r="I381" s="220"/>
      <c r="J381" s="220"/>
      <c r="K381" s="220"/>
      <c r="L381" s="220"/>
      <c r="M381" s="220"/>
      <c r="N381" s="219"/>
      <c r="O381" s="219"/>
      <c r="P381" s="219"/>
      <c r="Q381" s="219"/>
      <c r="R381" s="220"/>
      <c r="S381" s="220"/>
      <c r="T381" s="220"/>
      <c r="U381" s="220"/>
      <c r="V381" s="220"/>
      <c r="W381" s="220"/>
      <c r="X381" s="220"/>
      <c r="Y381" s="209"/>
      <c r="Z381" s="209"/>
      <c r="AA381" s="209"/>
      <c r="AB381" s="209"/>
      <c r="AC381" s="209"/>
      <c r="AD381" s="209"/>
      <c r="AE381" s="209"/>
      <c r="AF381" s="209"/>
      <c r="AG381" s="209" t="s">
        <v>162</v>
      </c>
      <c r="AH381" s="209">
        <v>0</v>
      </c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1" x14ac:dyDescent="0.2">
      <c r="A382" s="216"/>
      <c r="B382" s="217"/>
      <c r="C382" s="255" t="s">
        <v>207</v>
      </c>
      <c r="D382" s="250"/>
      <c r="E382" s="251"/>
      <c r="F382" s="220"/>
      <c r="G382" s="220"/>
      <c r="H382" s="220"/>
      <c r="I382" s="220"/>
      <c r="J382" s="220"/>
      <c r="K382" s="220"/>
      <c r="L382" s="220"/>
      <c r="M382" s="220"/>
      <c r="N382" s="219"/>
      <c r="O382" s="219"/>
      <c r="P382" s="219"/>
      <c r="Q382" s="219"/>
      <c r="R382" s="220"/>
      <c r="S382" s="220"/>
      <c r="T382" s="220"/>
      <c r="U382" s="220"/>
      <c r="V382" s="220"/>
      <c r="W382" s="220"/>
      <c r="X382" s="220"/>
      <c r="Y382" s="209"/>
      <c r="Z382" s="209"/>
      <c r="AA382" s="209"/>
      <c r="AB382" s="209"/>
      <c r="AC382" s="209"/>
      <c r="AD382" s="209"/>
      <c r="AE382" s="209"/>
      <c r="AF382" s="209"/>
      <c r="AG382" s="209" t="s">
        <v>162</v>
      </c>
      <c r="AH382" s="209">
        <v>0</v>
      </c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1" x14ac:dyDescent="0.2">
      <c r="A383" s="216"/>
      <c r="B383" s="217"/>
      <c r="C383" s="255" t="s">
        <v>295</v>
      </c>
      <c r="D383" s="250"/>
      <c r="E383" s="251">
        <v>9.1999999999999993</v>
      </c>
      <c r="F383" s="220"/>
      <c r="G383" s="220"/>
      <c r="H383" s="220"/>
      <c r="I383" s="220"/>
      <c r="J383" s="220"/>
      <c r="K383" s="220"/>
      <c r="L383" s="220"/>
      <c r="M383" s="220"/>
      <c r="N383" s="219"/>
      <c r="O383" s="219"/>
      <c r="P383" s="219"/>
      <c r="Q383" s="219"/>
      <c r="R383" s="220"/>
      <c r="S383" s="220"/>
      <c r="T383" s="220"/>
      <c r="U383" s="220"/>
      <c r="V383" s="220"/>
      <c r="W383" s="220"/>
      <c r="X383" s="220"/>
      <c r="Y383" s="209"/>
      <c r="Z383" s="209"/>
      <c r="AA383" s="209"/>
      <c r="AB383" s="209"/>
      <c r="AC383" s="209"/>
      <c r="AD383" s="209"/>
      <c r="AE383" s="209"/>
      <c r="AF383" s="209"/>
      <c r="AG383" s="209" t="s">
        <v>162</v>
      </c>
      <c r="AH383" s="209">
        <v>0</v>
      </c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">
      <c r="A384" s="216"/>
      <c r="B384" s="217"/>
      <c r="C384" s="245"/>
      <c r="D384" s="239"/>
      <c r="E384" s="239"/>
      <c r="F384" s="239"/>
      <c r="G384" s="239"/>
      <c r="H384" s="220"/>
      <c r="I384" s="220"/>
      <c r="J384" s="220"/>
      <c r="K384" s="220"/>
      <c r="L384" s="220"/>
      <c r="M384" s="220"/>
      <c r="N384" s="219"/>
      <c r="O384" s="219"/>
      <c r="P384" s="219"/>
      <c r="Q384" s="219"/>
      <c r="R384" s="220"/>
      <c r="S384" s="220"/>
      <c r="T384" s="220"/>
      <c r="U384" s="220"/>
      <c r="V384" s="220"/>
      <c r="W384" s="220"/>
      <c r="X384" s="220"/>
      <c r="Y384" s="209"/>
      <c r="Z384" s="209"/>
      <c r="AA384" s="209"/>
      <c r="AB384" s="209"/>
      <c r="AC384" s="209"/>
      <c r="AD384" s="209"/>
      <c r="AE384" s="209"/>
      <c r="AF384" s="209"/>
      <c r="AG384" s="209" t="s">
        <v>136</v>
      </c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ht="22.5" outlineLevel="1" x14ac:dyDescent="0.2">
      <c r="A385" s="229">
        <v>50</v>
      </c>
      <c r="B385" s="230" t="s">
        <v>417</v>
      </c>
      <c r="C385" s="243" t="s">
        <v>418</v>
      </c>
      <c r="D385" s="231" t="s">
        <v>364</v>
      </c>
      <c r="E385" s="232">
        <v>70.724999999999994</v>
      </c>
      <c r="F385" s="233"/>
      <c r="G385" s="234">
        <f>ROUND(E385*F385,2)</f>
        <v>0</v>
      </c>
      <c r="H385" s="233"/>
      <c r="I385" s="234">
        <f>ROUND(E385*H385,2)</f>
        <v>0</v>
      </c>
      <c r="J385" s="233"/>
      <c r="K385" s="234">
        <f>ROUND(E385*J385,2)</f>
        <v>0</v>
      </c>
      <c r="L385" s="234">
        <v>21</v>
      </c>
      <c r="M385" s="234">
        <f>G385*(1+L385/100)</f>
        <v>0</v>
      </c>
      <c r="N385" s="232">
        <v>0</v>
      </c>
      <c r="O385" s="232">
        <f>ROUND(E385*N385,2)</f>
        <v>0</v>
      </c>
      <c r="P385" s="232">
        <v>0</v>
      </c>
      <c r="Q385" s="232">
        <f>ROUND(E385*P385,2)</f>
        <v>0</v>
      </c>
      <c r="R385" s="234"/>
      <c r="S385" s="234" t="s">
        <v>146</v>
      </c>
      <c r="T385" s="235" t="s">
        <v>131</v>
      </c>
      <c r="U385" s="220">
        <v>0</v>
      </c>
      <c r="V385" s="220">
        <f>ROUND(E385*U385,2)</f>
        <v>0</v>
      </c>
      <c r="W385" s="220"/>
      <c r="X385" s="220" t="s">
        <v>147</v>
      </c>
      <c r="Y385" s="209"/>
      <c r="Z385" s="209"/>
      <c r="AA385" s="209"/>
      <c r="AB385" s="209"/>
      <c r="AC385" s="209"/>
      <c r="AD385" s="209"/>
      <c r="AE385" s="209"/>
      <c r="AF385" s="209"/>
      <c r="AG385" s="209" t="s">
        <v>148</v>
      </c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1" x14ac:dyDescent="0.2">
      <c r="A386" s="216"/>
      <c r="B386" s="217"/>
      <c r="C386" s="255" t="s">
        <v>419</v>
      </c>
      <c r="D386" s="250"/>
      <c r="E386" s="251"/>
      <c r="F386" s="220"/>
      <c r="G386" s="220"/>
      <c r="H386" s="220"/>
      <c r="I386" s="220"/>
      <c r="J386" s="220"/>
      <c r="K386" s="220"/>
      <c r="L386" s="220"/>
      <c r="M386" s="220"/>
      <c r="N386" s="219"/>
      <c r="O386" s="219"/>
      <c r="P386" s="219"/>
      <c r="Q386" s="219"/>
      <c r="R386" s="220"/>
      <c r="S386" s="220"/>
      <c r="T386" s="220"/>
      <c r="U386" s="220"/>
      <c r="V386" s="220"/>
      <c r="W386" s="220"/>
      <c r="X386" s="220"/>
      <c r="Y386" s="209"/>
      <c r="Z386" s="209"/>
      <c r="AA386" s="209"/>
      <c r="AB386" s="209"/>
      <c r="AC386" s="209"/>
      <c r="AD386" s="209"/>
      <c r="AE386" s="209"/>
      <c r="AF386" s="209"/>
      <c r="AG386" s="209" t="s">
        <v>162</v>
      </c>
      <c r="AH386" s="209">
        <v>0</v>
      </c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1" x14ac:dyDescent="0.2">
      <c r="A387" s="216"/>
      <c r="B387" s="217"/>
      <c r="C387" s="255" t="s">
        <v>420</v>
      </c>
      <c r="D387" s="250"/>
      <c r="E387" s="251">
        <v>70.724999999999994</v>
      </c>
      <c r="F387" s="220"/>
      <c r="G387" s="220"/>
      <c r="H387" s="220"/>
      <c r="I387" s="220"/>
      <c r="J387" s="220"/>
      <c r="K387" s="220"/>
      <c r="L387" s="220"/>
      <c r="M387" s="220"/>
      <c r="N387" s="219"/>
      <c r="O387" s="219"/>
      <c r="P387" s="219"/>
      <c r="Q387" s="219"/>
      <c r="R387" s="220"/>
      <c r="S387" s="220"/>
      <c r="T387" s="220"/>
      <c r="U387" s="220"/>
      <c r="V387" s="220"/>
      <c r="W387" s="220"/>
      <c r="X387" s="220"/>
      <c r="Y387" s="209"/>
      <c r="Z387" s="209"/>
      <c r="AA387" s="209"/>
      <c r="AB387" s="209"/>
      <c r="AC387" s="209"/>
      <c r="AD387" s="209"/>
      <c r="AE387" s="209"/>
      <c r="AF387" s="209"/>
      <c r="AG387" s="209" t="s">
        <v>162</v>
      </c>
      <c r="AH387" s="209">
        <v>0</v>
      </c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1" x14ac:dyDescent="0.2">
      <c r="A388" s="216"/>
      <c r="B388" s="217"/>
      <c r="C388" s="245"/>
      <c r="D388" s="239"/>
      <c r="E388" s="239"/>
      <c r="F388" s="239"/>
      <c r="G388" s="239"/>
      <c r="H388" s="220"/>
      <c r="I388" s="220"/>
      <c r="J388" s="220"/>
      <c r="K388" s="220"/>
      <c r="L388" s="220"/>
      <c r="M388" s="220"/>
      <c r="N388" s="219"/>
      <c r="O388" s="219"/>
      <c r="P388" s="219"/>
      <c r="Q388" s="219"/>
      <c r="R388" s="220"/>
      <c r="S388" s="220"/>
      <c r="T388" s="220"/>
      <c r="U388" s="220"/>
      <c r="V388" s="220"/>
      <c r="W388" s="220"/>
      <c r="X388" s="220"/>
      <c r="Y388" s="209"/>
      <c r="Z388" s="209"/>
      <c r="AA388" s="209"/>
      <c r="AB388" s="209"/>
      <c r="AC388" s="209"/>
      <c r="AD388" s="209"/>
      <c r="AE388" s="209"/>
      <c r="AF388" s="209"/>
      <c r="AG388" s="209" t="s">
        <v>136</v>
      </c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ht="22.5" outlineLevel="1" x14ac:dyDescent="0.2">
      <c r="A389" s="229">
        <v>51</v>
      </c>
      <c r="B389" s="230" t="s">
        <v>421</v>
      </c>
      <c r="C389" s="243" t="s">
        <v>422</v>
      </c>
      <c r="D389" s="231" t="s">
        <v>180</v>
      </c>
      <c r="E389" s="232">
        <v>22.56</v>
      </c>
      <c r="F389" s="233"/>
      <c r="G389" s="234">
        <f>ROUND(E389*F389,2)</f>
        <v>0</v>
      </c>
      <c r="H389" s="233"/>
      <c r="I389" s="234">
        <f>ROUND(E389*H389,2)</f>
        <v>0</v>
      </c>
      <c r="J389" s="233"/>
      <c r="K389" s="234">
        <f>ROUND(E389*J389,2)</f>
        <v>0</v>
      </c>
      <c r="L389" s="234">
        <v>21</v>
      </c>
      <c r="M389" s="234">
        <f>G389*(1+L389/100)</f>
        <v>0</v>
      </c>
      <c r="N389" s="232">
        <v>4.1200000000000004E-3</v>
      </c>
      <c r="O389" s="232">
        <f>ROUND(E389*N389,2)</f>
        <v>0.09</v>
      </c>
      <c r="P389" s="232">
        <v>0</v>
      </c>
      <c r="Q389" s="232">
        <f>ROUND(E389*P389,2)</f>
        <v>0</v>
      </c>
      <c r="R389" s="234"/>
      <c r="S389" s="234" t="s">
        <v>146</v>
      </c>
      <c r="T389" s="235" t="s">
        <v>131</v>
      </c>
      <c r="U389" s="220">
        <v>0.19350999999999999</v>
      </c>
      <c r="V389" s="220">
        <f>ROUND(E389*U389,2)</f>
        <v>4.37</v>
      </c>
      <c r="W389" s="220"/>
      <c r="X389" s="220" t="s">
        <v>147</v>
      </c>
      <c r="Y389" s="209"/>
      <c r="Z389" s="209"/>
      <c r="AA389" s="209"/>
      <c r="AB389" s="209"/>
      <c r="AC389" s="209"/>
      <c r="AD389" s="209"/>
      <c r="AE389" s="209"/>
      <c r="AF389" s="209"/>
      <c r="AG389" s="209" t="s">
        <v>148</v>
      </c>
      <c r="AH389" s="209"/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1" x14ac:dyDescent="0.2">
      <c r="A390" s="216"/>
      <c r="B390" s="217"/>
      <c r="C390" s="244" t="s">
        <v>359</v>
      </c>
      <c r="D390" s="237"/>
      <c r="E390" s="237"/>
      <c r="F390" s="237"/>
      <c r="G390" s="237"/>
      <c r="H390" s="220"/>
      <c r="I390" s="220"/>
      <c r="J390" s="220"/>
      <c r="K390" s="220"/>
      <c r="L390" s="220"/>
      <c r="M390" s="220"/>
      <c r="N390" s="219"/>
      <c r="O390" s="219"/>
      <c r="P390" s="219"/>
      <c r="Q390" s="219"/>
      <c r="R390" s="220"/>
      <c r="S390" s="220"/>
      <c r="T390" s="220"/>
      <c r="U390" s="220"/>
      <c r="V390" s="220"/>
      <c r="W390" s="220"/>
      <c r="X390" s="220"/>
      <c r="Y390" s="209"/>
      <c r="Z390" s="209"/>
      <c r="AA390" s="209"/>
      <c r="AB390" s="209"/>
      <c r="AC390" s="209"/>
      <c r="AD390" s="209"/>
      <c r="AE390" s="209"/>
      <c r="AF390" s="209"/>
      <c r="AG390" s="209" t="s">
        <v>135</v>
      </c>
      <c r="AH390" s="209"/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1" x14ac:dyDescent="0.2">
      <c r="A391" s="216"/>
      <c r="B391" s="217"/>
      <c r="C391" s="255" t="s">
        <v>360</v>
      </c>
      <c r="D391" s="250"/>
      <c r="E391" s="251"/>
      <c r="F391" s="220"/>
      <c r="G391" s="220"/>
      <c r="H391" s="220"/>
      <c r="I391" s="220"/>
      <c r="J391" s="220"/>
      <c r="K391" s="220"/>
      <c r="L391" s="220"/>
      <c r="M391" s="220"/>
      <c r="N391" s="219"/>
      <c r="O391" s="219"/>
      <c r="P391" s="219"/>
      <c r="Q391" s="219"/>
      <c r="R391" s="220"/>
      <c r="S391" s="220"/>
      <c r="T391" s="220"/>
      <c r="U391" s="220"/>
      <c r="V391" s="220"/>
      <c r="W391" s="220"/>
      <c r="X391" s="220"/>
      <c r="Y391" s="209"/>
      <c r="Z391" s="209"/>
      <c r="AA391" s="209"/>
      <c r="AB391" s="209"/>
      <c r="AC391" s="209"/>
      <c r="AD391" s="209"/>
      <c r="AE391" s="209"/>
      <c r="AF391" s="209"/>
      <c r="AG391" s="209" t="s">
        <v>162</v>
      </c>
      <c r="AH391" s="209">
        <v>0</v>
      </c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1" x14ac:dyDescent="0.2">
      <c r="A392" s="216"/>
      <c r="B392" s="217"/>
      <c r="C392" s="255" t="s">
        <v>361</v>
      </c>
      <c r="D392" s="250"/>
      <c r="E392" s="251">
        <v>22.56</v>
      </c>
      <c r="F392" s="220"/>
      <c r="G392" s="220"/>
      <c r="H392" s="220"/>
      <c r="I392" s="220"/>
      <c r="J392" s="220"/>
      <c r="K392" s="220"/>
      <c r="L392" s="220"/>
      <c r="M392" s="220"/>
      <c r="N392" s="219"/>
      <c r="O392" s="219"/>
      <c r="P392" s="219"/>
      <c r="Q392" s="219"/>
      <c r="R392" s="220"/>
      <c r="S392" s="220"/>
      <c r="T392" s="220"/>
      <c r="U392" s="220"/>
      <c r="V392" s="220"/>
      <c r="W392" s="220"/>
      <c r="X392" s="220"/>
      <c r="Y392" s="209"/>
      <c r="Z392" s="209"/>
      <c r="AA392" s="209"/>
      <c r="AB392" s="209"/>
      <c r="AC392" s="209"/>
      <c r="AD392" s="209"/>
      <c r="AE392" s="209"/>
      <c r="AF392" s="209"/>
      <c r="AG392" s="209" t="s">
        <v>162</v>
      </c>
      <c r="AH392" s="209">
        <v>0</v>
      </c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1" x14ac:dyDescent="0.2">
      <c r="A393" s="216"/>
      <c r="B393" s="217"/>
      <c r="C393" s="245"/>
      <c r="D393" s="239"/>
      <c r="E393" s="239"/>
      <c r="F393" s="239"/>
      <c r="G393" s="239"/>
      <c r="H393" s="220"/>
      <c r="I393" s="220"/>
      <c r="J393" s="220"/>
      <c r="K393" s="220"/>
      <c r="L393" s="220"/>
      <c r="M393" s="220"/>
      <c r="N393" s="219"/>
      <c r="O393" s="219"/>
      <c r="P393" s="219"/>
      <c r="Q393" s="219"/>
      <c r="R393" s="220"/>
      <c r="S393" s="220"/>
      <c r="T393" s="220"/>
      <c r="U393" s="220"/>
      <c r="V393" s="220"/>
      <c r="W393" s="220"/>
      <c r="X393" s="220"/>
      <c r="Y393" s="209"/>
      <c r="Z393" s="209"/>
      <c r="AA393" s="209"/>
      <c r="AB393" s="209"/>
      <c r="AC393" s="209"/>
      <c r="AD393" s="209"/>
      <c r="AE393" s="209"/>
      <c r="AF393" s="209"/>
      <c r="AG393" s="209" t="s">
        <v>136</v>
      </c>
      <c r="AH393" s="209"/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x14ac:dyDescent="0.2">
      <c r="A394" s="223" t="s">
        <v>125</v>
      </c>
      <c r="B394" s="224" t="s">
        <v>78</v>
      </c>
      <c r="C394" s="242" t="s">
        <v>79</v>
      </c>
      <c r="D394" s="225"/>
      <c r="E394" s="226"/>
      <c r="F394" s="227"/>
      <c r="G394" s="227">
        <f>SUMIF(AG395:AG451,"&lt;&gt;NOR",G395:G451)</f>
        <v>0</v>
      </c>
      <c r="H394" s="227"/>
      <c r="I394" s="227">
        <f>SUM(I395:I451)</f>
        <v>0</v>
      </c>
      <c r="J394" s="227"/>
      <c r="K394" s="227">
        <f>SUM(K395:K451)</f>
        <v>0</v>
      </c>
      <c r="L394" s="227"/>
      <c r="M394" s="227">
        <f>SUM(M395:M451)</f>
        <v>0</v>
      </c>
      <c r="N394" s="226"/>
      <c r="O394" s="226">
        <f>SUM(O395:O451)</f>
        <v>2.5100000000000002</v>
      </c>
      <c r="P394" s="226"/>
      <c r="Q394" s="226">
        <f>SUM(Q395:Q451)</f>
        <v>0</v>
      </c>
      <c r="R394" s="227"/>
      <c r="S394" s="227"/>
      <c r="T394" s="228"/>
      <c r="U394" s="222"/>
      <c r="V394" s="222">
        <f>SUM(V395:V451)</f>
        <v>108.34</v>
      </c>
      <c r="W394" s="222"/>
      <c r="X394" s="222"/>
      <c r="AG394" t="s">
        <v>126</v>
      </c>
    </row>
    <row r="395" spans="1:60" outlineLevel="1" x14ac:dyDescent="0.2">
      <c r="A395" s="229">
        <v>52</v>
      </c>
      <c r="B395" s="230" t="s">
        <v>423</v>
      </c>
      <c r="C395" s="243" t="s">
        <v>424</v>
      </c>
      <c r="D395" s="231" t="s">
        <v>180</v>
      </c>
      <c r="E395" s="232">
        <v>11.698</v>
      </c>
      <c r="F395" s="233"/>
      <c r="G395" s="234">
        <f>ROUND(E395*F395,2)</f>
        <v>0</v>
      </c>
      <c r="H395" s="233"/>
      <c r="I395" s="234">
        <f>ROUND(E395*H395,2)</f>
        <v>0</v>
      </c>
      <c r="J395" s="233"/>
      <c r="K395" s="234">
        <f>ROUND(E395*J395,2)</f>
        <v>0</v>
      </c>
      <c r="L395" s="234">
        <v>21</v>
      </c>
      <c r="M395" s="234">
        <f>G395*(1+L395/100)</f>
        <v>0</v>
      </c>
      <c r="N395" s="232">
        <v>6.7989999999999995E-2</v>
      </c>
      <c r="O395" s="232">
        <f>ROUND(E395*N395,2)</f>
        <v>0.8</v>
      </c>
      <c r="P395" s="232">
        <v>0</v>
      </c>
      <c r="Q395" s="232">
        <f>ROUND(E395*P395,2)</f>
        <v>0</v>
      </c>
      <c r="R395" s="234" t="s">
        <v>425</v>
      </c>
      <c r="S395" s="234" t="s">
        <v>130</v>
      </c>
      <c r="T395" s="235" t="s">
        <v>130</v>
      </c>
      <c r="U395" s="220">
        <v>0.5</v>
      </c>
      <c r="V395" s="220">
        <f>ROUND(E395*U395,2)</f>
        <v>5.85</v>
      </c>
      <c r="W395" s="220"/>
      <c r="X395" s="220" t="s">
        <v>147</v>
      </c>
      <c r="Y395" s="209"/>
      <c r="Z395" s="209"/>
      <c r="AA395" s="209"/>
      <c r="AB395" s="209"/>
      <c r="AC395" s="209"/>
      <c r="AD395" s="209"/>
      <c r="AE395" s="209"/>
      <c r="AF395" s="209"/>
      <c r="AG395" s="209" t="s">
        <v>426</v>
      </c>
      <c r="AH395" s="209"/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1" x14ac:dyDescent="0.2">
      <c r="A396" s="216"/>
      <c r="B396" s="217"/>
      <c r="C396" s="255" t="s">
        <v>184</v>
      </c>
      <c r="D396" s="250"/>
      <c r="E396" s="251"/>
      <c r="F396" s="220"/>
      <c r="G396" s="220"/>
      <c r="H396" s="220"/>
      <c r="I396" s="220"/>
      <c r="J396" s="220"/>
      <c r="K396" s="220"/>
      <c r="L396" s="220"/>
      <c r="M396" s="220"/>
      <c r="N396" s="219"/>
      <c r="O396" s="219"/>
      <c r="P396" s="219"/>
      <c r="Q396" s="219"/>
      <c r="R396" s="220"/>
      <c r="S396" s="220"/>
      <c r="T396" s="220"/>
      <c r="U396" s="220"/>
      <c r="V396" s="220"/>
      <c r="W396" s="220"/>
      <c r="X396" s="220"/>
      <c r="Y396" s="209"/>
      <c r="Z396" s="209"/>
      <c r="AA396" s="209"/>
      <c r="AB396" s="209"/>
      <c r="AC396" s="209"/>
      <c r="AD396" s="209"/>
      <c r="AE396" s="209"/>
      <c r="AF396" s="209"/>
      <c r="AG396" s="209" t="s">
        <v>162</v>
      </c>
      <c r="AH396" s="209">
        <v>0</v>
      </c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1" x14ac:dyDescent="0.2">
      <c r="A397" s="216"/>
      <c r="B397" s="217"/>
      <c r="C397" s="255" t="s">
        <v>348</v>
      </c>
      <c r="D397" s="250"/>
      <c r="E397" s="251"/>
      <c r="F397" s="220"/>
      <c r="G397" s="220"/>
      <c r="H397" s="220"/>
      <c r="I397" s="220"/>
      <c r="J397" s="220"/>
      <c r="K397" s="220"/>
      <c r="L397" s="220"/>
      <c r="M397" s="220"/>
      <c r="N397" s="219"/>
      <c r="O397" s="219"/>
      <c r="P397" s="219"/>
      <c r="Q397" s="219"/>
      <c r="R397" s="220"/>
      <c r="S397" s="220"/>
      <c r="T397" s="220"/>
      <c r="U397" s="220"/>
      <c r="V397" s="220"/>
      <c r="W397" s="220"/>
      <c r="X397" s="220"/>
      <c r="Y397" s="209"/>
      <c r="Z397" s="209"/>
      <c r="AA397" s="209"/>
      <c r="AB397" s="209"/>
      <c r="AC397" s="209"/>
      <c r="AD397" s="209"/>
      <c r="AE397" s="209"/>
      <c r="AF397" s="209"/>
      <c r="AG397" s="209" t="s">
        <v>162</v>
      </c>
      <c r="AH397" s="209">
        <v>0</v>
      </c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1" x14ac:dyDescent="0.2">
      <c r="A398" s="216"/>
      <c r="B398" s="217"/>
      <c r="C398" s="255" t="s">
        <v>366</v>
      </c>
      <c r="D398" s="250"/>
      <c r="E398" s="251">
        <v>10.215</v>
      </c>
      <c r="F398" s="220"/>
      <c r="G398" s="220"/>
      <c r="H398" s="220"/>
      <c r="I398" s="220"/>
      <c r="J398" s="220"/>
      <c r="K398" s="220"/>
      <c r="L398" s="220"/>
      <c r="M398" s="220"/>
      <c r="N398" s="219"/>
      <c r="O398" s="219"/>
      <c r="P398" s="219"/>
      <c r="Q398" s="219"/>
      <c r="R398" s="220"/>
      <c r="S398" s="220"/>
      <c r="T398" s="220"/>
      <c r="U398" s="220"/>
      <c r="V398" s="220"/>
      <c r="W398" s="220"/>
      <c r="X398" s="220"/>
      <c r="Y398" s="209"/>
      <c r="Z398" s="209"/>
      <c r="AA398" s="209"/>
      <c r="AB398" s="209"/>
      <c r="AC398" s="209"/>
      <c r="AD398" s="209"/>
      <c r="AE398" s="209"/>
      <c r="AF398" s="209"/>
      <c r="AG398" s="209" t="s">
        <v>162</v>
      </c>
      <c r="AH398" s="209">
        <v>0</v>
      </c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1" x14ac:dyDescent="0.2">
      <c r="A399" s="216"/>
      <c r="B399" s="217"/>
      <c r="C399" s="255" t="s">
        <v>350</v>
      </c>
      <c r="D399" s="250"/>
      <c r="E399" s="251"/>
      <c r="F399" s="220"/>
      <c r="G399" s="220"/>
      <c r="H399" s="220"/>
      <c r="I399" s="220"/>
      <c r="J399" s="220"/>
      <c r="K399" s="220"/>
      <c r="L399" s="220"/>
      <c r="M399" s="220"/>
      <c r="N399" s="219"/>
      <c r="O399" s="219"/>
      <c r="P399" s="219"/>
      <c r="Q399" s="219"/>
      <c r="R399" s="220"/>
      <c r="S399" s="220"/>
      <c r="T399" s="220"/>
      <c r="U399" s="220"/>
      <c r="V399" s="220"/>
      <c r="W399" s="220"/>
      <c r="X399" s="220"/>
      <c r="Y399" s="209"/>
      <c r="Z399" s="209"/>
      <c r="AA399" s="209"/>
      <c r="AB399" s="209"/>
      <c r="AC399" s="209"/>
      <c r="AD399" s="209"/>
      <c r="AE399" s="209"/>
      <c r="AF399" s="209"/>
      <c r="AG399" s="209" t="s">
        <v>162</v>
      </c>
      <c r="AH399" s="209">
        <v>0</v>
      </c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outlineLevel="1" x14ac:dyDescent="0.2">
      <c r="A400" s="216"/>
      <c r="B400" s="217"/>
      <c r="C400" s="255" t="s">
        <v>367</v>
      </c>
      <c r="D400" s="250"/>
      <c r="E400" s="251">
        <v>0.47099999999999997</v>
      </c>
      <c r="F400" s="220"/>
      <c r="G400" s="220"/>
      <c r="H400" s="220"/>
      <c r="I400" s="220"/>
      <c r="J400" s="220"/>
      <c r="K400" s="220"/>
      <c r="L400" s="220"/>
      <c r="M400" s="220"/>
      <c r="N400" s="219"/>
      <c r="O400" s="219"/>
      <c r="P400" s="219"/>
      <c r="Q400" s="219"/>
      <c r="R400" s="220"/>
      <c r="S400" s="220"/>
      <c r="T400" s="220"/>
      <c r="U400" s="220"/>
      <c r="V400" s="220"/>
      <c r="W400" s="220"/>
      <c r="X400" s="220"/>
      <c r="Y400" s="209"/>
      <c r="Z400" s="209"/>
      <c r="AA400" s="209"/>
      <c r="AB400" s="209"/>
      <c r="AC400" s="209"/>
      <c r="AD400" s="209"/>
      <c r="AE400" s="209"/>
      <c r="AF400" s="209"/>
      <c r="AG400" s="209" t="s">
        <v>162</v>
      </c>
      <c r="AH400" s="209">
        <v>0</v>
      </c>
      <c r="AI400" s="209"/>
      <c r="AJ400" s="209"/>
      <c r="AK400" s="209"/>
      <c r="AL400" s="209"/>
      <c r="AM400" s="209"/>
      <c r="AN400" s="209"/>
      <c r="AO400" s="209"/>
      <c r="AP400" s="209"/>
      <c r="AQ400" s="209"/>
      <c r="AR400" s="209"/>
      <c r="AS400" s="209"/>
      <c r="AT400" s="209"/>
      <c r="AU400" s="209"/>
      <c r="AV400" s="209"/>
      <c r="AW400" s="209"/>
      <c r="AX400" s="209"/>
      <c r="AY400" s="209"/>
      <c r="AZ400" s="209"/>
      <c r="BA400" s="209"/>
      <c r="BB400" s="209"/>
      <c r="BC400" s="209"/>
      <c r="BD400" s="209"/>
      <c r="BE400" s="209"/>
      <c r="BF400" s="209"/>
      <c r="BG400" s="209"/>
      <c r="BH400" s="209"/>
    </row>
    <row r="401" spans="1:60" outlineLevel="1" x14ac:dyDescent="0.2">
      <c r="A401" s="216"/>
      <c r="B401" s="217"/>
      <c r="C401" s="255" t="s">
        <v>352</v>
      </c>
      <c r="D401" s="250"/>
      <c r="E401" s="251"/>
      <c r="F401" s="220"/>
      <c r="G401" s="220"/>
      <c r="H401" s="220"/>
      <c r="I401" s="220"/>
      <c r="J401" s="220"/>
      <c r="K401" s="220"/>
      <c r="L401" s="220"/>
      <c r="M401" s="220"/>
      <c r="N401" s="219"/>
      <c r="O401" s="219"/>
      <c r="P401" s="219"/>
      <c r="Q401" s="219"/>
      <c r="R401" s="220"/>
      <c r="S401" s="220"/>
      <c r="T401" s="220"/>
      <c r="U401" s="220"/>
      <c r="V401" s="220"/>
      <c r="W401" s="220"/>
      <c r="X401" s="220"/>
      <c r="Y401" s="209"/>
      <c r="Z401" s="209"/>
      <c r="AA401" s="209"/>
      <c r="AB401" s="209"/>
      <c r="AC401" s="209"/>
      <c r="AD401" s="209"/>
      <c r="AE401" s="209"/>
      <c r="AF401" s="209"/>
      <c r="AG401" s="209" t="s">
        <v>162</v>
      </c>
      <c r="AH401" s="209">
        <v>0</v>
      </c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1" x14ac:dyDescent="0.2">
      <c r="A402" s="216"/>
      <c r="B402" s="217"/>
      <c r="C402" s="255" t="s">
        <v>368</v>
      </c>
      <c r="D402" s="250"/>
      <c r="E402" s="251">
        <v>1.012</v>
      </c>
      <c r="F402" s="220"/>
      <c r="G402" s="220"/>
      <c r="H402" s="220"/>
      <c r="I402" s="220"/>
      <c r="J402" s="220"/>
      <c r="K402" s="220"/>
      <c r="L402" s="220"/>
      <c r="M402" s="220"/>
      <c r="N402" s="219"/>
      <c r="O402" s="219"/>
      <c r="P402" s="219"/>
      <c r="Q402" s="219"/>
      <c r="R402" s="220"/>
      <c r="S402" s="220"/>
      <c r="T402" s="220"/>
      <c r="U402" s="220"/>
      <c r="V402" s="220"/>
      <c r="W402" s="220"/>
      <c r="X402" s="220"/>
      <c r="Y402" s="209"/>
      <c r="Z402" s="209"/>
      <c r="AA402" s="209"/>
      <c r="AB402" s="209"/>
      <c r="AC402" s="209"/>
      <c r="AD402" s="209"/>
      <c r="AE402" s="209"/>
      <c r="AF402" s="209"/>
      <c r="AG402" s="209" t="s">
        <v>162</v>
      </c>
      <c r="AH402" s="209">
        <v>0</v>
      </c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">
      <c r="A403" s="216"/>
      <c r="B403" s="217"/>
      <c r="C403" s="245"/>
      <c r="D403" s="239"/>
      <c r="E403" s="239"/>
      <c r="F403" s="239"/>
      <c r="G403" s="239"/>
      <c r="H403" s="220"/>
      <c r="I403" s="220"/>
      <c r="J403" s="220"/>
      <c r="K403" s="220"/>
      <c r="L403" s="220"/>
      <c r="M403" s="220"/>
      <c r="N403" s="219"/>
      <c r="O403" s="219"/>
      <c r="P403" s="219"/>
      <c r="Q403" s="219"/>
      <c r="R403" s="220"/>
      <c r="S403" s="220"/>
      <c r="T403" s="220"/>
      <c r="U403" s="220"/>
      <c r="V403" s="220"/>
      <c r="W403" s="220"/>
      <c r="X403" s="220"/>
      <c r="Y403" s="209"/>
      <c r="Z403" s="209"/>
      <c r="AA403" s="209"/>
      <c r="AB403" s="209"/>
      <c r="AC403" s="209"/>
      <c r="AD403" s="209"/>
      <c r="AE403" s="209"/>
      <c r="AF403" s="209"/>
      <c r="AG403" s="209" t="s">
        <v>136</v>
      </c>
      <c r="AH403" s="209"/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ht="22.5" outlineLevel="1" x14ac:dyDescent="0.2">
      <c r="A404" s="229">
        <v>53</v>
      </c>
      <c r="B404" s="230" t="s">
        <v>427</v>
      </c>
      <c r="C404" s="243" t="s">
        <v>428</v>
      </c>
      <c r="D404" s="231" t="s">
        <v>180</v>
      </c>
      <c r="E404" s="232">
        <v>19.791499999999999</v>
      </c>
      <c r="F404" s="233"/>
      <c r="G404" s="234">
        <f>ROUND(E404*F404,2)</f>
        <v>0</v>
      </c>
      <c r="H404" s="233"/>
      <c r="I404" s="234">
        <f>ROUND(E404*H404,2)</f>
        <v>0</v>
      </c>
      <c r="J404" s="233"/>
      <c r="K404" s="234">
        <f>ROUND(E404*J404,2)</f>
        <v>0</v>
      </c>
      <c r="L404" s="234">
        <v>21</v>
      </c>
      <c r="M404" s="234">
        <f>G404*(1+L404/100)</f>
        <v>0</v>
      </c>
      <c r="N404" s="232">
        <v>3.6700000000000001E-3</v>
      </c>
      <c r="O404" s="232">
        <f>ROUND(E404*N404,2)</f>
        <v>7.0000000000000007E-2</v>
      </c>
      <c r="P404" s="232">
        <v>0</v>
      </c>
      <c r="Q404" s="232">
        <f>ROUND(E404*P404,2)</f>
        <v>0</v>
      </c>
      <c r="R404" s="234" t="s">
        <v>298</v>
      </c>
      <c r="S404" s="234" t="s">
        <v>130</v>
      </c>
      <c r="T404" s="235" t="s">
        <v>130</v>
      </c>
      <c r="U404" s="220">
        <v>0.36199999999999999</v>
      </c>
      <c r="V404" s="220">
        <f>ROUND(E404*U404,2)</f>
        <v>7.16</v>
      </c>
      <c r="W404" s="220"/>
      <c r="X404" s="220" t="s">
        <v>147</v>
      </c>
      <c r="Y404" s="209"/>
      <c r="Z404" s="209"/>
      <c r="AA404" s="209"/>
      <c r="AB404" s="209"/>
      <c r="AC404" s="209"/>
      <c r="AD404" s="209"/>
      <c r="AE404" s="209"/>
      <c r="AF404" s="209"/>
      <c r="AG404" s="209" t="s">
        <v>148</v>
      </c>
      <c r="AH404" s="209"/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outlineLevel="1" x14ac:dyDescent="0.2">
      <c r="A405" s="216"/>
      <c r="B405" s="217"/>
      <c r="C405" s="255" t="s">
        <v>184</v>
      </c>
      <c r="D405" s="250"/>
      <c r="E405" s="251"/>
      <c r="F405" s="220"/>
      <c r="G405" s="220"/>
      <c r="H405" s="220"/>
      <c r="I405" s="220"/>
      <c r="J405" s="220"/>
      <c r="K405" s="220"/>
      <c r="L405" s="220"/>
      <c r="M405" s="220"/>
      <c r="N405" s="219"/>
      <c r="O405" s="219"/>
      <c r="P405" s="219"/>
      <c r="Q405" s="219"/>
      <c r="R405" s="220"/>
      <c r="S405" s="220"/>
      <c r="T405" s="220"/>
      <c r="U405" s="220"/>
      <c r="V405" s="220"/>
      <c r="W405" s="220"/>
      <c r="X405" s="220"/>
      <c r="Y405" s="209"/>
      <c r="Z405" s="209"/>
      <c r="AA405" s="209"/>
      <c r="AB405" s="209"/>
      <c r="AC405" s="209"/>
      <c r="AD405" s="209"/>
      <c r="AE405" s="209"/>
      <c r="AF405" s="209"/>
      <c r="AG405" s="209" t="s">
        <v>162</v>
      </c>
      <c r="AH405" s="209">
        <v>0</v>
      </c>
      <c r="AI405" s="209"/>
      <c r="AJ405" s="209"/>
      <c r="AK405" s="209"/>
      <c r="AL405" s="209"/>
      <c r="AM405" s="209"/>
      <c r="AN405" s="209"/>
      <c r="AO405" s="209"/>
      <c r="AP405" s="209"/>
      <c r="AQ405" s="209"/>
      <c r="AR405" s="209"/>
      <c r="AS405" s="209"/>
      <c r="AT405" s="209"/>
      <c r="AU405" s="209"/>
      <c r="AV405" s="209"/>
      <c r="AW405" s="209"/>
      <c r="AX405" s="209"/>
      <c r="AY405" s="209"/>
      <c r="AZ405" s="209"/>
      <c r="BA405" s="209"/>
      <c r="BB405" s="209"/>
      <c r="BC405" s="209"/>
      <c r="BD405" s="209"/>
      <c r="BE405" s="209"/>
      <c r="BF405" s="209"/>
      <c r="BG405" s="209"/>
      <c r="BH405" s="209"/>
    </row>
    <row r="406" spans="1:60" outlineLevel="1" x14ac:dyDescent="0.2">
      <c r="A406" s="216"/>
      <c r="B406" s="217"/>
      <c r="C406" s="255" t="s">
        <v>290</v>
      </c>
      <c r="D406" s="250"/>
      <c r="E406" s="251"/>
      <c r="F406" s="220"/>
      <c r="G406" s="220"/>
      <c r="H406" s="220"/>
      <c r="I406" s="220"/>
      <c r="J406" s="220"/>
      <c r="K406" s="220"/>
      <c r="L406" s="220"/>
      <c r="M406" s="220"/>
      <c r="N406" s="219"/>
      <c r="O406" s="219"/>
      <c r="P406" s="219"/>
      <c r="Q406" s="219"/>
      <c r="R406" s="220"/>
      <c r="S406" s="220"/>
      <c r="T406" s="220"/>
      <c r="U406" s="220"/>
      <c r="V406" s="220"/>
      <c r="W406" s="220"/>
      <c r="X406" s="220"/>
      <c r="Y406" s="209"/>
      <c r="Z406" s="209"/>
      <c r="AA406" s="209"/>
      <c r="AB406" s="209"/>
      <c r="AC406" s="209"/>
      <c r="AD406" s="209"/>
      <c r="AE406" s="209"/>
      <c r="AF406" s="209"/>
      <c r="AG406" s="209" t="s">
        <v>162</v>
      </c>
      <c r="AH406" s="209">
        <v>0</v>
      </c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1" x14ac:dyDescent="0.2">
      <c r="A407" s="216"/>
      <c r="B407" s="217"/>
      <c r="C407" s="255" t="s">
        <v>291</v>
      </c>
      <c r="D407" s="250"/>
      <c r="E407" s="251"/>
      <c r="F407" s="220"/>
      <c r="G407" s="220"/>
      <c r="H407" s="220"/>
      <c r="I407" s="220"/>
      <c r="J407" s="220"/>
      <c r="K407" s="220"/>
      <c r="L407" s="220"/>
      <c r="M407" s="220"/>
      <c r="N407" s="219"/>
      <c r="O407" s="219"/>
      <c r="P407" s="219"/>
      <c r="Q407" s="219"/>
      <c r="R407" s="220"/>
      <c r="S407" s="220"/>
      <c r="T407" s="220"/>
      <c r="U407" s="220"/>
      <c r="V407" s="220"/>
      <c r="W407" s="220"/>
      <c r="X407" s="220"/>
      <c r="Y407" s="209"/>
      <c r="Z407" s="209"/>
      <c r="AA407" s="209"/>
      <c r="AB407" s="209"/>
      <c r="AC407" s="209"/>
      <c r="AD407" s="209"/>
      <c r="AE407" s="209"/>
      <c r="AF407" s="209"/>
      <c r="AG407" s="209" t="s">
        <v>162</v>
      </c>
      <c r="AH407" s="209">
        <v>0</v>
      </c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1" x14ac:dyDescent="0.2">
      <c r="A408" s="216"/>
      <c r="B408" s="217"/>
      <c r="C408" s="255" t="s">
        <v>292</v>
      </c>
      <c r="D408" s="250"/>
      <c r="E408" s="251">
        <v>8.9354999999999993</v>
      </c>
      <c r="F408" s="220"/>
      <c r="G408" s="220"/>
      <c r="H408" s="220"/>
      <c r="I408" s="220"/>
      <c r="J408" s="220"/>
      <c r="K408" s="220"/>
      <c r="L408" s="220"/>
      <c r="M408" s="220"/>
      <c r="N408" s="219"/>
      <c r="O408" s="219"/>
      <c r="P408" s="219"/>
      <c r="Q408" s="219"/>
      <c r="R408" s="220"/>
      <c r="S408" s="220"/>
      <c r="T408" s="220"/>
      <c r="U408" s="220"/>
      <c r="V408" s="220"/>
      <c r="W408" s="220"/>
      <c r="X408" s="220"/>
      <c r="Y408" s="209"/>
      <c r="Z408" s="209"/>
      <c r="AA408" s="209"/>
      <c r="AB408" s="209"/>
      <c r="AC408" s="209"/>
      <c r="AD408" s="209"/>
      <c r="AE408" s="209"/>
      <c r="AF408" s="209"/>
      <c r="AG408" s="209" t="s">
        <v>162</v>
      </c>
      <c r="AH408" s="209">
        <v>0</v>
      </c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outlineLevel="1" x14ac:dyDescent="0.2">
      <c r="A409" s="216"/>
      <c r="B409" s="217"/>
      <c r="C409" s="255" t="s">
        <v>184</v>
      </c>
      <c r="D409" s="250"/>
      <c r="E409" s="251"/>
      <c r="F409" s="220"/>
      <c r="G409" s="220"/>
      <c r="H409" s="220"/>
      <c r="I409" s="220"/>
      <c r="J409" s="220"/>
      <c r="K409" s="220"/>
      <c r="L409" s="220"/>
      <c r="M409" s="220"/>
      <c r="N409" s="219"/>
      <c r="O409" s="219"/>
      <c r="P409" s="219"/>
      <c r="Q409" s="219"/>
      <c r="R409" s="220"/>
      <c r="S409" s="220"/>
      <c r="T409" s="220"/>
      <c r="U409" s="220"/>
      <c r="V409" s="220"/>
      <c r="W409" s="220"/>
      <c r="X409" s="220"/>
      <c r="Y409" s="209"/>
      <c r="Z409" s="209"/>
      <c r="AA409" s="209"/>
      <c r="AB409" s="209"/>
      <c r="AC409" s="209"/>
      <c r="AD409" s="209"/>
      <c r="AE409" s="209"/>
      <c r="AF409" s="209"/>
      <c r="AG409" s="209" t="s">
        <v>162</v>
      </c>
      <c r="AH409" s="209">
        <v>0</v>
      </c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1" x14ac:dyDescent="0.2">
      <c r="A410" s="216"/>
      <c r="B410" s="217"/>
      <c r="C410" s="255" t="s">
        <v>203</v>
      </c>
      <c r="D410" s="250"/>
      <c r="E410" s="251"/>
      <c r="F410" s="220"/>
      <c r="G410" s="220"/>
      <c r="H410" s="220"/>
      <c r="I410" s="220"/>
      <c r="J410" s="220"/>
      <c r="K410" s="220"/>
      <c r="L410" s="220"/>
      <c r="M410" s="220"/>
      <c r="N410" s="219"/>
      <c r="O410" s="219"/>
      <c r="P410" s="219"/>
      <c r="Q410" s="219"/>
      <c r="R410" s="220"/>
      <c r="S410" s="220"/>
      <c r="T410" s="220"/>
      <c r="U410" s="220"/>
      <c r="V410" s="220"/>
      <c r="W410" s="220"/>
      <c r="X410" s="220"/>
      <c r="Y410" s="209"/>
      <c r="Z410" s="209"/>
      <c r="AA410" s="209"/>
      <c r="AB410" s="209"/>
      <c r="AC410" s="209"/>
      <c r="AD410" s="209"/>
      <c r="AE410" s="209"/>
      <c r="AF410" s="209"/>
      <c r="AG410" s="209" t="s">
        <v>162</v>
      </c>
      <c r="AH410" s="209">
        <v>0</v>
      </c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1" x14ac:dyDescent="0.2">
      <c r="A411" s="216"/>
      <c r="B411" s="217"/>
      <c r="C411" s="255" t="s">
        <v>429</v>
      </c>
      <c r="D411" s="250"/>
      <c r="E411" s="251">
        <v>6.1985000000000001</v>
      </c>
      <c r="F411" s="220"/>
      <c r="G411" s="220"/>
      <c r="H411" s="220"/>
      <c r="I411" s="220"/>
      <c r="J411" s="220"/>
      <c r="K411" s="220"/>
      <c r="L411" s="220"/>
      <c r="M411" s="220"/>
      <c r="N411" s="219"/>
      <c r="O411" s="219"/>
      <c r="P411" s="219"/>
      <c r="Q411" s="219"/>
      <c r="R411" s="220"/>
      <c r="S411" s="220"/>
      <c r="T411" s="220"/>
      <c r="U411" s="220"/>
      <c r="V411" s="220"/>
      <c r="W411" s="220"/>
      <c r="X411" s="220"/>
      <c r="Y411" s="209"/>
      <c r="Z411" s="209"/>
      <c r="AA411" s="209"/>
      <c r="AB411" s="209"/>
      <c r="AC411" s="209"/>
      <c r="AD411" s="209"/>
      <c r="AE411" s="209"/>
      <c r="AF411" s="209"/>
      <c r="AG411" s="209" t="s">
        <v>162</v>
      </c>
      <c r="AH411" s="209">
        <v>0</v>
      </c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outlineLevel="1" x14ac:dyDescent="0.2">
      <c r="A412" s="216"/>
      <c r="B412" s="217"/>
      <c r="C412" s="255" t="s">
        <v>205</v>
      </c>
      <c r="D412" s="250"/>
      <c r="E412" s="251"/>
      <c r="F412" s="220"/>
      <c r="G412" s="220"/>
      <c r="H412" s="220"/>
      <c r="I412" s="220"/>
      <c r="J412" s="220"/>
      <c r="K412" s="220"/>
      <c r="L412" s="220"/>
      <c r="M412" s="220"/>
      <c r="N412" s="219"/>
      <c r="O412" s="219"/>
      <c r="P412" s="219"/>
      <c r="Q412" s="219"/>
      <c r="R412" s="220"/>
      <c r="S412" s="220"/>
      <c r="T412" s="220"/>
      <c r="U412" s="220"/>
      <c r="V412" s="220"/>
      <c r="W412" s="220"/>
      <c r="X412" s="220"/>
      <c r="Y412" s="209"/>
      <c r="Z412" s="209"/>
      <c r="AA412" s="209"/>
      <c r="AB412" s="209"/>
      <c r="AC412" s="209"/>
      <c r="AD412" s="209"/>
      <c r="AE412" s="209"/>
      <c r="AF412" s="209"/>
      <c r="AG412" s="209" t="s">
        <v>162</v>
      </c>
      <c r="AH412" s="209">
        <v>0</v>
      </c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outlineLevel="1" x14ac:dyDescent="0.2">
      <c r="A413" s="216"/>
      <c r="B413" s="217"/>
      <c r="C413" s="255" t="s">
        <v>430</v>
      </c>
      <c r="D413" s="250"/>
      <c r="E413" s="251">
        <v>3.7374999999999998</v>
      </c>
      <c r="F413" s="220"/>
      <c r="G413" s="220"/>
      <c r="H413" s="220"/>
      <c r="I413" s="220"/>
      <c r="J413" s="220"/>
      <c r="K413" s="220"/>
      <c r="L413" s="220"/>
      <c r="M413" s="220"/>
      <c r="N413" s="219"/>
      <c r="O413" s="219"/>
      <c r="P413" s="219"/>
      <c r="Q413" s="219"/>
      <c r="R413" s="220"/>
      <c r="S413" s="220"/>
      <c r="T413" s="220"/>
      <c r="U413" s="220"/>
      <c r="V413" s="220"/>
      <c r="W413" s="220"/>
      <c r="X413" s="220"/>
      <c r="Y413" s="209"/>
      <c r="Z413" s="209"/>
      <c r="AA413" s="209"/>
      <c r="AB413" s="209"/>
      <c r="AC413" s="209"/>
      <c r="AD413" s="209"/>
      <c r="AE413" s="209"/>
      <c r="AF413" s="209"/>
      <c r="AG413" s="209" t="s">
        <v>162</v>
      </c>
      <c r="AH413" s="209">
        <v>0</v>
      </c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</row>
    <row r="414" spans="1:60" outlineLevel="1" x14ac:dyDescent="0.2">
      <c r="A414" s="216"/>
      <c r="B414" s="217"/>
      <c r="C414" s="255" t="s">
        <v>207</v>
      </c>
      <c r="D414" s="250"/>
      <c r="E414" s="251"/>
      <c r="F414" s="220"/>
      <c r="G414" s="220"/>
      <c r="H414" s="220"/>
      <c r="I414" s="220"/>
      <c r="J414" s="220"/>
      <c r="K414" s="220"/>
      <c r="L414" s="220"/>
      <c r="M414" s="220"/>
      <c r="N414" s="219"/>
      <c r="O414" s="219"/>
      <c r="P414" s="219"/>
      <c r="Q414" s="219"/>
      <c r="R414" s="220"/>
      <c r="S414" s="220"/>
      <c r="T414" s="220"/>
      <c r="U414" s="220"/>
      <c r="V414" s="220"/>
      <c r="W414" s="220"/>
      <c r="X414" s="220"/>
      <c r="Y414" s="209"/>
      <c r="Z414" s="209"/>
      <c r="AA414" s="209"/>
      <c r="AB414" s="209"/>
      <c r="AC414" s="209"/>
      <c r="AD414" s="209"/>
      <c r="AE414" s="209"/>
      <c r="AF414" s="209"/>
      <c r="AG414" s="209" t="s">
        <v>162</v>
      </c>
      <c r="AH414" s="209">
        <v>0</v>
      </c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outlineLevel="1" x14ac:dyDescent="0.2">
      <c r="A415" s="216"/>
      <c r="B415" s="217"/>
      <c r="C415" s="255" t="s">
        <v>431</v>
      </c>
      <c r="D415" s="250"/>
      <c r="E415" s="251">
        <v>0.92</v>
      </c>
      <c r="F415" s="220"/>
      <c r="G415" s="220"/>
      <c r="H415" s="220"/>
      <c r="I415" s="220"/>
      <c r="J415" s="220"/>
      <c r="K415" s="220"/>
      <c r="L415" s="220"/>
      <c r="M415" s="220"/>
      <c r="N415" s="219"/>
      <c r="O415" s="219"/>
      <c r="P415" s="219"/>
      <c r="Q415" s="219"/>
      <c r="R415" s="220"/>
      <c r="S415" s="220"/>
      <c r="T415" s="220"/>
      <c r="U415" s="220"/>
      <c r="V415" s="220"/>
      <c r="W415" s="220"/>
      <c r="X415" s="220"/>
      <c r="Y415" s="209"/>
      <c r="Z415" s="209"/>
      <c r="AA415" s="209"/>
      <c r="AB415" s="209"/>
      <c r="AC415" s="209"/>
      <c r="AD415" s="209"/>
      <c r="AE415" s="209"/>
      <c r="AF415" s="209"/>
      <c r="AG415" s="209" t="s">
        <v>162</v>
      </c>
      <c r="AH415" s="209">
        <v>0</v>
      </c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1" x14ac:dyDescent="0.2">
      <c r="A416" s="216"/>
      <c r="B416" s="217"/>
      <c r="C416" s="245"/>
      <c r="D416" s="239"/>
      <c r="E416" s="239"/>
      <c r="F416" s="239"/>
      <c r="G416" s="239"/>
      <c r="H416" s="220"/>
      <c r="I416" s="220"/>
      <c r="J416" s="220"/>
      <c r="K416" s="220"/>
      <c r="L416" s="220"/>
      <c r="M416" s="220"/>
      <c r="N416" s="219"/>
      <c r="O416" s="219"/>
      <c r="P416" s="219"/>
      <c r="Q416" s="219"/>
      <c r="R416" s="220"/>
      <c r="S416" s="220"/>
      <c r="T416" s="220"/>
      <c r="U416" s="220"/>
      <c r="V416" s="220"/>
      <c r="W416" s="220"/>
      <c r="X416" s="220"/>
      <c r="Y416" s="209"/>
      <c r="Z416" s="209"/>
      <c r="AA416" s="209"/>
      <c r="AB416" s="209"/>
      <c r="AC416" s="209"/>
      <c r="AD416" s="209"/>
      <c r="AE416" s="209"/>
      <c r="AF416" s="209"/>
      <c r="AG416" s="209" t="s">
        <v>136</v>
      </c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outlineLevel="1" x14ac:dyDescent="0.2">
      <c r="A417" s="229">
        <v>54</v>
      </c>
      <c r="B417" s="230" t="s">
        <v>432</v>
      </c>
      <c r="C417" s="243" t="s">
        <v>433</v>
      </c>
      <c r="D417" s="231" t="s">
        <v>180</v>
      </c>
      <c r="E417" s="232">
        <v>0.47099999999999997</v>
      </c>
      <c r="F417" s="233"/>
      <c r="G417" s="234">
        <f>ROUND(E417*F417,2)</f>
        <v>0</v>
      </c>
      <c r="H417" s="233"/>
      <c r="I417" s="234">
        <f>ROUND(E417*H417,2)</f>
        <v>0</v>
      </c>
      <c r="J417" s="233"/>
      <c r="K417" s="234">
        <f>ROUND(E417*J417,2)</f>
        <v>0</v>
      </c>
      <c r="L417" s="234">
        <v>21</v>
      </c>
      <c r="M417" s="234">
        <f>G417*(1+L417/100)</f>
        <v>0</v>
      </c>
      <c r="N417" s="232">
        <v>0</v>
      </c>
      <c r="O417" s="232">
        <f>ROUND(E417*N417,2)</f>
        <v>0</v>
      </c>
      <c r="P417" s="232">
        <v>0</v>
      </c>
      <c r="Q417" s="232">
        <f>ROUND(E417*P417,2)</f>
        <v>0</v>
      </c>
      <c r="R417" s="234" t="s">
        <v>298</v>
      </c>
      <c r="S417" s="234" t="s">
        <v>130</v>
      </c>
      <c r="T417" s="235" t="s">
        <v>130</v>
      </c>
      <c r="U417" s="220">
        <v>0.43</v>
      </c>
      <c r="V417" s="220">
        <f>ROUND(E417*U417,2)</f>
        <v>0.2</v>
      </c>
      <c r="W417" s="220"/>
      <c r="X417" s="220" t="s">
        <v>147</v>
      </c>
      <c r="Y417" s="209"/>
      <c r="Z417" s="209"/>
      <c r="AA417" s="209"/>
      <c r="AB417" s="209"/>
      <c r="AC417" s="209"/>
      <c r="AD417" s="209"/>
      <c r="AE417" s="209"/>
      <c r="AF417" s="209"/>
      <c r="AG417" s="209" t="s">
        <v>148</v>
      </c>
      <c r="AH417" s="209"/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09"/>
      <c r="BB417" s="209"/>
      <c r="BC417" s="209"/>
      <c r="BD417" s="209"/>
      <c r="BE417" s="209"/>
      <c r="BF417" s="209"/>
      <c r="BG417" s="209"/>
      <c r="BH417" s="209"/>
    </row>
    <row r="418" spans="1:60" outlineLevel="1" x14ac:dyDescent="0.2">
      <c r="A418" s="216"/>
      <c r="B418" s="217"/>
      <c r="C418" s="255" t="s">
        <v>184</v>
      </c>
      <c r="D418" s="250"/>
      <c r="E418" s="251"/>
      <c r="F418" s="220"/>
      <c r="G418" s="220"/>
      <c r="H418" s="220"/>
      <c r="I418" s="220"/>
      <c r="J418" s="220"/>
      <c r="K418" s="220"/>
      <c r="L418" s="220"/>
      <c r="M418" s="220"/>
      <c r="N418" s="219"/>
      <c r="O418" s="219"/>
      <c r="P418" s="219"/>
      <c r="Q418" s="219"/>
      <c r="R418" s="220"/>
      <c r="S418" s="220"/>
      <c r="T418" s="220"/>
      <c r="U418" s="220"/>
      <c r="V418" s="220"/>
      <c r="W418" s="220"/>
      <c r="X418" s="220"/>
      <c r="Y418" s="209"/>
      <c r="Z418" s="209"/>
      <c r="AA418" s="209"/>
      <c r="AB418" s="209"/>
      <c r="AC418" s="209"/>
      <c r="AD418" s="209"/>
      <c r="AE418" s="209"/>
      <c r="AF418" s="209"/>
      <c r="AG418" s="209" t="s">
        <v>162</v>
      </c>
      <c r="AH418" s="209">
        <v>0</v>
      </c>
      <c r="AI418" s="209"/>
      <c r="AJ418" s="209"/>
      <c r="AK418" s="209"/>
      <c r="AL418" s="209"/>
      <c r="AM418" s="209"/>
      <c r="AN418" s="209"/>
      <c r="AO418" s="209"/>
      <c r="AP418" s="209"/>
      <c r="AQ418" s="209"/>
      <c r="AR418" s="209"/>
      <c r="AS418" s="209"/>
      <c r="AT418" s="209"/>
      <c r="AU418" s="209"/>
      <c r="AV418" s="209"/>
      <c r="AW418" s="209"/>
      <c r="AX418" s="209"/>
      <c r="AY418" s="209"/>
      <c r="AZ418" s="209"/>
      <c r="BA418" s="209"/>
      <c r="BB418" s="209"/>
      <c r="BC418" s="209"/>
      <c r="BD418" s="209"/>
      <c r="BE418" s="209"/>
      <c r="BF418" s="209"/>
      <c r="BG418" s="209"/>
      <c r="BH418" s="209"/>
    </row>
    <row r="419" spans="1:60" outlineLevel="1" x14ac:dyDescent="0.2">
      <c r="A419" s="216"/>
      <c r="B419" s="217"/>
      <c r="C419" s="255" t="s">
        <v>434</v>
      </c>
      <c r="D419" s="250"/>
      <c r="E419" s="251"/>
      <c r="F419" s="220"/>
      <c r="G419" s="220"/>
      <c r="H419" s="220"/>
      <c r="I419" s="220"/>
      <c r="J419" s="220"/>
      <c r="K419" s="220"/>
      <c r="L419" s="220"/>
      <c r="M419" s="220"/>
      <c r="N419" s="219"/>
      <c r="O419" s="219"/>
      <c r="P419" s="219"/>
      <c r="Q419" s="219"/>
      <c r="R419" s="220"/>
      <c r="S419" s="220"/>
      <c r="T419" s="220"/>
      <c r="U419" s="220"/>
      <c r="V419" s="220"/>
      <c r="W419" s="220"/>
      <c r="X419" s="220"/>
      <c r="Y419" s="209"/>
      <c r="Z419" s="209"/>
      <c r="AA419" s="209"/>
      <c r="AB419" s="209"/>
      <c r="AC419" s="209"/>
      <c r="AD419" s="209"/>
      <c r="AE419" s="209"/>
      <c r="AF419" s="209"/>
      <c r="AG419" s="209" t="s">
        <v>162</v>
      </c>
      <c r="AH419" s="209">
        <v>0</v>
      </c>
      <c r="AI419" s="209"/>
      <c r="AJ419" s="209"/>
      <c r="AK419" s="209"/>
      <c r="AL419" s="209"/>
      <c r="AM419" s="209"/>
      <c r="AN419" s="209"/>
      <c r="AO419" s="209"/>
      <c r="AP419" s="209"/>
      <c r="AQ419" s="209"/>
      <c r="AR419" s="209"/>
      <c r="AS419" s="209"/>
      <c r="AT419" s="209"/>
      <c r="AU419" s="209"/>
      <c r="AV419" s="209"/>
      <c r="AW419" s="209"/>
      <c r="AX419" s="209"/>
      <c r="AY419" s="209"/>
      <c r="AZ419" s="209"/>
      <c r="BA419" s="209"/>
      <c r="BB419" s="209"/>
      <c r="BC419" s="209"/>
      <c r="BD419" s="209"/>
      <c r="BE419" s="209"/>
      <c r="BF419" s="209"/>
      <c r="BG419" s="209"/>
      <c r="BH419" s="209"/>
    </row>
    <row r="420" spans="1:60" outlineLevel="1" x14ac:dyDescent="0.2">
      <c r="A420" s="216"/>
      <c r="B420" s="217"/>
      <c r="C420" s="255" t="s">
        <v>367</v>
      </c>
      <c r="D420" s="250"/>
      <c r="E420" s="251">
        <v>0.47099999999999997</v>
      </c>
      <c r="F420" s="220"/>
      <c r="G420" s="220"/>
      <c r="H420" s="220"/>
      <c r="I420" s="220"/>
      <c r="J420" s="220"/>
      <c r="K420" s="220"/>
      <c r="L420" s="220"/>
      <c r="M420" s="220"/>
      <c r="N420" s="219"/>
      <c r="O420" s="219"/>
      <c r="P420" s="219"/>
      <c r="Q420" s="219"/>
      <c r="R420" s="220"/>
      <c r="S420" s="220"/>
      <c r="T420" s="220"/>
      <c r="U420" s="220"/>
      <c r="V420" s="220"/>
      <c r="W420" s="220"/>
      <c r="X420" s="220"/>
      <c r="Y420" s="209"/>
      <c r="Z420" s="209"/>
      <c r="AA420" s="209"/>
      <c r="AB420" s="209"/>
      <c r="AC420" s="209"/>
      <c r="AD420" s="209"/>
      <c r="AE420" s="209"/>
      <c r="AF420" s="209"/>
      <c r="AG420" s="209" t="s">
        <v>162</v>
      </c>
      <c r="AH420" s="209">
        <v>0</v>
      </c>
      <c r="AI420" s="209"/>
      <c r="AJ420" s="209"/>
      <c r="AK420" s="209"/>
      <c r="AL420" s="209"/>
      <c r="AM420" s="209"/>
      <c r="AN420" s="209"/>
      <c r="AO420" s="209"/>
      <c r="AP420" s="209"/>
      <c r="AQ420" s="209"/>
      <c r="AR420" s="209"/>
      <c r="AS420" s="209"/>
      <c r="AT420" s="209"/>
      <c r="AU420" s="209"/>
      <c r="AV420" s="209"/>
      <c r="AW420" s="209"/>
      <c r="AX420" s="209"/>
      <c r="AY420" s="209"/>
      <c r="AZ420" s="209"/>
      <c r="BA420" s="209"/>
      <c r="BB420" s="209"/>
      <c r="BC420" s="209"/>
      <c r="BD420" s="209"/>
      <c r="BE420" s="209"/>
      <c r="BF420" s="209"/>
      <c r="BG420" s="209"/>
      <c r="BH420" s="209"/>
    </row>
    <row r="421" spans="1:60" outlineLevel="1" x14ac:dyDescent="0.2">
      <c r="A421" s="216"/>
      <c r="B421" s="217"/>
      <c r="C421" s="245"/>
      <c r="D421" s="239"/>
      <c r="E421" s="239"/>
      <c r="F421" s="239"/>
      <c r="G421" s="239"/>
      <c r="H421" s="220"/>
      <c r="I421" s="220"/>
      <c r="J421" s="220"/>
      <c r="K421" s="220"/>
      <c r="L421" s="220"/>
      <c r="M421" s="220"/>
      <c r="N421" s="219"/>
      <c r="O421" s="219"/>
      <c r="P421" s="219"/>
      <c r="Q421" s="219"/>
      <c r="R421" s="220"/>
      <c r="S421" s="220"/>
      <c r="T421" s="220"/>
      <c r="U421" s="220"/>
      <c r="V421" s="220"/>
      <c r="W421" s="220"/>
      <c r="X421" s="220"/>
      <c r="Y421" s="209"/>
      <c r="Z421" s="209"/>
      <c r="AA421" s="209"/>
      <c r="AB421" s="209"/>
      <c r="AC421" s="209"/>
      <c r="AD421" s="209"/>
      <c r="AE421" s="209"/>
      <c r="AF421" s="209"/>
      <c r="AG421" s="209" t="s">
        <v>136</v>
      </c>
      <c r="AH421" s="209"/>
      <c r="AI421" s="209"/>
      <c r="AJ421" s="209"/>
      <c r="AK421" s="209"/>
      <c r="AL421" s="209"/>
      <c r="AM421" s="209"/>
      <c r="AN421" s="209"/>
      <c r="AO421" s="209"/>
      <c r="AP421" s="209"/>
      <c r="AQ421" s="209"/>
      <c r="AR421" s="209"/>
      <c r="AS421" s="209"/>
      <c r="AT421" s="209"/>
      <c r="AU421" s="209"/>
      <c r="AV421" s="209"/>
      <c r="AW421" s="209"/>
      <c r="AX421" s="209"/>
      <c r="AY421" s="209"/>
      <c r="AZ421" s="209"/>
      <c r="BA421" s="209"/>
      <c r="BB421" s="209"/>
      <c r="BC421" s="209"/>
      <c r="BD421" s="209"/>
      <c r="BE421" s="209"/>
      <c r="BF421" s="209"/>
      <c r="BG421" s="209"/>
      <c r="BH421" s="209"/>
    </row>
    <row r="422" spans="1:60" ht="45" outlineLevel="1" x14ac:dyDescent="0.2">
      <c r="A422" s="229">
        <v>55</v>
      </c>
      <c r="B422" s="230" t="s">
        <v>435</v>
      </c>
      <c r="C422" s="243" t="s">
        <v>436</v>
      </c>
      <c r="D422" s="231" t="s">
        <v>339</v>
      </c>
      <c r="E422" s="232">
        <v>42</v>
      </c>
      <c r="F422" s="233"/>
      <c r="G422" s="234">
        <f>ROUND(E422*F422,2)</f>
        <v>0</v>
      </c>
      <c r="H422" s="233"/>
      <c r="I422" s="234">
        <f>ROUND(E422*H422,2)</f>
        <v>0</v>
      </c>
      <c r="J422" s="233"/>
      <c r="K422" s="234">
        <f>ROUND(E422*J422,2)</f>
        <v>0</v>
      </c>
      <c r="L422" s="234">
        <v>21</v>
      </c>
      <c r="M422" s="234">
        <f>G422*(1+L422/100)</f>
        <v>0</v>
      </c>
      <c r="N422" s="232">
        <v>2.0500000000000002E-3</v>
      </c>
      <c r="O422" s="232">
        <f>ROUND(E422*N422,2)</f>
        <v>0.09</v>
      </c>
      <c r="P422" s="232">
        <v>0</v>
      </c>
      <c r="Q422" s="232">
        <f>ROUND(E422*P422,2)</f>
        <v>0</v>
      </c>
      <c r="R422" s="234" t="s">
        <v>344</v>
      </c>
      <c r="S422" s="234" t="s">
        <v>130</v>
      </c>
      <c r="T422" s="235" t="s">
        <v>130</v>
      </c>
      <c r="U422" s="220">
        <v>0.34100000000000003</v>
      </c>
      <c r="V422" s="220">
        <f>ROUND(E422*U422,2)</f>
        <v>14.32</v>
      </c>
      <c r="W422" s="220"/>
      <c r="X422" s="220" t="s">
        <v>147</v>
      </c>
      <c r="Y422" s="209"/>
      <c r="Z422" s="209"/>
      <c r="AA422" s="209"/>
      <c r="AB422" s="209"/>
      <c r="AC422" s="209"/>
      <c r="AD422" s="209"/>
      <c r="AE422" s="209"/>
      <c r="AF422" s="209"/>
      <c r="AG422" s="209" t="s">
        <v>148</v>
      </c>
      <c r="AH422" s="209"/>
      <c r="AI422" s="209"/>
      <c r="AJ422" s="209"/>
      <c r="AK422" s="209"/>
      <c r="AL422" s="209"/>
      <c r="AM422" s="209"/>
      <c r="AN422" s="209"/>
      <c r="AO422" s="209"/>
      <c r="AP422" s="209"/>
      <c r="AQ422" s="209"/>
      <c r="AR422" s="209"/>
      <c r="AS422" s="209"/>
      <c r="AT422" s="209"/>
      <c r="AU422" s="209"/>
      <c r="AV422" s="209"/>
      <c r="AW422" s="209"/>
      <c r="AX422" s="209"/>
      <c r="AY422" s="209"/>
      <c r="AZ422" s="209"/>
      <c r="BA422" s="209"/>
      <c r="BB422" s="209"/>
      <c r="BC422" s="209"/>
      <c r="BD422" s="209"/>
      <c r="BE422" s="209"/>
      <c r="BF422" s="209"/>
      <c r="BG422" s="209"/>
      <c r="BH422" s="209"/>
    </row>
    <row r="423" spans="1:60" outlineLevel="1" x14ac:dyDescent="0.2">
      <c r="A423" s="216"/>
      <c r="B423" s="217"/>
      <c r="C423" s="255" t="s">
        <v>184</v>
      </c>
      <c r="D423" s="250"/>
      <c r="E423" s="251"/>
      <c r="F423" s="220"/>
      <c r="G423" s="220"/>
      <c r="H423" s="220"/>
      <c r="I423" s="220"/>
      <c r="J423" s="220"/>
      <c r="K423" s="220"/>
      <c r="L423" s="220"/>
      <c r="M423" s="220"/>
      <c r="N423" s="219"/>
      <c r="O423" s="219"/>
      <c r="P423" s="219"/>
      <c r="Q423" s="219"/>
      <c r="R423" s="220"/>
      <c r="S423" s="220"/>
      <c r="T423" s="220"/>
      <c r="U423" s="220"/>
      <c r="V423" s="220"/>
      <c r="W423" s="220"/>
      <c r="X423" s="220"/>
      <c r="Y423" s="209"/>
      <c r="Z423" s="209"/>
      <c r="AA423" s="209"/>
      <c r="AB423" s="209"/>
      <c r="AC423" s="209"/>
      <c r="AD423" s="209"/>
      <c r="AE423" s="209"/>
      <c r="AF423" s="209"/>
      <c r="AG423" s="209" t="s">
        <v>162</v>
      </c>
      <c r="AH423" s="209">
        <v>0</v>
      </c>
      <c r="AI423" s="209"/>
      <c r="AJ423" s="209"/>
      <c r="AK423" s="209"/>
      <c r="AL423" s="209"/>
      <c r="AM423" s="209"/>
      <c r="AN423" s="209"/>
      <c r="AO423" s="209"/>
      <c r="AP423" s="209"/>
      <c r="AQ423" s="209"/>
      <c r="AR423" s="209"/>
      <c r="AS423" s="209"/>
      <c r="AT423" s="209"/>
      <c r="AU423" s="209"/>
      <c r="AV423" s="209"/>
      <c r="AW423" s="209"/>
      <c r="AX423" s="209"/>
      <c r="AY423" s="209"/>
      <c r="AZ423" s="209"/>
      <c r="BA423" s="209"/>
      <c r="BB423" s="209"/>
      <c r="BC423" s="209"/>
      <c r="BD423" s="209"/>
      <c r="BE423" s="209"/>
      <c r="BF423" s="209"/>
      <c r="BG423" s="209"/>
      <c r="BH423" s="209"/>
    </row>
    <row r="424" spans="1:60" outlineLevel="1" x14ac:dyDescent="0.2">
      <c r="A424" s="216"/>
      <c r="B424" s="217"/>
      <c r="C424" s="255" t="s">
        <v>434</v>
      </c>
      <c r="D424" s="250"/>
      <c r="E424" s="251"/>
      <c r="F424" s="220"/>
      <c r="G424" s="220"/>
      <c r="H424" s="220"/>
      <c r="I424" s="220"/>
      <c r="J424" s="220"/>
      <c r="K424" s="220"/>
      <c r="L424" s="220"/>
      <c r="M424" s="220"/>
      <c r="N424" s="219"/>
      <c r="O424" s="219"/>
      <c r="P424" s="219"/>
      <c r="Q424" s="219"/>
      <c r="R424" s="220"/>
      <c r="S424" s="220"/>
      <c r="T424" s="220"/>
      <c r="U424" s="220"/>
      <c r="V424" s="220"/>
      <c r="W424" s="220"/>
      <c r="X424" s="220"/>
      <c r="Y424" s="209"/>
      <c r="Z424" s="209"/>
      <c r="AA424" s="209"/>
      <c r="AB424" s="209"/>
      <c r="AC424" s="209"/>
      <c r="AD424" s="209"/>
      <c r="AE424" s="209"/>
      <c r="AF424" s="209"/>
      <c r="AG424" s="209" t="s">
        <v>162</v>
      </c>
      <c r="AH424" s="209">
        <v>0</v>
      </c>
      <c r="AI424" s="209"/>
      <c r="AJ424" s="209"/>
      <c r="AK424" s="209"/>
      <c r="AL424" s="209"/>
      <c r="AM424" s="209"/>
      <c r="AN424" s="209"/>
      <c r="AO424" s="209"/>
      <c r="AP424" s="209"/>
      <c r="AQ424" s="209"/>
      <c r="AR424" s="209"/>
      <c r="AS424" s="209"/>
      <c r="AT424" s="209"/>
      <c r="AU424" s="209"/>
      <c r="AV424" s="209"/>
      <c r="AW424" s="209"/>
      <c r="AX424" s="209"/>
      <c r="AY424" s="209"/>
      <c r="AZ424" s="209"/>
      <c r="BA424" s="209"/>
      <c r="BB424" s="209"/>
      <c r="BC424" s="209"/>
      <c r="BD424" s="209"/>
      <c r="BE424" s="209"/>
      <c r="BF424" s="209"/>
      <c r="BG424" s="209"/>
      <c r="BH424" s="209"/>
    </row>
    <row r="425" spans="1:60" outlineLevel="1" x14ac:dyDescent="0.2">
      <c r="A425" s="216"/>
      <c r="B425" s="217"/>
      <c r="C425" s="255" t="s">
        <v>184</v>
      </c>
      <c r="D425" s="250"/>
      <c r="E425" s="251"/>
      <c r="F425" s="220"/>
      <c r="G425" s="220"/>
      <c r="H425" s="220"/>
      <c r="I425" s="220"/>
      <c r="J425" s="220"/>
      <c r="K425" s="220"/>
      <c r="L425" s="220"/>
      <c r="M425" s="220"/>
      <c r="N425" s="219"/>
      <c r="O425" s="219"/>
      <c r="P425" s="219"/>
      <c r="Q425" s="219"/>
      <c r="R425" s="220"/>
      <c r="S425" s="220"/>
      <c r="T425" s="220"/>
      <c r="U425" s="220"/>
      <c r="V425" s="220"/>
      <c r="W425" s="220"/>
      <c r="X425" s="220"/>
      <c r="Y425" s="209"/>
      <c r="Z425" s="209"/>
      <c r="AA425" s="209"/>
      <c r="AB425" s="209"/>
      <c r="AC425" s="209"/>
      <c r="AD425" s="209"/>
      <c r="AE425" s="209"/>
      <c r="AF425" s="209"/>
      <c r="AG425" s="209" t="s">
        <v>162</v>
      </c>
      <c r="AH425" s="209">
        <v>0</v>
      </c>
      <c r="AI425" s="209"/>
      <c r="AJ425" s="209"/>
      <c r="AK425" s="209"/>
      <c r="AL425" s="209"/>
      <c r="AM425" s="209"/>
      <c r="AN425" s="209"/>
      <c r="AO425" s="209"/>
      <c r="AP425" s="209"/>
      <c r="AQ425" s="209"/>
      <c r="AR425" s="209"/>
      <c r="AS425" s="209"/>
      <c r="AT425" s="209"/>
      <c r="AU425" s="209"/>
      <c r="AV425" s="209"/>
      <c r="AW425" s="209"/>
      <c r="AX425" s="209"/>
      <c r="AY425" s="209"/>
      <c r="AZ425" s="209"/>
      <c r="BA425" s="209"/>
      <c r="BB425" s="209"/>
      <c r="BC425" s="209"/>
      <c r="BD425" s="209"/>
      <c r="BE425" s="209"/>
      <c r="BF425" s="209"/>
      <c r="BG425" s="209"/>
      <c r="BH425" s="209"/>
    </row>
    <row r="426" spans="1:60" outlineLevel="1" x14ac:dyDescent="0.2">
      <c r="A426" s="216"/>
      <c r="B426" s="217"/>
      <c r="C426" s="255" t="s">
        <v>348</v>
      </c>
      <c r="D426" s="250"/>
      <c r="E426" s="251"/>
      <c r="F426" s="220"/>
      <c r="G426" s="220"/>
      <c r="H426" s="220"/>
      <c r="I426" s="220"/>
      <c r="J426" s="220"/>
      <c r="K426" s="220"/>
      <c r="L426" s="220"/>
      <c r="M426" s="220"/>
      <c r="N426" s="219"/>
      <c r="O426" s="219"/>
      <c r="P426" s="219"/>
      <c r="Q426" s="219"/>
      <c r="R426" s="220"/>
      <c r="S426" s="220"/>
      <c r="T426" s="220"/>
      <c r="U426" s="220"/>
      <c r="V426" s="220"/>
      <c r="W426" s="220"/>
      <c r="X426" s="220"/>
      <c r="Y426" s="209"/>
      <c r="Z426" s="209"/>
      <c r="AA426" s="209"/>
      <c r="AB426" s="209"/>
      <c r="AC426" s="209"/>
      <c r="AD426" s="209"/>
      <c r="AE426" s="209"/>
      <c r="AF426" s="209"/>
      <c r="AG426" s="209" t="s">
        <v>162</v>
      </c>
      <c r="AH426" s="209">
        <v>0</v>
      </c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</row>
    <row r="427" spans="1:60" outlineLevel="1" x14ac:dyDescent="0.2">
      <c r="A427" s="216"/>
      <c r="B427" s="217"/>
      <c r="C427" s="255" t="s">
        <v>437</v>
      </c>
      <c r="D427" s="250"/>
      <c r="E427" s="251">
        <v>30</v>
      </c>
      <c r="F427" s="220"/>
      <c r="G427" s="220"/>
      <c r="H427" s="220"/>
      <c r="I427" s="220"/>
      <c r="J427" s="220"/>
      <c r="K427" s="220"/>
      <c r="L427" s="220"/>
      <c r="M427" s="220"/>
      <c r="N427" s="219"/>
      <c r="O427" s="219"/>
      <c r="P427" s="219"/>
      <c r="Q427" s="219"/>
      <c r="R427" s="220"/>
      <c r="S427" s="220"/>
      <c r="T427" s="220"/>
      <c r="U427" s="220"/>
      <c r="V427" s="220"/>
      <c r="W427" s="220"/>
      <c r="X427" s="220"/>
      <c r="Y427" s="209"/>
      <c r="Z427" s="209"/>
      <c r="AA427" s="209"/>
      <c r="AB427" s="209"/>
      <c r="AC427" s="209"/>
      <c r="AD427" s="209"/>
      <c r="AE427" s="209"/>
      <c r="AF427" s="209"/>
      <c r="AG427" s="209" t="s">
        <v>162</v>
      </c>
      <c r="AH427" s="209">
        <v>0</v>
      </c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</row>
    <row r="428" spans="1:60" outlineLevel="1" x14ac:dyDescent="0.2">
      <c r="A428" s="216"/>
      <c r="B428" s="217"/>
      <c r="C428" s="255" t="s">
        <v>350</v>
      </c>
      <c r="D428" s="250"/>
      <c r="E428" s="251"/>
      <c r="F428" s="220"/>
      <c r="G428" s="220"/>
      <c r="H428" s="220"/>
      <c r="I428" s="220"/>
      <c r="J428" s="220"/>
      <c r="K428" s="220"/>
      <c r="L428" s="220"/>
      <c r="M428" s="220"/>
      <c r="N428" s="219"/>
      <c r="O428" s="219"/>
      <c r="P428" s="219"/>
      <c r="Q428" s="219"/>
      <c r="R428" s="220"/>
      <c r="S428" s="220"/>
      <c r="T428" s="220"/>
      <c r="U428" s="220"/>
      <c r="V428" s="220"/>
      <c r="W428" s="220"/>
      <c r="X428" s="220"/>
      <c r="Y428" s="209"/>
      <c r="Z428" s="209"/>
      <c r="AA428" s="209"/>
      <c r="AB428" s="209"/>
      <c r="AC428" s="209"/>
      <c r="AD428" s="209"/>
      <c r="AE428" s="209"/>
      <c r="AF428" s="209"/>
      <c r="AG428" s="209" t="s">
        <v>162</v>
      </c>
      <c r="AH428" s="209">
        <v>0</v>
      </c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</row>
    <row r="429" spans="1:60" outlineLevel="1" x14ac:dyDescent="0.2">
      <c r="A429" s="216"/>
      <c r="B429" s="217"/>
      <c r="C429" s="255" t="s">
        <v>438</v>
      </c>
      <c r="D429" s="250"/>
      <c r="E429" s="251">
        <v>4</v>
      </c>
      <c r="F429" s="220"/>
      <c r="G429" s="220"/>
      <c r="H429" s="220"/>
      <c r="I429" s="220"/>
      <c r="J429" s="220"/>
      <c r="K429" s="220"/>
      <c r="L429" s="220"/>
      <c r="M429" s="220"/>
      <c r="N429" s="219"/>
      <c r="O429" s="219"/>
      <c r="P429" s="219"/>
      <c r="Q429" s="219"/>
      <c r="R429" s="220"/>
      <c r="S429" s="220"/>
      <c r="T429" s="220"/>
      <c r="U429" s="220"/>
      <c r="V429" s="220"/>
      <c r="W429" s="220"/>
      <c r="X429" s="220"/>
      <c r="Y429" s="209"/>
      <c r="Z429" s="209"/>
      <c r="AA429" s="209"/>
      <c r="AB429" s="209"/>
      <c r="AC429" s="209"/>
      <c r="AD429" s="209"/>
      <c r="AE429" s="209"/>
      <c r="AF429" s="209"/>
      <c r="AG429" s="209" t="s">
        <v>162</v>
      </c>
      <c r="AH429" s="209">
        <v>0</v>
      </c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</row>
    <row r="430" spans="1:60" outlineLevel="1" x14ac:dyDescent="0.2">
      <c r="A430" s="216"/>
      <c r="B430" s="217"/>
      <c r="C430" s="255" t="s">
        <v>352</v>
      </c>
      <c r="D430" s="250"/>
      <c r="E430" s="251"/>
      <c r="F430" s="220"/>
      <c r="G430" s="220"/>
      <c r="H430" s="220"/>
      <c r="I430" s="220"/>
      <c r="J430" s="220"/>
      <c r="K430" s="220"/>
      <c r="L430" s="220"/>
      <c r="M430" s="220"/>
      <c r="N430" s="219"/>
      <c r="O430" s="219"/>
      <c r="P430" s="219"/>
      <c r="Q430" s="219"/>
      <c r="R430" s="220"/>
      <c r="S430" s="220"/>
      <c r="T430" s="220"/>
      <c r="U430" s="220"/>
      <c r="V430" s="220"/>
      <c r="W430" s="220"/>
      <c r="X430" s="220"/>
      <c r="Y430" s="209"/>
      <c r="Z430" s="209"/>
      <c r="AA430" s="209"/>
      <c r="AB430" s="209"/>
      <c r="AC430" s="209"/>
      <c r="AD430" s="209"/>
      <c r="AE430" s="209"/>
      <c r="AF430" s="209"/>
      <c r="AG430" s="209" t="s">
        <v>162</v>
      </c>
      <c r="AH430" s="209">
        <v>0</v>
      </c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</row>
    <row r="431" spans="1:60" outlineLevel="1" x14ac:dyDescent="0.2">
      <c r="A431" s="216"/>
      <c r="B431" s="217"/>
      <c r="C431" s="255" t="s">
        <v>439</v>
      </c>
      <c r="D431" s="250"/>
      <c r="E431" s="251">
        <v>8</v>
      </c>
      <c r="F431" s="220"/>
      <c r="G431" s="220"/>
      <c r="H431" s="220"/>
      <c r="I431" s="220"/>
      <c r="J431" s="220"/>
      <c r="K431" s="220"/>
      <c r="L431" s="220"/>
      <c r="M431" s="220"/>
      <c r="N431" s="219"/>
      <c r="O431" s="219"/>
      <c r="P431" s="219"/>
      <c r="Q431" s="219"/>
      <c r="R431" s="220"/>
      <c r="S431" s="220"/>
      <c r="T431" s="220"/>
      <c r="U431" s="220"/>
      <c r="V431" s="220"/>
      <c r="W431" s="220"/>
      <c r="X431" s="220"/>
      <c r="Y431" s="209"/>
      <c r="Z431" s="209"/>
      <c r="AA431" s="209"/>
      <c r="AB431" s="209"/>
      <c r="AC431" s="209"/>
      <c r="AD431" s="209"/>
      <c r="AE431" s="209"/>
      <c r="AF431" s="209"/>
      <c r="AG431" s="209" t="s">
        <v>162</v>
      </c>
      <c r="AH431" s="209">
        <v>0</v>
      </c>
      <c r="AI431" s="209"/>
      <c r="AJ431" s="209"/>
      <c r="AK431" s="209"/>
      <c r="AL431" s="209"/>
      <c r="AM431" s="209"/>
      <c r="AN431" s="209"/>
      <c r="AO431" s="209"/>
      <c r="AP431" s="209"/>
      <c r="AQ431" s="209"/>
      <c r="AR431" s="209"/>
      <c r="AS431" s="209"/>
      <c r="AT431" s="209"/>
      <c r="AU431" s="209"/>
      <c r="AV431" s="209"/>
      <c r="AW431" s="209"/>
      <c r="AX431" s="209"/>
      <c r="AY431" s="209"/>
      <c r="AZ431" s="209"/>
      <c r="BA431" s="209"/>
      <c r="BB431" s="209"/>
      <c r="BC431" s="209"/>
      <c r="BD431" s="209"/>
      <c r="BE431" s="209"/>
      <c r="BF431" s="209"/>
      <c r="BG431" s="209"/>
      <c r="BH431" s="209"/>
    </row>
    <row r="432" spans="1:60" outlineLevel="1" x14ac:dyDescent="0.2">
      <c r="A432" s="216"/>
      <c r="B432" s="217"/>
      <c r="C432" s="245"/>
      <c r="D432" s="239"/>
      <c r="E432" s="239"/>
      <c r="F432" s="239"/>
      <c r="G432" s="239"/>
      <c r="H432" s="220"/>
      <c r="I432" s="220"/>
      <c r="J432" s="220"/>
      <c r="K432" s="220"/>
      <c r="L432" s="220"/>
      <c r="M432" s="220"/>
      <c r="N432" s="219"/>
      <c r="O432" s="219"/>
      <c r="P432" s="219"/>
      <c r="Q432" s="219"/>
      <c r="R432" s="220"/>
      <c r="S432" s="220"/>
      <c r="T432" s="220"/>
      <c r="U432" s="220"/>
      <c r="V432" s="220"/>
      <c r="W432" s="220"/>
      <c r="X432" s="220"/>
      <c r="Y432" s="209"/>
      <c r="Z432" s="209"/>
      <c r="AA432" s="209"/>
      <c r="AB432" s="209"/>
      <c r="AC432" s="209"/>
      <c r="AD432" s="209"/>
      <c r="AE432" s="209"/>
      <c r="AF432" s="209"/>
      <c r="AG432" s="209" t="s">
        <v>136</v>
      </c>
      <c r="AH432" s="209"/>
      <c r="AI432" s="209"/>
      <c r="AJ432" s="209"/>
      <c r="AK432" s="209"/>
      <c r="AL432" s="209"/>
      <c r="AM432" s="209"/>
      <c r="AN432" s="209"/>
      <c r="AO432" s="209"/>
      <c r="AP432" s="209"/>
      <c r="AQ432" s="209"/>
      <c r="AR432" s="209"/>
      <c r="AS432" s="209"/>
      <c r="AT432" s="209"/>
      <c r="AU432" s="209"/>
      <c r="AV432" s="209"/>
      <c r="AW432" s="209"/>
      <c r="AX432" s="209"/>
      <c r="AY432" s="209"/>
      <c r="AZ432" s="209"/>
      <c r="BA432" s="209"/>
      <c r="BB432" s="209"/>
      <c r="BC432" s="209"/>
      <c r="BD432" s="209"/>
      <c r="BE432" s="209"/>
      <c r="BF432" s="209"/>
      <c r="BG432" s="209"/>
      <c r="BH432" s="209"/>
    </row>
    <row r="433" spans="1:60" outlineLevel="1" x14ac:dyDescent="0.2">
      <c r="A433" s="229">
        <v>56</v>
      </c>
      <c r="B433" s="230" t="s">
        <v>440</v>
      </c>
      <c r="C433" s="243" t="s">
        <v>441</v>
      </c>
      <c r="D433" s="231" t="s">
        <v>180</v>
      </c>
      <c r="E433" s="232">
        <v>30.096</v>
      </c>
      <c r="F433" s="233"/>
      <c r="G433" s="234">
        <f>ROUND(E433*F433,2)</f>
        <v>0</v>
      </c>
      <c r="H433" s="233"/>
      <c r="I433" s="234">
        <f>ROUND(E433*H433,2)</f>
        <v>0</v>
      </c>
      <c r="J433" s="233"/>
      <c r="K433" s="234">
        <f>ROUND(E433*J433,2)</f>
        <v>0</v>
      </c>
      <c r="L433" s="234">
        <v>21</v>
      </c>
      <c r="M433" s="234">
        <f>G433*(1+L433/100)</f>
        <v>0</v>
      </c>
      <c r="N433" s="232">
        <v>1.6789999999999999E-2</v>
      </c>
      <c r="O433" s="232">
        <f>ROUND(E433*N433,2)</f>
        <v>0.51</v>
      </c>
      <c r="P433" s="232">
        <v>0</v>
      </c>
      <c r="Q433" s="232">
        <f>ROUND(E433*P433,2)</f>
        <v>0</v>
      </c>
      <c r="R433" s="234" t="s">
        <v>442</v>
      </c>
      <c r="S433" s="234" t="s">
        <v>130</v>
      </c>
      <c r="T433" s="235" t="s">
        <v>130</v>
      </c>
      <c r="U433" s="220">
        <v>2.0819999999999999</v>
      </c>
      <c r="V433" s="220">
        <f>ROUND(E433*U433,2)</f>
        <v>62.66</v>
      </c>
      <c r="W433" s="220"/>
      <c r="X433" s="220" t="s">
        <v>147</v>
      </c>
      <c r="Y433" s="209"/>
      <c r="Z433" s="209"/>
      <c r="AA433" s="209"/>
      <c r="AB433" s="209"/>
      <c r="AC433" s="209"/>
      <c r="AD433" s="209"/>
      <c r="AE433" s="209"/>
      <c r="AF433" s="209"/>
      <c r="AG433" s="209" t="s">
        <v>148</v>
      </c>
      <c r="AH433" s="209"/>
      <c r="AI433" s="209"/>
      <c r="AJ433" s="209"/>
      <c r="AK433" s="209"/>
      <c r="AL433" s="209"/>
      <c r="AM433" s="209"/>
      <c r="AN433" s="209"/>
      <c r="AO433" s="209"/>
      <c r="AP433" s="209"/>
      <c r="AQ433" s="209"/>
      <c r="AR433" s="209"/>
      <c r="AS433" s="209"/>
      <c r="AT433" s="209"/>
      <c r="AU433" s="209"/>
      <c r="AV433" s="209"/>
      <c r="AW433" s="209"/>
      <c r="AX433" s="209"/>
      <c r="AY433" s="209"/>
      <c r="AZ433" s="209"/>
      <c r="BA433" s="209"/>
      <c r="BB433" s="209"/>
      <c r="BC433" s="209"/>
      <c r="BD433" s="209"/>
      <c r="BE433" s="209"/>
      <c r="BF433" s="209"/>
      <c r="BG433" s="209"/>
      <c r="BH433" s="209"/>
    </row>
    <row r="434" spans="1:60" ht="22.5" outlineLevel="1" x14ac:dyDescent="0.2">
      <c r="A434" s="216"/>
      <c r="B434" s="217"/>
      <c r="C434" s="256" t="s">
        <v>443</v>
      </c>
      <c r="D434" s="252"/>
      <c r="E434" s="252"/>
      <c r="F434" s="252"/>
      <c r="G434" s="252"/>
      <c r="H434" s="220"/>
      <c r="I434" s="220"/>
      <c r="J434" s="220"/>
      <c r="K434" s="220"/>
      <c r="L434" s="220"/>
      <c r="M434" s="220"/>
      <c r="N434" s="219"/>
      <c r="O434" s="219"/>
      <c r="P434" s="219"/>
      <c r="Q434" s="219"/>
      <c r="R434" s="220"/>
      <c r="S434" s="220"/>
      <c r="T434" s="220"/>
      <c r="U434" s="220"/>
      <c r="V434" s="220"/>
      <c r="W434" s="220"/>
      <c r="X434" s="220"/>
      <c r="Y434" s="209"/>
      <c r="Z434" s="209"/>
      <c r="AA434" s="209"/>
      <c r="AB434" s="209"/>
      <c r="AC434" s="209"/>
      <c r="AD434" s="209"/>
      <c r="AE434" s="209"/>
      <c r="AF434" s="209"/>
      <c r="AG434" s="209" t="s">
        <v>183</v>
      </c>
      <c r="AH434" s="209"/>
      <c r="AI434" s="209"/>
      <c r="AJ434" s="209"/>
      <c r="AK434" s="209"/>
      <c r="AL434" s="209"/>
      <c r="AM434" s="209"/>
      <c r="AN434" s="209"/>
      <c r="AO434" s="209"/>
      <c r="AP434" s="209"/>
      <c r="AQ434" s="209"/>
      <c r="AR434" s="209"/>
      <c r="AS434" s="209"/>
      <c r="AT434" s="209"/>
      <c r="AU434" s="209"/>
      <c r="AV434" s="209"/>
      <c r="AW434" s="209"/>
      <c r="AX434" s="209"/>
      <c r="AY434" s="209"/>
      <c r="AZ434" s="209"/>
      <c r="BA434" s="236" t="str">
        <f>C434</f>
        <v>jakoukoliv cementovou maltou se zatřením spár, s vypláchnutím spár vodou a očištěním povrchu zdiva po vyspárování, s odklizením zbylého materiálu do 20 m, z lomového kamene, kvádrového, cihelného,</v>
      </c>
      <c r="BB434" s="209"/>
      <c r="BC434" s="209"/>
      <c r="BD434" s="209"/>
      <c r="BE434" s="209"/>
      <c r="BF434" s="209"/>
      <c r="BG434" s="209"/>
      <c r="BH434" s="209"/>
    </row>
    <row r="435" spans="1:60" outlineLevel="1" x14ac:dyDescent="0.2">
      <c r="A435" s="216"/>
      <c r="B435" s="217"/>
      <c r="C435" s="257" t="s">
        <v>444</v>
      </c>
      <c r="D435" s="253"/>
      <c r="E435" s="253"/>
      <c r="F435" s="253"/>
      <c r="G435" s="253"/>
      <c r="H435" s="220"/>
      <c r="I435" s="220"/>
      <c r="J435" s="220"/>
      <c r="K435" s="220"/>
      <c r="L435" s="220"/>
      <c r="M435" s="220"/>
      <c r="N435" s="219"/>
      <c r="O435" s="219"/>
      <c r="P435" s="219"/>
      <c r="Q435" s="219"/>
      <c r="R435" s="220"/>
      <c r="S435" s="220"/>
      <c r="T435" s="220"/>
      <c r="U435" s="220"/>
      <c r="V435" s="220"/>
      <c r="W435" s="220"/>
      <c r="X435" s="220"/>
      <c r="Y435" s="209"/>
      <c r="Z435" s="209"/>
      <c r="AA435" s="209"/>
      <c r="AB435" s="209"/>
      <c r="AC435" s="209"/>
      <c r="AD435" s="209"/>
      <c r="AE435" s="209"/>
      <c r="AF435" s="209"/>
      <c r="AG435" s="209" t="s">
        <v>135</v>
      </c>
      <c r="AH435" s="209"/>
      <c r="AI435" s="209"/>
      <c r="AJ435" s="209"/>
      <c r="AK435" s="209"/>
      <c r="AL435" s="209"/>
      <c r="AM435" s="209"/>
      <c r="AN435" s="209"/>
      <c r="AO435" s="209"/>
      <c r="AP435" s="209"/>
      <c r="AQ435" s="209"/>
      <c r="AR435" s="209"/>
      <c r="AS435" s="209"/>
      <c r="AT435" s="209"/>
      <c r="AU435" s="209"/>
      <c r="AV435" s="209"/>
      <c r="AW435" s="209"/>
      <c r="AX435" s="209"/>
      <c r="AY435" s="209"/>
      <c r="AZ435" s="209"/>
      <c r="BA435" s="236" t="str">
        <f>C435</f>
        <v>Se zatřením spár, s vypláchnutím spár vodou a očištěním povrchu zdiva po vyspárování, s odklizením zbylého materiálu do 20 m.</v>
      </c>
      <c r="BB435" s="209"/>
      <c r="BC435" s="209"/>
      <c r="BD435" s="209"/>
      <c r="BE435" s="209"/>
      <c r="BF435" s="209"/>
      <c r="BG435" s="209"/>
      <c r="BH435" s="209"/>
    </row>
    <row r="436" spans="1:60" outlineLevel="1" x14ac:dyDescent="0.2">
      <c r="A436" s="216"/>
      <c r="B436" s="217"/>
      <c r="C436" s="255" t="s">
        <v>250</v>
      </c>
      <c r="D436" s="250"/>
      <c r="E436" s="251"/>
      <c r="F436" s="220"/>
      <c r="G436" s="220"/>
      <c r="H436" s="220"/>
      <c r="I436" s="220"/>
      <c r="J436" s="220"/>
      <c r="K436" s="220"/>
      <c r="L436" s="220"/>
      <c r="M436" s="220"/>
      <c r="N436" s="219"/>
      <c r="O436" s="219"/>
      <c r="P436" s="219"/>
      <c r="Q436" s="219"/>
      <c r="R436" s="220"/>
      <c r="S436" s="220"/>
      <c r="T436" s="220"/>
      <c r="U436" s="220"/>
      <c r="V436" s="220"/>
      <c r="W436" s="220"/>
      <c r="X436" s="220"/>
      <c r="Y436" s="209"/>
      <c r="Z436" s="209"/>
      <c r="AA436" s="209"/>
      <c r="AB436" s="209"/>
      <c r="AC436" s="209"/>
      <c r="AD436" s="209"/>
      <c r="AE436" s="209"/>
      <c r="AF436" s="209"/>
      <c r="AG436" s="209" t="s">
        <v>162</v>
      </c>
      <c r="AH436" s="209">
        <v>0</v>
      </c>
      <c r="AI436" s="209"/>
      <c r="AJ436" s="209"/>
      <c r="AK436" s="209"/>
      <c r="AL436" s="209"/>
      <c r="AM436" s="209"/>
      <c r="AN436" s="209"/>
      <c r="AO436" s="209"/>
      <c r="AP436" s="209"/>
      <c r="AQ436" s="209"/>
      <c r="AR436" s="209"/>
      <c r="AS436" s="209"/>
      <c r="AT436" s="209"/>
      <c r="AU436" s="209"/>
      <c r="AV436" s="209"/>
      <c r="AW436" s="209"/>
      <c r="AX436" s="209"/>
      <c r="AY436" s="209"/>
      <c r="AZ436" s="209"/>
      <c r="BA436" s="209"/>
      <c r="BB436" s="209"/>
      <c r="BC436" s="209"/>
      <c r="BD436" s="209"/>
      <c r="BE436" s="209"/>
      <c r="BF436" s="209"/>
      <c r="BG436" s="209"/>
      <c r="BH436" s="209"/>
    </row>
    <row r="437" spans="1:60" outlineLevel="1" x14ac:dyDescent="0.2">
      <c r="A437" s="216"/>
      <c r="B437" s="217"/>
      <c r="C437" s="255" t="s">
        <v>445</v>
      </c>
      <c r="D437" s="250"/>
      <c r="E437" s="251">
        <v>30.096</v>
      </c>
      <c r="F437" s="220"/>
      <c r="G437" s="220"/>
      <c r="H437" s="220"/>
      <c r="I437" s="220"/>
      <c r="J437" s="220"/>
      <c r="K437" s="220"/>
      <c r="L437" s="220"/>
      <c r="M437" s="220"/>
      <c r="N437" s="219"/>
      <c r="O437" s="219"/>
      <c r="P437" s="219"/>
      <c r="Q437" s="219"/>
      <c r="R437" s="220"/>
      <c r="S437" s="220"/>
      <c r="T437" s="220"/>
      <c r="U437" s="220"/>
      <c r="V437" s="220"/>
      <c r="W437" s="220"/>
      <c r="X437" s="220"/>
      <c r="Y437" s="209"/>
      <c r="Z437" s="209"/>
      <c r="AA437" s="209"/>
      <c r="AB437" s="209"/>
      <c r="AC437" s="209"/>
      <c r="AD437" s="209"/>
      <c r="AE437" s="209"/>
      <c r="AF437" s="209"/>
      <c r="AG437" s="209" t="s">
        <v>162</v>
      </c>
      <c r="AH437" s="209">
        <v>0</v>
      </c>
      <c r="AI437" s="209"/>
      <c r="AJ437" s="209"/>
      <c r="AK437" s="209"/>
      <c r="AL437" s="209"/>
      <c r="AM437" s="209"/>
      <c r="AN437" s="209"/>
      <c r="AO437" s="209"/>
      <c r="AP437" s="209"/>
      <c r="AQ437" s="209"/>
      <c r="AR437" s="209"/>
      <c r="AS437" s="209"/>
      <c r="AT437" s="209"/>
      <c r="AU437" s="209"/>
      <c r="AV437" s="209"/>
      <c r="AW437" s="209"/>
      <c r="AX437" s="209"/>
      <c r="AY437" s="209"/>
      <c r="AZ437" s="209"/>
      <c r="BA437" s="209"/>
      <c r="BB437" s="209"/>
      <c r="BC437" s="209"/>
      <c r="BD437" s="209"/>
      <c r="BE437" s="209"/>
      <c r="BF437" s="209"/>
      <c r="BG437" s="209"/>
      <c r="BH437" s="209"/>
    </row>
    <row r="438" spans="1:60" outlineLevel="1" x14ac:dyDescent="0.2">
      <c r="A438" s="216"/>
      <c r="B438" s="217"/>
      <c r="C438" s="245"/>
      <c r="D438" s="239"/>
      <c r="E438" s="239"/>
      <c r="F438" s="239"/>
      <c r="G438" s="239"/>
      <c r="H438" s="220"/>
      <c r="I438" s="220"/>
      <c r="J438" s="220"/>
      <c r="K438" s="220"/>
      <c r="L438" s="220"/>
      <c r="M438" s="220"/>
      <c r="N438" s="219"/>
      <c r="O438" s="219"/>
      <c r="P438" s="219"/>
      <c r="Q438" s="219"/>
      <c r="R438" s="220"/>
      <c r="S438" s="220"/>
      <c r="T438" s="220"/>
      <c r="U438" s="220"/>
      <c r="V438" s="220"/>
      <c r="W438" s="220"/>
      <c r="X438" s="220"/>
      <c r="Y438" s="209"/>
      <c r="Z438" s="209"/>
      <c r="AA438" s="209"/>
      <c r="AB438" s="209"/>
      <c r="AC438" s="209"/>
      <c r="AD438" s="209"/>
      <c r="AE438" s="209"/>
      <c r="AF438" s="209"/>
      <c r="AG438" s="209" t="s">
        <v>136</v>
      </c>
      <c r="AH438" s="209"/>
      <c r="AI438" s="209"/>
      <c r="AJ438" s="209"/>
      <c r="AK438" s="209"/>
      <c r="AL438" s="209"/>
      <c r="AM438" s="209"/>
      <c r="AN438" s="209"/>
      <c r="AO438" s="209"/>
      <c r="AP438" s="209"/>
      <c r="AQ438" s="209"/>
      <c r="AR438" s="209"/>
      <c r="AS438" s="209"/>
      <c r="AT438" s="209"/>
      <c r="AU438" s="209"/>
      <c r="AV438" s="209"/>
      <c r="AW438" s="209"/>
      <c r="AX438" s="209"/>
      <c r="AY438" s="209"/>
      <c r="AZ438" s="209"/>
      <c r="BA438" s="209"/>
      <c r="BB438" s="209"/>
      <c r="BC438" s="209"/>
      <c r="BD438" s="209"/>
      <c r="BE438" s="209"/>
      <c r="BF438" s="209"/>
      <c r="BG438" s="209"/>
      <c r="BH438" s="209"/>
    </row>
    <row r="439" spans="1:60" outlineLevel="1" x14ac:dyDescent="0.2">
      <c r="A439" s="229">
        <v>57</v>
      </c>
      <c r="B439" s="230" t="s">
        <v>446</v>
      </c>
      <c r="C439" s="243" t="s">
        <v>447</v>
      </c>
      <c r="D439" s="231" t="s">
        <v>180</v>
      </c>
      <c r="E439" s="232">
        <v>19.791499999999999</v>
      </c>
      <c r="F439" s="233"/>
      <c r="G439" s="234">
        <f>ROUND(E439*F439,2)</f>
        <v>0</v>
      </c>
      <c r="H439" s="233"/>
      <c r="I439" s="234">
        <f>ROUND(E439*H439,2)</f>
        <v>0</v>
      </c>
      <c r="J439" s="233"/>
      <c r="K439" s="234">
        <f>ROUND(E439*J439,2)</f>
        <v>0</v>
      </c>
      <c r="L439" s="234">
        <v>21</v>
      </c>
      <c r="M439" s="234">
        <f>G439*(1+L439/100)</f>
        <v>0</v>
      </c>
      <c r="N439" s="232">
        <v>5.2580000000000002E-2</v>
      </c>
      <c r="O439" s="232">
        <f>ROUND(E439*N439,2)</f>
        <v>1.04</v>
      </c>
      <c r="P439" s="232">
        <v>0</v>
      </c>
      <c r="Q439" s="232">
        <f>ROUND(E439*P439,2)</f>
        <v>0</v>
      </c>
      <c r="R439" s="234"/>
      <c r="S439" s="234" t="s">
        <v>146</v>
      </c>
      <c r="T439" s="235" t="s">
        <v>131</v>
      </c>
      <c r="U439" s="220">
        <v>0.91700000000000004</v>
      </c>
      <c r="V439" s="220">
        <f>ROUND(E439*U439,2)</f>
        <v>18.149999999999999</v>
      </c>
      <c r="W439" s="220"/>
      <c r="X439" s="220" t="s">
        <v>448</v>
      </c>
      <c r="Y439" s="209"/>
      <c r="Z439" s="209"/>
      <c r="AA439" s="209"/>
      <c r="AB439" s="209"/>
      <c r="AC439" s="209"/>
      <c r="AD439" s="209"/>
      <c r="AE439" s="209"/>
      <c r="AF439" s="209"/>
      <c r="AG439" s="209" t="s">
        <v>449</v>
      </c>
      <c r="AH439" s="209"/>
      <c r="AI439" s="209"/>
      <c r="AJ439" s="209"/>
      <c r="AK439" s="209"/>
      <c r="AL439" s="209"/>
      <c r="AM439" s="209"/>
      <c r="AN439" s="209"/>
      <c r="AO439" s="209"/>
      <c r="AP439" s="209"/>
      <c r="AQ439" s="209"/>
      <c r="AR439" s="209"/>
      <c r="AS439" s="209"/>
      <c r="AT439" s="209"/>
      <c r="AU439" s="209"/>
      <c r="AV439" s="209"/>
      <c r="AW439" s="209"/>
      <c r="AX439" s="209"/>
      <c r="AY439" s="209"/>
      <c r="AZ439" s="209"/>
      <c r="BA439" s="209"/>
      <c r="BB439" s="209"/>
      <c r="BC439" s="209"/>
      <c r="BD439" s="209"/>
      <c r="BE439" s="209"/>
      <c r="BF439" s="209"/>
      <c r="BG439" s="209"/>
      <c r="BH439" s="209"/>
    </row>
    <row r="440" spans="1:60" outlineLevel="1" x14ac:dyDescent="0.2">
      <c r="A440" s="216"/>
      <c r="B440" s="217"/>
      <c r="C440" s="255" t="s">
        <v>184</v>
      </c>
      <c r="D440" s="250"/>
      <c r="E440" s="251"/>
      <c r="F440" s="220"/>
      <c r="G440" s="220"/>
      <c r="H440" s="220"/>
      <c r="I440" s="220"/>
      <c r="J440" s="220"/>
      <c r="K440" s="220"/>
      <c r="L440" s="220"/>
      <c r="M440" s="220"/>
      <c r="N440" s="219"/>
      <c r="O440" s="219"/>
      <c r="P440" s="219"/>
      <c r="Q440" s="219"/>
      <c r="R440" s="220"/>
      <c r="S440" s="220"/>
      <c r="T440" s="220"/>
      <c r="U440" s="220"/>
      <c r="V440" s="220"/>
      <c r="W440" s="220"/>
      <c r="X440" s="220"/>
      <c r="Y440" s="209"/>
      <c r="Z440" s="209"/>
      <c r="AA440" s="209"/>
      <c r="AB440" s="209"/>
      <c r="AC440" s="209"/>
      <c r="AD440" s="209"/>
      <c r="AE440" s="209"/>
      <c r="AF440" s="209"/>
      <c r="AG440" s="209" t="s">
        <v>162</v>
      </c>
      <c r="AH440" s="209">
        <v>0</v>
      </c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</row>
    <row r="441" spans="1:60" outlineLevel="1" x14ac:dyDescent="0.2">
      <c r="A441" s="216"/>
      <c r="B441" s="217"/>
      <c r="C441" s="255" t="s">
        <v>290</v>
      </c>
      <c r="D441" s="250"/>
      <c r="E441" s="251"/>
      <c r="F441" s="220"/>
      <c r="G441" s="220"/>
      <c r="H441" s="220"/>
      <c r="I441" s="220"/>
      <c r="J441" s="220"/>
      <c r="K441" s="220"/>
      <c r="L441" s="220"/>
      <c r="M441" s="220"/>
      <c r="N441" s="219"/>
      <c r="O441" s="219"/>
      <c r="P441" s="219"/>
      <c r="Q441" s="219"/>
      <c r="R441" s="220"/>
      <c r="S441" s="220"/>
      <c r="T441" s="220"/>
      <c r="U441" s="220"/>
      <c r="V441" s="220"/>
      <c r="W441" s="220"/>
      <c r="X441" s="220"/>
      <c r="Y441" s="209"/>
      <c r="Z441" s="209"/>
      <c r="AA441" s="209"/>
      <c r="AB441" s="209"/>
      <c r="AC441" s="209"/>
      <c r="AD441" s="209"/>
      <c r="AE441" s="209"/>
      <c r="AF441" s="209"/>
      <c r="AG441" s="209" t="s">
        <v>162</v>
      </c>
      <c r="AH441" s="209">
        <v>0</v>
      </c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</row>
    <row r="442" spans="1:60" outlineLevel="1" x14ac:dyDescent="0.2">
      <c r="A442" s="216"/>
      <c r="B442" s="217"/>
      <c r="C442" s="255" t="s">
        <v>291</v>
      </c>
      <c r="D442" s="250"/>
      <c r="E442" s="251"/>
      <c r="F442" s="220"/>
      <c r="G442" s="220"/>
      <c r="H442" s="220"/>
      <c r="I442" s="220"/>
      <c r="J442" s="220"/>
      <c r="K442" s="220"/>
      <c r="L442" s="220"/>
      <c r="M442" s="220"/>
      <c r="N442" s="219"/>
      <c r="O442" s="219"/>
      <c r="P442" s="219"/>
      <c r="Q442" s="219"/>
      <c r="R442" s="220"/>
      <c r="S442" s="220"/>
      <c r="T442" s="220"/>
      <c r="U442" s="220"/>
      <c r="V442" s="220"/>
      <c r="W442" s="220"/>
      <c r="X442" s="220"/>
      <c r="Y442" s="209"/>
      <c r="Z442" s="209"/>
      <c r="AA442" s="209"/>
      <c r="AB442" s="209"/>
      <c r="AC442" s="209"/>
      <c r="AD442" s="209"/>
      <c r="AE442" s="209"/>
      <c r="AF442" s="209"/>
      <c r="AG442" s="209" t="s">
        <v>162</v>
      </c>
      <c r="AH442" s="209">
        <v>0</v>
      </c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</row>
    <row r="443" spans="1:60" outlineLevel="1" x14ac:dyDescent="0.2">
      <c r="A443" s="216"/>
      <c r="B443" s="217"/>
      <c r="C443" s="255" t="s">
        <v>292</v>
      </c>
      <c r="D443" s="250"/>
      <c r="E443" s="251">
        <v>8.9354999999999993</v>
      </c>
      <c r="F443" s="220"/>
      <c r="G443" s="220"/>
      <c r="H443" s="220"/>
      <c r="I443" s="220"/>
      <c r="J443" s="220"/>
      <c r="K443" s="220"/>
      <c r="L443" s="220"/>
      <c r="M443" s="220"/>
      <c r="N443" s="219"/>
      <c r="O443" s="219"/>
      <c r="P443" s="219"/>
      <c r="Q443" s="219"/>
      <c r="R443" s="220"/>
      <c r="S443" s="220"/>
      <c r="T443" s="220"/>
      <c r="U443" s="220"/>
      <c r="V443" s="220"/>
      <c r="W443" s="220"/>
      <c r="X443" s="220"/>
      <c r="Y443" s="209"/>
      <c r="Z443" s="209"/>
      <c r="AA443" s="209"/>
      <c r="AB443" s="209"/>
      <c r="AC443" s="209"/>
      <c r="AD443" s="209"/>
      <c r="AE443" s="209"/>
      <c r="AF443" s="209"/>
      <c r="AG443" s="209" t="s">
        <v>162</v>
      </c>
      <c r="AH443" s="209">
        <v>0</v>
      </c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</row>
    <row r="444" spans="1:60" outlineLevel="1" x14ac:dyDescent="0.2">
      <c r="A444" s="216"/>
      <c r="B444" s="217"/>
      <c r="C444" s="255" t="s">
        <v>184</v>
      </c>
      <c r="D444" s="250"/>
      <c r="E444" s="251"/>
      <c r="F444" s="220"/>
      <c r="G444" s="220"/>
      <c r="H444" s="220"/>
      <c r="I444" s="220"/>
      <c r="J444" s="220"/>
      <c r="K444" s="220"/>
      <c r="L444" s="220"/>
      <c r="M444" s="220"/>
      <c r="N444" s="219"/>
      <c r="O444" s="219"/>
      <c r="P444" s="219"/>
      <c r="Q444" s="219"/>
      <c r="R444" s="220"/>
      <c r="S444" s="220"/>
      <c r="T444" s="220"/>
      <c r="U444" s="220"/>
      <c r="V444" s="220"/>
      <c r="W444" s="220"/>
      <c r="X444" s="220"/>
      <c r="Y444" s="209"/>
      <c r="Z444" s="209"/>
      <c r="AA444" s="209"/>
      <c r="AB444" s="209"/>
      <c r="AC444" s="209"/>
      <c r="AD444" s="209"/>
      <c r="AE444" s="209"/>
      <c r="AF444" s="209"/>
      <c r="AG444" s="209" t="s">
        <v>162</v>
      </c>
      <c r="AH444" s="209">
        <v>0</v>
      </c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</row>
    <row r="445" spans="1:60" outlineLevel="1" x14ac:dyDescent="0.2">
      <c r="A445" s="216"/>
      <c r="B445" s="217"/>
      <c r="C445" s="255" t="s">
        <v>203</v>
      </c>
      <c r="D445" s="250"/>
      <c r="E445" s="251"/>
      <c r="F445" s="220"/>
      <c r="G445" s="220"/>
      <c r="H445" s="220"/>
      <c r="I445" s="220"/>
      <c r="J445" s="220"/>
      <c r="K445" s="220"/>
      <c r="L445" s="220"/>
      <c r="M445" s="220"/>
      <c r="N445" s="219"/>
      <c r="O445" s="219"/>
      <c r="P445" s="219"/>
      <c r="Q445" s="219"/>
      <c r="R445" s="220"/>
      <c r="S445" s="220"/>
      <c r="T445" s="220"/>
      <c r="U445" s="220"/>
      <c r="V445" s="220"/>
      <c r="W445" s="220"/>
      <c r="X445" s="220"/>
      <c r="Y445" s="209"/>
      <c r="Z445" s="209"/>
      <c r="AA445" s="209"/>
      <c r="AB445" s="209"/>
      <c r="AC445" s="209"/>
      <c r="AD445" s="209"/>
      <c r="AE445" s="209"/>
      <c r="AF445" s="209"/>
      <c r="AG445" s="209" t="s">
        <v>162</v>
      </c>
      <c r="AH445" s="209">
        <v>0</v>
      </c>
      <c r="AI445" s="209"/>
      <c r="AJ445" s="209"/>
      <c r="AK445" s="209"/>
      <c r="AL445" s="209"/>
      <c r="AM445" s="209"/>
      <c r="AN445" s="209"/>
      <c r="AO445" s="209"/>
      <c r="AP445" s="209"/>
      <c r="AQ445" s="209"/>
      <c r="AR445" s="209"/>
      <c r="AS445" s="209"/>
      <c r="AT445" s="209"/>
      <c r="AU445" s="209"/>
      <c r="AV445" s="209"/>
      <c r="AW445" s="209"/>
      <c r="AX445" s="209"/>
      <c r="AY445" s="209"/>
      <c r="AZ445" s="209"/>
      <c r="BA445" s="209"/>
      <c r="BB445" s="209"/>
      <c r="BC445" s="209"/>
      <c r="BD445" s="209"/>
      <c r="BE445" s="209"/>
      <c r="BF445" s="209"/>
      <c r="BG445" s="209"/>
      <c r="BH445" s="209"/>
    </row>
    <row r="446" spans="1:60" outlineLevel="1" x14ac:dyDescent="0.2">
      <c r="A446" s="216"/>
      <c r="B446" s="217"/>
      <c r="C446" s="255" t="s">
        <v>429</v>
      </c>
      <c r="D446" s="250"/>
      <c r="E446" s="251">
        <v>6.1985000000000001</v>
      </c>
      <c r="F446" s="220"/>
      <c r="G446" s="220"/>
      <c r="H446" s="220"/>
      <c r="I446" s="220"/>
      <c r="J446" s="220"/>
      <c r="K446" s="220"/>
      <c r="L446" s="220"/>
      <c r="M446" s="220"/>
      <c r="N446" s="219"/>
      <c r="O446" s="219"/>
      <c r="P446" s="219"/>
      <c r="Q446" s="219"/>
      <c r="R446" s="220"/>
      <c r="S446" s="220"/>
      <c r="T446" s="220"/>
      <c r="U446" s="220"/>
      <c r="V446" s="220"/>
      <c r="W446" s="220"/>
      <c r="X446" s="220"/>
      <c r="Y446" s="209"/>
      <c r="Z446" s="209"/>
      <c r="AA446" s="209"/>
      <c r="AB446" s="209"/>
      <c r="AC446" s="209"/>
      <c r="AD446" s="209"/>
      <c r="AE446" s="209"/>
      <c r="AF446" s="209"/>
      <c r="AG446" s="209" t="s">
        <v>162</v>
      </c>
      <c r="AH446" s="209">
        <v>0</v>
      </c>
      <c r="AI446" s="209"/>
      <c r="AJ446" s="209"/>
      <c r="AK446" s="209"/>
      <c r="AL446" s="209"/>
      <c r="AM446" s="209"/>
      <c r="AN446" s="209"/>
      <c r="AO446" s="209"/>
      <c r="AP446" s="209"/>
      <c r="AQ446" s="209"/>
      <c r="AR446" s="209"/>
      <c r="AS446" s="209"/>
      <c r="AT446" s="209"/>
      <c r="AU446" s="209"/>
      <c r="AV446" s="209"/>
      <c r="AW446" s="209"/>
      <c r="AX446" s="209"/>
      <c r="AY446" s="209"/>
      <c r="AZ446" s="209"/>
      <c r="BA446" s="209"/>
      <c r="BB446" s="209"/>
      <c r="BC446" s="209"/>
      <c r="BD446" s="209"/>
      <c r="BE446" s="209"/>
      <c r="BF446" s="209"/>
      <c r="BG446" s="209"/>
      <c r="BH446" s="209"/>
    </row>
    <row r="447" spans="1:60" outlineLevel="1" x14ac:dyDescent="0.2">
      <c r="A447" s="216"/>
      <c r="B447" s="217"/>
      <c r="C447" s="255" t="s">
        <v>205</v>
      </c>
      <c r="D447" s="250"/>
      <c r="E447" s="251"/>
      <c r="F447" s="220"/>
      <c r="G447" s="220"/>
      <c r="H447" s="220"/>
      <c r="I447" s="220"/>
      <c r="J447" s="220"/>
      <c r="K447" s="220"/>
      <c r="L447" s="220"/>
      <c r="M447" s="220"/>
      <c r="N447" s="219"/>
      <c r="O447" s="219"/>
      <c r="P447" s="219"/>
      <c r="Q447" s="219"/>
      <c r="R447" s="220"/>
      <c r="S447" s="220"/>
      <c r="T447" s="220"/>
      <c r="U447" s="220"/>
      <c r="V447" s="220"/>
      <c r="W447" s="220"/>
      <c r="X447" s="220"/>
      <c r="Y447" s="209"/>
      <c r="Z447" s="209"/>
      <c r="AA447" s="209"/>
      <c r="AB447" s="209"/>
      <c r="AC447" s="209"/>
      <c r="AD447" s="209"/>
      <c r="AE447" s="209"/>
      <c r="AF447" s="209"/>
      <c r="AG447" s="209" t="s">
        <v>162</v>
      </c>
      <c r="AH447" s="209">
        <v>0</v>
      </c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9"/>
      <c r="AS447" s="209"/>
      <c r="AT447" s="209"/>
      <c r="AU447" s="209"/>
      <c r="AV447" s="209"/>
      <c r="AW447" s="209"/>
      <c r="AX447" s="209"/>
      <c r="AY447" s="209"/>
      <c r="AZ447" s="209"/>
      <c r="BA447" s="209"/>
      <c r="BB447" s="209"/>
      <c r="BC447" s="209"/>
      <c r="BD447" s="209"/>
      <c r="BE447" s="209"/>
      <c r="BF447" s="209"/>
      <c r="BG447" s="209"/>
      <c r="BH447" s="209"/>
    </row>
    <row r="448" spans="1:60" outlineLevel="1" x14ac:dyDescent="0.2">
      <c r="A448" s="216"/>
      <c r="B448" s="217"/>
      <c r="C448" s="255" t="s">
        <v>430</v>
      </c>
      <c r="D448" s="250"/>
      <c r="E448" s="251">
        <v>3.7374999999999998</v>
      </c>
      <c r="F448" s="220"/>
      <c r="G448" s="220"/>
      <c r="H448" s="220"/>
      <c r="I448" s="220"/>
      <c r="J448" s="220"/>
      <c r="K448" s="220"/>
      <c r="L448" s="220"/>
      <c r="M448" s="220"/>
      <c r="N448" s="219"/>
      <c r="O448" s="219"/>
      <c r="P448" s="219"/>
      <c r="Q448" s="219"/>
      <c r="R448" s="220"/>
      <c r="S448" s="220"/>
      <c r="T448" s="220"/>
      <c r="U448" s="220"/>
      <c r="V448" s="220"/>
      <c r="W448" s="220"/>
      <c r="X448" s="220"/>
      <c r="Y448" s="209"/>
      <c r="Z448" s="209"/>
      <c r="AA448" s="209"/>
      <c r="AB448" s="209"/>
      <c r="AC448" s="209"/>
      <c r="AD448" s="209"/>
      <c r="AE448" s="209"/>
      <c r="AF448" s="209"/>
      <c r="AG448" s="209" t="s">
        <v>162</v>
      </c>
      <c r="AH448" s="209">
        <v>0</v>
      </c>
      <c r="AI448" s="209"/>
      <c r="AJ448" s="209"/>
      <c r="AK448" s="209"/>
      <c r="AL448" s="209"/>
      <c r="AM448" s="209"/>
      <c r="AN448" s="209"/>
      <c r="AO448" s="209"/>
      <c r="AP448" s="209"/>
      <c r="AQ448" s="209"/>
      <c r="AR448" s="209"/>
      <c r="AS448" s="209"/>
      <c r="AT448" s="209"/>
      <c r="AU448" s="209"/>
      <c r="AV448" s="209"/>
      <c r="AW448" s="209"/>
      <c r="AX448" s="209"/>
      <c r="AY448" s="209"/>
      <c r="AZ448" s="209"/>
      <c r="BA448" s="209"/>
      <c r="BB448" s="209"/>
      <c r="BC448" s="209"/>
      <c r="BD448" s="209"/>
      <c r="BE448" s="209"/>
      <c r="BF448" s="209"/>
      <c r="BG448" s="209"/>
      <c r="BH448" s="209"/>
    </row>
    <row r="449" spans="1:60" outlineLevel="1" x14ac:dyDescent="0.2">
      <c r="A449" s="216"/>
      <c r="B449" s="217"/>
      <c r="C449" s="255" t="s">
        <v>207</v>
      </c>
      <c r="D449" s="250"/>
      <c r="E449" s="251"/>
      <c r="F449" s="220"/>
      <c r="G449" s="220"/>
      <c r="H449" s="220"/>
      <c r="I449" s="220"/>
      <c r="J449" s="220"/>
      <c r="K449" s="220"/>
      <c r="L449" s="220"/>
      <c r="M449" s="220"/>
      <c r="N449" s="219"/>
      <c r="O449" s="219"/>
      <c r="P449" s="219"/>
      <c r="Q449" s="219"/>
      <c r="R449" s="220"/>
      <c r="S449" s="220"/>
      <c r="T449" s="220"/>
      <c r="U449" s="220"/>
      <c r="V449" s="220"/>
      <c r="W449" s="220"/>
      <c r="X449" s="220"/>
      <c r="Y449" s="209"/>
      <c r="Z449" s="209"/>
      <c r="AA449" s="209"/>
      <c r="AB449" s="209"/>
      <c r="AC449" s="209"/>
      <c r="AD449" s="209"/>
      <c r="AE449" s="209"/>
      <c r="AF449" s="209"/>
      <c r="AG449" s="209" t="s">
        <v>162</v>
      </c>
      <c r="AH449" s="209">
        <v>0</v>
      </c>
      <c r="AI449" s="209"/>
      <c r="AJ449" s="209"/>
      <c r="AK449" s="209"/>
      <c r="AL449" s="209"/>
      <c r="AM449" s="209"/>
      <c r="AN449" s="209"/>
      <c r="AO449" s="209"/>
      <c r="AP449" s="209"/>
      <c r="AQ449" s="209"/>
      <c r="AR449" s="209"/>
      <c r="AS449" s="209"/>
      <c r="AT449" s="209"/>
      <c r="AU449" s="209"/>
      <c r="AV449" s="209"/>
      <c r="AW449" s="209"/>
      <c r="AX449" s="209"/>
      <c r="AY449" s="209"/>
      <c r="AZ449" s="209"/>
      <c r="BA449" s="209"/>
      <c r="BB449" s="209"/>
      <c r="BC449" s="209"/>
      <c r="BD449" s="209"/>
      <c r="BE449" s="209"/>
      <c r="BF449" s="209"/>
      <c r="BG449" s="209"/>
      <c r="BH449" s="209"/>
    </row>
    <row r="450" spans="1:60" outlineLevel="1" x14ac:dyDescent="0.2">
      <c r="A450" s="216"/>
      <c r="B450" s="217"/>
      <c r="C450" s="255" t="s">
        <v>431</v>
      </c>
      <c r="D450" s="250"/>
      <c r="E450" s="251">
        <v>0.92</v>
      </c>
      <c r="F450" s="220"/>
      <c r="G450" s="220"/>
      <c r="H450" s="220"/>
      <c r="I450" s="220"/>
      <c r="J450" s="220"/>
      <c r="K450" s="220"/>
      <c r="L450" s="220"/>
      <c r="M450" s="220"/>
      <c r="N450" s="219"/>
      <c r="O450" s="219"/>
      <c r="P450" s="219"/>
      <c r="Q450" s="219"/>
      <c r="R450" s="220"/>
      <c r="S450" s="220"/>
      <c r="T450" s="220"/>
      <c r="U450" s="220"/>
      <c r="V450" s="220"/>
      <c r="W450" s="220"/>
      <c r="X450" s="220"/>
      <c r="Y450" s="209"/>
      <c r="Z450" s="209"/>
      <c r="AA450" s="209"/>
      <c r="AB450" s="209"/>
      <c r="AC450" s="209"/>
      <c r="AD450" s="209"/>
      <c r="AE450" s="209"/>
      <c r="AF450" s="209"/>
      <c r="AG450" s="209" t="s">
        <v>162</v>
      </c>
      <c r="AH450" s="209">
        <v>0</v>
      </c>
      <c r="AI450" s="209"/>
      <c r="AJ450" s="209"/>
      <c r="AK450" s="209"/>
      <c r="AL450" s="209"/>
      <c r="AM450" s="209"/>
      <c r="AN450" s="209"/>
      <c r="AO450" s="209"/>
      <c r="AP450" s="209"/>
      <c r="AQ450" s="209"/>
      <c r="AR450" s="209"/>
      <c r="AS450" s="209"/>
      <c r="AT450" s="209"/>
      <c r="AU450" s="209"/>
      <c r="AV450" s="209"/>
      <c r="AW450" s="209"/>
      <c r="AX450" s="209"/>
      <c r="AY450" s="209"/>
      <c r="AZ450" s="209"/>
      <c r="BA450" s="209"/>
      <c r="BB450" s="209"/>
      <c r="BC450" s="209"/>
      <c r="BD450" s="209"/>
      <c r="BE450" s="209"/>
      <c r="BF450" s="209"/>
      <c r="BG450" s="209"/>
      <c r="BH450" s="209"/>
    </row>
    <row r="451" spans="1:60" outlineLevel="1" x14ac:dyDescent="0.2">
      <c r="A451" s="216"/>
      <c r="B451" s="217"/>
      <c r="C451" s="245"/>
      <c r="D451" s="239"/>
      <c r="E451" s="239"/>
      <c r="F451" s="239"/>
      <c r="G451" s="239"/>
      <c r="H451" s="220"/>
      <c r="I451" s="220"/>
      <c r="J451" s="220"/>
      <c r="K451" s="220"/>
      <c r="L451" s="220"/>
      <c r="M451" s="220"/>
      <c r="N451" s="219"/>
      <c r="O451" s="219"/>
      <c r="P451" s="219"/>
      <c r="Q451" s="219"/>
      <c r="R451" s="220"/>
      <c r="S451" s="220"/>
      <c r="T451" s="220"/>
      <c r="U451" s="220"/>
      <c r="V451" s="220"/>
      <c r="W451" s="220"/>
      <c r="X451" s="220"/>
      <c r="Y451" s="209"/>
      <c r="Z451" s="209"/>
      <c r="AA451" s="209"/>
      <c r="AB451" s="209"/>
      <c r="AC451" s="209"/>
      <c r="AD451" s="209"/>
      <c r="AE451" s="209"/>
      <c r="AF451" s="209"/>
      <c r="AG451" s="209" t="s">
        <v>136</v>
      </c>
      <c r="AH451" s="209"/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</row>
    <row r="452" spans="1:60" x14ac:dyDescent="0.2">
      <c r="A452" s="223" t="s">
        <v>125</v>
      </c>
      <c r="B452" s="224" t="s">
        <v>80</v>
      </c>
      <c r="C452" s="242" t="s">
        <v>81</v>
      </c>
      <c r="D452" s="225"/>
      <c r="E452" s="226"/>
      <c r="F452" s="227"/>
      <c r="G452" s="227">
        <f>SUMIF(AG453:AG479,"&lt;&gt;NOR",G453:G479)</f>
        <v>0</v>
      </c>
      <c r="H452" s="227"/>
      <c r="I452" s="227">
        <f>SUM(I453:I479)</f>
        <v>0</v>
      </c>
      <c r="J452" s="227"/>
      <c r="K452" s="227">
        <f>SUM(K453:K479)</f>
        <v>0</v>
      </c>
      <c r="L452" s="227"/>
      <c r="M452" s="227">
        <f>SUM(M453:M479)</f>
        <v>0</v>
      </c>
      <c r="N452" s="226"/>
      <c r="O452" s="226">
        <f>SUM(O453:O479)</f>
        <v>0</v>
      </c>
      <c r="P452" s="226"/>
      <c r="Q452" s="226">
        <f>SUM(Q453:Q479)</f>
        <v>0</v>
      </c>
      <c r="R452" s="227"/>
      <c r="S452" s="227"/>
      <c r="T452" s="228"/>
      <c r="U452" s="222"/>
      <c r="V452" s="222">
        <f>SUM(V453:V479)</f>
        <v>8.7200000000000006</v>
      </c>
      <c r="W452" s="222"/>
      <c r="X452" s="222"/>
      <c r="AG452" t="s">
        <v>126</v>
      </c>
    </row>
    <row r="453" spans="1:60" outlineLevel="1" x14ac:dyDescent="0.2">
      <c r="A453" s="229">
        <v>58</v>
      </c>
      <c r="B453" s="230" t="s">
        <v>450</v>
      </c>
      <c r="C453" s="243" t="s">
        <v>451</v>
      </c>
      <c r="D453" s="231" t="s">
        <v>364</v>
      </c>
      <c r="E453" s="232">
        <v>9.28125</v>
      </c>
      <c r="F453" s="233"/>
      <c r="G453" s="234">
        <f>ROUND(E453*F453,2)</f>
        <v>0</v>
      </c>
      <c r="H453" s="233"/>
      <c r="I453" s="234">
        <f>ROUND(E453*H453,2)</f>
        <v>0</v>
      </c>
      <c r="J453" s="233"/>
      <c r="K453" s="234">
        <f>ROUND(E453*J453,2)</f>
        <v>0</v>
      </c>
      <c r="L453" s="234">
        <v>21</v>
      </c>
      <c r="M453" s="234">
        <f>G453*(1+L453/100)</f>
        <v>0</v>
      </c>
      <c r="N453" s="232">
        <v>0</v>
      </c>
      <c r="O453" s="232">
        <f>ROUND(E453*N453,2)</f>
        <v>0</v>
      </c>
      <c r="P453" s="232">
        <v>0</v>
      </c>
      <c r="Q453" s="232">
        <f>ROUND(E453*P453,2)</f>
        <v>0</v>
      </c>
      <c r="R453" s="234"/>
      <c r="S453" s="234" t="s">
        <v>146</v>
      </c>
      <c r="T453" s="235" t="s">
        <v>131</v>
      </c>
      <c r="U453" s="220">
        <v>0.93899999999999995</v>
      </c>
      <c r="V453" s="220">
        <f>ROUND(E453*U453,2)</f>
        <v>8.7200000000000006</v>
      </c>
      <c r="W453" s="220"/>
      <c r="X453" s="220" t="s">
        <v>147</v>
      </c>
      <c r="Y453" s="209"/>
      <c r="Z453" s="209"/>
      <c r="AA453" s="209"/>
      <c r="AB453" s="209"/>
      <c r="AC453" s="209"/>
      <c r="AD453" s="209"/>
      <c r="AE453" s="209"/>
      <c r="AF453" s="209"/>
      <c r="AG453" s="209" t="s">
        <v>148</v>
      </c>
      <c r="AH453" s="209"/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</row>
    <row r="454" spans="1:60" outlineLevel="1" x14ac:dyDescent="0.2">
      <c r="A454" s="216"/>
      <c r="B454" s="217"/>
      <c r="C454" s="244" t="s">
        <v>452</v>
      </c>
      <c r="D454" s="237"/>
      <c r="E454" s="237"/>
      <c r="F454" s="237"/>
      <c r="G454" s="237"/>
      <c r="H454" s="220"/>
      <c r="I454" s="220"/>
      <c r="J454" s="220"/>
      <c r="K454" s="220"/>
      <c r="L454" s="220"/>
      <c r="M454" s="220"/>
      <c r="N454" s="219"/>
      <c r="O454" s="219"/>
      <c r="P454" s="219"/>
      <c r="Q454" s="219"/>
      <c r="R454" s="220"/>
      <c r="S454" s="220"/>
      <c r="T454" s="220"/>
      <c r="U454" s="220"/>
      <c r="V454" s="220"/>
      <c r="W454" s="220"/>
      <c r="X454" s="220"/>
      <c r="Y454" s="209"/>
      <c r="Z454" s="209"/>
      <c r="AA454" s="209"/>
      <c r="AB454" s="209"/>
      <c r="AC454" s="209"/>
      <c r="AD454" s="209"/>
      <c r="AE454" s="209"/>
      <c r="AF454" s="209"/>
      <c r="AG454" s="209" t="s">
        <v>135</v>
      </c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</row>
    <row r="455" spans="1:60" outlineLevel="1" x14ac:dyDescent="0.2">
      <c r="A455" s="216"/>
      <c r="B455" s="217"/>
      <c r="C455" s="255" t="s">
        <v>184</v>
      </c>
      <c r="D455" s="250"/>
      <c r="E455" s="251"/>
      <c r="F455" s="220"/>
      <c r="G455" s="220"/>
      <c r="H455" s="220"/>
      <c r="I455" s="220"/>
      <c r="J455" s="220"/>
      <c r="K455" s="220"/>
      <c r="L455" s="220"/>
      <c r="M455" s="220"/>
      <c r="N455" s="219"/>
      <c r="O455" s="219"/>
      <c r="P455" s="219"/>
      <c r="Q455" s="219"/>
      <c r="R455" s="220"/>
      <c r="S455" s="220"/>
      <c r="T455" s="220"/>
      <c r="U455" s="220"/>
      <c r="V455" s="220"/>
      <c r="W455" s="220"/>
      <c r="X455" s="220"/>
      <c r="Y455" s="209"/>
      <c r="Z455" s="209"/>
      <c r="AA455" s="209"/>
      <c r="AB455" s="209"/>
      <c r="AC455" s="209"/>
      <c r="AD455" s="209"/>
      <c r="AE455" s="209"/>
      <c r="AF455" s="209"/>
      <c r="AG455" s="209" t="s">
        <v>162</v>
      </c>
      <c r="AH455" s="209">
        <v>0</v>
      </c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</row>
    <row r="456" spans="1:60" outlineLevel="1" x14ac:dyDescent="0.2">
      <c r="A456" s="216"/>
      <c r="B456" s="217"/>
      <c r="C456" s="255" t="s">
        <v>453</v>
      </c>
      <c r="D456" s="250"/>
      <c r="E456" s="251">
        <v>9.28125</v>
      </c>
      <c r="F456" s="220"/>
      <c r="G456" s="220"/>
      <c r="H456" s="220"/>
      <c r="I456" s="220"/>
      <c r="J456" s="220"/>
      <c r="K456" s="220"/>
      <c r="L456" s="220"/>
      <c r="M456" s="220"/>
      <c r="N456" s="219"/>
      <c r="O456" s="219"/>
      <c r="P456" s="219"/>
      <c r="Q456" s="219"/>
      <c r="R456" s="220"/>
      <c r="S456" s="220"/>
      <c r="T456" s="220"/>
      <c r="U456" s="220"/>
      <c r="V456" s="220"/>
      <c r="W456" s="220"/>
      <c r="X456" s="220"/>
      <c r="Y456" s="209"/>
      <c r="Z456" s="209"/>
      <c r="AA456" s="209"/>
      <c r="AB456" s="209"/>
      <c r="AC456" s="209"/>
      <c r="AD456" s="209"/>
      <c r="AE456" s="209"/>
      <c r="AF456" s="209"/>
      <c r="AG456" s="209" t="s">
        <v>162</v>
      </c>
      <c r="AH456" s="209">
        <v>0</v>
      </c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</row>
    <row r="457" spans="1:60" outlineLevel="1" x14ac:dyDescent="0.2">
      <c r="A457" s="216"/>
      <c r="B457" s="217"/>
      <c r="C457" s="245"/>
      <c r="D457" s="239"/>
      <c r="E457" s="239"/>
      <c r="F457" s="239"/>
      <c r="G457" s="239"/>
      <c r="H457" s="220"/>
      <c r="I457" s="220"/>
      <c r="J457" s="220"/>
      <c r="K457" s="220"/>
      <c r="L457" s="220"/>
      <c r="M457" s="220"/>
      <c r="N457" s="219"/>
      <c r="O457" s="219"/>
      <c r="P457" s="219"/>
      <c r="Q457" s="219"/>
      <c r="R457" s="220"/>
      <c r="S457" s="220"/>
      <c r="T457" s="220"/>
      <c r="U457" s="220"/>
      <c r="V457" s="220"/>
      <c r="W457" s="220"/>
      <c r="X457" s="220"/>
      <c r="Y457" s="209"/>
      <c r="Z457" s="209"/>
      <c r="AA457" s="209"/>
      <c r="AB457" s="209"/>
      <c r="AC457" s="209"/>
      <c r="AD457" s="209"/>
      <c r="AE457" s="209"/>
      <c r="AF457" s="209"/>
      <c r="AG457" s="209" t="s">
        <v>136</v>
      </c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</row>
    <row r="458" spans="1:60" outlineLevel="1" x14ac:dyDescent="0.2">
      <c r="A458" s="229">
        <v>59</v>
      </c>
      <c r="B458" s="230" t="s">
        <v>454</v>
      </c>
      <c r="C458" s="243" t="s">
        <v>455</v>
      </c>
      <c r="D458" s="231" t="s">
        <v>456</v>
      </c>
      <c r="E458" s="232">
        <v>5</v>
      </c>
      <c r="F458" s="233"/>
      <c r="G458" s="234">
        <f>ROUND(E458*F458,2)</f>
        <v>0</v>
      </c>
      <c r="H458" s="233"/>
      <c r="I458" s="234">
        <f>ROUND(E458*H458,2)</f>
        <v>0</v>
      </c>
      <c r="J458" s="233"/>
      <c r="K458" s="234">
        <f>ROUND(E458*J458,2)</f>
        <v>0</v>
      </c>
      <c r="L458" s="234">
        <v>21</v>
      </c>
      <c r="M458" s="234">
        <f>G458*(1+L458/100)</f>
        <v>0</v>
      </c>
      <c r="N458" s="232">
        <v>0</v>
      </c>
      <c r="O458" s="232">
        <f>ROUND(E458*N458,2)</f>
        <v>0</v>
      </c>
      <c r="P458" s="232">
        <v>0</v>
      </c>
      <c r="Q458" s="232">
        <f>ROUND(E458*P458,2)</f>
        <v>0</v>
      </c>
      <c r="R458" s="234"/>
      <c r="S458" s="234" t="s">
        <v>146</v>
      </c>
      <c r="T458" s="235" t="s">
        <v>131</v>
      </c>
      <c r="U458" s="220">
        <v>0</v>
      </c>
      <c r="V458" s="220">
        <f>ROUND(E458*U458,2)</f>
        <v>0</v>
      </c>
      <c r="W458" s="220"/>
      <c r="X458" s="220" t="s">
        <v>147</v>
      </c>
      <c r="Y458" s="209"/>
      <c r="Z458" s="209"/>
      <c r="AA458" s="209"/>
      <c r="AB458" s="209"/>
      <c r="AC458" s="209"/>
      <c r="AD458" s="209"/>
      <c r="AE458" s="209"/>
      <c r="AF458" s="209"/>
      <c r="AG458" s="209" t="s">
        <v>426</v>
      </c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</row>
    <row r="459" spans="1:60" outlineLevel="1" x14ac:dyDescent="0.2">
      <c r="A459" s="216"/>
      <c r="B459" s="217"/>
      <c r="C459" s="255" t="s">
        <v>184</v>
      </c>
      <c r="D459" s="250"/>
      <c r="E459" s="251"/>
      <c r="F459" s="220"/>
      <c r="G459" s="220"/>
      <c r="H459" s="220"/>
      <c r="I459" s="220"/>
      <c r="J459" s="220"/>
      <c r="K459" s="220"/>
      <c r="L459" s="220"/>
      <c r="M459" s="220"/>
      <c r="N459" s="219"/>
      <c r="O459" s="219"/>
      <c r="P459" s="219"/>
      <c r="Q459" s="219"/>
      <c r="R459" s="220"/>
      <c r="S459" s="220"/>
      <c r="T459" s="220"/>
      <c r="U459" s="220"/>
      <c r="V459" s="220"/>
      <c r="W459" s="220"/>
      <c r="X459" s="220"/>
      <c r="Y459" s="209"/>
      <c r="Z459" s="209"/>
      <c r="AA459" s="209"/>
      <c r="AB459" s="209"/>
      <c r="AC459" s="209"/>
      <c r="AD459" s="209"/>
      <c r="AE459" s="209"/>
      <c r="AF459" s="209"/>
      <c r="AG459" s="209" t="s">
        <v>162</v>
      </c>
      <c r="AH459" s="209">
        <v>0</v>
      </c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</row>
    <row r="460" spans="1:60" outlineLevel="1" x14ac:dyDescent="0.2">
      <c r="A460" s="216"/>
      <c r="B460" s="217"/>
      <c r="C460" s="255" t="s">
        <v>457</v>
      </c>
      <c r="D460" s="250"/>
      <c r="E460" s="251">
        <v>5</v>
      </c>
      <c r="F460" s="220"/>
      <c r="G460" s="220"/>
      <c r="H460" s="220"/>
      <c r="I460" s="220"/>
      <c r="J460" s="220"/>
      <c r="K460" s="220"/>
      <c r="L460" s="220"/>
      <c r="M460" s="220"/>
      <c r="N460" s="219"/>
      <c r="O460" s="219"/>
      <c r="P460" s="219"/>
      <c r="Q460" s="219"/>
      <c r="R460" s="220"/>
      <c r="S460" s="220"/>
      <c r="T460" s="220"/>
      <c r="U460" s="220"/>
      <c r="V460" s="220"/>
      <c r="W460" s="220"/>
      <c r="X460" s="220"/>
      <c r="Y460" s="209"/>
      <c r="Z460" s="209"/>
      <c r="AA460" s="209"/>
      <c r="AB460" s="209"/>
      <c r="AC460" s="209"/>
      <c r="AD460" s="209"/>
      <c r="AE460" s="209"/>
      <c r="AF460" s="209"/>
      <c r="AG460" s="209" t="s">
        <v>162</v>
      </c>
      <c r="AH460" s="209">
        <v>0</v>
      </c>
      <c r="AI460" s="209"/>
      <c r="AJ460" s="209"/>
      <c r="AK460" s="209"/>
      <c r="AL460" s="209"/>
      <c r="AM460" s="209"/>
      <c r="AN460" s="209"/>
      <c r="AO460" s="209"/>
      <c r="AP460" s="209"/>
      <c r="AQ460" s="209"/>
      <c r="AR460" s="209"/>
      <c r="AS460" s="209"/>
      <c r="AT460" s="209"/>
      <c r="AU460" s="209"/>
      <c r="AV460" s="209"/>
      <c r="AW460" s="209"/>
      <c r="AX460" s="209"/>
      <c r="AY460" s="209"/>
      <c r="AZ460" s="209"/>
      <c r="BA460" s="209"/>
      <c r="BB460" s="209"/>
      <c r="BC460" s="209"/>
      <c r="BD460" s="209"/>
      <c r="BE460" s="209"/>
      <c r="BF460" s="209"/>
      <c r="BG460" s="209"/>
      <c r="BH460" s="209"/>
    </row>
    <row r="461" spans="1:60" outlineLevel="1" x14ac:dyDescent="0.2">
      <c r="A461" s="216"/>
      <c r="B461" s="217"/>
      <c r="C461" s="245"/>
      <c r="D461" s="239"/>
      <c r="E461" s="239"/>
      <c r="F461" s="239"/>
      <c r="G461" s="239"/>
      <c r="H461" s="220"/>
      <c r="I461" s="220"/>
      <c r="J461" s="220"/>
      <c r="K461" s="220"/>
      <c r="L461" s="220"/>
      <c r="M461" s="220"/>
      <c r="N461" s="219"/>
      <c r="O461" s="219"/>
      <c r="P461" s="219"/>
      <c r="Q461" s="219"/>
      <c r="R461" s="220"/>
      <c r="S461" s="220"/>
      <c r="T461" s="220"/>
      <c r="U461" s="220"/>
      <c r="V461" s="220"/>
      <c r="W461" s="220"/>
      <c r="X461" s="220"/>
      <c r="Y461" s="209"/>
      <c r="Z461" s="209"/>
      <c r="AA461" s="209"/>
      <c r="AB461" s="209"/>
      <c r="AC461" s="209"/>
      <c r="AD461" s="209"/>
      <c r="AE461" s="209"/>
      <c r="AF461" s="209"/>
      <c r="AG461" s="209" t="s">
        <v>136</v>
      </c>
      <c r="AH461" s="209"/>
      <c r="AI461" s="209"/>
      <c r="AJ461" s="209"/>
      <c r="AK461" s="209"/>
      <c r="AL461" s="209"/>
      <c r="AM461" s="209"/>
      <c r="AN461" s="209"/>
      <c r="AO461" s="209"/>
      <c r="AP461" s="209"/>
      <c r="AQ461" s="209"/>
      <c r="AR461" s="209"/>
      <c r="AS461" s="209"/>
      <c r="AT461" s="209"/>
      <c r="AU461" s="209"/>
      <c r="AV461" s="209"/>
      <c r="AW461" s="209"/>
      <c r="AX461" s="209"/>
      <c r="AY461" s="209"/>
      <c r="AZ461" s="209"/>
      <c r="BA461" s="209"/>
      <c r="BB461" s="209"/>
      <c r="BC461" s="209"/>
      <c r="BD461" s="209"/>
      <c r="BE461" s="209"/>
      <c r="BF461" s="209"/>
      <c r="BG461" s="209"/>
      <c r="BH461" s="209"/>
    </row>
    <row r="462" spans="1:60" outlineLevel="1" x14ac:dyDescent="0.2">
      <c r="A462" s="229">
        <v>60</v>
      </c>
      <c r="B462" s="230" t="s">
        <v>458</v>
      </c>
      <c r="C462" s="243" t="s">
        <v>459</v>
      </c>
      <c r="D462" s="231" t="s">
        <v>460</v>
      </c>
      <c r="E462" s="232">
        <v>1</v>
      </c>
      <c r="F462" s="233"/>
      <c r="G462" s="234">
        <f>ROUND(E462*F462,2)</f>
        <v>0</v>
      </c>
      <c r="H462" s="233"/>
      <c r="I462" s="234">
        <f>ROUND(E462*H462,2)</f>
        <v>0</v>
      </c>
      <c r="J462" s="233"/>
      <c r="K462" s="234">
        <f>ROUND(E462*J462,2)</f>
        <v>0</v>
      </c>
      <c r="L462" s="234">
        <v>21</v>
      </c>
      <c r="M462" s="234">
        <f>G462*(1+L462/100)</f>
        <v>0</v>
      </c>
      <c r="N462" s="232">
        <v>0</v>
      </c>
      <c r="O462" s="232">
        <f>ROUND(E462*N462,2)</f>
        <v>0</v>
      </c>
      <c r="P462" s="232">
        <v>0</v>
      </c>
      <c r="Q462" s="232">
        <f>ROUND(E462*P462,2)</f>
        <v>0</v>
      </c>
      <c r="R462" s="234"/>
      <c r="S462" s="234" t="s">
        <v>146</v>
      </c>
      <c r="T462" s="235" t="s">
        <v>131</v>
      </c>
      <c r="U462" s="220">
        <v>0</v>
      </c>
      <c r="V462" s="220">
        <f>ROUND(E462*U462,2)</f>
        <v>0</v>
      </c>
      <c r="W462" s="220"/>
      <c r="X462" s="220" t="s">
        <v>147</v>
      </c>
      <c r="Y462" s="209"/>
      <c r="Z462" s="209"/>
      <c r="AA462" s="209"/>
      <c r="AB462" s="209"/>
      <c r="AC462" s="209"/>
      <c r="AD462" s="209"/>
      <c r="AE462" s="209"/>
      <c r="AF462" s="209"/>
      <c r="AG462" s="209" t="s">
        <v>426</v>
      </c>
      <c r="AH462" s="209"/>
      <c r="AI462" s="209"/>
      <c r="AJ462" s="209"/>
      <c r="AK462" s="209"/>
      <c r="AL462" s="209"/>
      <c r="AM462" s="209"/>
      <c r="AN462" s="209"/>
      <c r="AO462" s="209"/>
      <c r="AP462" s="209"/>
      <c r="AQ462" s="209"/>
      <c r="AR462" s="209"/>
      <c r="AS462" s="209"/>
      <c r="AT462" s="209"/>
      <c r="AU462" s="209"/>
      <c r="AV462" s="209"/>
      <c r="AW462" s="209"/>
      <c r="AX462" s="209"/>
      <c r="AY462" s="209"/>
      <c r="AZ462" s="209"/>
      <c r="BA462" s="209"/>
      <c r="BB462" s="209"/>
      <c r="BC462" s="209"/>
      <c r="BD462" s="209"/>
      <c r="BE462" s="209"/>
      <c r="BF462" s="209"/>
      <c r="BG462" s="209"/>
      <c r="BH462" s="209"/>
    </row>
    <row r="463" spans="1:60" outlineLevel="1" x14ac:dyDescent="0.2">
      <c r="A463" s="216"/>
      <c r="B463" s="217"/>
      <c r="C463" s="255" t="s">
        <v>184</v>
      </c>
      <c r="D463" s="250"/>
      <c r="E463" s="251"/>
      <c r="F463" s="220"/>
      <c r="G463" s="220"/>
      <c r="H463" s="220"/>
      <c r="I463" s="220"/>
      <c r="J463" s="220"/>
      <c r="K463" s="220"/>
      <c r="L463" s="220"/>
      <c r="M463" s="220"/>
      <c r="N463" s="219"/>
      <c r="O463" s="219"/>
      <c r="P463" s="219"/>
      <c r="Q463" s="219"/>
      <c r="R463" s="220"/>
      <c r="S463" s="220"/>
      <c r="T463" s="220"/>
      <c r="U463" s="220"/>
      <c r="V463" s="220"/>
      <c r="W463" s="220"/>
      <c r="X463" s="220"/>
      <c r="Y463" s="209"/>
      <c r="Z463" s="209"/>
      <c r="AA463" s="209"/>
      <c r="AB463" s="209"/>
      <c r="AC463" s="209"/>
      <c r="AD463" s="209"/>
      <c r="AE463" s="209"/>
      <c r="AF463" s="209"/>
      <c r="AG463" s="209" t="s">
        <v>162</v>
      </c>
      <c r="AH463" s="209">
        <v>0</v>
      </c>
      <c r="AI463" s="209"/>
      <c r="AJ463" s="209"/>
      <c r="AK463" s="209"/>
      <c r="AL463" s="209"/>
      <c r="AM463" s="209"/>
      <c r="AN463" s="209"/>
      <c r="AO463" s="209"/>
      <c r="AP463" s="209"/>
      <c r="AQ463" s="209"/>
      <c r="AR463" s="209"/>
      <c r="AS463" s="209"/>
      <c r="AT463" s="209"/>
      <c r="AU463" s="209"/>
      <c r="AV463" s="209"/>
      <c r="AW463" s="209"/>
      <c r="AX463" s="209"/>
      <c r="AY463" s="209"/>
      <c r="AZ463" s="209"/>
      <c r="BA463" s="209"/>
      <c r="BB463" s="209"/>
      <c r="BC463" s="209"/>
      <c r="BD463" s="209"/>
      <c r="BE463" s="209"/>
      <c r="BF463" s="209"/>
      <c r="BG463" s="209"/>
      <c r="BH463" s="209"/>
    </row>
    <row r="464" spans="1:60" outlineLevel="1" x14ac:dyDescent="0.2">
      <c r="A464" s="216"/>
      <c r="B464" s="217"/>
      <c r="C464" s="255" t="s">
        <v>66</v>
      </c>
      <c r="D464" s="250"/>
      <c r="E464" s="251">
        <v>1</v>
      </c>
      <c r="F464" s="220"/>
      <c r="G464" s="220"/>
      <c r="H464" s="220"/>
      <c r="I464" s="220"/>
      <c r="J464" s="220"/>
      <c r="K464" s="220"/>
      <c r="L464" s="220"/>
      <c r="M464" s="220"/>
      <c r="N464" s="219"/>
      <c r="O464" s="219"/>
      <c r="P464" s="219"/>
      <c r="Q464" s="219"/>
      <c r="R464" s="220"/>
      <c r="S464" s="220"/>
      <c r="T464" s="220"/>
      <c r="U464" s="220"/>
      <c r="V464" s="220"/>
      <c r="W464" s="220"/>
      <c r="X464" s="220"/>
      <c r="Y464" s="209"/>
      <c r="Z464" s="209"/>
      <c r="AA464" s="209"/>
      <c r="AB464" s="209"/>
      <c r="AC464" s="209"/>
      <c r="AD464" s="209"/>
      <c r="AE464" s="209"/>
      <c r="AF464" s="209"/>
      <c r="AG464" s="209" t="s">
        <v>162</v>
      </c>
      <c r="AH464" s="209">
        <v>0</v>
      </c>
      <c r="AI464" s="209"/>
      <c r="AJ464" s="209"/>
      <c r="AK464" s="209"/>
      <c r="AL464" s="209"/>
      <c r="AM464" s="209"/>
      <c r="AN464" s="209"/>
      <c r="AO464" s="209"/>
      <c r="AP464" s="209"/>
      <c r="AQ464" s="209"/>
      <c r="AR464" s="209"/>
      <c r="AS464" s="209"/>
      <c r="AT464" s="209"/>
      <c r="AU464" s="209"/>
      <c r="AV464" s="209"/>
      <c r="AW464" s="209"/>
      <c r="AX464" s="209"/>
      <c r="AY464" s="209"/>
      <c r="AZ464" s="209"/>
      <c r="BA464" s="209"/>
      <c r="BB464" s="209"/>
      <c r="BC464" s="209"/>
      <c r="BD464" s="209"/>
      <c r="BE464" s="209"/>
      <c r="BF464" s="209"/>
      <c r="BG464" s="209"/>
      <c r="BH464" s="209"/>
    </row>
    <row r="465" spans="1:60" outlineLevel="1" x14ac:dyDescent="0.2">
      <c r="A465" s="216"/>
      <c r="B465" s="217"/>
      <c r="C465" s="245"/>
      <c r="D465" s="239"/>
      <c r="E465" s="239"/>
      <c r="F465" s="239"/>
      <c r="G465" s="239"/>
      <c r="H465" s="220"/>
      <c r="I465" s="220"/>
      <c r="J465" s="220"/>
      <c r="K465" s="220"/>
      <c r="L465" s="220"/>
      <c r="M465" s="220"/>
      <c r="N465" s="219"/>
      <c r="O465" s="219"/>
      <c r="P465" s="219"/>
      <c r="Q465" s="219"/>
      <c r="R465" s="220"/>
      <c r="S465" s="220"/>
      <c r="T465" s="220"/>
      <c r="U465" s="220"/>
      <c r="V465" s="220"/>
      <c r="W465" s="220"/>
      <c r="X465" s="220"/>
      <c r="Y465" s="209"/>
      <c r="Z465" s="209"/>
      <c r="AA465" s="209"/>
      <c r="AB465" s="209"/>
      <c r="AC465" s="209"/>
      <c r="AD465" s="209"/>
      <c r="AE465" s="209"/>
      <c r="AF465" s="209"/>
      <c r="AG465" s="209" t="s">
        <v>136</v>
      </c>
      <c r="AH465" s="209"/>
      <c r="AI465" s="209"/>
      <c r="AJ465" s="209"/>
      <c r="AK465" s="209"/>
      <c r="AL465" s="209"/>
      <c r="AM465" s="209"/>
      <c r="AN465" s="209"/>
      <c r="AO465" s="209"/>
      <c r="AP465" s="209"/>
      <c r="AQ465" s="209"/>
      <c r="AR465" s="209"/>
      <c r="AS465" s="209"/>
      <c r="AT465" s="209"/>
      <c r="AU465" s="209"/>
      <c r="AV465" s="209"/>
      <c r="AW465" s="209"/>
      <c r="AX465" s="209"/>
      <c r="AY465" s="209"/>
      <c r="AZ465" s="209"/>
      <c r="BA465" s="209"/>
      <c r="BB465" s="209"/>
      <c r="BC465" s="209"/>
      <c r="BD465" s="209"/>
      <c r="BE465" s="209"/>
      <c r="BF465" s="209"/>
      <c r="BG465" s="209"/>
      <c r="BH465" s="209"/>
    </row>
    <row r="466" spans="1:60" outlineLevel="1" x14ac:dyDescent="0.2">
      <c r="A466" s="229">
        <v>61</v>
      </c>
      <c r="B466" s="230" t="s">
        <v>461</v>
      </c>
      <c r="C466" s="243" t="s">
        <v>462</v>
      </c>
      <c r="D466" s="231" t="s">
        <v>460</v>
      </c>
      <c r="E466" s="232">
        <v>2</v>
      </c>
      <c r="F466" s="233"/>
      <c r="G466" s="234">
        <f>ROUND(E466*F466,2)</f>
        <v>0</v>
      </c>
      <c r="H466" s="233"/>
      <c r="I466" s="234">
        <f>ROUND(E466*H466,2)</f>
        <v>0</v>
      </c>
      <c r="J466" s="233"/>
      <c r="K466" s="234">
        <f>ROUND(E466*J466,2)</f>
        <v>0</v>
      </c>
      <c r="L466" s="234">
        <v>21</v>
      </c>
      <c r="M466" s="234">
        <f>G466*(1+L466/100)</f>
        <v>0</v>
      </c>
      <c r="N466" s="232">
        <v>0</v>
      </c>
      <c r="O466" s="232">
        <f>ROUND(E466*N466,2)</f>
        <v>0</v>
      </c>
      <c r="P466" s="232">
        <v>0</v>
      </c>
      <c r="Q466" s="232">
        <f>ROUND(E466*P466,2)</f>
        <v>0</v>
      </c>
      <c r="R466" s="234"/>
      <c r="S466" s="234" t="s">
        <v>146</v>
      </c>
      <c r="T466" s="235" t="s">
        <v>131</v>
      </c>
      <c r="U466" s="220">
        <v>0</v>
      </c>
      <c r="V466" s="220">
        <f>ROUND(E466*U466,2)</f>
        <v>0</v>
      </c>
      <c r="W466" s="220"/>
      <c r="X466" s="220" t="s">
        <v>147</v>
      </c>
      <c r="Y466" s="209"/>
      <c r="Z466" s="209"/>
      <c r="AA466" s="209"/>
      <c r="AB466" s="209"/>
      <c r="AC466" s="209"/>
      <c r="AD466" s="209"/>
      <c r="AE466" s="209"/>
      <c r="AF466" s="209"/>
      <c r="AG466" s="209" t="s">
        <v>426</v>
      </c>
      <c r="AH466" s="209"/>
      <c r="AI466" s="209"/>
      <c r="AJ466" s="209"/>
      <c r="AK466" s="209"/>
      <c r="AL466" s="209"/>
      <c r="AM466" s="209"/>
      <c r="AN466" s="209"/>
      <c r="AO466" s="209"/>
      <c r="AP466" s="209"/>
      <c r="AQ466" s="209"/>
      <c r="AR466" s="209"/>
      <c r="AS466" s="209"/>
      <c r="AT466" s="209"/>
      <c r="AU466" s="209"/>
      <c r="AV466" s="209"/>
      <c r="AW466" s="209"/>
      <c r="AX466" s="209"/>
      <c r="AY466" s="209"/>
      <c r="AZ466" s="209"/>
      <c r="BA466" s="209"/>
      <c r="BB466" s="209"/>
      <c r="BC466" s="209"/>
      <c r="BD466" s="209"/>
      <c r="BE466" s="209"/>
      <c r="BF466" s="209"/>
      <c r="BG466" s="209"/>
      <c r="BH466" s="209"/>
    </row>
    <row r="467" spans="1:60" outlineLevel="1" x14ac:dyDescent="0.2">
      <c r="A467" s="216"/>
      <c r="B467" s="217"/>
      <c r="C467" s="255" t="s">
        <v>184</v>
      </c>
      <c r="D467" s="250"/>
      <c r="E467" s="251"/>
      <c r="F467" s="220"/>
      <c r="G467" s="220"/>
      <c r="H467" s="220"/>
      <c r="I467" s="220"/>
      <c r="J467" s="220"/>
      <c r="K467" s="220"/>
      <c r="L467" s="220"/>
      <c r="M467" s="220"/>
      <c r="N467" s="219"/>
      <c r="O467" s="219"/>
      <c r="P467" s="219"/>
      <c r="Q467" s="219"/>
      <c r="R467" s="220"/>
      <c r="S467" s="220"/>
      <c r="T467" s="220"/>
      <c r="U467" s="220"/>
      <c r="V467" s="220"/>
      <c r="W467" s="220"/>
      <c r="X467" s="220"/>
      <c r="Y467" s="209"/>
      <c r="Z467" s="209"/>
      <c r="AA467" s="209"/>
      <c r="AB467" s="209"/>
      <c r="AC467" s="209"/>
      <c r="AD467" s="209"/>
      <c r="AE467" s="209"/>
      <c r="AF467" s="209"/>
      <c r="AG467" s="209" t="s">
        <v>162</v>
      </c>
      <c r="AH467" s="209">
        <v>0</v>
      </c>
      <c r="AI467" s="209"/>
      <c r="AJ467" s="209"/>
      <c r="AK467" s="209"/>
      <c r="AL467" s="209"/>
      <c r="AM467" s="209"/>
      <c r="AN467" s="209"/>
      <c r="AO467" s="209"/>
      <c r="AP467" s="209"/>
      <c r="AQ467" s="209"/>
      <c r="AR467" s="209"/>
      <c r="AS467" s="209"/>
      <c r="AT467" s="209"/>
      <c r="AU467" s="209"/>
      <c r="AV467" s="209"/>
      <c r="AW467" s="209"/>
      <c r="AX467" s="209"/>
      <c r="AY467" s="209"/>
      <c r="AZ467" s="209"/>
      <c r="BA467" s="209"/>
      <c r="BB467" s="209"/>
      <c r="BC467" s="209"/>
      <c r="BD467" s="209"/>
      <c r="BE467" s="209"/>
      <c r="BF467" s="209"/>
      <c r="BG467" s="209"/>
      <c r="BH467" s="209"/>
    </row>
    <row r="468" spans="1:60" outlineLevel="1" x14ac:dyDescent="0.2">
      <c r="A468" s="216"/>
      <c r="B468" s="217"/>
      <c r="C468" s="255" t="s">
        <v>68</v>
      </c>
      <c r="D468" s="250"/>
      <c r="E468" s="251">
        <v>2</v>
      </c>
      <c r="F468" s="220"/>
      <c r="G468" s="220"/>
      <c r="H468" s="220"/>
      <c r="I468" s="220"/>
      <c r="J468" s="220"/>
      <c r="K468" s="220"/>
      <c r="L468" s="220"/>
      <c r="M468" s="220"/>
      <c r="N468" s="219"/>
      <c r="O468" s="219"/>
      <c r="P468" s="219"/>
      <c r="Q468" s="219"/>
      <c r="R468" s="220"/>
      <c r="S468" s="220"/>
      <c r="T468" s="220"/>
      <c r="U468" s="220"/>
      <c r="V468" s="220"/>
      <c r="W468" s="220"/>
      <c r="X468" s="220"/>
      <c r="Y468" s="209"/>
      <c r="Z468" s="209"/>
      <c r="AA468" s="209"/>
      <c r="AB468" s="209"/>
      <c r="AC468" s="209"/>
      <c r="AD468" s="209"/>
      <c r="AE468" s="209"/>
      <c r="AF468" s="209"/>
      <c r="AG468" s="209" t="s">
        <v>162</v>
      </c>
      <c r="AH468" s="209">
        <v>0</v>
      </c>
      <c r="AI468" s="209"/>
      <c r="AJ468" s="209"/>
      <c r="AK468" s="209"/>
      <c r="AL468" s="209"/>
      <c r="AM468" s="209"/>
      <c r="AN468" s="209"/>
      <c r="AO468" s="209"/>
      <c r="AP468" s="209"/>
      <c r="AQ468" s="209"/>
      <c r="AR468" s="209"/>
      <c r="AS468" s="209"/>
      <c r="AT468" s="209"/>
      <c r="AU468" s="209"/>
      <c r="AV468" s="209"/>
      <c r="AW468" s="209"/>
      <c r="AX468" s="209"/>
      <c r="AY468" s="209"/>
      <c r="AZ468" s="209"/>
      <c r="BA468" s="209"/>
      <c r="BB468" s="209"/>
      <c r="BC468" s="209"/>
      <c r="BD468" s="209"/>
      <c r="BE468" s="209"/>
      <c r="BF468" s="209"/>
      <c r="BG468" s="209"/>
      <c r="BH468" s="209"/>
    </row>
    <row r="469" spans="1:60" outlineLevel="1" x14ac:dyDescent="0.2">
      <c r="A469" s="216"/>
      <c r="B469" s="217"/>
      <c r="C469" s="245"/>
      <c r="D469" s="239"/>
      <c r="E469" s="239"/>
      <c r="F469" s="239"/>
      <c r="G469" s="239"/>
      <c r="H469" s="220"/>
      <c r="I469" s="220"/>
      <c r="J469" s="220"/>
      <c r="K469" s="220"/>
      <c r="L469" s="220"/>
      <c r="M469" s="220"/>
      <c r="N469" s="219"/>
      <c r="O469" s="219"/>
      <c r="P469" s="219"/>
      <c r="Q469" s="219"/>
      <c r="R469" s="220"/>
      <c r="S469" s="220"/>
      <c r="T469" s="220"/>
      <c r="U469" s="220"/>
      <c r="V469" s="220"/>
      <c r="W469" s="220"/>
      <c r="X469" s="220"/>
      <c r="Y469" s="209"/>
      <c r="Z469" s="209"/>
      <c r="AA469" s="209"/>
      <c r="AB469" s="209"/>
      <c r="AC469" s="209"/>
      <c r="AD469" s="209"/>
      <c r="AE469" s="209"/>
      <c r="AF469" s="209"/>
      <c r="AG469" s="209" t="s">
        <v>136</v>
      </c>
      <c r="AH469" s="209"/>
      <c r="AI469" s="209"/>
      <c r="AJ469" s="209"/>
      <c r="AK469" s="209"/>
      <c r="AL469" s="209"/>
      <c r="AM469" s="209"/>
      <c r="AN469" s="209"/>
      <c r="AO469" s="209"/>
      <c r="AP469" s="209"/>
      <c r="AQ469" s="209"/>
      <c r="AR469" s="209"/>
      <c r="AS469" s="209"/>
      <c r="AT469" s="209"/>
      <c r="AU469" s="209"/>
      <c r="AV469" s="209"/>
      <c r="AW469" s="209"/>
      <c r="AX469" s="209"/>
      <c r="AY469" s="209"/>
      <c r="AZ469" s="209"/>
      <c r="BA469" s="209"/>
      <c r="BB469" s="209"/>
      <c r="BC469" s="209"/>
      <c r="BD469" s="209"/>
      <c r="BE469" s="209"/>
      <c r="BF469" s="209"/>
      <c r="BG469" s="209"/>
      <c r="BH469" s="209"/>
    </row>
    <row r="470" spans="1:60" outlineLevel="1" x14ac:dyDescent="0.2">
      <c r="A470" s="229">
        <v>62</v>
      </c>
      <c r="B470" s="230" t="s">
        <v>463</v>
      </c>
      <c r="C470" s="243" t="s">
        <v>464</v>
      </c>
      <c r="D470" s="231" t="s">
        <v>129</v>
      </c>
      <c r="E470" s="232">
        <v>1</v>
      </c>
      <c r="F470" s="233"/>
      <c r="G470" s="234">
        <f>ROUND(E470*F470,2)</f>
        <v>0</v>
      </c>
      <c r="H470" s="233"/>
      <c r="I470" s="234">
        <f>ROUND(E470*H470,2)</f>
        <v>0</v>
      </c>
      <c r="J470" s="233"/>
      <c r="K470" s="234">
        <f>ROUND(E470*J470,2)</f>
        <v>0</v>
      </c>
      <c r="L470" s="234">
        <v>21</v>
      </c>
      <c r="M470" s="234">
        <f>G470*(1+L470/100)</f>
        <v>0</v>
      </c>
      <c r="N470" s="232">
        <v>0</v>
      </c>
      <c r="O470" s="232">
        <f>ROUND(E470*N470,2)</f>
        <v>0</v>
      </c>
      <c r="P470" s="232">
        <v>0</v>
      </c>
      <c r="Q470" s="232">
        <f>ROUND(E470*P470,2)</f>
        <v>0</v>
      </c>
      <c r="R470" s="234"/>
      <c r="S470" s="234" t="s">
        <v>146</v>
      </c>
      <c r="T470" s="235" t="s">
        <v>131</v>
      </c>
      <c r="U470" s="220">
        <v>0</v>
      </c>
      <c r="V470" s="220">
        <f>ROUND(E470*U470,2)</f>
        <v>0</v>
      </c>
      <c r="W470" s="220"/>
      <c r="X470" s="220" t="s">
        <v>147</v>
      </c>
      <c r="Y470" s="209"/>
      <c r="Z470" s="209"/>
      <c r="AA470" s="209"/>
      <c r="AB470" s="209"/>
      <c r="AC470" s="209"/>
      <c r="AD470" s="209"/>
      <c r="AE470" s="209"/>
      <c r="AF470" s="209"/>
      <c r="AG470" s="209" t="s">
        <v>426</v>
      </c>
      <c r="AH470" s="209"/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</row>
    <row r="471" spans="1:60" outlineLevel="1" x14ac:dyDescent="0.2">
      <c r="A471" s="216"/>
      <c r="B471" s="217"/>
      <c r="C471" s="246"/>
      <c r="D471" s="240"/>
      <c r="E471" s="240"/>
      <c r="F471" s="240"/>
      <c r="G471" s="240"/>
      <c r="H471" s="220"/>
      <c r="I471" s="220"/>
      <c r="J471" s="220"/>
      <c r="K471" s="220"/>
      <c r="L471" s="220"/>
      <c r="M471" s="220"/>
      <c r="N471" s="219"/>
      <c r="O471" s="219"/>
      <c r="P471" s="219"/>
      <c r="Q471" s="219"/>
      <c r="R471" s="220"/>
      <c r="S471" s="220"/>
      <c r="T471" s="220"/>
      <c r="U471" s="220"/>
      <c r="V471" s="220"/>
      <c r="W471" s="220"/>
      <c r="X471" s="220"/>
      <c r="Y471" s="209"/>
      <c r="Z471" s="209"/>
      <c r="AA471" s="209"/>
      <c r="AB471" s="209"/>
      <c r="AC471" s="209"/>
      <c r="AD471" s="209"/>
      <c r="AE471" s="209"/>
      <c r="AF471" s="209"/>
      <c r="AG471" s="209" t="s">
        <v>136</v>
      </c>
      <c r="AH471" s="209"/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</row>
    <row r="472" spans="1:60" outlineLevel="1" x14ac:dyDescent="0.2">
      <c r="A472" s="229">
        <v>63</v>
      </c>
      <c r="B472" s="230" t="s">
        <v>465</v>
      </c>
      <c r="C472" s="243" t="s">
        <v>466</v>
      </c>
      <c r="D472" s="231" t="s">
        <v>129</v>
      </c>
      <c r="E472" s="232">
        <v>1</v>
      </c>
      <c r="F472" s="233"/>
      <c r="G472" s="234">
        <f>ROUND(E472*F472,2)</f>
        <v>0</v>
      </c>
      <c r="H472" s="233"/>
      <c r="I472" s="234">
        <f>ROUND(E472*H472,2)</f>
        <v>0</v>
      </c>
      <c r="J472" s="233"/>
      <c r="K472" s="234">
        <f>ROUND(E472*J472,2)</f>
        <v>0</v>
      </c>
      <c r="L472" s="234">
        <v>21</v>
      </c>
      <c r="M472" s="234">
        <f>G472*(1+L472/100)</f>
        <v>0</v>
      </c>
      <c r="N472" s="232">
        <v>0</v>
      </c>
      <c r="O472" s="232">
        <f>ROUND(E472*N472,2)</f>
        <v>0</v>
      </c>
      <c r="P472" s="232">
        <v>0</v>
      </c>
      <c r="Q472" s="232">
        <f>ROUND(E472*P472,2)</f>
        <v>0</v>
      </c>
      <c r="R472" s="234"/>
      <c r="S472" s="234" t="s">
        <v>146</v>
      </c>
      <c r="T472" s="235" t="s">
        <v>131</v>
      </c>
      <c r="U472" s="220">
        <v>0</v>
      </c>
      <c r="V472" s="220">
        <f>ROUND(E472*U472,2)</f>
        <v>0</v>
      </c>
      <c r="W472" s="220"/>
      <c r="X472" s="220" t="s">
        <v>147</v>
      </c>
      <c r="Y472" s="209"/>
      <c r="Z472" s="209"/>
      <c r="AA472" s="209"/>
      <c r="AB472" s="209"/>
      <c r="AC472" s="209"/>
      <c r="AD472" s="209"/>
      <c r="AE472" s="209"/>
      <c r="AF472" s="209"/>
      <c r="AG472" s="209" t="s">
        <v>426</v>
      </c>
      <c r="AH472" s="209"/>
      <c r="AI472" s="209"/>
      <c r="AJ472" s="209"/>
      <c r="AK472" s="209"/>
      <c r="AL472" s="209"/>
      <c r="AM472" s="209"/>
      <c r="AN472" s="209"/>
      <c r="AO472" s="209"/>
      <c r="AP472" s="209"/>
      <c r="AQ472" s="209"/>
      <c r="AR472" s="209"/>
      <c r="AS472" s="209"/>
      <c r="AT472" s="209"/>
      <c r="AU472" s="209"/>
      <c r="AV472" s="209"/>
      <c r="AW472" s="209"/>
      <c r="AX472" s="209"/>
      <c r="AY472" s="209"/>
      <c r="AZ472" s="209"/>
      <c r="BA472" s="209"/>
      <c r="BB472" s="209"/>
      <c r="BC472" s="209"/>
      <c r="BD472" s="209"/>
      <c r="BE472" s="209"/>
      <c r="BF472" s="209"/>
      <c r="BG472" s="209"/>
      <c r="BH472" s="209"/>
    </row>
    <row r="473" spans="1:60" outlineLevel="1" x14ac:dyDescent="0.2">
      <c r="A473" s="216"/>
      <c r="B473" s="217"/>
      <c r="C473" s="246"/>
      <c r="D473" s="240"/>
      <c r="E473" s="240"/>
      <c r="F473" s="240"/>
      <c r="G473" s="240"/>
      <c r="H473" s="220"/>
      <c r="I473" s="220"/>
      <c r="J473" s="220"/>
      <c r="K473" s="220"/>
      <c r="L473" s="220"/>
      <c r="M473" s="220"/>
      <c r="N473" s="219"/>
      <c r="O473" s="219"/>
      <c r="P473" s="219"/>
      <c r="Q473" s="219"/>
      <c r="R473" s="220"/>
      <c r="S473" s="220"/>
      <c r="T473" s="220"/>
      <c r="U473" s="220"/>
      <c r="V473" s="220"/>
      <c r="W473" s="220"/>
      <c r="X473" s="220"/>
      <c r="Y473" s="209"/>
      <c r="Z473" s="209"/>
      <c r="AA473" s="209"/>
      <c r="AB473" s="209"/>
      <c r="AC473" s="209"/>
      <c r="AD473" s="209"/>
      <c r="AE473" s="209"/>
      <c r="AF473" s="209"/>
      <c r="AG473" s="209" t="s">
        <v>136</v>
      </c>
      <c r="AH473" s="209"/>
      <c r="AI473" s="209"/>
      <c r="AJ473" s="209"/>
      <c r="AK473" s="209"/>
      <c r="AL473" s="209"/>
      <c r="AM473" s="209"/>
      <c r="AN473" s="209"/>
      <c r="AO473" s="209"/>
      <c r="AP473" s="209"/>
      <c r="AQ473" s="209"/>
      <c r="AR473" s="209"/>
      <c r="AS473" s="209"/>
      <c r="AT473" s="209"/>
      <c r="AU473" s="209"/>
      <c r="AV473" s="209"/>
      <c r="AW473" s="209"/>
      <c r="AX473" s="209"/>
      <c r="AY473" s="209"/>
      <c r="AZ473" s="209"/>
      <c r="BA473" s="209"/>
      <c r="BB473" s="209"/>
      <c r="BC473" s="209"/>
      <c r="BD473" s="209"/>
      <c r="BE473" s="209"/>
      <c r="BF473" s="209"/>
      <c r="BG473" s="209"/>
      <c r="BH473" s="209"/>
    </row>
    <row r="474" spans="1:60" ht="22.5" outlineLevel="1" x14ac:dyDescent="0.2">
      <c r="A474" s="229">
        <v>64</v>
      </c>
      <c r="B474" s="230" t="s">
        <v>467</v>
      </c>
      <c r="C474" s="243" t="s">
        <v>468</v>
      </c>
      <c r="D474" s="231" t="s">
        <v>469</v>
      </c>
      <c r="E474" s="232">
        <v>100</v>
      </c>
      <c r="F474" s="233"/>
      <c r="G474" s="234">
        <f>ROUND(E474*F474,2)</f>
        <v>0</v>
      </c>
      <c r="H474" s="233"/>
      <c r="I474" s="234">
        <f>ROUND(E474*H474,2)</f>
        <v>0</v>
      </c>
      <c r="J474" s="233"/>
      <c r="K474" s="234">
        <f>ROUND(E474*J474,2)</f>
        <v>0</v>
      </c>
      <c r="L474" s="234">
        <v>21</v>
      </c>
      <c r="M474" s="234">
        <f>G474*(1+L474/100)</f>
        <v>0</v>
      </c>
      <c r="N474" s="232">
        <v>0</v>
      </c>
      <c r="O474" s="232">
        <f>ROUND(E474*N474,2)</f>
        <v>0</v>
      </c>
      <c r="P474" s="232">
        <v>0</v>
      </c>
      <c r="Q474" s="232">
        <f>ROUND(E474*P474,2)</f>
        <v>0</v>
      </c>
      <c r="R474" s="234"/>
      <c r="S474" s="234" t="s">
        <v>146</v>
      </c>
      <c r="T474" s="235" t="s">
        <v>131</v>
      </c>
      <c r="U474" s="220">
        <v>0</v>
      </c>
      <c r="V474" s="220">
        <f>ROUND(E474*U474,2)</f>
        <v>0</v>
      </c>
      <c r="W474" s="220"/>
      <c r="X474" s="220" t="s">
        <v>470</v>
      </c>
      <c r="Y474" s="209"/>
      <c r="Z474" s="209"/>
      <c r="AA474" s="209"/>
      <c r="AB474" s="209"/>
      <c r="AC474" s="209"/>
      <c r="AD474" s="209"/>
      <c r="AE474" s="209"/>
      <c r="AF474" s="209"/>
      <c r="AG474" s="209" t="s">
        <v>471</v>
      </c>
      <c r="AH474" s="209"/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09"/>
      <c r="AT474" s="209"/>
      <c r="AU474" s="209"/>
      <c r="AV474" s="209"/>
      <c r="AW474" s="209"/>
      <c r="AX474" s="209"/>
      <c r="AY474" s="209"/>
      <c r="AZ474" s="209"/>
      <c r="BA474" s="209"/>
      <c r="BB474" s="209"/>
      <c r="BC474" s="209"/>
      <c r="BD474" s="209"/>
      <c r="BE474" s="209"/>
      <c r="BF474" s="209"/>
      <c r="BG474" s="209"/>
      <c r="BH474" s="209"/>
    </row>
    <row r="475" spans="1:60" outlineLevel="1" x14ac:dyDescent="0.2">
      <c r="A475" s="216"/>
      <c r="B475" s="217"/>
      <c r="C475" s="246"/>
      <c r="D475" s="240"/>
      <c r="E475" s="240"/>
      <c r="F475" s="240"/>
      <c r="G475" s="240"/>
      <c r="H475" s="220"/>
      <c r="I475" s="220"/>
      <c r="J475" s="220"/>
      <c r="K475" s="220"/>
      <c r="L475" s="220"/>
      <c r="M475" s="220"/>
      <c r="N475" s="219"/>
      <c r="O475" s="219"/>
      <c r="P475" s="219"/>
      <c r="Q475" s="219"/>
      <c r="R475" s="220"/>
      <c r="S475" s="220"/>
      <c r="T475" s="220"/>
      <c r="U475" s="220"/>
      <c r="V475" s="220"/>
      <c r="W475" s="220"/>
      <c r="X475" s="220"/>
      <c r="Y475" s="209"/>
      <c r="Z475" s="209"/>
      <c r="AA475" s="209"/>
      <c r="AB475" s="209"/>
      <c r="AC475" s="209"/>
      <c r="AD475" s="209"/>
      <c r="AE475" s="209"/>
      <c r="AF475" s="209"/>
      <c r="AG475" s="209" t="s">
        <v>136</v>
      </c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09"/>
      <c r="AT475" s="209"/>
      <c r="AU475" s="209"/>
      <c r="AV475" s="209"/>
      <c r="AW475" s="209"/>
      <c r="AX475" s="209"/>
      <c r="AY475" s="209"/>
      <c r="AZ475" s="209"/>
      <c r="BA475" s="209"/>
      <c r="BB475" s="209"/>
      <c r="BC475" s="209"/>
      <c r="BD475" s="209"/>
      <c r="BE475" s="209"/>
      <c r="BF475" s="209"/>
      <c r="BG475" s="209"/>
      <c r="BH475" s="209"/>
    </row>
    <row r="476" spans="1:60" outlineLevel="1" x14ac:dyDescent="0.2">
      <c r="A476" s="229">
        <v>65</v>
      </c>
      <c r="B476" s="230" t="s">
        <v>472</v>
      </c>
      <c r="C476" s="243" t="s">
        <v>473</v>
      </c>
      <c r="D476" s="231" t="s">
        <v>469</v>
      </c>
      <c r="E476" s="232">
        <v>100</v>
      </c>
      <c r="F476" s="233"/>
      <c r="G476" s="234">
        <f>ROUND(E476*F476,2)</f>
        <v>0</v>
      </c>
      <c r="H476" s="233"/>
      <c r="I476" s="234">
        <f>ROUND(E476*H476,2)</f>
        <v>0</v>
      </c>
      <c r="J476" s="233"/>
      <c r="K476" s="234">
        <f>ROUND(E476*J476,2)</f>
        <v>0</v>
      </c>
      <c r="L476" s="234">
        <v>21</v>
      </c>
      <c r="M476" s="234">
        <f>G476*(1+L476/100)</f>
        <v>0</v>
      </c>
      <c r="N476" s="232">
        <v>0</v>
      </c>
      <c r="O476" s="232">
        <f>ROUND(E476*N476,2)</f>
        <v>0</v>
      </c>
      <c r="P476" s="232">
        <v>0</v>
      </c>
      <c r="Q476" s="232">
        <f>ROUND(E476*P476,2)</f>
        <v>0</v>
      </c>
      <c r="R476" s="234"/>
      <c r="S476" s="234" t="s">
        <v>146</v>
      </c>
      <c r="T476" s="235" t="s">
        <v>131</v>
      </c>
      <c r="U476" s="220">
        <v>0</v>
      </c>
      <c r="V476" s="220">
        <f>ROUND(E476*U476,2)</f>
        <v>0</v>
      </c>
      <c r="W476" s="220"/>
      <c r="X476" s="220" t="s">
        <v>470</v>
      </c>
      <c r="Y476" s="209"/>
      <c r="Z476" s="209"/>
      <c r="AA476" s="209"/>
      <c r="AB476" s="209"/>
      <c r="AC476" s="209"/>
      <c r="AD476" s="209"/>
      <c r="AE476" s="209"/>
      <c r="AF476" s="209"/>
      <c r="AG476" s="209" t="s">
        <v>471</v>
      </c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</row>
    <row r="477" spans="1:60" outlineLevel="1" x14ac:dyDescent="0.2">
      <c r="A477" s="216"/>
      <c r="B477" s="217"/>
      <c r="C477" s="246"/>
      <c r="D477" s="240"/>
      <c r="E477" s="240"/>
      <c r="F477" s="240"/>
      <c r="G477" s="240"/>
      <c r="H477" s="220"/>
      <c r="I477" s="220"/>
      <c r="J477" s="220"/>
      <c r="K477" s="220"/>
      <c r="L477" s="220"/>
      <c r="M477" s="220"/>
      <c r="N477" s="219"/>
      <c r="O477" s="219"/>
      <c r="P477" s="219"/>
      <c r="Q477" s="219"/>
      <c r="R477" s="220"/>
      <c r="S477" s="220"/>
      <c r="T477" s="220"/>
      <c r="U477" s="220"/>
      <c r="V477" s="220"/>
      <c r="W477" s="220"/>
      <c r="X477" s="220"/>
      <c r="Y477" s="209"/>
      <c r="Z477" s="209"/>
      <c r="AA477" s="209"/>
      <c r="AB477" s="209"/>
      <c r="AC477" s="209"/>
      <c r="AD477" s="209"/>
      <c r="AE477" s="209"/>
      <c r="AF477" s="209"/>
      <c r="AG477" s="209" t="s">
        <v>136</v>
      </c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</row>
    <row r="478" spans="1:60" outlineLevel="1" x14ac:dyDescent="0.2">
      <c r="A478" s="229">
        <v>66</v>
      </c>
      <c r="B478" s="230" t="s">
        <v>474</v>
      </c>
      <c r="C478" s="243" t="s">
        <v>475</v>
      </c>
      <c r="D478" s="231" t="s">
        <v>476</v>
      </c>
      <c r="E478" s="232">
        <v>1</v>
      </c>
      <c r="F478" s="233"/>
      <c r="G478" s="234">
        <f>ROUND(E478*F478,2)</f>
        <v>0</v>
      </c>
      <c r="H478" s="233"/>
      <c r="I478" s="234">
        <f>ROUND(E478*H478,2)</f>
        <v>0</v>
      </c>
      <c r="J478" s="233"/>
      <c r="K478" s="234">
        <f>ROUND(E478*J478,2)</f>
        <v>0</v>
      </c>
      <c r="L478" s="234">
        <v>21</v>
      </c>
      <c r="M478" s="234">
        <f>G478*(1+L478/100)</f>
        <v>0</v>
      </c>
      <c r="N478" s="232">
        <v>0</v>
      </c>
      <c r="O478" s="232">
        <f>ROUND(E478*N478,2)</f>
        <v>0</v>
      </c>
      <c r="P478" s="232">
        <v>0</v>
      </c>
      <c r="Q478" s="232">
        <f>ROUND(E478*P478,2)</f>
        <v>0</v>
      </c>
      <c r="R478" s="234"/>
      <c r="S478" s="234" t="s">
        <v>146</v>
      </c>
      <c r="T478" s="235" t="s">
        <v>131</v>
      </c>
      <c r="U478" s="220">
        <v>0</v>
      </c>
      <c r="V478" s="220">
        <f>ROUND(E478*U478,2)</f>
        <v>0</v>
      </c>
      <c r="W478" s="220"/>
      <c r="X478" s="220" t="s">
        <v>470</v>
      </c>
      <c r="Y478" s="209"/>
      <c r="Z478" s="209"/>
      <c r="AA478" s="209"/>
      <c r="AB478" s="209"/>
      <c r="AC478" s="209"/>
      <c r="AD478" s="209"/>
      <c r="AE478" s="209"/>
      <c r="AF478" s="209"/>
      <c r="AG478" s="209" t="s">
        <v>471</v>
      </c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09"/>
      <c r="AT478" s="209"/>
      <c r="AU478" s="209"/>
      <c r="AV478" s="209"/>
      <c r="AW478" s="209"/>
      <c r="AX478" s="209"/>
      <c r="AY478" s="209"/>
      <c r="AZ478" s="209"/>
      <c r="BA478" s="209"/>
      <c r="BB478" s="209"/>
      <c r="BC478" s="209"/>
      <c r="BD478" s="209"/>
      <c r="BE478" s="209"/>
      <c r="BF478" s="209"/>
      <c r="BG478" s="209"/>
      <c r="BH478" s="209"/>
    </row>
    <row r="479" spans="1:60" outlineLevel="1" x14ac:dyDescent="0.2">
      <c r="A479" s="216"/>
      <c r="B479" s="217"/>
      <c r="C479" s="246"/>
      <c r="D479" s="240"/>
      <c r="E479" s="240"/>
      <c r="F479" s="240"/>
      <c r="G479" s="240"/>
      <c r="H479" s="220"/>
      <c r="I479" s="220"/>
      <c r="J479" s="220"/>
      <c r="K479" s="220"/>
      <c r="L479" s="220"/>
      <c r="M479" s="220"/>
      <c r="N479" s="219"/>
      <c r="O479" s="219"/>
      <c r="P479" s="219"/>
      <c r="Q479" s="219"/>
      <c r="R479" s="220"/>
      <c r="S479" s="220"/>
      <c r="T479" s="220"/>
      <c r="U479" s="220"/>
      <c r="V479" s="220"/>
      <c r="W479" s="220"/>
      <c r="X479" s="220"/>
      <c r="Y479" s="209"/>
      <c r="Z479" s="209"/>
      <c r="AA479" s="209"/>
      <c r="AB479" s="209"/>
      <c r="AC479" s="209"/>
      <c r="AD479" s="209"/>
      <c r="AE479" s="209"/>
      <c r="AF479" s="209"/>
      <c r="AG479" s="209" t="s">
        <v>136</v>
      </c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</row>
    <row r="480" spans="1:60" x14ac:dyDescent="0.2">
      <c r="A480" s="223" t="s">
        <v>125</v>
      </c>
      <c r="B480" s="224" t="s">
        <v>82</v>
      </c>
      <c r="C480" s="242" t="s">
        <v>83</v>
      </c>
      <c r="D480" s="225"/>
      <c r="E480" s="226"/>
      <c r="F480" s="227"/>
      <c r="G480" s="227">
        <f>SUMIF(AG481:AG547,"&lt;&gt;NOR",G481:G547)</f>
        <v>0</v>
      </c>
      <c r="H480" s="227"/>
      <c r="I480" s="227">
        <f>SUM(I481:I547)</f>
        <v>0</v>
      </c>
      <c r="J480" s="227"/>
      <c r="K480" s="227">
        <f>SUM(K481:K547)</f>
        <v>0</v>
      </c>
      <c r="L480" s="227"/>
      <c r="M480" s="227">
        <f>SUM(M481:M547)</f>
        <v>0</v>
      </c>
      <c r="N480" s="226"/>
      <c r="O480" s="226">
        <f>SUM(O481:O547)</f>
        <v>0</v>
      </c>
      <c r="P480" s="226"/>
      <c r="Q480" s="226">
        <f>SUM(Q481:Q547)</f>
        <v>21.960000000000004</v>
      </c>
      <c r="R480" s="227"/>
      <c r="S480" s="227"/>
      <c r="T480" s="228"/>
      <c r="U480" s="222"/>
      <c r="V480" s="222">
        <f>SUM(V481:V547)</f>
        <v>102.00000000000001</v>
      </c>
      <c r="W480" s="222"/>
      <c r="X480" s="222"/>
      <c r="AG480" t="s">
        <v>126</v>
      </c>
    </row>
    <row r="481" spans="1:60" outlineLevel="1" x14ac:dyDescent="0.2">
      <c r="A481" s="229">
        <v>67</v>
      </c>
      <c r="B481" s="230" t="s">
        <v>477</v>
      </c>
      <c r="C481" s="243" t="s">
        <v>478</v>
      </c>
      <c r="D481" s="231" t="s">
        <v>194</v>
      </c>
      <c r="E481" s="232">
        <v>2.04</v>
      </c>
      <c r="F481" s="233"/>
      <c r="G481" s="234">
        <f>ROUND(E481*F481,2)</f>
        <v>0</v>
      </c>
      <c r="H481" s="233"/>
      <c r="I481" s="234">
        <f>ROUND(E481*H481,2)</f>
        <v>0</v>
      </c>
      <c r="J481" s="233"/>
      <c r="K481" s="234">
        <f>ROUND(E481*J481,2)</f>
        <v>0</v>
      </c>
      <c r="L481" s="234">
        <v>21</v>
      </c>
      <c r="M481" s="234">
        <f>G481*(1+L481/100)</f>
        <v>0</v>
      </c>
      <c r="N481" s="232">
        <v>0</v>
      </c>
      <c r="O481" s="232">
        <f>ROUND(E481*N481,2)</f>
        <v>0</v>
      </c>
      <c r="P481" s="232">
        <v>2.4</v>
      </c>
      <c r="Q481" s="232">
        <f>ROUND(E481*P481,2)</f>
        <v>4.9000000000000004</v>
      </c>
      <c r="R481" s="234" t="s">
        <v>479</v>
      </c>
      <c r="S481" s="234" t="s">
        <v>130</v>
      </c>
      <c r="T481" s="235" t="s">
        <v>130</v>
      </c>
      <c r="U481" s="220">
        <v>13.301</v>
      </c>
      <c r="V481" s="220">
        <f>ROUND(E481*U481,2)</f>
        <v>27.13</v>
      </c>
      <c r="W481" s="220"/>
      <c r="X481" s="220" t="s">
        <v>147</v>
      </c>
      <c r="Y481" s="209"/>
      <c r="Z481" s="209"/>
      <c r="AA481" s="209"/>
      <c r="AB481" s="209"/>
      <c r="AC481" s="209"/>
      <c r="AD481" s="209"/>
      <c r="AE481" s="209"/>
      <c r="AF481" s="209"/>
      <c r="AG481" s="209" t="s">
        <v>148</v>
      </c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</row>
    <row r="482" spans="1:60" outlineLevel="1" x14ac:dyDescent="0.2">
      <c r="A482" s="216"/>
      <c r="B482" s="217"/>
      <c r="C482" s="256" t="s">
        <v>480</v>
      </c>
      <c r="D482" s="252"/>
      <c r="E482" s="252"/>
      <c r="F482" s="252"/>
      <c r="G482" s="252"/>
      <c r="H482" s="220"/>
      <c r="I482" s="220"/>
      <c r="J482" s="220"/>
      <c r="K482" s="220"/>
      <c r="L482" s="220"/>
      <c r="M482" s="220"/>
      <c r="N482" s="219"/>
      <c r="O482" s="219"/>
      <c r="P482" s="219"/>
      <c r="Q482" s="219"/>
      <c r="R482" s="220"/>
      <c r="S482" s="220"/>
      <c r="T482" s="220"/>
      <c r="U482" s="220"/>
      <c r="V482" s="220"/>
      <c r="W482" s="220"/>
      <c r="X482" s="220"/>
      <c r="Y482" s="209"/>
      <c r="Z482" s="209"/>
      <c r="AA482" s="209"/>
      <c r="AB482" s="209"/>
      <c r="AC482" s="209"/>
      <c r="AD482" s="209"/>
      <c r="AE482" s="209"/>
      <c r="AF482" s="209"/>
      <c r="AG482" s="209" t="s">
        <v>183</v>
      </c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</row>
    <row r="483" spans="1:60" outlineLevel="1" x14ac:dyDescent="0.2">
      <c r="A483" s="216"/>
      <c r="B483" s="217"/>
      <c r="C483" s="255" t="s">
        <v>184</v>
      </c>
      <c r="D483" s="250"/>
      <c r="E483" s="251"/>
      <c r="F483" s="220"/>
      <c r="G483" s="220"/>
      <c r="H483" s="220"/>
      <c r="I483" s="220"/>
      <c r="J483" s="220"/>
      <c r="K483" s="220"/>
      <c r="L483" s="220"/>
      <c r="M483" s="220"/>
      <c r="N483" s="219"/>
      <c r="O483" s="219"/>
      <c r="P483" s="219"/>
      <c r="Q483" s="219"/>
      <c r="R483" s="220"/>
      <c r="S483" s="220"/>
      <c r="T483" s="220"/>
      <c r="U483" s="220"/>
      <c r="V483" s="220"/>
      <c r="W483" s="220"/>
      <c r="X483" s="220"/>
      <c r="Y483" s="209"/>
      <c r="Z483" s="209"/>
      <c r="AA483" s="209"/>
      <c r="AB483" s="209"/>
      <c r="AC483" s="209"/>
      <c r="AD483" s="209"/>
      <c r="AE483" s="209"/>
      <c r="AF483" s="209"/>
      <c r="AG483" s="209" t="s">
        <v>162</v>
      </c>
      <c r="AH483" s="209">
        <v>0</v>
      </c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</row>
    <row r="484" spans="1:60" outlineLevel="1" x14ac:dyDescent="0.2">
      <c r="A484" s="216"/>
      <c r="B484" s="217"/>
      <c r="C484" s="255" t="s">
        <v>300</v>
      </c>
      <c r="D484" s="250"/>
      <c r="E484" s="251"/>
      <c r="F484" s="220"/>
      <c r="G484" s="220"/>
      <c r="H484" s="220"/>
      <c r="I484" s="220"/>
      <c r="J484" s="220"/>
      <c r="K484" s="220"/>
      <c r="L484" s="220"/>
      <c r="M484" s="220"/>
      <c r="N484" s="219"/>
      <c r="O484" s="219"/>
      <c r="P484" s="219"/>
      <c r="Q484" s="219"/>
      <c r="R484" s="220"/>
      <c r="S484" s="220"/>
      <c r="T484" s="220"/>
      <c r="U484" s="220"/>
      <c r="V484" s="220"/>
      <c r="W484" s="220"/>
      <c r="X484" s="220"/>
      <c r="Y484" s="209"/>
      <c r="Z484" s="209"/>
      <c r="AA484" s="209"/>
      <c r="AB484" s="209"/>
      <c r="AC484" s="209"/>
      <c r="AD484" s="209"/>
      <c r="AE484" s="209"/>
      <c r="AF484" s="209"/>
      <c r="AG484" s="209" t="s">
        <v>162</v>
      </c>
      <c r="AH484" s="209">
        <v>0</v>
      </c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</row>
    <row r="485" spans="1:60" outlineLevel="1" x14ac:dyDescent="0.2">
      <c r="A485" s="216"/>
      <c r="B485" s="217"/>
      <c r="C485" s="255" t="s">
        <v>301</v>
      </c>
      <c r="D485" s="250"/>
      <c r="E485" s="251">
        <v>2.04</v>
      </c>
      <c r="F485" s="220"/>
      <c r="G485" s="220"/>
      <c r="H485" s="220"/>
      <c r="I485" s="220"/>
      <c r="J485" s="220"/>
      <c r="K485" s="220"/>
      <c r="L485" s="220"/>
      <c r="M485" s="220"/>
      <c r="N485" s="219"/>
      <c r="O485" s="219"/>
      <c r="P485" s="219"/>
      <c r="Q485" s="219"/>
      <c r="R485" s="220"/>
      <c r="S485" s="220"/>
      <c r="T485" s="220"/>
      <c r="U485" s="220"/>
      <c r="V485" s="220"/>
      <c r="W485" s="220"/>
      <c r="X485" s="220"/>
      <c r="Y485" s="209"/>
      <c r="Z485" s="209"/>
      <c r="AA485" s="209"/>
      <c r="AB485" s="209"/>
      <c r="AC485" s="209"/>
      <c r="AD485" s="209"/>
      <c r="AE485" s="209"/>
      <c r="AF485" s="209"/>
      <c r="AG485" s="209" t="s">
        <v>162</v>
      </c>
      <c r="AH485" s="209">
        <v>0</v>
      </c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</row>
    <row r="486" spans="1:60" outlineLevel="1" x14ac:dyDescent="0.2">
      <c r="A486" s="216"/>
      <c r="B486" s="217"/>
      <c r="C486" s="245"/>
      <c r="D486" s="239"/>
      <c r="E486" s="239"/>
      <c r="F486" s="239"/>
      <c r="G486" s="239"/>
      <c r="H486" s="220"/>
      <c r="I486" s="220"/>
      <c r="J486" s="220"/>
      <c r="K486" s="220"/>
      <c r="L486" s="220"/>
      <c r="M486" s="220"/>
      <c r="N486" s="219"/>
      <c r="O486" s="219"/>
      <c r="P486" s="219"/>
      <c r="Q486" s="219"/>
      <c r="R486" s="220"/>
      <c r="S486" s="220"/>
      <c r="T486" s="220"/>
      <c r="U486" s="220"/>
      <c r="V486" s="220"/>
      <c r="W486" s="220"/>
      <c r="X486" s="220"/>
      <c r="Y486" s="209"/>
      <c r="Z486" s="209"/>
      <c r="AA486" s="209"/>
      <c r="AB486" s="209"/>
      <c r="AC486" s="209"/>
      <c r="AD486" s="209"/>
      <c r="AE486" s="209"/>
      <c r="AF486" s="209"/>
      <c r="AG486" s="209" t="s">
        <v>136</v>
      </c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09"/>
      <c r="AT486" s="209"/>
      <c r="AU486" s="209"/>
      <c r="AV486" s="209"/>
      <c r="AW486" s="209"/>
      <c r="AX486" s="209"/>
      <c r="AY486" s="209"/>
      <c r="AZ486" s="209"/>
      <c r="BA486" s="209"/>
      <c r="BB486" s="209"/>
      <c r="BC486" s="209"/>
      <c r="BD486" s="209"/>
      <c r="BE486" s="209"/>
      <c r="BF486" s="209"/>
      <c r="BG486" s="209"/>
      <c r="BH486" s="209"/>
    </row>
    <row r="487" spans="1:60" ht="22.5" outlineLevel="1" x14ac:dyDescent="0.2">
      <c r="A487" s="229">
        <v>68</v>
      </c>
      <c r="B487" s="230" t="s">
        <v>481</v>
      </c>
      <c r="C487" s="243" t="s">
        <v>482</v>
      </c>
      <c r="D487" s="231" t="s">
        <v>194</v>
      </c>
      <c r="E487" s="232">
        <v>1.37025</v>
      </c>
      <c r="F487" s="233"/>
      <c r="G487" s="234">
        <f>ROUND(E487*F487,2)</f>
        <v>0</v>
      </c>
      <c r="H487" s="233"/>
      <c r="I487" s="234">
        <f>ROUND(E487*H487,2)</f>
        <v>0</v>
      </c>
      <c r="J487" s="233"/>
      <c r="K487" s="234">
        <f>ROUND(E487*J487,2)</f>
        <v>0</v>
      </c>
      <c r="L487" s="234">
        <v>21</v>
      </c>
      <c r="M487" s="234">
        <f>G487*(1+L487/100)</f>
        <v>0</v>
      </c>
      <c r="N487" s="232">
        <v>1.2800000000000001E-3</v>
      </c>
      <c r="O487" s="232">
        <f>ROUND(E487*N487,2)</f>
        <v>0</v>
      </c>
      <c r="P487" s="232">
        <v>1.95</v>
      </c>
      <c r="Q487" s="232">
        <f>ROUND(E487*P487,2)</f>
        <v>2.67</v>
      </c>
      <c r="R487" s="234" t="s">
        <v>479</v>
      </c>
      <c r="S487" s="234" t="s">
        <v>130</v>
      </c>
      <c r="T487" s="235" t="s">
        <v>130</v>
      </c>
      <c r="U487" s="220">
        <v>1.7010000000000001</v>
      </c>
      <c r="V487" s="220">
        <f>ROUND(E487*U487,2)</f>
        <v>2.33</v>
      </c>
      <c r="W487" s="220"/>
      <c r="X487" s="220" t="s">
        <v>147</v>
      </c>
      <c r="Y487" s="209"/>
      <c r="Z487" s="209"/>
      <c r="AA487" s="209"/>
      <c r="AB487" s="209"/>
      <c r="AC487" s="209"/>
      <c r="AD487" s="209"/>
      <c r="AE487" s="209"/>
      <c r="AF487" s="209"/>
      <c r="AG487" s="209" t="s">
        <v>148</v>
      </c>
      <c r="AH487" s="209"/>
      <c r="AI487" s="209"/>
      <c r="AJ487" s="209"/>
      <c r="AK487" s="209"/>
      <c r="AL487" s="209"/>
      <c r="AM487" s="209"/>
      <c r="AN487" s="209"/>
      <c r="AO487" s="209"/>
      <c r="AP487" s="209"/>
      <c r="AQ487" s="209"/>
      <c r="AR487" s="209"/>
      <c r="AS487" s="209"/>
      <c r="AT487" s="209"/>
      <c r="AU487" s="209"/>
      <c r="AV487" s="209"/>
      <c r="AW487" s="209"/>
      <c r="AX487" s="209"/>
      <c r="AY487" s="209"/>
      <c r="AZ487" s="209"/>
      <c r="BA487" s="209"/>
      <c r="BB487" s="209"/>
      <c r="BC487" s="209"/>
      <c r="BD487" s="209"/>
      <c r="BE487" s="209"/>
      <c r="BF487" s="209"/>
      <c r="BG487" s="209"/>
      <c r="BH487" s="209"/>
    </row>
    <row r="488" spans="1:60" ht="22.5" outlineLevel="1" x14ac:dyDescent="0.2">
      <c r="A488" s="216"/>
      <c r="B488" s="217"/>
      <c r="C488" s="256" t="s">
        <v>483</v>
      </c>
      <c r="D488" s="252"/>
      <c r="E488" s="252"/>
      <c r="F488" s="252"/>
      <c r="G488" s="252"/>
      <c r="H488" s="220"/>
      <c r="I488" s="220"/>
      <c r="J488" s="220"/>
      <c r="K488" s="220"/>
      <c r="L488" s="220"/>
      <c r="M488" s="220"/>
      <c r="N488" s="219"/>
      <c r="O488" s="219"/>
      <c r="P488" s="219"/>
      <c r="Q488" s="219"/>
      <c r="R488" s="220"/>
      <c r="S488" s="220"/>
      <c r="T488" s="220"/>
      <c r="U488" s="220"/>
      <c r="V488" s="220"/>
      <c r="W488" s="220"/>
      <c r="X488" s="220"/>
      <c r="Y488" s="209"/>
      <c r="Z488" s="209"/>
      <c r="AA488" s="209"/>
      <c r="AB488" s="209"/>
      <c r="AC488" s="209"/>
      <c r="AD488" s="209"/>
      <c r="AE488" s="209"/>
      <c r="AF488" s="209"/>
      <c r="AG488" s="209" t="s">
        <v>183</v>
      </c>
      <c r="AH488" s="209"/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09"/>
      <c r="AT488" s="209"/>
      <c r="AU488" s="209"/>
      <c r="AV488" s="209"/>
      <c r="AW488" s="209"/>
      <c r="AX488" s="209"/>
      <c r="AY488" s="209"/>
      <c r="AZ488" s="209"/>
      <c r="BA488" s="236" t="str">
        <f>C488</f>
        <v>nebo vybourání otvorů průřezové plochy přes 4 m2 ve zdivu nadzákladovém, včetně pomocného lešení o výšce podlahy do 1900 mm a pro zatížení do 1,5 kPa  (150 kg/m2)</v>
      </c>
      <c r="BB488" s="209"/>
      <c r="BC488" s="209"/>
      <c r="BD488" s="209"/>
      <c r="BE488" s="209"/>
      <c r="BF488" s="209"/>
      <c r="BG488" s="209"/>
      <c r="BH488" s="209"/>
    </row>
    <row r="489" spans="1:60" outlineLevel="1" x14ac:dyDescent="0.2">
      <c r="A489" s="216"/>
      <c r="B489" s="217"/>
      <c r="C489" s="255" t="s">
        <v>484</v>
      </c>
      <c r="D489" s="250"/>
      <c r="E489" s="251"/>
      <c r="F489" s="220"/>
      <c r="G489" s="220"/>
      <c r="H489" s="220"/>
      <c r="I489" s="220"/>
      <c r="J489" s="220"/>
      <c r="K489" s="220"/>
      <c r="L489" s="220"/>
      <c r="M489" s="220"/>
      <c r="N489" s="219"/>
      <c r="O489" s="219"/>
      <c r="P489" s="219"/>
      <c r="Q489" s="219"/>
      <c r="R489" s="220"/>
      <c r="S489" s="220"/>
      <c r="T489" s="220"/>
      <c r="U489" s="220"/>
      <c r="V489" s="220"/>
      <c r="W489" s="220"/>
      <c r="X489" s="220"/>
      <c r="Y489" s="209"/>
      <c r="Z489" s="209"/>
      <c r="AA489" s="209"/>
      <c r="AB489" s="209"/>
      <c r="AC489" s="209"/>
      <c r="AD489" s="209"/>
      <c r="AE489" s="209"/>
      <c r="AF489" s="209"/>
      <c r="AG489" s="209" t="s">
        <v>162</v>
      </c>
      <c r="AH489" s="209">
        <v>0</v>
      </c>
      <c r="AI489" s="209"/>
      <c r="AJ489" s="209"/>
      <c r="AK489" s="209"/>
      <c r="AL489" s="209"/>
      <c r="AM489" s="209"/>
      <c r="AN489" s="209"/>
      <c r="AO489" s="209"/>
      <c r="AP489" s="209"/>
      <c r="AQ489" s="209"/>
      <c r="AR489" s="209"/>
      <c r="AS489" s="209"/>
      <c r="AT489" s="209"/>
      <c r="AU489" s="209"/>
      <c r="AV489" s="209"/>
      <c r="AW489" s="209"/>
      <c r="AX489" s="209"/>
      <c r="AY489" s="209"/>
      <c r="AZ489" s="209"/>
      <c r="BA489" s="209"/>
      <c r="BB489" s="209"/>
      <c r="BC489" s="209"/>
      <c r="BD489" s="209"/>
      <c r="BE489" s="209"/>
      <c r="BF489" s="209"/>
      <c r="BG489" s="209"/>
      <c r="BH489" s="209"/>
    </row>
    <row r="490" spans="1:60" outlineLevel="1" x14ac:dyDescent="0.2">
      <c r="A490" s="216"/>
      <c r="B490" s="217"/>
      <c r="C490" s="255" t="s">
        <v>184</v>
      </c>
      <c r="D490" s="250"/>
      <c r="E490" s="251"/>
      <c r="F490" s="220"/>
      <c r="G490" s="220"/>
      <c r="H490" s="220"/>
      <c r="I490" s="220"/>
      <c r="J490" s="220"/>
      <c r="K490" s="220"/>
      <c r="L490" s="220"/>
      <c r="M490" s="220"/>
      <c r="N490" s="219"/>
      <c r="O490" s="219"/>
      <c r="P490" s="219"/>
      <c r="Q490" s="219"/>
      <c r="R490" s="220"/>
      <c r="S490" s="220"/>
      <c r="T490" s="220"/>
      <c r="U490" s="220"/>
      <c r="V490" s="220"/>
      <c r="W490" s="220"/>
      <c r="X490" s="220"/>
      <c r="Y490" s="209"/>
      <c r="Z490" s="209"/>
      <c r="AA490" s="209"/>
      <c r="AB490" s="209"/>
      <c r="AC490" s="209"/>
      <c r="AD490" s="209"/>
      <c r="AE490" s="209"/>
      <c r="AF490" s="209"/>
      <c r="AG490" s="209" t="s">
        <v>162</v>
      </c>
      <c r="AH490" s="209">
        <v>0</v>
      </c>
      <c r="AI490" s="209"/>
      <c r="AJ490" s="209"/>
      <c r="AK490" s="209"/>
      <c r="AL490" s="209"/>
      <c r="AM490" s="209"/>
      <c r="AN490" s="209"/>
      <c r="AO490" s="209"/>
      <c r="AP490" s="209"/>
      <c r="AQ490" s="209"/>
      <c r="AR490" s="209"/>
      <c r="AS490" s="209"/>
      <c r="AT490" s="209"/>
      <c r="AU490" s="209"/>
      <c r="AV490" s="209"/>
      <c r="AW490" s="209"/>
      <c r="AX490" s="209"/>
      <c r="AY490" s="209"/>
      <c r="AZ490" s="209"/>
      <c r="BA490" s="209"/>
      <c r="BB490" s="209"/>
      <c r="BC490" s="209"/>
      <c r="BD490" s="209"/>
      <c r="BE490" s="209"/>
      <c r="BF490" s="209"/>
      <c r="BG490" s="209"/>
      <c r="BH490" s="209"/>
    </row>
    <row r="491" spans="1:60" outlineLevel="1" x14ac:dyDescent="0.2">
      <c r="A491" s="216"/>
      <c r="B491" s="217"/>
      <c r="C491" s="255" t="s">
        <v>485</v>
      </c>
      <c r="D491" s="250"/>
      <c r="E491" s="251"/>
      <c r="F491" s="220"/>
      <c r="G491" s="220"/>
      <c r="H491" s="220"/>
      <c r="I491" s="220"/>
      <c r="J491" s="220"/>
      <c r="K491" s="220"/>
      <c r="L491" s="220"/>
      <c r="M491" s="220"/>
      <c r="N491" s="219"/>
      <c r="O491" s="219"/>
      <c r="P491" s="219"/>
      <c r="Q491" s="219"/>
      <c r="R491" s="220"/>
      <c r="S491" s="220"/>
      <c r="T491" s="220"/>
      <c r="U491" s="220"/>
      <c r="V491" s="220"/>
      <c r="W491" s="220"/>
      <c r="X491" s="220"/>
      <c r="Y491" s="209"/>
      <c r="Z491" s="209"/>
      <c r="AA491" s="209"/>
      <c r="AB491" s="209"/>
      <c r="AC491" s="209"/>
      <c r="AD491" s="209"/>
      <c r="AE491" s="209"/>
      <c r="AF491" s="209"/>
      <c r="AG491" s="209" t="s">
        <v>162</v>
      </c>
      <c r="AH491" s="209">
        <v>0</v>
      </c>
      <c r="AI491" s="209"/>
      <c r="AJ491" s="209"/>
      <c r="AK491" s="209"/>
      <c r="AL491" s="209"/>
      <c r="AM491" s="209"/>
      <c r="AN491" s="209"/>
      <c r="AO491" s="209"/>
      <c r="AP491" s="209"/>
      <c r="AQ491" s="209"/>
      <c r="AR491" s="209"/>
      <c r="AS491" s="209"/>
      <c r="AT491" s="209"/>
      <c r="AU491" s="209"/>
      <c r="AV491" s="209"/>
      <c r="AW491" s="209"/>
      <c r="AX491" s="209"/>
      <c r="AY491" s="209"/>
      <c r="AZ491" s="209"/>
      <c r="BA491" s="209"/>
      <c r="BB491" s="209"/>
      <c r="BC491" s="209"/>
      <c r="BD491" s="209"/>
      <c r="BE491" s="209"/>
      <c r="BF491" s="209"/>
      <c r="BG491" s="209"/>
      <c r="BH491" s="209"/>
    </row>
    <row r="492" spans="1:60" outlineLevel="1" x14ac:dyDescent="0.2">
      <c r="A492" s="216"/>
      <c r="B492" s="217"/>
      <c r="C492" s="255" t="s">
        <v>486</v>
      </c>
      <c r="D492" s="250"/>
      <c r="E492" s="251">
        <v>1.37025</v>
      </c>
      <c r="F492" s="220"/>
      <c r="G492" s="220"/>
      <c r="H492" s="220"/>
      <c r="I492" s="220"/>
      <c r="J492" s="220"/>
      <c r="K492" s="220"/>
      <c r="L492" s="220"/>
      <c r="M492" s="220"/>
      <c r="N492" s="219"/>
      <c r="O492" s="219"/>
      <c r="P492" s="219"/>
      <c r="Q492" s="219"/>
      <c r="R492" s="220"/>
      <c r="S492" s="220"/>
      <c r="T492" s="220"/>
      <c r="U492" s="220"/>
      <c r="V492" s="220"/>
      <c r="W492" s="220"/>
      <c r="X492" s="220"/>
      <c r="Y492" s="209"/>
      <c r="Z492" s="209"/>
      <c r="AA492" s="209"/>
      <c r="AB492" s="209"/>
      <c r="AC492" s="209"/>
      <c r="AD492" s="209"/>
      <c r="AE492" s="209"/>
      <c r="AF492" s="209"/>
      <c r="AG492" s="209" t="s">
        <v>162</v>
      </c>
      <c r="AH492" s="209">
        <v>0</v>
      </c>
      <c r="AI492" s="209"/>
      <c r="AJ492" s="209"/>
      <c r="AK492" s="209"/>
      <c r="AL492" s="209"/>
      <c r="AM492" s="209"/>
      <c r="AN492" s="209"/>
      <c r="AO492" s="209"/>
      <c r="AP492" s="209"/>
      <c r="AQ492" s="209"/>
      <c r="AR492" s="209"/>
      <c r="AS492" s="209"/>
      <c r="AT492" s="209"/>
      <c r="AU492" s="209"/>
      <c r="AV492" s="209"/>
      <c r="AW492" s="209"/>
      <c r="AX492" s="209"/>
      <c r="AY492" s="209"/>
      <c r="AZ492" s="209"/>
      <c r="BA492" s="209"/>
      <c r="BB492" s="209"/>
      <c r="BC492" s="209"/>
      <c r="BD492" s="209"/>
      <c r="BE492" s="209"/>
      <c r="BF492" s="209"/>
      <c r="BG492" s="209"/>
      <c r="BH492" s="209"/>
    </row>
    <row r="493" spans="1:60" outlineLevel="1" x14ac:dyDescent="0.2">
      <c r="A493" s="216"/>
      <c r="B493" s="217"/>
      <c r="C493" s="245"/>
      <c r="D493" s="239"/>
      <c r="E493" s="239"/>
      <c r="F493" s="239"/>
      <c r="G493" s="239"/>
      <c r="H493" s="220"/>
      <c r="I493" s="220"/>
      <c r="J493" s="220"/>
      <c r="K493" s="220"/>
      <c r="L493" s="220"/>
      <c r="M493" s="220"/>
      <c r="N493" s="219"/>
      <c r="O493" s="219"/>
      <c r="P493" s="219"/>
      <c r="Q493" s="219"/>
      <c r="R493" s="220"/>
      <c r="S493" s="220"/>
      <c r="T493" s="220"/>
      <c r="U493" s="220"/>
      <c r="V493" s="220"/>
      <c r="W493" s="220"/>
      <c r="X493" s="220"/>
      <c r="Y493" s="209"/>
      <c r="Z493" s="209"/>
      <c r="AA493" s="209"/>
      <c r="AB493" s="209"/>
      <c r="AC493" s="209"/>
      <c r="AD493" s="209"/>
      <c r="AE493" s="209"/>
      <c r="AF493" s="209"/>
      <c r="AG493" s="209" t="s">
        <v>136</v>
      </c>
      <c r="AH493" s="209"/>
      <c r="AI493" s="209"/>
      <c r="AJ493" s="209"/>
      <c r="AK493" s="209"/>
      <c r="AL493" s="209"/>
      <c r="AM493" s="209"/>
      <c r="AN493" s="209"/>
      <c r="AO493" s="209"/>
      <c r="AP493" s="209"/>
      <c r="AQ493" s="209"/>
      <c r="AR493" s="209"/>
      <c r="AS493" s="209"/>
      <c r="AT493" s="209"/>
      <c r="AU493" s="209"/>
      <c r="AV493" s="209"/>
      <c r="AW493" s="209"/>
      <c r="AX493" s="209"/>
      <c r="AY493" s="209"/>
      <c r="AZ493" s="209"/>
      <c r="BA493" s="209"/>
      <c r="BB493" s="209"/>
      <c r="BC493" s="209"/>
      <c r="BD493" s="209"/>
      <c r="BE493" s="209"/>
      <c r="BF493" s="209"/>
      <c r="BG493" s="209"/>
      <c r="BH493" s="209"/>
    </row>
    <row r="494" spans="1:60" ht="22.5" outlineLevel="1" x14ac:dyDescent="0.2">
      <c r="A494" s="229">
        <v>69</v>
      </c>
      <c r="B494" s="230" t="s">
        <v>487</v>
      </c>
      <c r="C494" s="243" t="s">
        <v>488</v>
      </c>
      <c r="D494" s="231" t="s">
        <v>194</v>
      </c>
      <c r="E494" s="232">
        <v>0.54</v>
      </c>
      <c r="F494" s="233"/>
      <c r="G494" s="234">
        <f>ROUND(E494*F494,2)</f>
        <v>0</v>
      </c>
      <c r="H494" s="233"/>
      <c r="I494" s="234">
        <f>ROUND(E494*H494,2)</f>
        <v>0</v>
      </c>
      <c r="J494" s="233"/>
      <c r="K494" s="234">
        <f>ROUND(E494*J494,2)</f>
        <v>0</v>
      </c>
      <c r="L494" s="234">
        <v>21</v>
      </c>
      <c r="M494" s="234">
        <f>G494*(1+L494/100)</f>
        <v>0</v>
      </c>
      <c r="N494" s="232">
        <v>0</v>
      </c>
      <c r="O494" s="232">
        <f>ROUND(E494*N494,2)</f>
        <v>0</v>
      </c>
      <c r="P494" s="232">
        <v>2.2000000000000002</v>
      </c>
      <c r="Q494" s="232">
        <f>ROUND(E494*P494,2)</f>
        <v>1.19</v>
      </c>
      <c r="R494" s="234" t="s">
        <v>479</v>
      </c>
      <c r="S494" s="234" t="s">
        <v>130</v>
      </c>
      <c r="T494" s="235" t="s">
        <v>130</v>
      </c>
      <c r="U494" s="220">
        <v>9.07</v>
      </c>
      <c r="V494" s="220">
        <f>ROUND(E494*U494,2)</f>
        <v>4.9000000000000004</v>
      </c>
      <c r="W494" s="220"/>
      <c r="X494" s="220" t="s">
        <v>147</v>
      </c>
      <c r="Y494" s="209"/>
      <c r="Z494" s="209"/>
      <c r="AA494" s="209"/>
      <c r="AB494" s="209"/>
      <c r="AC494" s="209"/>
      <c r="AD494" s="209"/>
      <c r="AE494" s="209"/>
      <c r="AF494" s="209"/>
      <c r="AG494" s="209" t="s">
        <v>148</v>
      </c>
      <c r="AH494" s="209"/>
      <c r="AI494" s="209"/>
      <c r="AJ494" s="209"/>
      <c r="AK494" s="209"/>
      <c r="AL494" s="209"/>
      <c r="AM494" s="209"/>
      <c r="AN494" s="209"/>
      <c r="AO494" s="209"/>
      <c r="AP494" s="209"/>
      <c r="AQ494" s="209"/>
      <c r="AR494" s="209"/>
      <c r="AS494" s="209"/>
      <c r="AT494" s="209"/>
      <c r="AU494" s="209"/>
      <c r="AV494" s="209"/>
      <c r="AW494" s="209"/>
      <c r="AX494" s="209"/>
      <c r="AY494" s="209"/>
      <c r="AZ494" s="209"/>
      <c r="BA494" s="209"/>
      <c r="BB494" s="209"/>
      <c r="BC494" s="209"/>
      <c r="BD494" s="209"/>
      <c r="BE494" s="209"/>
      <c r="BF494" s="209"/>
      <c r="BG494" s="209"/>
      <c r="BH494" s="209"/>
    </row>
    <row r="495" spans="1:60" outlineLevel="1" x14ac:dyDescent="0.2">
      <c r="A495" s="216"/>
      <c r="B495" s="217"/>
      <c r="C495" s="255" t="s">
        <v>184</v>
      </c>
      <c r="D495" s="250"/>
      <c r="E495" s="251"/>
      <c r="F495" s="220"/>
      <c r="G495" s="220"/>
      <c r="H495" s="220"/>
      <c r="I495" s="220"/>
      <c r="J495" s="220"/>
      <c r="K495" s="220"/>
      <c r="L495" s="220"/>
      <c r="M495" s="220"/>
      <c r="N495" s="219"/>
      <c r="O495" s="219"/>
      <c r="P495" s="219"/>
      <c r="Q495" s="219"/>
      <c r="R495" s="220"/>
      <c r="S495" s="220"/>
      <c r="T495" s="220"/>
      <c r="U495" s="220"/>
      <c r="V495" s="220"/>
      <c r="W495" s="220"/>
      <c r="X495" s="220"/>
      <c r="Y495" s="209"/>
      <c r="Z495" s="209"/>
      <c r="AA495" s="209"/>
      <c r="AB495" s="209"/>
      <c r="AC495" s="209"/>
      <c r="AD495" s="209"/>
      <c r="AE495" s="209"/>
      <c r="AF495" s="209"/>
      <c r="AG495" s="209" t="s">
        <v>162</v>
      </c>
      <c r="AH495" s="209">
        <v>0</v>
      </c>
      <c r="AI495" s="209"/>
      <c r="AJ495" s="209"/>
      <c r="AK495" s="209"/>
      <c r="AL495" s="209"/>
      <c r="AM495" s="209"/>
      <c r="AN495" s="209"/>
      <c r="AO495" s="209"/>
      <c r="AP495" s="209"/>
      <c r="AQ495" s="209"/>
      <c r="AR495" s="209"/>
      <c r="AS495" s="209"/>
      <c r="AT495" s="209"/>
      <c r="AU495" s="209"/>
      <c r="AV495" s="209"/>
      <c r="AW495" s="209"/>
      <c r="AX495" s="209"/>
      <c r="AY495" s="209"/>
      <c r="AZ495" s="209"/>
      <c r="BA495" s="209"/>
      <c r="BB495" s="209"/>
      <c r="BC495" s="209"/>
      <c r="BD495" s="209"/>
      <c r="BE495" s="209"/>
      <c r="BF495" s="209"/>
      <c r="BG495" s="209"/>
      <c r="BH495" s="209"/>
    </row>
    <row r="496" spans="1:60" outlineLevel="1" x14ac:dyDescent="0.2">
      <c r="A496" s="216"/>
      <c r="B496" s="217"/>
      <c r="C496" s="255" t="s">
        <v>489</v>
      </c>
      <c r="D496" s="250"/>
      <c r="E496" s="251"/>
      <c r="F496" s="220"/>
      <c r="G496" s="220"/>
      <c r="H496" s="220"/>
      <c r="I496" s="220"/>
      <c r="J496" s="220"/>
      <c r="K496" s="220"/>
      <c r="L496" s="220"/>
      <c r="M496" s="220"/>
      <c r="N496" s="219"/>
      <c r="O496" s="219"/>
      <c r="P496" s="219"/>
      <c r="Q496" s="219"/>
      <c r="R496" s="220"/>
      <c r="S496" s="220"/>
      <c r="T496" s="220"/>
      <c r="U496" s="220"/>
      <c r="V496" s="220"/>
      <c r="W496" s="220"/>
      <c r="X496" s="220"/>
      <c r="Y496" s="209"/>
      <c r="Z496" s="209"/>
      <c r="AA496" s="209"/>
      <c r="AB496" s="209"/>
      <c r="AC496" s="209"/>
      <c r="AD496" s="209"/>
      <c r="AE496" s="209"/>
      <c r="AF496" s="209"/>
      <c r="AG496" s="209" t="s">
        <v>162</v>
      </c>
      <c r="AH496" s="209">
        <v>0</v>
      </c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09"/>
      <c r="AT496" s="209"/>
      <c r="AU496" s="209"/>
      <c r="AV496" s="209"/>
      <c r="AW496" s="209"/>
      <c r="AX496" s="209"/>
      <c r="AY496" s="209"/>
      <c r="AZ496" s="209"/>
      <c r="BA496" s="209"/>
      <c r="BB496" s="209"/>
      <c r="BC496" s="209"/>
      <c r="BD496" s="209"/>
      <c r="BE496" s="209"/>
      <c r="BF496" s="209"/>
      <c r="BG496" s="209"/>
      <c r="BH496" s="209"/>
    </row>
    <row r="497" spans="1:60" outlineLevel="1" x14ac:dyDescent="0.2">
      <c r="A497" s="216"/>
      <c r="B497" s="217"/>
      <c r="C497" s="255" t="s">
        <v>490</v>
      </c>
      <c r="D497" s="250"/>
      <c r="E497" s="251">
        <v>0.54</v>
      </c>
      <c r="F497" s="220"/>
      <c r="G497" s="220"/>
      <c r="H497" s="220"/>
      <c r="I497" s="220"/>
      <c r="J497" s="220"/>
      <c r="K497" s="220"/>
      <c r="L497" s="220"/>
      <c r="M497" s="220"/>
      <c r="N497" s="219"/>
      <c r="O497" s="219"/>
      <c r="P497" s="219"/>
      <c r="Q497" s="219"/>
      <c r="R497" s="220"/>
      <c r="S497" s="220"/>
      <c r="T497" s="220"/>
      <c r="U497" s="220"/>
      <c r="V497" s="220"/>
      <c r="W497" s="220"/>
      <c r="X497" s="220"/>
      <c r="Y497" s="209"/>
      <c r="Z497" s="209"/>
      <c r="AA497" s="209"/>
      <c r="AB497" s="209"/>
      <c r="AC497" s="209"/>
      <c r="AD497" s="209"/>
      <c r="AE497" s="209"/>
      <c r="AF497" s="209"/>
      <c r="AG497" s="209" t="s">
        <v>162</v>
      </c>
      <c r="AH497" s="209">
        <v>0</v>
      </c>
      <c r="AI497" s="209"/>
      <c r="AJ497" s="209"/>
      <c r="AK497" s="209"/>
      <c r="AL497" s="209"/>
      <c r="AM497" s="209"/>
      <c r="AN497" s="209"/>
      <c r="AO497" s="209"/>
      <c r="AP497" s="209"/>
      <c r="AQ497" s="209"/>
      <c r="AR497" s="209"/>
      <c r="AS497" s="209"/>
      <c r="AT497" s="209"/>
      <c r="AU497" s="209"/>
      <c r="AV497" s="209"/>
      <c r="AW497" s="209"/>
      <c r="AX497" s="209"/>
      <c r="AY497" s="209"/>
      <c r="AZ497" s="209"/>
      <c r="BA497" s="209"/>
      <c r="BB497" s="209"/>
      <c r="BC497" s="209"/>
      <c r="BD497" s="209"/>
      <c r="BE497" s="209"/>
      <c r="BF497" s="209"/>
      <c r="BG497" s="209"/>
      <c r="BH497" s="209"/>
    </row>
    <row r="498" spans="1:60" outlineLevel="1" x14ac:dyDescent="0.2">
      <c r="A498" s="216"/>
      <c r="B498" s="217"/>
      <c r="C498" s="245"/>
      <c r="D498" s="239"/>
      <c r="E498" s="239"/>
      <c r="F498" s="239"/>
      <c r="G498" s="239"/>
      <c r="H498" s="220"/>
      <c r="I498" s="220"/>
      <c r="J498" s="220"/>
      <c r="K498" s="220"/>
      <c r="L498" s="220"/>
      <c r="M498" s="220"/>
      <c r="N498" s="219"/>
      <c r="O498" s="219"/>
      <c r="P498" s="219"/>
      <c r="Q498" s="219"/>
      <c r="R498" s="220"/>
      <c r="S498" s="220"/>
      <c r="T498" s="220"/>
      <c r="U498" s="220"/>
      <c r="V498" s="220"/>
      <c r="W498" s="220"/>
      <c r="X498" s="220"/>
      <c r="Y498" s="209"/>
      <c r="Z498" s="209"/>
      <c r="AA498" s="209"/>
      <c r="AB498" s="209"/>
      <c r="AC498" s="209"/>
      <c r="AD498" s="209"/>
      <c r="AE498" s="209"/>
      <c r="AF498" s="209"/>
      <c r="AG498" s="209" t="s">
        <v>136</v>
      </c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09"/>
      <c r="AT498" s="209"/>
      <c r="AU498" s="209"/>
      <c r="AV498" s="209"/>
      <c r="AW498" s="209"/>
      <c r="AX498" s="209"/>
      <c r="AY498" s="209"/>
      <c r="AZ498" s="209"/>
      <c r="BA498" s="209"/>
      <c r="BB498" s="209"/>
      <c r="BC498" s="209"/>
      <c r="BD498" s="209"/>
      <c r="BE498" s="209"/>
      <c r="BF498" s="209"/>
      <c r="BG498" s="209"/>
      <c r="BH498" s="209"/>
    </row>
    <row r="499" spans="1:60" ht="22.5" outlineLevel="1" x14ac:dyDescent="0.2">
      <c r="A499" s="229">
        <v>70</v>
      </c>
      <c r="B499" s="230" t="s">
        <v>491</v>
      </c>
      <c r="C499" s="243" t="s">
        <v>492</v>
      </c>
      <c r="D499" s="231" t="s">
        <v>194</v>
      </c>
      <c r="E499" s="232">
        <v>4.7816999999999998</v>
      </c>
      <c r="F499" s="233"/>
      <c r="G499" s="234">
        <f>ROUND(E499*F499,2)</f>
        <v>0</v>
      </c>
      <c r="H499" s="233"/>
      <c r="I499" s="234">
        <f>ROUND(E499*H499,2)</f>
        <v>0</v>
      </c>
      <c r="J499" s="233"/>
      <c r="K499" s="234">
        <f>ROUND(E499*J499,2)</f>
        <v>0</v>
      </c>
      <c r="L499" s="234">
        <v>21</v>
      </c>
      <c r="M499" s="234">
        <f>G499*(1+L499/100)</f>
        <v>0</v>
      </c>
      <c r="N499" s="232">
        <v>0</v>
      </c>
      <c r="O499" s="232">
        <f>ROUND(E499*N499,2)</f>
        <v>0</v>
      </c>
      <c r="P499" s="232">
        <v>2.2000000000000002</v>
      </c>
      <c r="Q499" s="232">
        <f>ROUND(E499*P499,2)</f>
        <v>10.52</v>
      </c>
      <c r="R499" s="234" t="s">
        <v>479</v>
      </c>
      <c r="S499" s="234" t="s">
        <v>130</v>
      </c>
      <c r="T499" s="235" t="s">
        <v>130</v>
      </c>
      <c r="U499" s="220">
        <v>5.867</v>
      </c>
      <c r="V499" s="220">
        <f>ROUND(E499*U499,2)</f>
        <v>28.05</v>
      </c>
      <c r="W499" s="220"/>
      <c r="X499" s="220" t="s">
        <v>147</v>
      </c>
      <c r="Y499" s="209"/>
      <c r="Z499" s="209"/>
      <c r="AA499" s="209"/>
      <c r="AB499" s="209"/>
      <c r="AC499" s="209"/>
      <c r="AD499" s="209"/>
      <c r="AE499" s="209"/>
      <c r="AF499" s="209"/>
      <c r="AG499" s="209" t="s">
        <v>148</v>
      </c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09"/>
      <c r="AT499" s="209"/>
      <c r="AU499" s="209"/>
      <c r="AV499" s="209"/>
      <c r="AW499" s="209"/>
      <c r="AX499" s="209"/>
      <c r="AY499" s="209"/>
      <c r="AZ499" s="209"/>
      <c r="BA499" s="209"/>
      <c r="BB499" s="209"/>
      <c r="BC499" s="209"/>
      <c r="BD499" s="209"/>
      <c r="BE499" s="209"/>
      <c r="BF499" s="209"/>
      <c r="BG499" s="209"/>
      <c r="BH499" s="209"/>
    </row>
    <row r="500" spans="1:60" outlineLevel="1" x14ac:dyDescent="0.2">
      <c r="A500" s="216"/>
      <c r="B500" s="217"/>
      <c r="C500" s="255" t="s">
        <v>184</v>
      </c>
      <c r="D500" s="250"/>
      <c r="E500" s="251"/>
      <c r="F500" s="220"/>
      <c r="G500" s="220"/>
      <c r="H500" s="220"/>
      <c r="I500" s="220"/>
      <c r="J500" s="220"/>
      <c r="K500" s="220"/>
      <c r="L500" s="220"/>
      <c r="M500" s="220"/>
      <c r="N500" s="219"/>
      <c r="O500" s="219"/>
      <c r="P500" s="219"/>
      <c r="Q500" s="219"/>
      <c r="R500" s="220"/>
      <c r="S500" s="220"/>
      <c r="T500" s="220"/>
      <c r="U500" s="220"/>
      <c r="V500" s="220"/>
      <c r="W500" s="220"/>
      <c r="X500" s="220"/>
      <c r="Y500" s="209"/>
      <c r="Z500" s="209"/>
      <c r="AA500" s="209"/>
      <c r="AB500" s="209"/>
      <c r="AC500" s="209"/>
      <c r="AD500" s="209"/>
      <c r="AE500" s="209"/>
      <c r="AF500" s="209"/>
      <c r="AG500" s="209" t="s">
        <v>162</v>
      </c>
      <c r="AH500" s="209">
        <v>0</v>
      </c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</row>
    <row r="501" spans="1:60" outlineLevel="1" x14ac:dyDescent="0.2">
      <c r="A501" s="216"/>
      <c r="B501" s="217"/>
      <c r="C501" s="255" t="s">
        <v>493</v>
      </c>
      <c r="D501" s="250"/>
      <c r="E501" s="251">
        <v>1.00658</v>
      </c>
      <c r="F501" s="220"/>
      <c r="G501" s="220"/>
      <c r="H501" s="220"/>
      <c r="I501" s="220"/>
      <c r="J501" s="220"/>
      <c r="K501" s="220"/>
      <c r="L501" s="220"/>
      <c r="M501" s="220"/>
      <c r="N501" s="219"/>
      <c r="O501" s="219"/>
      <c r="P501" s="219"/>
      <c r="Q501" s="219"/>
      <c r="R501" s="220"/>
      <c r="S501" s="220"/>
      <c r="T501" s="220"/>
      <c r="U501" s="220"/>
      <c r="V501" s="220"/>
      <c r="W501" s="220"/>
      <c r="X501" s="220"/>
      <c r="Y501" s="209"/>
      <c r="Z501" s="209"/>
      <c r="AA501" s="209"/>
      <c r="AB501" s="209"/>
      <c r="AC501" s="209"/>
      <c r="AD501" s="209"/>
      <c r="AE501" s="209"/>
      <c r="AF501" s="209"/>
      <c r="AG501" s="209" t="s">
        <v>162</v>
      </c>
      <c r="AH501" s="209">
        <v>0</v>
      </c>
      <c r="AI501" s="209"/>
      <c r="AJ501" s="209"/>
      <c r="AK501" s="209"/>
      <c r="AL501" s="209"/>
      <c r="AM501" s="209"/>
      <c r="AN501" s="209"/>
      <c r="AO501" s="209"/>
      <c r="AP501" s="209"/>
      <c r="AQ501" s="209"/>
      <c r="AR501" s="209"/>
      <c r="AS501" s="209"/>
      <c r="AT501" s="209"/>
      <c r="AU501" s="209"/>
      <c r="AV501" s="209"/>
      <c r="AW501" s="209"/>
      <c r="AX501" s="209"/>
      <c r="AY501" s="209"/>
      <c r="AZ501" s="209"/>
      <c r="BA501" s="209"/>
      <c r="BB501" s="209"/>
      <c r="BC501" s="209"/>
      <c r="BD501" s="209"/>
      <c r="BE501" s="209"/>
      <c r="BF501" s="209"/>
      <c r="BG501" s="209"/>
      <c r="BH501" s="209"/>
    </row>
    <row r="502" spans="1:60" outlineLevel="1" x14ac:dyDescent="0.2">
      <c r="A502" s="216"/>
      <c r="B502" s="217"/>
      <c r="C502" s="255" t="s">
        <v>190</v>
      </c>
      <c r="D502" s="250"/>
      <c r="E502" s="251"/>
      <c r="F502" s="220"/>
      <c r="G502" s="220"/>
      <c r="H502" s="220"/>
      <c r="I502" s="220"/>
      <c r="J502" s="220"/>
      <c r="K502" s="220"/>
      <c r="L502" s="220"/>
      <c r="M502" s="220"/>
      <c r="N502" s="219"/>
      <c r="O502" s="219"/>
      <c r="P502" s="219"/>
      <c r="Q502" s="219"/>
      <c r="R502" s="220"/>
      <c r="S502" s="220"/>
      <c r="T502" s="220"/>
      <c r="U502" s="220"/>
      <c r="V502" s="220"/>
      <c r="W502" s="220"/>
      <c r="X502" s="220"/>
      <c r="Y502" s="209"/>
      <c r="Z502" s="209"/>
      <c r="AA502" s="209"/>
      <c r="AB502" s="209"/>
      <c r="AC502" s="209"/>
      <c r="AD502" s="209"/>
      <c r="AE502" s="209"/>
      <c r="AF502" s="209"/>
      <c r="AG502" s="209" t="s">
        <v>162</v>
      </c>
      <c r="AH502" s="209">
        <v>0</v>
      </c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09"/>
      <c r="AT502" s="209"/>
      <c r="AU502" s="209"/>
      <c r="AV502" s="209"/>
      <c r="AW502" s="209"/>
      <c r="AX502" s="209"/>
      <c r="AY502" s="209"/>
      <c r="AZ502" s="209"/>
      <c r="BA502" s="209"/>
      <c r="BB502" s="209"/>
      <c r="BC502" s="209"/>
      <c r="BD502" s="209"/>
      <c r="BE502" s="209"/>
      <c r="BF502" s="209"/>
      <c r="BG502" s="209"/>
      <c r="BH502" s="209"/>
    </row>
    <row r="503" spans="1:60" outlineLevel="1" x14ac:dyDescent="0.2">
      <c r="A503" s="216"/>
      <c r="B503" s="217"/>
      <c r="C503" s="255" t="s">
        <v>494</v>
      </c>
      <c r="D503" s="250"/>
      <c r="E503" s="251">
        <v>3.7751299999999999</v>
      </c>
      <c r="F503" s="220"/>
      <c r="G503" s="220"/>
      <c r="H503" s="220"/>
      <c r="I503" s="220"/>
      <c r="J503" s="220"/>
      <c r="K503" s="220"/>
      <c r="L503" s="220"/>
      <c r="M503" s="220"/>
      <c r="N503" s="219"/>
      <c r="O503" s="219"/>
      <c r="P503" s="219"/>
      <c r="Q503" s="219"/>
      <c r="R503" s="220"/>
      <c r="S503" s="220"/>
      <c r="T503" s="220"/>
      <c r="U503" s="220"/>
      <c r="V503" s="220"/>
      <c r="W503" s="220"/>
      <c r="X503" s="220"/>
      <c r="Y503" s="209"/>
      <c r="Z503" s="209"/>
      <c r="AA503" s="209"/>
      <c r="AB503" s="209"/>
      <c r="AC503" s="209"/>
      <c r="AD503" s="209"/>
      <c r="AE503" s="209"/>
      <c r="AF503" s="209"/>
      <c r="AG503" s="209" t="s">
        <v>162</v>
      </c>
      <c r="AH503" s="209">
        <v>0</v>
      </c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</row>
    <row r="504" spans="1:60" outlineLevel="1" x14ac:dyDescent="0.2">
      <c r="A504" s="216"/>
      <c r="B504" s="217"/>
      <c r="C504" s="245"/>
      <c r="D504" s="239"/>
      <c r="E504" s="239"/>
      <c r="F504" s="239"/>
      <c r="G504" s="239"/>
      <c r="H504" s="220"/>
      <c r="I504" s="220"/>
      <c r="J504" s="220"/>
      <c r="K504" s="220"/>
      <c r="L504" s="220"/>
      <c r="M504" s="220"/>
      <c r="N504" s="219"/>
      <c r="O504" s="219"/>
      <c r="P504" s="219"/>
      <c r="Q504" s="219"/>
      <c r="R504" s="220"/>
      <c r="S504" s="220"/>
      <c r="T504" s="220"/>
      <c r="U504" s="220"/>
      <c r="V504" s="220"/>
      <c r="W504" s="220"/>
      <c r="X504" s="220"/>
      <c r="Y504" s="209"/>
      <c r="Z504" s="209"/>
      <c r="AA504" s="209"/>
      <c r="AB504" s="209"/>
      <c r="AC504" s="209"/>
      <c r="AD504" s="209"/>
      <c r="AE504" s="209"/>
      <c r="AF504" s="209"/>
      <c r="AG504" s="209" t="s">
        <v>136</v>
      </c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</row>
    <row r="505" spans="1:60" outlineLevel="1" x14ac:dyDescent="0.2">
      <c r="A505" s="229">
        <v>71</v>
      </c>
      <c r="B505" s="230" t="s">
        <v>495</v>
      </c>
      <c r="C505" s="243" t="s">
        <v>496</v>
      </c>
      <c r="D505" s="231" t="s">
        <v>180</v>
      </c>
      <c r="E505" s="232">
        <v>3.6</v>
      </c>
      <c r="F505" s="233"/>
      <c r="G505" s="234">
        <f>ROUND(E505*F505,2)</f>
        <v>0</v>
      </c>
      <c r="H505" s="233"/>
      <c r="I505" s="234">
        <f>ROUND(E505*H505,2)</f>
        <v>0</v>
      </c>
      <c r="J505" s="233"/>
      <c r="K505" s="234">
        <f>ROUND(E505*J505,2)</f>
        <v>0</v>
      </c>
      <c r="L505" s="234">
        <v>21</v>
      </c>
      <c r="M505" s="234">
        <f>G505*(1+L505/100)</f>
        <v>0</v>
      </c>
      <c r="N505" s="232">
        <v>3.4000000000000002E-4</v>
      </c>
      <c r="O505" s="232">
        <f>ROUND(E505*N505,2)</f>
        <v>0</v>
      </c>
      <c r="P505" s="232">
        <v>0.25</v>
      </c>
      <c r="Q505" s="232">
        <f>ROUND(E505*P505,2)</f>
        <v>0.9</v>
      </c>
      <c r="R505" s="234" t="s">
        <v>479</v>
      </c>
      <c r="S505" s="234" t="s">
        <v>130</v>
      </c>
      <c r="T505" s="235" t="s">
        <v>130</v>
      </c>
      <c r="U505" s="220">
        <v>1.383</v>
      </c>
      <c r="V505" s="220">
        <f>ROUND(E505*U505,2)</f>
        <v>4.9800000000000004</v>
      </c>
      <c r="W505" s="220"/>
      <c r="X505" s="220" t="s">
        <v>147</v>
      </c>
      <c r="Y505" s="209"/>
      <c r="Z505" s="209"/>
      <c r="AA505" s="209"/>
      <c r="AB505" s="209"/>
      <c r="AC505" s="209"/>
      <c r="AD505" s="209"/>
      <c r="AE505" s="209"/>
      <c r="AF505" s="209"/>
      <c r="AG505" s="209" t="s">
        <v>148</v>
      </c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</row>
    <row r="506" spans="1:60" outlineLevel="1" x14ac:dyDescent="0.2">
      <c r="A506" s="216"/>
      <c r="B506" s="217"/>
      <c r="C506" s="256" t="s">
        <v>497</v>
      </c>
      <c r="D506" s="252"/>
      <c r="E506" s="252"/>
      <c r="F506" s="252"/>
      <c r="G506" s="252"/>
      <c r="H506" s="220"/>
      <c r="I506" s="220"/>
      <c r="J506" s="220"/>
      <c r="K506" s="220"/>
      <c r="L506" s="220"/>
      <c r="M506" s="220"/>
      <c r="N506" s="219"/>
      <c r="O506" s="219"/>
      <c r="P506" s="219"/>
      <c r="Q506" s="219"/>
      <c r="R506" s="220"/>
      <c r="S506" s="220"/>
      <c r="T506" s="220"/>
      <c r="U506" s="220"/>
      <c r="V506" s="220"/>
      <c r="W506" s="220"/>
      <c r="X506" s="220"/>
      <c r="Y506" s="209"/>
      <c r="Z506" s="209"/>
      <c r="AA506" s="209"/>
      <c r="AB506" s="209"/>
      <c r="AC506" s="209"/>
      <c r="AD506" s="209"/>
      <c r="AE506" s="209"/>
      <c r="AF506" s="209"/>
      <c r="AG506" s="209" t="s">
        <v>183</v>
      </c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</row>
    <row r="507" spans="1:60" outlineLevel="1" x14ac:dyDescent="0.2">
      <c r="A507" s="216"/>
      <c r="B507" s="217"/>
      <c r="C507" s="255" t="s">
        <v>184</v>
      </c>
      <c r="D507" s="250"/>
      <c r="E507" s="251"/>
      <c r="F507" s="220"/>
      <c r="G507" s="220"/>
      <c r="H507" s="220"/>
      <c r="I507" s="220"/>
      <c r="J507" s="220"/>
      <c r="K507" s="220"/>
      <c r="L507" s="220"/>
      <c r="M507" s="220"/>
      <c r="N507" s="219"/>
      <c r="O507" s="219"/>
      <c r="P507" s="219"/>
      <c r="Q507" s="219"/>
      <c r="R507" s="220"/>
      <c r="S507" s="220"/>
      <c r="T507" s="220"/>
      <c r="U507" s="220"/>
      <c r="V507" s="220"/>
      <c r="W507" s="220"/>
      <c r="X507" s="220"/>
      <c r="Y507" s="209"/>
      <c r="Z507" s="209"/>
      <c r="AA507" s="209"/>
      <c r="AB507" s="209"/>
      <c r="AC507" s="209"/>
      <c r="AD507" s="209"/>
      <c r="AE507" s="209"/>
      <c r="AF507" s="209"/>
      <c r="AG507" s="209" t="s">
        <v>162</v>
      </c>
      <c r="AH507" s="209">
        <v>0</v>
      </c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</row>
    <row r="508" spans="1:60" outlineLevel="1" x14ac:dyDescent="0.2">
      <c r="A508" s="216"/>
      <c r="B508" s="217"/>
      <c r="C508" s="255" t="s">
        <v>498</v>
      </c>
      <c r="D508" s="250"/>
      <c r="E508" s="251"/>
      <c r="F508" s="220"/>
      <c r="G508" s="220"/>
      <c r="H508" s="220"/>
      <c r="I508" s="220"/>
      <c r="J508" s="220"/>
      <c r="K508" s="220"/>
      <c r="L508" s="220"/>
      <c r="M508" s="220"/>
      <c r="N508" s="219"/>
      <c r="O508" s="219"/>
      <c r="P508" s="219"/>
      <c r="Q508" s="219"/>
      <c r="R508" s="220"/>
      <c r="S508" s="220"/>
      <c r="T508" s="220"/>
      <c r="U508" s="220"/>
      <c r="V508" s="220"/>
      <c r="W508" s="220"/>
      <c r="X508" s="220"/>
      <c r="Y508" s="209"/>
      <c r="Z508" s="209"/>
      <c r="AA508" s="209"/>
      <c r="AB508" s="209"/>
      <c r="AC508" s="209"/>
      <c r="AD508" s="209"/>
      <c r="AE508" s="209"/>
      <c r="AF508" s="209"/>
      <c r="AG508" s="209" t="s">
        <v>162</v>
      </c>
      <c r="AH508" s="209">
        <v>0</v>
      </c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</row>
    <row r="509" spans="1:60" outlineLevel="1" x14ac:dyDescent="0.2">
      <c r="A509" s="216"/>
      <c r="B509" s="217"/>
      <c r="C509" s="255" t="s">
        <v>499</v>
      </c>
      <c r="D509" s="250"/>
      <c r="E509" s="251">
        <v>3.6</v>
      </c>
      <c r="F509" s="220"/>
      <c r="G509" s="220"/>
      <c r="H509" s="220"/>
      <c r="I509" s="220"/>
      <c r="J509" s="220"/>
      <c r="K509" s="220"/>
      <c r="L509" s="220"/>
      <c r="M509" s="220"/>
      <c r="N509" s="219"/>
      <c r="O509" s="219"/>
      <c r="P509" s="219"/>
      <c r="Q509" s="219"/>
      <c r="R509" s="220"/>
      <c r="S509" s="220"/>
      <c r="T509" s="220"/>
      <c r="U509" s="220"/>
      <c r="V509" s="220"/>
      <c r="W509" s="220"/>
      <c r="X509" s="220"/>
      <c r="Y509" s="209"/>
      <c r="Z509" s="209"/>
      <c r="AA509" s="209"/>
      <c r="AB509" s="209"/>
      <c r="AC509" s="209"/>
      <c r="AD509" s="209"/>
      <c r="AE509" s="209"/>
      <c r="AF509" s="209"/>
      <c r="AG509" s="209" t="s">
        <v>162</v>
      </c>
      <c r="AH509" s="209">
        <v>0</v>
      </c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</row>
    <row r="510" spans="1:60" outlineLevel="1" x14ac:dyDescent="0.2">
      <c r="A510" s="216"/>
      <c r="B510" s="217"/>
      <c r="C510" s="245"/>
      <c r="D510" s="239"/>
      <c r="E510" s="239"/>
      <c r="F510" s="239"/>
      <c r="G510" s="239"/>
      <c r="H510" s="220"/>
      <c r="I510" s="220"/>
      <c r="J510" s="220"/>
      <c r="K510" s="220"/>
      <c r="L510" s="220"/>
      <c r="M510" s="220"/>
      <c r="N510" s="219"/>
      <c r="O510" s="219"/>
      <c r="P510" s="219"/>
      <c r="Q510" s="219"/>
      <c r="R510" s="220"/>
      <c r="S510" s="220"/>
      <c r="T510" s="220"/>
      <c r="U510" s="220"/>
      <c r="V510" s="220"/>
      <c r="W510" s="220"/>
      <c r="X510" s="220"/>
      <c r="Y510" s="209"/>
      <c r="Z510" s="209"/>
      <c r="AA510" s="209"/>
      <c r="AB510" s="209"/>
      <c r="AC510" s="209"/>
      <c r="AD510" s="209"/>
      <c r="AE510" s="209"/>
      <c r="AF510" s="209"/>
      <c r="AG510" s="209" t="s">
        <v>136</v>
      </c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</row>
    <row r="511" spans="1:60" outlineLevel="1" x14ac:dyDescent="0.2">
      <c r="A511" s="229">
        <v>72</v>
      </c>
      <c r="B511" s="230" t="s">
        <v>500</v>
      </c>
      <c r="C511" s="243" t="s">
        <v>501</v>
      </c>
      <c r="D511" s="231" t="s">
        <v>343</v>
      </c>
      <c r="E511" s="232">
        <v>0.6</v>
      </c>
      <c r="F511" s="233"/>
      <c r="G511" s="234">
        <f>ROUND(E511*F511,2)</f>
        <v>0</v>
      </c>
      <c r="H511" s="233"/>
      <c r="I511" s="234">
        <f>ROUND(E511*H511,2)</f>
        <v>0</v>
      </c>
      <c r="J511" s="233"/>
      <c r="K511" s="234">
        <f>ROUND(E511*J511,2)</f>
        <v>0</v>
      </c>
      <c r="L511" s="234">
        <v>21</v>
      </c>
      <c r="M511" s="234">
        <f>G511*(1+L511/100)</f>
        <v>0</v>
      </c>
      <c r="N511" s="232">
        <v>0</v>
      </c>
      <c r="O511" s="232">
        <f>ROUND(E511*N511,2)</f>
        <v>0</v>
      </c>
      <c r="P511" s="232">
        <v>1.9630000000000002E-2</v>
      </c>
      <c r="Q511" s="232">
        <f>ROUND(E511*P511,2)</f>
        <v>0.01</v>
      </c>
      <c r="R511" s="234" t="s">
        <v>479</v>
      </c>
      <c r="S511" s="234" t="s">
        <v>130</v>
      </c>
      <c r="T511" s="235" t="s">
        <v>130</v>
      </c>
      <c r="U511" s="220">
        <v>3.25</v>
      </c>
      <c r="V511" s="220">
        <f>ROUND(E511*U511,2)</f>
        <v>1.95</v>
      </c>
      <c r="W511" s="220"/>
      <c r="X511" s="220" t="s">
        <v>147</v>
      </c>
      <c r="Y511" s="209"/>
      <c r="Z511" s="209"/>
      <c r="AA511" s="209"/>
      <c r="AB511" s="209"/>
      <c r="AC511" s="209"/>
      <c r="AD511" s="209"/>
      <c r="AE511" s="209"/>
      <c r="AF511" s="209"/>
      <c r="AG511" s="209" t="s">
        <v>148</v>
      </c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09"/>
      <c r="AT511" s="209"/>
      <c r="AU511" s="209"/>
      <c r="AV511" s="209"/>
      <c r="AW511" s="209"/>
      <c r="AX511" s="209"/>
      <c r="AY511" s="209"/>
      <c r="AZ511" s="209"/>
      <c r="BA511" s="209"/>
      <c r="BB511" s="209"/>
      <c r="BC511" s="209"/>
      <c r="BD511" s="209"/>
      <c r="BE511" s="209"/>
      <c r="BF511" s="209"/>
      <c r="BG511" s="209"/>
      <c r="BH511" s="209"/>
    </row>
    <row r="512" spans="1:60" outlineLevel="1" x14ac:dyDescent="0.2">
      <c r="A512" s="216"/>
      <c r="B512" s="217"/>
      <c r="C512" s="255" t="s">
        <v>184</v>
      </c>
      <c r="D512" s="250"/>
      <c r="E512" s="251"/>
      <c r="F512" s="220"/>
      <c r="G512" s="220"/>
      <c r="H512" s="220"/>
      <c r="I512" s="220"/>
      <c r="J512" s="220"/>
      <c r="K512" s="220"/>
      <c r="L512" s="220"/>
      <c r="M512" s="220"/>
      <c r="N512" s="219"/>
      <c r="O512" s="219"/>
      <c r="P512" s="219"/>
      <c r="Q512" s="219"/>
      <c r="R512" s="220"/>
      <c r="S512" s="220"/>
      <c r="T512" s="220"/>
      <c r="U512" s="220"/>
      <c r="V512" s="220"/>
      <c r="W512" s="220"/>
      <c r="X512" s="220"/>
      <c r="Y512" s="209"/>
      <c r="Z512" s="209"/>
      <c r="AA512" s="209"/>
      <c r="AB512" s="209"/>
      <c r="AC512" s="209"/>
      <c r="AD512" s="209"/>
      <c r="AE512" s="209"/>
      <c r="AF512" s="209"/>
      <c r="AG512" s="209" t="s">
        <v>162</v>
      </c>
      <c r="AH512" s="209">
        <v>0</v>
      </c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09"/>
      <c r="AT512" s="209"/>
      <c r="AU512" s="209"/>
      <c r="AV512" s="209"/>
      <c r="AW512" s="209"/>
      <c r="AX512" s="209"/>
      <c r="AY512" s="209"/>
      <c r="AZ512" s="209"/>
      <c r="BA512" s="209"/>
      <c r="BB512" s="209"/>
      <c r="BC512" s="209"/>
      <c r="BD512" s="209"/>
      <c r="BE512" s="209"/>
      <c r="BF512" s="209"/>
      <c r="BG512" s="209"/>
      <c r="BH512" s="209"/>
    </row>
    <row r="513" spans="1:60" outlineLevel="1" x14ac:dyDescent="0.2">
      <c r="A513" s="216"/>
      <c r="B513" s="217"/>
      <c r="C513" s="255" t="s">
        <v>502</v>
      </c>
      <c r="D513" s="250"/>
      <c r="E513" s="251"/>
      <c r="F513" s="220"/>
      <c r="G513" s="220"/>
      <c r="H513" s="220"/>
      <c r="I513" s="220"/>
      <c r="J513" s="220"/>
      <c r="K513" s="220"/>
      <c r="L513" s="220"/>
      <c r="M513" s="220"/>
      <c r="N513" s="219"/>
      <c r="O513" s="219"/>
      <c r="P513" s="219"/>
      <c r="Q513" s="219"/>
      <c r="R513" s="220"/>
      <c r="S513" s="220"/>
      <c r="T513" s="220"/>
      <c r="U513" s="220"/>
      <c r="V513" s="220"/>
      <c r="W513" s="220"/>
      <c r="X513" s="220"/>
      <c r="Y513" s="209"/>
      <c r="Z513" s="209"/>
      <c r="AA513" s="209"/>
      <c r="AB513" s="209"/>
      <c r="AC513" s="209"/>
      <c r="AD513" s="209"/>
      <c r="AE513" s="209"/>
      <c r="AF513" s="209"/>
      <c r="AG513" s="209" t="s">
        <v>162</v>
      </c>
      <c r="AH513" s="209">
        <v>0</v>
      </c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09"/>
      <c r="AT513" s="209"/>
      <c r="AU513" s="209"/>
      <c r="AV513" s="209"/>
      <c r="AW513" s="209"/>
      <c r="AX513" s="209"/>
      <c r="AY513" s="209"/>
      <c r="AZ513" s="209"/>
      <c r="BA513" s="209"/>
      <c r="BB513" s="209"/>
      <c r="BC513" s="209"/>
      <c r="BD513" s="209"/>
      <c r="BE513" s="209"/>
      <c r="BF513" s="209"/>
      <c r="BG513" s="209"/>
      <c r="BH513" s="209"/>
    </row>
    <row r="514" spans="1:60" outlineLevel="1" x14ac:dyDescent="0.2">
      <c r="A514" s="216"/>
      <c r="B514" s="217"/>
      <c r="C514" s="255" t="s">
        <v>503</v>
      </c>
      <c r="D514" s="250"/>
      <c r="E514" s="251">
        <v>0.6</v>
      </c>
      <c r="F514" s="220"/>
      <c r="G514" s="220"/>
      <c r="H514" s="220"/>
      <c r="I514" s="220"/>
      <c r="J514" s="220"/>
      <c r="K514" s="220"/>
      <c r="L514" s="220"/>
      <c r="M514" s="220"/>
      <c r="N514" s="219"/>
      <c r="O514" s="219"/>
      <c r="P514" s="219"/>
      <c r="Q514" s="219"/>
      <c r="R514" s="220"/>
      <c r="S514" s="220"/>
      <c r="T514" s="220"/>
      <c r="U514" s="220"/>
      <c r="V514" s="220"/>
      <c r="W514" s="220"/>
      <c r="X514" s="220"/>
      <c r="Y514" s="209"/>
      <c r="Z514" s="209"/>
      <c r="AA514" s="209"/>
      <c r="AB514" s="209"/>
      <c r="AC514" s="209"/>
      <c r="AD514" s="209"/>
      <c r="AE514" s="209"/>
      <c r="AF514" s="209"/>
      <c r="AG514" s="209" t="s">
        <v>162</v>
      </c>
      <c r="AH514" s="209">
        <v>0</v>
      </c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09"/>
      <c r="AT514" s="209"/>
      <c r="AU514" s="209"/>
      <c r="AV514" s="209"/>
      <c r="AW514" s="209"/>
      <c r="AX514" s="209"/>
      <c r="AY514" s="209"/>
      <c r="AZ514" s="209"/>
      <c r="BA514" s="209"/>
      <c r="BB514" s="209"/>
      <c r="BC514" s="209"/>
      <c r="BD514" s="209"/>
      <c r="BE514" s="209"/>
      <c r="BF514" s="209"/>
      <c r="BG514" s="209"/>
      <c r="BH514" s="209"/>
    </row>
    <row r="515" spans="1:60" outlineLevel="1" x14ac:dyDescent="0.2">
      <c r="A515" s="216"/>
      <c r="B515" s="217"/>
      <c r="C515" s="245"/>
      <c r="D515" s="239"/>
      <c r="E515" s="239"/>
      <c r="F515" s="239"/>
      <c r="G515" s="239"/>
      <c r="H515" s="220"/>
      <c r="I515" s="220"/>
      <c r="J515" s="220"/>
      <c r="K515" s="220"/>
      <c r="L515" s="220"/>
      <c r="M515" s="220"/>
      <c r="N515" s="219"/>
      <c r="O515" s="219"/>
      <c r="P515" s="219"/>
      <c r="Q515" s="219"/>
      <c r="R515" s="220"/>
      <c r="S515" s="220"/>
      <c r="T515" s="220"/>
      <c r="U515" s="220"/>
      <c r="V515" s="220"/>
      <c r="W515" s="220"/>
      <c r="X515" s="220"/>
      <c r="Y515" s="209"/>
      <c r="Z515" s="209"/>
      <c r="AA515" s="209"/>
      <c r="AB515" s="209"/>
      <c r="AC515" s="209"/>
      <c r="AD515" s="209"/>
      <c r="AE515" s="209"/>
      <c r="AF515" s="209"/>
      <c r="AG515" s="209" t="s">
        <v>136</v>
      </c>
      <c r="AH515" s="209"/>
      <c r="AI515" s="209"/>
      <c r="AJ515" s="209"/>
      <c r="AK515" s="209"/>
      <c r="AL515" s="209"/>
      <c r="AM515" s="209"/>
      <c r="AN515" s="209"/>
      <c r="AO515" s="209"/>
      <c r="AP515" s="209"/>
      <c r="AQ515" s="209"/>
      <c r="AR515" s="209"/>
      <c r="AS515" s="209"/>
      <c r="AT515" s="209"/>
      <c r="AU515" s="209"/>
      <c r="AV515" s="209"/>
      <c r="AW515" s="209"/>
      <c r="AX515" s="209"/>
      <c r="AY515" s="209"/>
      <c r="AZ515" s="209"/>
      <c r="BA515" s="209"/>
      <c r="BB515" s="209"/>
      <c r="BC515" s="209"/>
      <c r="BD515" s="209"/>
      <c r="BE515" s="209"/>
      <c r="BF515" s="209"/>
      <c r="BG515" s="209"/>
      <c r="BH515" s="209"/>
    </row>
    <row r="516" spans="1:60" outlineLevel="1" x14ac:dyDescent="0.2">
      <c r="A516" s="229">
        <v>73</v>
      </c>
      <c r="B516" s="230" t="s">
        <v>504</v>
      </c>
      <c r="C516" s="243" t="s">
        <v>505</v>
      </c>
      <c r="D516" s="231" t="s">
        <v>343</v>
      </c>
      <c r="E516" s="232">
        <v>5.0999999999999996</v>
      </c>
      <c r="F516" s="233"/>
      <c r="G516" s="234">
        <f>ROUND(E516*F516,2)</f>
        <v>0</v>
      </c>
      <c r="H516" s="233"/>
      <c r="I516" s="234">
        <f>ROUND(E516*H516,2)</f>
        <v>0</v>
      </c>
      <c r="J516" s="233"/>
      <c r="K516" s="234">
        <f>ROUND(E516*J516,2)</f>
        <v>0</v>
      </c>
      <c r="L516" s="234">
        <v>21</v>
      </c>
      <c r="M516" s="234">
        <f>G516*(1+L516/100)</f>
        <v>0</v>
      </c>
      <c r="N516" s="232">
        <v>0</v>
      </c>
      <c r="O516" s="232">
        <f>ROUND(E516*N516,2)</f>
        <v>0</v>
      </c>
      <c r="P516" s="232">
        <v>4.6000000000000001E-4</v>
      </c>
      <c r="Q516" s="232">
        <f>ROUND(E516*P516,2)</f>
        <v>0</v>
      </c>
      <c r="R516" s="234" t="s">
        <v>479</v>
      </c>
      <c r="S516" s="234" t="s">
        <v>130</v>
      </c>
      <c r="T516" s="235" t="s">
        <v>130</v>
      </c>
      <c r="U516" s="220">
        <v>4</v>
      </c>
      <c r="V516" s="220">
        <f>ROUND(E516*U516,2)</f>
        <v>20.399999999999999</v>
      </c>
      <c r="W516" s="220"/>
      <c r="X516" s="220" t="s">
        <v>147</v>
      </c>
      <c r="Y516" s="209"/>
      <c r="Z516" s="209"/>
      <c r="AA516" s="209"/>
      <c r="AB516" s="209"/>
      <c r="AC516" s="209"/>
      <c r="AD516" s="209"/>
      <c r="AE516" s="209"/>
      <c r="AF516" s="209"/>
      <c r="AG516" s="209" t="s">
        <v>148</v>
      </c>
      <c r="AH516" s="209"/>
      <c r="AI516" s="209"/>
      <c r="AJ516" s="209"/>
      <c r="AK516" s="209"/>
      <c r="AL516" s="209"/>
      <c r="AM516" s="209"/>
      <c r="AN516" s="209"/>
      <c r="AO516" s="209"/>
      <c r="AP516" s="209"/>
      <c r="AQ516" s="209"/>
      <c r="AR516" s="209"/>
      <c r="AS516" s="209"/>
      <c r="AT516" s="209"/>
      <c r="AU516" s="209"/>
      <c r="AV516" s="209"/>
      <c r="AW516" s="209"/>
      <c r="AX516" s="209"/>
      <c r="AY516" s="209"/>
      <c r="AZ516" s="209"/>
      <c r="BA516" s="209"/>
      <c r="BB516" s="209"/>
      <c r="BC516" s="209"/>
      <c r="BD516" s="209"/>
      <c r="BE516" s="209"/>
      <c r="BF516" s="209"/>
      <c r="BG516" s="209"/>
      <c r="BH516" s="209"/>
    </row>
    <row r="517" spans="1:60" outlineLevel="1" x14ac:dyDescent="0.2">
      <c r="A517" s="216"/>
      <c r="B517" s="217"/>
      <c r="C517" s="255" t="s">
        <v>184</v>
      </c>
      <c r="D517" s="250"/>
      <c r="E517" s="251"/>
      <c r="F517" s="220"/>
      <c r="G517" s="220"/>
      <c r="H517" s="220"/>
      <c r="I517" s="220"/>
      <c r="J517" s="220"/>
      <c r="K517" s="220"/>
      <c r="L517" s="220"/>
      <c r="M517" s="220"/>
      <c r="N517" s="219"/>
      <c r="O517" s="219"/>
      <c r="P517" s="219"/>
      <c r="Q517" s="219"/>
      <c r="R517" s="220"/>
      <c r="S517" s="220"/>
      <c r="T517" s="220"/>
      <c r="U517" s="220"/>
      <c r="V517" s="220"/>
      <c r="W517" s="220"/>
      <c r="X517" s="220"/>
      <c r="Y517" s="209"/>
      <c r="Z517" s="209"/>
      <c r="AA517" s="209"/>
      <c r="AB517" s="209"/>
      <c r="AC517" s="209"/>
      <c r="AD517" s="209"/>
      <c r="AE517" s="209"/>
      <c r="AF517" s="209"/>
      <c r="AG517" s="209" t="s">
        <v>162</v>
      </c>
      <c r="AH517" s="209">
        <v>0</v>
      </c>
      <c r="AI517" s="209"/>
      <c r="AJ517" s="209"/>
      <c r="AK517" s="209"/>
      <c r="AL517" s="209"/>
      <c r="AM517" s="209"/>
      <c r="AN517" s="209"/>
      <c r="AO517" s="209"/>
      <c r="AP517" s="209"/>
      <c r="AQ517" s="209"/>
      <c r="AR517" s="209"/>
      <c r="AS517" s="209"/>
      <c r="AT517" s="209"/>
      <c r="AU517" s="209"/>
      <c r="AV517" s="209"/>
      <c r="AW517" s="209"/>
      <c r="AX517" s="209"/>
      <c r="AY517" s="209"/>
      <c r="AZ517" s="209"/>
      <c r="BA517" s="209"/>
      <c r="BB517" s="209"/>
      <c r="BC517" s="209"/>
      <c r="BD517" s="209"/>
      <c r="BE517" s="209"/>
      <c r="BF517" s="209"/>
      <c r="BG517" s="209"/>
      <c r="BH517" s="209"/>
    </row>
    <row r="518" spans="1:60" outlineLevel="1" x14ac:dyDescent="0.2">
      <c r="A518" s="216"/>
      <c r="B518" s="217"/>
      <c r="C518" s="255" t="s">
        <v>300</v>
      </c>
      <c r="D518" s="250"/>
      <c r="E518" s="251"/>
      <c r="F518" s="220"/>
      <c r="G518" s="220"/>
      <c r="H518" s="220"/>
      <c r="I518" s="220"/>
      <c r="J518" s="220"/>
      <c r="K518" s="220"/>
      <c r="L518" s="220"/>
      <c r="M518" s="220"/>
      <c r="N518" s="219"/>
      <c r="O518" s="219"/>
      <c r="P518" s="219"/>
      <c r="Q518" s="219"/>
      <c r="R518" s="220"/>
      <c r="S518" s="220"/>
      <c r="T518" s="220"/>
      <c r="U518" s="220"/>
      <c r="V518" s="220"/>
      <c r="W518" s="220"/>
      <c r="X518" s="220"/>
      <c r="Y518" s="209"/>
      <c r="Z518" s="209"/>
      <c r="AA518" s="209"/>
      <c r="AB518" s="209"/>
      <c r="AC518" s="209"/>
      <c r="AD518" s="209"/>
      <c r="AE518" s="209"/>
      <c r="AF518" s="209"/>
      <c r="AG518" s="209" t="s">
        <v>162</v>
      </c>
      <c r="AH518" s="209">
        <v>0</v>
      </c>
      <c r="AI518" s="209"/>
      <c r="AJ518" s="209"/>
      <c r="AK518" s="209"/>
      <c r="AL518" s="209"/>
      <c r="AM518" s="209"/>
      <c r="AN518" s="209"/>
      <c r="AO518" s="209"/>
      <c r="AP518" s="209"/>
      <c r="AQ518" s="209"/>
      <c r="AR518" s="209"/>
      <c r="AS518" s="209"/>
      <c r="AT518" s="209"/>
      <c r="AU518" s="209"/>
      <c r="AV518" s="209"/>
      <c r="AW518" s="209"/>
      <c r="AX518" s="209"/>
      <c r="AY518" s="209"/>
      <c r="AZ518" s="209"/>
      <c r="BA518" s="209"/>
      <c r="BB518" s="209"/>
      <c r="BC518" s="209"/>
      <c r="BD518" s="209"/>
      <c r="BE518" s="209"/>
      <c r="BF518" s="209"/>
      <c r="BG518" s="209"/>
      <c r="BH518" s="209"/>
    </row>
    <row r="519" spans="1:60" outlineLevel="1" x14ac:dyDescent="0.2">
      <c r="A519" s="216"/>
      <c r="B519" s="217"/>
      <c r="C519" s="255" t="s">
        <v>506</v>
      </c>
      <c r="D519" s="250"/>
      <c r="E519" s="251">
        <v>5.0999999999999996</v>
      </c>
      <c r="F519" s="220"/>
      <c r="G519" s="220"/>
      <c r="H519" s="220"/>
      <c r="I519" s="220"/>
      <c r="J519" s="220"/>
      <c r="K519" s="220"/>
      <c r="L519" s="220"/>
      <c r="M519" s="220"/>
      <c r="N519" s="219"/>
      <c r="O519" s="219"/>
      <c r="P519" s="219"/>
      <c r="Q519" s="219"/>
      <c r="R519" s="220"/>
      <c r="S519" s="220"/>
      <c r="T519" s="220"/>
      <c r="U519" s="220"/>
      <c r="V519" s="220"/>
      <c r="W519" s="220"/>
      <c r="X519" s="220"/>
      <c r="Y519" s="209"/>
      <c r="Z519" s="209"/>
      <c r="AA519" s="209"/>
      <c r="AB519" s="209"/>
      <c r="AC519" s="209"/>
      <c r="AD519" s="209"/>
      <c r="AE519" s="209"/>
      <c r="AF519" s="209"/>
      <c r="AG519" s="209" t="s">
        <v>162</v>
      </c>
      <c r="AH519" s="209">
        <v>0</v>
      </c>
      <c r="AI519" s="209"/>
      <c r="AJ519" s="209"/>
      <c r="AK519" s="209"/>
      <c r="AL519" s="209"/>
      <c r="AM519" s="209"/>
      <c r="AN519" s="209"/>
      <c r="AO519" s="209"/>
      <c r="AP519" s="209"/>
      <c r="AQ519" s="209"/>
      <c r="AR519" s="209"/>
      <c r="AS519" s="209"/>
      <c r="AT519" s="209"/>
      <c r="AU519" s="209"/>
      <c r="AV519" s="209"/>
      <c r="AW519" s="209"/>
      <c r="AX519" s="209"/>
      <c r="AY519" s="209"/>
      <c r="AZ519" s="209"/>
      <c r="BA519" s="209"/>
      <c r="BB519" s="209"/>
      <c r="BC519" s="209"/>
      <c r="BD519" s="209"/>
      <c r="BE519" s="209"/>
      <c r="BF519" s="209"/>
      <c r="BG519" s="209"/>
      <c r="BH519" s="209"/>
    </row>
    <row r="520" spans="1:60" outlineLevel="1" x14ac:dyDescent="0.2">
      <c r="A520" s="216"/>
      <c r="B520" s="217"/>
      <c r="C520" s="245"/>
      <c r="D520" s="239"/>
      <c r="E520" s="239"/>
      <c r="F520" s="239"/>
      <c r="G520" s="239"/>
      <c r="H520" s="220"/>
      <c r="I520" s="220"/>
      <c r="J520" s="220"/>
      <c r="K520" s="220"/>
      <c r="L520" s="220"/>
      <c r="M520" s="220"/>
      <c r="N520" s="219"/>
      <c r="O520" s="219"/>
      <c r="P520" s="219"/>
      <c r="Q520" s="219"/>
      <c r="R520" s="220"/>
      <c r="S520" s="220"/>
      <c r="T520" s="220"/>
      <c r="U520" s="220"/>
      <c r="V520" s="220"/>
      <c r="W520" s="220"/>
      <c r="X520" s="220"/>
      <c r="Y520" s="209"/>
      <c r="Z520" s="209"/>
      <c r="AA520" s="209"/>
      <c r="AB520" s="209"/>
      <c r="AC520" s="209"/>
      <c r="AD520" s="209"/>
      <c r="AE520" s="209"/>
      <c r="AF520" s="209"/>
      <c r="AG520" s="209" t="s">
        <v>136</v>
      </c>
      <c r="AH520" s="209"/>
      <c r="AI520" s="209"/>
      <c r="AJ520" s="209"/>
      <c r="AK520" s="209"/>
      <c r="AL520" s="209"/>
      <c r="AM520" s="209"/>
      <c r="AN520" s="209"/>
      <c r="AO520" s="209"/>
      <c r="AP520" s="209"/>
      <c r="AQ520" s="209"/>
      <c r="AR520" s="209"/>
      <c r="AS520" s="209"/>
      <c r="AT520" s="209"/>
      <c r="AU520" s="209"/>
      <c r="AV520" s="209"/>
      <c r="AW520" s="209"/>
      <c r="AX520" s="209"/>
      <c r="AY520" s="209"/>
      <c r="AZ520" s="209"/>
      <c r="BA520" s="209"/>
      <c r="BB520" s="209"/>
      <c r="BC520" s="209"/>
      <c r="BD520" s="209"/>
      <c r="BE520" s="209"/>
      <c r="BF520" s="209"/>
      <c r="BG520" s="209"/>
      <c r="BH520" s="209"/>
    </row>
    <row r="521" spans="1:60" outlineLevel="1" x14ac:dyDescent="0.2">
      <c r="A521" s="229">
        <v>74</v>
      </c>
      <c r="B521" s="230" t="s">
        <v>507</v>
      </c>
      <c r="C521" s="243" t="s">
        <v>508</v>
      </c>
      <c r="D521" s="231" t="s">
        <v>180</v>
      </c>
      <c r="E521" s="232">
        <v>12.765000000000001</v>
      </c>
      <c r="F521" s="233"/>
      <c r="G521" s="234">
        <f>ROUND(E521*F521,2)</f>
        <v>0</v>
      </c>
      <c r="H521" s="233"/>
      <c r="I521" s="234">
        <f>ROUND(E521*H521,2)</f>
        <v>0</v>
      </c>
      <c r="J521" s="233"/>
      <c r="K521" s="234">
        <f>ROUND(E521*J521,2)</f>
        <v>0</v>
      </c>
      <c r="L521" s="234">
        <v>21</v>
      </c>
      <c r="M521" s="234">
        <f>G521*(1+L521/100)</f>
        <v>0</v>
      </c>
      <c r="N521" s="232">
        <v>0</v>
      </c>
      <c r="O521" s="232">
        <f>ROUND(E521*N521,2)</f>
        <v>0</v>
      </c>
      <c r="P521" s="232">
        <v>9.7400000000000004E-3</v>
      </c>
      <c r="Q521" s="232">
        <f>ROUND(E521*P521,2)</f>
        <v>0.12</v>
      </c>
      <c r="R521" s="234" t="s">
        <v>509</v>
      </c>
      <c r="S521" s="234" t="s">
        <v>130</v>
      </c>
      <c r="T521" s="235" t="s">
        <v>130</v>
      </c>
      <c r="U521" s="220">
        <v>4.3999999999999997E-2</v>
      </c>
      <c r="V521" s="220">
        <f>ROUND(E521*U521,2)</f>
        <v>0.56000000000000005</v>
      </c>
      <c r="W521" s="220"/>
      <c r="X521" s="220" t="s">
        <v>147</v>
      </c>
      <c r="Y521" s="209"/>
      <c r="Z521" s="209"/>
      <c r="AA521" s="209"/>
      <c r="AB521" s="209"/>
      <c r="AC521" s="209"/>
      <c r="AD521" s="209"/>
      <c r="AE521" s="209"/>
      <c r="AF521" s="209"/>
      <c r="AG521" s="209" t="s">
        <v>148</v>
      </c>
      <c r="AH521" s="209"/>
      <c r="AI521" s="209"/>
      <c r="AJ521" s="209"/>
      <c r="AK521" s="209"/>
      <c r="AL521" s="209"/>
      <c r="AM521" s="209"/>
      <c r="AN521" s="209"/>
      <c r="AO521" s="209"/>
      <c r="AP521" s="209"/>
      <c r="AQ521" s="209"/>
      <c r="AR521" s="209"/>
      <c r="AS521" s="209"/>
      <c r="AT521" s="209"/>
      <c r="AU521" s="209"/>
      <c r="AV521" s="209"/>
      <c r="AW521" s="209"/>
      <c r="AX521" s="209"/>
      <c r="AY521" s="209"/>
      <c r="AZ521" s="209"/>
      <c r="BA521" s="209"/>
      <c r="BB521" s="209"/>
      <c r="BC521" s="209"/>
      <c r="BD521" s="209"/>
      <c r="BE521" s="209"/>
      <c r="BF521" s="209"/>
      <c r="BG521" s="209"/>
      <c r="BH521" s="209"/>
    </row>
    <row r="522" spans="1:60" outlineLevel="1" x14ac:dyDescent="0.2">
      <c r="A522" s="216"/>
      <c r="B522" s="217"/>
      <c r="C522" s="255" t="s">
        <v>184</v>
      </c>
      <c r="D522" s="250"/>
      <c r="E522" s="251"/>
      <c r="F522" s="220"/>
      <c r="G522" s="220"/>
      <c r="H522" s="220"/>
      <c r="I522" s="220"/>
      <c r="J522" s="220"/>
      <c r="K522" s="220"/>
      <c r="L522" s="220"/>
      <c r="M522" s="220"/>
      <c r="N522" s="219"/>
      <c r="O522" s="219"/>
      <c r="P522" s="219"/>
      <c r="Q522" s="219"/>
      <c r="R522" s="220"/>
      <c r="S522" s="220"/>
      <c r="T522" s="220"/>
      <c r="U522" s="220"/>
      <c r="V522" s="220"/>
      <c r="W522" s="220"/>
      <c r="X522" s="220"/>
      <c r="Y522" s="209"/>
      <c r="Z522" s="209"/>
      <c r="AA522" s="209"/>
      <c r="AB522" s="209"/>
      <c r="AC522" s="209"/>
      <c r="AD522" s="209"/>
      <c r="AE522" s="209"/>
      <c r="AF522" s="209"/>
      <c r="AG522" s="209" t="s">
        <v>162</v>
      </c>
      <c r="AH522" s="209">
        <v>0</v>
      </c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09"/>
      <c r="AT522" s="209"/>
      <c r="AU522" s="209"/>
      <c r="AV522" s="209"/>
      <c r="AW522" s="209"/>
      <c r="AX522" s="209"/>
      <c r="AY522" s="209"/>
      <c r="AZ522" s="209"/>
      <c r="BA522" s="209"/>
      <c r="BB522" s="209"/>
      <c r="BC522" s="209"/>
      <c r="BD522" s="209"/>
      <c r="BE522" s="209"/>
      <c r="BF522" s="209"/>
      <c r="BG522" s="209"/>
      <c r="BH522" s="209"/>
    </row>
    <row r="523" spans="1:60" outlineLevel="1" x14ac:dyDescent="0.2">
      <c r="A523" s="216"/>
      <c r="B523" s="217"/>
      <c r="C523" s="255" t="s">
        <v>290</v>
      </c>
      <c r="D523" s="250"/>
      <c r="E523" s="251"/>
      <c r="F523" s="220"/>
      <c r="G523" s="220"/>
      <c r="H523" s="220"/>
      <c r="I523" s="220"/>
      <c r="J523" s="220"/>
      <c r="K523" s="220"/>
      <c r="L523" s="220"/>
      <c r="M523" s="220"/>
      <c r="N523" s="219"/>
      <c r="O523" s="219"/>
      <c r="P523" s="219"/>
      <c r="Q523" s="219"/>
      <c r="R523" s="220"/>
      <c r="S523" s="220"/>
      <c r="T523" s="220"/>
      <c r="U523" s="220"/>
      <c r="V523" s="220"/>
      <c r="W523" s="220"/>
      <c r="X523" s="220"/>
      <c r="Y523" s="209"/>
      <c r="Z523" s="209"/>
      <c r="AA523" s="209"/>
      <c r="AB523" s="209"/>
      <c r="AC523" s="209"/>
      <c r="AD523" s="209"/>
      <c r="AE523" s="209"/>
      <c r="AF523" s="209"/>
      <c r="AG523" s="209" t="s">
        <v>162</v>
      </c>
      <c r="AH523" s="209">
        <v>0</v>
      </c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09"/>
      <c r="AT523" s="209"/>
      <c r="AU523" s="209"/>
      <c r="AV523" s="209"/>
      <c r="AW523" s="209"/>
      <c r="AX523" s="209"/>
      <c r="AY523" s="209"/>
      <c r="AZ523" s="209"/>
      <c r="BA523" s="209"/>
      <c r="BB523" s="209"/>
      <c r="BC523" s="209"/>
      <c r="BD523" s="209"/>
      <c r="BE523" s="209"/>
      <c r="BF523" s="209"/>
      <c r="BG523" s="209"/>
      <c r="BH523" s="209"/>
    </row>
    <row r="524" spans="1:60" outlineLevel="1" x14ac:dyDescent="0.2">
      <c r="A524" s="216"/>
      <c r="B524" s="217"/>
      <c r="C524" s="255" t="s">
        <v>293</v>
      </c>
      <c r="D524" s="250"/>
      <c r="E524" s="251"/>
      <c r="F524" s="220"/>
      <c r="G524" s="220"/>
      <c r="H524" s="220"/>
      <c r="I524" s="220"/>
      <c r="J524" s="220"/>
      <c r="K524" s="220"/>
      <c r="L524" s="220"/>
      <c r="M524" s="220"/>
      <c r="N524" s="219"/>
      <c r="O524" s="219"/>
      <c r="P524" s="219"/>
      <c r="Q524" s="219"/>
      <c r="R524" s="220"/>
      <c r="S524" s="220"/>
      <c r="T524" s="220"/>
      <c r="U524" s="220"/>
      <c r="V524" s="220"/>
      <c r="W524" s="220"/>
      <c r="X524" s="220"/>
      <c r="Y524" s="209"/>
      <c r="Z524" s="209"/>
      <c r="AA524" s="209"/>
      <c r="AB524" s="209"/>
      <c r="AC524" s="209"/>
      <c r="AD524" s="209"/>
      <c r="AE524" s="209"/>
      <c r="AF524" s="209"/>
      <c r="AG524" s="209" t="s">
        <v>162</v>
      </c>
      <c r="AH524" s="209">
        <v>0</v>
      </c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</row>
    <row r="525" spans="1:60" outlineLevel="1" x14ac:dyDescent="0.2">
      <c r="A525" s="216"/>
      <c r="B525" s="217"/>
      <c r="C525" s="255" t="s">
        <v>294</v>
      </c>
      <c r="D525" s="250"/>
      <c r="E525" s="251">
        <v>12.765000000000001</v>
      </c>
      <c r="F525" s="220"/>
      <c r="G525" s="220"/>
      <c r="H525" s="220"/>
      <c r="I525" s="220"/>
      <c r="J525" s="220"/>
      <c r="K525" s="220"/>
      <c r="L525" s="220"/>
      <c r="M525" s="220"/>
      <c r="N525" s="219"/>
      <c r="O525" s="219"/>
      <c r="P525" s="219"/>
      <c r="Q525" s="219"/>
      <c r="R525" s="220"/>
      <c r="S525" s="220"/>
      <c r="T525" s="220"/>
      <c r="U525" s="220"/>
      <c r="V525" s="220"/>
      <c r="W525" s="220"/>
      <c r="X525" s="220"/>
      <c r="Y525" s="209"/>
      <c r="Z525" s="209"/>
      <c r="AA525" s="209"/>
      <c r="AB525" s="209"/>
      <c r="AC525" s="209"/>
      <c r="AD525" s="209"/>
      <c r="AE525" s="209"/>
      <c r="AF525" s="209"/>
      <c r="AG525" s="209" t="s">
        <v>162</v>
      </c>
      <c r="AH525" s="209">
        <v>0</v>
      </c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</row>
    <row r="526" spans="1:60" outlineLevel="1" x14ac:dyDescent="0.2">
      <c r="A526" s="216"/>
      <c r="B526" s="217"/>
      <c r="C526" s="245"/>
      <c r="D526" s="239"/>
      <c r="E526" s="239"/>
      <c r="F526" s="239"/>
      <c r="G526" s="239"/>
      <c r="H526" s="220"/>
      <c r="I526" s="220"/>
      <c r="J526" s="220"/>
      <c r="K526" s="220"/>
      <c r="L526" s="220"/>
      <c r="M526" s="220"/>
      <c r="N526" s="219"/>
      <c r="O526" s="219"/>
      <c r="P526" s="219"/>
      <c r="Q526" s="219"/>
      <c r="R526" s="220"/>
      <c r="S526" s="220"/>
      <c r="T526" s="220"/>
      <c r="U526" s="220"/>
      <c r="V526" s="220"/>
      <c r="W526" s="220"/>
      <c r="X526" s="220"/>
      <c r="Y526" s="209"/>
      <c r="Z526" s="209"/>
      <c r="AA526" s="209"/>
      <c r="AB526" s="209"/>
      <c r="AC526" s="209"/>
      <c r="AD526" s="209"/>
      <c r="AE526" s="209"/>
      <c r="AF526" s="209"/>
      <c r="AG526" s="209" t="s">
        <v>136</v>
      </c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</row>
    <row r="527" spans="1:60" outlineLevel="1" x14ac:dyDescent="0.2">
      <c r="A527" s="229">
        <v>75</v>
      </c>
      <c r="B527" s="230" t="s">
        <v>510</v>
      </c>
      <c r="C527" s="243" t="s">
        <v>511</v>
      </c>
      <c r="D527" s="231" t="s">
        <v>180</v>
      </c>
      <c r="E527" s="232">
        <v>34.384999999999998</v>
      </c>
      <c r="F527" s="233"/>
      <c r="G527" s="234">
        <f>ROUND(E527*F527,2)</f>
        <v>0</v>
      </c>
      <c r="H527" s="233"/>
      <c r="I527" s="234">
        <f>ROUND(E527*H527,2)</f>
        <v>0</v>
      </c>
      <c r="J527" s="233"/>
      <c r="K527" s="234">
        <f>ROUND(E527*J527,2)</f>
        <v>0</v>
      </c>
      <c r="L527" s="234">
        <v>21</v>
      </c>
      <c r="M527" s="234">
        <f>G527*(1+L527/100)</f>
        <v>0</v>
      </c>
      <c r="N527" s="232">
        <v>0</v>
      </c>
      <c r="O527" s="232">
        <f>ROUND(E527*N527,2)</f>
        <v>0</v>
      </c>
      <c r="P527" s="232">
        <v>1.03E-2</v>
      </c>
      <c r="Q527" s="232">
        <f>ROUND(E527*P527,2)</f>
        <v>0.35</v>
      </c>
      <c r="R527" s="234" t="s">
        <v>509</v>
      </c>
      <c r="S527" s="234" t="s">
        <v>130</v>
      </c>
      <c r="T527" s="235" t="s">
        <v>130</v>
      </c>
      <c r="U527" s="220">
        <v>4.4999999999999998E-2</v>
      </c>
      <c r="V527" s="220">
        <f>ROUND(E527*U527,2)</f>
        <v>1.55</v>
      </c>
      <c r="W527" s="220"/>
      <c r="X527" s="220" t="s">
        <v>147</v>
      </c>
      <c r="Y527" s="209"/>
      <c r="Z527" s="209"/>
      <c r="AA527" s="209"/>
      <c r="AB527" s="209"/>
      <c r="AC527" s="209"/>
      <c r="AD527" s="209"/>
      <c r="AE527" s="209"/>
      <c r="AF527" s="209"/>
      <c r="AG527" s="209" t="s">
        <v>148</v>
      </c>
      <c r="AH527" s="209"/>
      <c r="AI527" s="209"/>
      <c r="AJ527" s="209"/>
      <c r="AK527" s="209"/>
      <c r="AL527" s="209"/>
      <c r="AM527" s="209"/>
      <c r="AN527" s="209"/>
      <c r="AO527" s="209"/>
      <c r="AP527" s="209"/>
      <c r="AQ527" s="209"/>
      <c r="AR527" s="209"/>
      <c r="AS527" s="209"/>
      <c r="AT527" s="209"/>
      <c r="AU527" s="209"/>
      <c r="AV527" s="209"/>
      <c r="AW527" s="209"/>
      <c r="AX527" s="209"/>
      <c r="AY527" s="209"/>
      <c r="AZ527" s="209"/>
      <c r="BA527" s="209"/>
      <c r="BB527" s="209"/>
      <c r="BC527" s="209"/>
      <c r="BD527" s="209"/>
      <c r="BE527" s="209"/>
      <c r="BF527" s="209"/>
      <c r="BG527" s="209"/>
      <c r="BH527" s="209"/>
    </row>
    <row r="528" spans="1:60" outlineLevel="1" x14ac:dyDescent="0.2">
      <c r="A528" s="216"/>
      <c r="B528" s="217"/>
      <c r="C528" s="255" t="s">
        <v>184</v>
      </c>
      <c r="D528" s="250"/>
      <c r="E528" s="251"/>
      <c r="F528" s="220"/>
      <c r="G528" s="220"/>
      <c r="H528" s="220"/>
      <c r="I528" s="220"/>
      <c r="J528" s="220"/>
      <c r="K528" s="220"/>
      <c r="L528" s="220"/>
      <c r="M528" s="220"/>
      <c r="N528" s="219"/>
      <c r="O528" s="219"/>
      <c r="P528" s="219"/>
      <c r="Q528" s="219"/>
      <c r="R528" s="220"/>
      <c r="S528" s="220"/>
      <c r="T528" s="220"/>
      <c r="U528" s="220"/>
      <c r="V528" s="220"/>
      <c r="W528" s="220"/>
      <c r="X528" s="220"/>
      <c r="Y528" s="209"/>
      <c r="Z528" s="209"/>
      <c r="AA528" s="209"/>
      <c r="AB528" s="209"/>
      <c r="AC528" s="209"/>
      <c r="AD528" s="209"/>
      <c r="AE528" s="209"/>
      <c r="AF528" s="209"/>
      <c r="AG528" s="209" t="s">
        <v>162</v>
      </c>
      <c r="AH528" s="209">
        <v>0</v>
      </c>
      <c r="AI528" s="209"/>
      <c r="AJ528" s="209"/>
      <c r="AK528" s="209"/>
      <c r="AL528" s="209"/>
      <c r="AM528" s="209"/>
      <c r="AN528" s="209"/>
      <c r="AO528" s="209"/>
      <c r="AP528" s="209"/>
      <c r="AQ528" s="209"/>
      <c r="AR528" s="209"/>
      <c r="AS528" s="209"/>
      <c r="AT528" s="209"/>
      <c r="AU528" s="209"/>
      <c r="AV528" s="209"/>
      <c r="AW528" s="209"/>
      <c r="AX528" s="209"/>
      <c r="AY528" s="209"/>
      <c r="AZ528" s="209"/>
      <c r="BA528" s="209"/>
      <c r="BB528" s="209"/>
      <c r="BC528" s="209"/>
      <c r="BD528" s="209"/>
      <c r="BE528" s="209"/>
      <c r="BF528" s="209"/>
      <c r="BG528" s="209"/>
      <c r="BH528" s="209"/>
    </row>
    <row r="529" spans="1:60" outlineLevel="1" x14ac:dyDescent="0.2">
      <c r="A529" s="216"/>
      <c r="B529" s="217"/>
      <c r="C529" s="255" t="s">
        <v>290</v>
      </c>
      <c r="D529" s="250"/>
      <c r="E529" s="251"/>
      <c r="F529" s="220"/>
      <c r="G529" s="220"/>
      <c r="H529" s="220"/>
      <c r="I529" s="220"/>
      <c r="J529" s="220"/>
      <c r="K529" s="220"/>
      <c r="L529" s="220"/>
      <c r="M529" s="220"/>
      <c r="N529" s="219"/>
      <c r="O529" s="219"/>
      <c r="P529" s="219"/>
      <c r="Q529" s="219"/>
      <c r="R529" s="220"/>
      <c r="S529" s="220"/>
      <c r="T529" s="220"/>
      <c r="U529" s="220"/>
      <c r="V529" s="220"/>
      <c r="W529" s="220"/>
      <c r="X529" s="220"/>
      <c r="Y529" s="209"/>
      <c r="Z529" s="209"/>
      <c r="AA529" s="209"/>
      <c r="AB529" s="209"/>
      <c r="AC529" s="209"/>
      <c r="AD529" s="209"/>
      <c r="AE529" s="209"/>
      <c r="AF529" s="209"/>
      <c r="AG529" s="209" t="s">
        <v>162</v>
      </c>
      <c r="AH529" s="209">
        <v>0</v>
      </c>
      <c r="AI529" s="209"/>
      <c r="AJ529" s="209"/>
      <c r="AK529" s="209"/>
      <c r="AL529" s="209"/>
      <c r="AM529" s="209"/>
      <c r="AN529" s="209"/>
      <c r="AO529" s="209"/>
      <c r="AP529" s="209"/>
      <c r="AQ529" s="209"/>
      <c r="AR529" s="209"/>
      <c r="AS529" s="209"/>
      <c r="AT529" s="209"/>
      <c r="AU529" s="209"/>
      <c r="AV529" s="209"/>
      <c r="AW529" s="209"/>
      <c r="AX529" s="209"/>
      <c r="AY529" s="209"/>
      <c r="AZ529" s="209"/>
      <c r="BA529" s="209"/>
      <c r="BB529" s="209"/>
      <c r="BC529" s="209"/>
      <c r="BD529" s="209"/>
      <c r="BE529" s="209"/>
      <c r="BF529" s="209"/>
      <c r="BG529" s="209"/>
      <c r="BH529" s="209"/>
    </row>
    <row r="530" spans="1:60" outlineLevel="1" x14ac:dyDescent="0.2">
      <c r="A530" s="216"/>
      <c r="B530" s="217"/>
      <c r="C530" s="255" t="s">
        <v>291</v>
      </c>
      <c r="D530" s="250"/>
      <c r="E530" s="251"/>
      <c r="F530" s="220"/>
      <c r="G530" s="220"/>
      <c r="H530" s="220"/>
      <c r="I530" s="220"/>
      <c r="J530" s="220"/>
      <c r="K530" s="220"/>
      <c r="L530" s="220"/>
      <c r="M530" s="220"/>
      <c r="N530" s="219"/>
      <c r="O530" s="219"/>
      <c r="P530" s="219"/>
      <c r="Q530" s="219"/>
      <c r="R530" s="220"/>
      <c r="S530" s="220"/>
      <c r="T530" s="220"/>
      <c r="U530" s="220"/>
      <c r="V530" s="220"/>
      <c r="W530" s="220"/>
      <c r="X530" s="220"/>
      <c r="Y530" s="209"/>
      <c r="Z530" s="209"/>
      <c r="AA530" s="209"/>
      <c r="AB530" s="209"/>
      <c r="AC530" s="209"/>
      <c r="AD530" s="209"/>
      <c r="AE530" s="209"/>
      <c r="AF530" s="209"/>
      <c r="AG530" s="209" t="s">
        <v>162</v>
      </c>
      <c r="AH530" s="209">
        <v>0</v>
      </c>
      <c r="AI530" s="209"/>
      <c r="AJ530" s="209"/>
      <c r="AK530" s="209"/>
      <c r="AL530" s="209"/>
      <c r="AM530" s="209"/>
      <c r="AN530" s="209"/>
      <c r="AO530" s="209"/>
      <c r="AP530" s="209"/>
      <c r="AQ530" s="209"/>
      <c r="AR530" s="209"/>
      <c r="AS530" s="209"/>
      <c r="AT530" s="209"/>
      <c r="AU530" s="209"/>
      <c r="AV530" s="209"/>
      <c r="AW530" s="209"/>
      <c r="AX530" s="209"/>
      <c r="AY530" s="209"/>
      <c r="AZ530" s="209"/>
      <c r="BA530" s="209"/>
      <c r="BB530" s="209"/>
      <c r="BC530" s="209"/>
      <c r="BD530" s="209"/>
      <c r="BE530" s="209"/>
      <c r="BF530" s="209"/>
      <c r="BG530" s="209"/>
      <c r="BH530" s="209"/>
    </row>
    <row r="531" spans="1:60" outlineLevel="1" x14ac:dyDescent="0.2">
      <c r="A531" s="216"/>
      <c r="B531" s="217"/>
      <c r="C531" s="255" t="s">
        <v>512</v>
      </c>
      <c r="D531" s="250"/>
      <c r="E531" s="251">
        <v>3.8294999999999999</v>
      </c>
      <c r="F531" s="220"/>
      <c r="G531" s="220"/>
      <c r="H531" s="220"/>
      <c r="I531" s="220"/>
      <c r="J531" s="220"/>
      <c r="K531" s="220"/>
      <c r="L531" s="220"/>
      <c r="M531" s="220"/>
      <c r="N531" s="219"/>
      <c r="O531" s="219"/>
      <c r="P531" s="219"/>
      <c r="Q531" s="219"/>
      <c r="R531" s="220"/>
      <c r="S531" s="220"/>
      <c r="T531" s="220"/>
      <c r="U531" s="220"/>
      <c r="V531" s="220"/>
      <c r="W531" s="220"/>
      <c r="X531" s="220"/>
      <c r="Y531" s="209"/>
      <c r="Z531" s="209"/>
      <c r="AA531" s="209"/>
      <c r="AB531" s="209"/>
      <c r="AC531" s="209"/>
      <c r="AD531" s="209"/>
      <c r="AE531" s="209"/>
      <c r="AF531" s="209"/>
      <c r="AG531" s="209" t="s">
        <v>162</v>
      </c>
      <c r="AH531" s="209">
        <v>0</v>
      </c>
      <c r="AI531" s="209"/>
      <c r="AJ531" s="209"/>
      <c r="AK531" s="209"/>
      <c r="AL531" s="209"/>
      <c r="AM531" s="209"/>
      <c r="AN531" s="209"/>
      <c r="AO531" s="209"/>
      <c r="AP531" s="209"/>
      <c r="AQ531" s="209"/>
      <c r="AR531" s="209"/>
      <c r="AS531" s="209"/>
      <c r="AT531" s="209"/>
      <c r="AU531" s="209"/>
      <c r="AV531" s="209"/>
      <c r="AW531" s="209"/>
      <c r="AX531" s="209"/>
      <c r="AY531" s="209"/>
      <c r="AZ531" s="209"/>
      <c r="BA531" s="209"/>
      <c r="BB531" s="209"/>
      <c r="BC531" s="209"/>
      <c r="BD531" s="209"/>
      <c r="BE531" s="209"/>
      <c r="BF531" s="209"/>
      <c r="BG531" s="209"/>
      <c r="BH531" s="209"/>
    </row>
    <row r="532" spans="1:60" outlineLevel="1" x14ac:dyDescent="0.2">
      <c r="A532" s="216"/>
      <c r="B532" s="217"/>
      <c r="C532" s="255" t="s">
        <v>184</v>
      </c>
      <c r="D532" s="250"/>
      <c r="E532" s="251"/>
      <c r="F532" s="220"/>
      <c r="G532" s="220"/>
      <c r="H532" s="220"/>
      <c r="I532" s="220"/>
      <c r="J532" s="220"/>
      <c r="K532" s="220"/>
      <c r="L532" s="220"/>
      <c r="M532" s="220"/>
      <c r="N532" s="219"/>
      <c r="O532" s="219"/>
      <c r="P532" s="219"/>
      <c r="Q532" s="219"/>
      <c r="R532" s="220"/>
      <c r="S532" s="220"/>
      <c r="T532" s="220"/>
      <c r="U532" s="220"/>
      <c r="V532" s="220"/>
      <c r="W532" s="220"/>
      <c r="X532" s="220"/>
      <c r="Y532" s="209"/>
      <c r="Z532" s="209"/>
      <c r="AA532" s="209"/>
      <c r="AB532" s="209"/>
      <c r="AC532" s="209"/>
      <c r="AD532" s="209"/>
      <c r="AE532" s="209"/>
      <c r="AF532" s="209"/>
      <c r="AG532" s="209" t="s">
        <v>162</v>
      </c>
      <c r="AH532" s="209">
        <v>0</v>
      </c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9"/>
      <c r="AS532" s="209"/>
      <c r="AT532" s="209"/>
      <c r="AU532" s="209"/>
      <c r="AV532" s="209"/>
      <c r="AW532" s="209"/>
      <c r="AX532" s="209"/>
      <c r="AY532" s="209"/>
      <c r="AZ532" s="209"/>
      <c r="BA532" s="209"/>
      <c r="BB532" s="209"/>
      <c r="BC532" s="209"/>
      <c r="BD532" s="209"/>
      <c r="BE532" s="209"/>
      <c r="BF532" s="209"/>
      <c r="BG532" s="209"/>
      <c r="BH532" s="209"/>
    </row>
    <row r="533" spans="1:60" outlineLevel="1" x14ac:dyDescent="0.2">
      <c r="A533" s="216"/>
      <c r="B533" s="217"/>
      <c r="C533" s="255" t="s">
        <v>203</v>
      </c>
      <c r="D533" s="250"/>
      <c r="E533" s="251"/>
      <c r="F533" s="220"/>
      <c r="G533" s="220"/>
      <c r="H533" s="220"/>
      <c r="I533" s="220"/>
      <c r="J533" s="220"/>
      <c r="K533" s="220"/>
      <c r="L533" s="220"/>
      <c r="M533" s="220"/>
      <c r="N533" s="219"/>
      <c r="O533" s="219"/>
      <c r="P533" s="219"/>
      <c r="Q533" s="219"/>
      <c r="R533" s="220"/>
      <c r="S533" s="220"/>
      <c r="T533" s="220"/>
      <c r="U533" s="220"/>
      <c r="V533" s="220"/>
      <c r="W533" s="220"/>
      <c r="X533" s="220"/>
      <c r="Y533" s="209"/>
      <c r="Z533" s="209"/>
      <c r="AA533" s="209"/>
      <c r="AB533" s="209"/>
      <c r="AC533" s="209"/>
      <c r="AD533" s="209"/>
      <c r="AE533" s="209"/>
      <c r="AF533" s="209"/>
      <c r="AG533" s="209" t="s">
        <v>162</v>
      </c>
      <c r="AH533" s="209">
        <v>0</v>
      </c>
      <c r="AI533" s="209"/>
      <c r="AJ533" s="209"/>
      <c r="AK533" s="209"/>
      <c r="AL533" s="209"/>
      <c r="AM533" s="209"/>
      <c r="AN533" s="209"/>
      <c r="AO533" s="209"/>
      <c r="AP533" s="209"/>
      <c r="AQ533" s="209"/>
      <c r="AR533" s="209"/>
      <c r="AS533" s="209"/>
      <c r="AT533" s="209"/>
      <c r="AU533" s="209"/>
      <c r="AV533" s="209"/>
      <c r="AW533" s="209"/>
      <c r="AX533" s="209"/>
      <c r="AY533" s="209"/>
      <c r="AZ533" s="209"/>
      <c r="BA533" s="209"/>
      <c r="BB533" s="209"/>
      <c r="BC533" s="209"/>
      <c r="BD533" s="209"/>
      <c r="BE533" s="209"/>
      <c r="BF533" s="209"/>
      <c r="BG533" s="209"/>
      <c r="BH533" s="209"/>
    </row>
    <row r="534" spans="1:60" outlineLevel="1" x14ac:dyDescent="0.2">
      <c r="A534" s="216"/>
      <c r="B534" s="217"/>
      <c r="C534" s="255" t="s">
        <v>513</v>
      </c>
      <c r="D534" s="250"/>
      <c r="E534" s="251">
        <v>14.167999999999999</v>
      </c>
      <c r="F534" s="220"/>
      <c r="G534" s="220"/>
      <c r="H534" s="220"/>
      <c r="I534" s="220"/>
      <c r="J534" s="220"/>
      <c r="K534" s="220"/>
      <c r="L534" s="220"/>
      <c r="M534" s="220"/>
      <c r="N534" s="219"/>
      <c r="O534" s="219"/>
      <c r="P534" s="219"/>
      <c r="Q534" s="219"/>
      <c r="R534" s="220"/>
      <c r="S534" s="220"/>
      <c r="T534" s="220"/>
      <c r="U534" s="220"/>
      <c r="V534" s="220"/>
      <c r="W534" s="220"/>
      <c r="X534" s="220"/>
      <c r="Y534" s="209"/>
      <c r="Z534" s="209"/>
      <c r="AA534" s="209"/>
      <c r="AB534" s="209"/>
      <c r="AC534" s="209"/>
      <c r="AD534" s="209"/>
      <c r="AE534" s="209"/>
      <c r="AF534" s="209"/>
      <c r="AG534" s="209" t="s">
        <v>162</v>
      </c>
      <c r="AH534" s="209">
        <v>0</v>
      </c>
      <c r="AI534" s="209"/>
      <c r="AJ534" s="209"/>
      <c r="AK534" s="209"/>
      <c r="AL534" s="209"/>
      <c r="AM534" s="209"/>
      <c r="AN534" s="209"/>
      <c r="AO534" s="209"/>
      <c r="AP534" s="209"/>
      <c r="AQ534" s="209"/>
      <c r="AR534" s="209"/>
      <c r="AS534" s="209"/>
      <c r="AT534" s="209"/>
      <c r="AU534" s="209"/>
      <c r="AV534" s="209"/>
      <c r="AW534" s="209"/>
      <c r="AX534" s="209"/>
      <c r="AY534" s="209"/>
      <c r="AZ534" s="209"/>
      <c r="BA534" s="209"/>
      <c r="BB534" s="209"/>
      <c r="BC534" s="209"/>
      <c r="BD534" s="209"/>
      <c r="BE534" s="209"/>
      <c r="BF534" s="209"/>
      <c r="BG534" s="209"/>
      <c r="BH534" s="209"/>
    </row>
    <row r="535" spans="1:60" outlineLevel="1" x14ac:dyDescent="0.2">
      <c r="A535" s="216"/>
      <c r="B535" s="217"/>
      <c r="C535" s="255" t="s">
        <v>205</v>
      </c>
      <c r="D535" s="250"/>
      <c r="E535" s="251"/>
      <c r="F535" s="220"/>
      <c r="G535" s="220"/>
      <c r="H535" s="220"/>
      <c r="I535" s="220"/>
      <c r="J535" s="220"/>
      <c r="K535" s="220"/>
      <c r="L535" s="220"/>
      <c r="M535" s="220"/>
      <c r="N535" s="219"/>
      <c r="O535" s="219"/>
      <c r="P535" s="219"/>
      <c r="Q535" s="219"/>
      <c r="R535" s="220"/>
      <c r="S535" s="220"/>
      <c r="T535" s="220"/>
      <c r="U535" s="220"/>
      <c r="V535" s="220"/>
      <c r="W535" s="220"/>
      <c r="X535" s="220"/>
      <c r="Y535" s="209"/>
      <c r="Z535" s="209"/>
      <c r="AA535" s="209"/>
      <c r="AB535" s="209"/>
      <c r="AC535" s="209"/>
      <c r="AD535" s="209"/>
      <c r="AE535" s="209"/>
      <c r="AF535" s="209"/>
      <c r="AG535" s="209" t="s">
        <v>162</v>
      </c>
      <c r="AH535" s="209">
        <v>0</v>
      </c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9"/>
      <c r="AS535" s="209"/>
      <c r="AT535" s="209"/>
      <c r="AU535" s="209"/>
      <c r="AV535" s="209"/>
      <c r="AW535" s="209"/>
      <c r="AX535" s="209"/>
      <c r="AY535" s="209"/>
      <c r="AZ535" s="209"/>
      <c r="BA535" s="209"/>
      <c r="BB535" s="209"/>
      <c r="BC535" s="209"/>
      <c r="BD535" s="209"/>
      <c r="BE535" s="209"/>
      <c r="BF535" s="209"/>
      <c r="BG535" s="209"/>
      <c r="BH535" s="209"/>
    </row>
    <row r="536" spans="1:60" outlineLevel="1" x14ac:dyDescent="0.2">
      <c r="A536" s="216"/>
      <c r="B536" s="217"/>
      <c r="C536" s="255" t="s">
        <v>514</v>
      </c>
      <c r="D536" s="250"/>
      <c r="E536" s="251">
        <v>7.1875</v>
      </c>
      <c r="F536" s="220"/>
      <c r="G536" s="220"/>
      <c r="H536" s="220"/>
      <c r="I536" s="220"/>
      <c r="J536" s="220"/>
      <c r="K536" s="220"/>
      <c r="L536" s="220"/>
      <c r="M536" s="220"/>
      <c r="N536" s="219"/>
      <c r="O536" s="219"/>
      <c r="P536" s="219"/>
      <c r="Q536" s="219"/>
      <c r="R536" s="220"/>
      <c r="S536" s="220"/>
      <c r="T536" s="220"/>
      <c r="U536" s="220"/>
      <c r="V536" s="220"/>
      <c r="W536" s="220"/>
      <c r="X536" s="220"/>
      <c r="Y536" s="209"/>
      <c r="Z536" s="209"/>
      <c r="AA536" s="209"/>
      <c r="AB536" s="209"/>
      <c r="AC536" s="209"/>
      <c r="AD536" s="209"/>
      <c r="AE536" s="209"/>
      <c r="AF536" s="209"/>
      <c r="AG536" s="209" t="s">
        <v>162</v>
      </c>
      <c r="AH536" s="209">
        <v>0</v>
      </c>
      <c r="AI536" s="209"/>
      <c r="AJ536" s="209"/>
      <c r="AK536" s="209"/>
      <c r="AL536" s="209"/>
      <c r="AM536" s="209"/>
      <c r="AN536" s="209"/>
      <c r="AO536" s="209"/>
      <c r="AP536" s="209"/>
      <c r="AQ536" s="209"/>
      <c r="AR536" s="209"/>
      <c r="AS536" s="209"/>
      <c r="AT536" s="209"/>
      <c r="AU536" s="209"/>
      <c r="AV536" s="209"/>
      <c r="AW536" s="209"/>
      <c r="AX536" s="209"/>
      <c r="AY536" s="209"/>
      <c r="AZ536" s="209"/>
      <c r="BA536" s="209"/>
      <c r="BB536" s="209"/>
      <c r="BC536" s="209"/>
      <c r="BD536" s="209"/>
      <c r="BE536" s="209"/>
      <c r="BF536" s="209"/>
      <c r="BG536" s="209"/>
      <c r="BH536" s="209"/>
    </row>
    <row r="537" spans="1:60" outlineLevel="1" x14ac:dyDescent="0.2">
      <c r="A537" s="216"/>
      <c r="B537" s="217"/>
      <c r="C537" s="255" t="s">
        <v>291</v>
      </c>
      <c r="D537" s="250"/>
      <c r="E537" s="251"/>
      <c r="F537" s="220"/>
      <c r="G537" s="220"/>
      <c r="H537" s="220"/>
      <c r="I537" s="220"/>
      <c r="J537" s="220"/>
      <c r="K537" s="220"/>
      <c r="L537" s="220"/>
      <c r="M537" s="220"/>
      <c r="N537" s="219"/>
      <c r="O537" s="219"/>
      <c r="P537" s="219"/>
      <c r="Q537" s="219"/>
      <c r="R537" s="220"/>
      <c r="S537" s="220"/>
      <c r="T537" s="220"/>
      <c r="U537" s="220"/>
      <c r="V537" s="220"/>
      <c r="W537" s="220"/>
      <c r="X537" s="220"/>
      <c r="Y537" s="209"/>
      <c r="Z537" s="209"/>
      <c r="AA537" s="209"/>
      <c r="AB537" s="209"/>
      <c r="AC537" s="209"/>
      <c r="AD537" s="209"/>
      <c r="AE537" s="209"/>
      <c r="AF537" s="209"/>
      <c r="AG537" s="209" t="s">
        <v>162</v>
      </c>
      <c r="AH537" s="209">
        <v>0</v>
      </c>
      <c r="AI537" s="209"/>
      <c r="AJ537" s="209"/>
      <c r="AK537" s="209"/>
      <c r="AL537" s="209"/>
      <c r="AM537" s="209"/>
      <c r="AN537" s="209"/>
      <c r="AO537" s="209"/>
      <c r="AP537" s="209"/>
      <c r="AQ537" s="209"/>
      <c r="AR537" s="209"/>
      <c r="AS537" s="209"/>
      <c r="AT537" s="209"/>
      <c r="AU537" s="209"/>
      <c r="AV537" s="209"/>
      <c r="AW537" s="209"/>
      <c r="AX537" s="209"/>
      <c r="AY537" s="209"/>
      <c r="AZ537" s="209"/>
      <c r="BA537" s="209"/>
      <c r="BB537" s="209"/>
      <c r="BC537" s="209"/>
      <c r="BD537" s="209"/>
      <c r="BE537" s="209"/>
      <c r="BF537" s="209"/>
      <c r="BG537" s="209"/>
      <c r="BH537" s="209"/>
    </row>
    <row r="538" spans="1:60" outlineLevel="1" x14ac:dyDescent="0.2">
      <c r="A538" s="216"/>
      <c r="B538" s="217"/>
      <c r="C538" s="255" t="s">
        <v>207</v>
      </c>
      <c r="D538" s="250"/>
      <c r="E538" s="251"/>
      <c r="F538" s="220"/>
      <c r="G538" s="220"/>
      <c r="H538" s="220"/>
      <c r="I538" s="220"/>
      <c r="J538" s="220"/>
      <c r="K538" s="220"/>
      <c r="L538" s="220"/>
      <c r="M538" s="220"/>
      <c r="N538" s="219"/>
      <c r="O538" s="219"/>
      <c r="P538" s="219"/>
      <c r="Q538" s="219"/>
      <c r="R538" s="220"/>
      <c r="S538" s="220"/>
      <c r="T538" s="220"/>
      <c r="U538" s="220"/>
      <c r="V538" s="220"/>
      <c r="W538" s="220"/>
      <c r="X538" s="220"/>
      <c r="Y538" s="209"/>
      <c r="Z538" s="209"/>
      <c r="AA538" s="209"/>
      <c r="AB538" s="209"/>
      <c r="AC538" s="209"/>
      <c r="AD538" s="209"/>
      <c r="AE538" s="209"/>
      <c r="AF538" s="209"/>
      <c r="AG538" s="209" t="s">
        <v>162</v>
      </c>
      <c r="AH538" s="209">
        <v>0</v>
      </c>
      <c r="AI538" s="209"/>
      <c r="AJ538" s="209"/>
      <c r="AK538" s="209"/>
      <c r="AL538" s="209"/>
      <c r="AM538" s="209"/>
      <c r="AN538" s="209"/>
      <c r="AO538" s="209"/>
      <c r="AP538" s="209"/>
      <c r="AQ538" s="209"/>
      <c r="AR538" s="209"/>
      <c r="AS538" s="209"/>
      <c r="AT538" s="209"/>
      <c r="AU538" s="209"/>
      <c r="AV538" s="209"/>
      <c r="AW538" s="209"/>
      <c r="AX538" s="209"/>
      <c r="AY538" s="209"/>
      <c r="AZ538" s="209"/>
      <c r="BA538" s="209"/>
      <c r="BB538" s="209"/>
      <c r="BC538" s="209"/>
      <c r="BD538" s="209"/>
      <c r="BE538" s="209"/>
      <c r="BF538" s="209"/>
      <c r="BG538" s="209"/>
      <c r="BH538" s="209"/>
    </row>
    <row r="539" spans="1:60" outlineLevel="1" x14ac:dyDescent="0.2">
      <c r="A539" s="216"/>
      <c r="B539" s="217"/>
      <c r="C539" s="255" t="s">
        <v>295</v>
      </c>
      <c r="D539" s="250"/>
      <c r="E539" s="251">
        <v>9.1999999999999993</v>
      </c>
      <c r="F539" s="220"/>
      <c r="G539" s="220"/>
      <c r="H539" s="220"/>
      <c r="I539" s="220"/>
      <c r="J539" s="220"/>
      <c r="K539" s="220"/>
      <c r="L539" s="220"/>
      <c r="M539" s="220"/>
      <c r="N539" s="219"/>
      <c r="O539" s="219"/>
      <c r="P539" s="219"/>
      <c r="Q539" s="219"/>
      <c r="R539" s="220"/>
      <c r="S539" s="220"/>
      <c r="T539" s="220"/>
      <c r="U539" s="220"/>
      <c r="V539" s="220"/>
      <c r="W539" s="220"/>
      <c r="X539" s="220"/>
      <c r="Y539" s="209"/>
      <c r="Z539" s="209"/>
      <c r="AA539" s="209"/>
      <c r="AB539" s="209"/>
      <c r="AC539" s="209"/>
      <c r="AD539" s="209"/>
      <c r="AE539" s="209"/>
      <c r="AF539" s="209"/>
      <c r="AG539" s="209" t="s">
        <v>162</v>
      </c>
      <c r="AH539" s="209">
        <v>0</v>
      </c>
      <c r="AI539" s="209"/>
      <c r="AJ539" s="209"/>
      <c r="AK539" s="209"/>
      <c r="AL539" s="209"/>
      <c r="AM539" s="209"/>
      <c r="AN539" s="209"/>
      <c r="AO539" s="209"/>
      <c r="AP539" s="209"/>
      <c r="AQ539" s="209"/>
      <c r="AR539" s="209"/>
      <c r="AS539" s="209"/>
      <c r="AT539" s="209"/>
      <c r="AU539" s="209"/>
      <c r="AV539" s="209"/>
      <c r="AW539" s="209"/>
      <c r="AX539" s="209"/>
      <c r="AY539" s="209"/>
      <c r="AZ539" s="209"/>
      <c r="BA539" s="209"/>
      <c r="BB539" s="209"/>
      <c r="BC539" s="209"/>
      <c r="BD539" s="209"/>
      <c r="BE539" s="209"/>
      <c r="BF539" s="209"/>
      <c r="BG539" s="209"/>
      <c r="BH539" s="209"/>
    </row>
    <row r="540" spans="1:60" outlineLevel="1" x14ac:dyDescent="0.2">
      <c r="A540" s="216"/>
      <c r="B540" s="217"/>
      <c r="C540" s="245"/>
      <c r="D540" s="239"/>
      <c r="E540" s="239"/>
      <c r="F540" s="239"/>
      <c r="G540" s="239"/>
      <c r="H540" s="220"/>
      <c r="I540" s="220"/>
      <c r="J540" s="220"/>
      <c r="K540" s="220"/>
      <c r="L540" s="220"/>
      <c r="M540" s="220"/>
      <c r="N540" s="219"/>
      <c r="O540" s="219"/>
      <c r="P540" s="219"/>
      <c r="Q540" s="219"/>
      <c r="R540" s="220"/>
      <c r="S540" s="220"/>
      <c r="T540" s="220"/>
      <c r="U540" s="220"/>
      <c r="V540" s="220"/>
      <c r="W540" s="220"/>
      <c r="X540" s="220"/>
      <c r="Y540" s="209"/>
      <c r="Z540" s="209"/>
      <c r="AA540" s="209"/>
      <c r="AB540" s="209"/>
      <c r="AC540" s="209"/>
      <c r="AD540" s="209"/>
      <c r="AE540" s="209"/>
      <c r="AF540" s="209"/>
      <c r="AG540" s="209" t="s">
        <v>136</v>
      </c>
      <c r="AH540" s="209"/>
      <c r="AI540" s="209"/>
      <c r="AJ540" s="209"/>
      <c r="AK540" s="209"/>
      <c r="AL540" s="209"/>
      <c r="AM540" s="209"/>
      <c r="AN540" s="209"/>
      <c r="AO540" s="209"/>
      <c r="AP540" s="209"/>
      <c r="AQ540" s="209"/>
      <c r="AR540" s="209"/>
      <c r="AS540" s="209"/>
      <c r="AT540" s="209"/>
      <c r="AU540" s="209"/>
      <c r="AV540" s="209"/>
      <c r="AW540" s="209"/>
      <c r="AX540" s="209"/>
      <c r="AY540" s="209"/>
      <c r="AZ540" s="209"/>
      <c r="BA540" s="209"/>
      <c r="BB540" s="209"/>
      <c r="BC540" s="209"/>
      <c r="BD540" s="209"/>
      <c r="BE540" s="209"/>
      <c r="BF540" s="209"/>
      <c r="BG540" s="209"/>
      <c r="BH540" s="209"/>
    </row>
    <row r="541" spans="1:60" outlineLevel="1" x14ac:dyDescent="0.2">
      <c r="A541" s="229">
        <v>76</v>
      </c>
      <c r="B541" s="230" t="s">
        <v>515</v>
      </c>
      <c r="C541" s="243" t="s">
        <v>516</v>
      </c>
      <c r="D541" s="231" t="s">
        <v>180</v>
      </c>
      <c r="E541" s="232">
        <v>10.8</v>
      </c>
      <c r="F541" s="233"/>
      <c r="G541" s="234">
        <f>ROUND(E541*F541,2)</f>
        <v>0</v>
      </c>
      <c r="H541" s="233"/>
      <c r="I541" s="234">
        <f>ROUND(E541*H541,2)</f>
        <v>0</v>
      </c>
      <c r="J541" s="233"/>
      <c r="K541" s="234">
        <f>ROUND(E541*J541,2)</f>
        <v>0</v>
      </c>
      <c r="L541" s="234">
        <v>21</v>
      </c>
      <c r="M541" s="234">
        <f>G541*(1+L541/100)</f>
        <v>0</v>
      </c>
      <c r="N541" s="232">
        <v>0</v>
      </c>
      <c r="O541" s="232">
        <f>ROUND(E541*N541,2)</f>
        <v>0</v>
      </c>
      <c r="P541" s="232">
        <v>0.12</v>
      </c>
      <c r="Q541" s="232">
        <f>ROUND(E541*P541,2)</f>
        <v>1.3</v>
      </c>
      <c r="R541" s="234"/>
      <c r="S541" s="234" t="s">
        <v>146</v>
      </c>
      <c r="T541" s="235" t="s">
        <v>131</v>
      </c>
      <c r="U541" s="220">
        <v>0.94</v>
      </c>
      <c r="V541" s="220">
        <f>ROUND(E541*U541,2)</f>
        <v>10.15</v>
      </c>
      <c r="W541" s="220"/>
      <c r="X541" s="220" t="s">
        <v>147</v>
      </c>
      <c r="Y541" s="209"/>
      <c r="Z541" s="209"/>
      <c r="AA541" s="209"/>
      <c r="AB541" s="209"/>
      <c r="AC541" s="209"/>
      <c r="AD541" s="209"/>
      <c r="AE541" s="209"/>
      <c r="AF541" s="209"/>
      <c r="AG541" s="209" t="s">
        <v>148</v>
      </c>
      <c r="AH541" s="209"/>
      <c r="AI541" s="209"/>
      <c r="AJ541" s="209"/>
      <c r="AK541" s="209"/>
      <c r="AL541" s="209"/>
      <c r="AM541" s="209"/>
      <c r="AN541" s="209"/>
      <c r="AO541" s="209"/>
      <c r="AP541" s="209"/>
      <c r="AQ541" s="209"/>
      <c r="AR541" s="209"/>
      <c r="AS541" s="209"/>
      <c r="AT541" s="209"/>
      <c r="AU541" s="209"/>
      <c r="AV541" s="209"/>
      <c r="AW541" s="209"/>
      <c r="AX541" s="209"/>
      <c r="AY541" s="209"/>
      <c r="AZ541" s="209"/>
      <c r="BA541" s="209"/>
      <c r="BB541" s="209"/>
      <c r="BC541" s="209"/>
      <c r="BD541" s="209"/>
      <c r="BE541" s="209"/>
      <c r="BF541" s="209"/>
      <c r="BG541" s="209"/>
      <c r="BH541" s="209"/>
    </row>
    <row r="542" spans="1:60" outlineLevel="1" x14ac:dyDescent="0.2">
      <c r="A542" s="216"/>
      <c r="B542" s="217"/>
      <c r="C542" s="255" t="s">
        <v>184</v>
      </c>
      <c r="D542" s="250"/>
      <c r="E542" s="251"/>
      <c r="F542" s="220"/>
      <c r="G542" s="220"/>
      <c r="H542" s="220"/>
      <c r="I542" s="220"/>
      <c r="J542" s="220"/>
      <c r="K542" s="220"/>
      <c r="L542" s="220"/>
      <c r="M542" s="220"/>
      <c r="N542" s="219"/>
      <c r="O542" s="219"/>
      <c r="P542" s="219"/>
      <c r="Q542" s="219"/>
      <c r="R542" s="220"/>
      <c r="S542" s="220"/>
      <c r="T542" s="220"/>
      <c r="U542" s="220"/>
      <c r="V542" s="220"/>
      <c r="W542" s="220"/>
      <c r="X542" s="220"/>
      <c r="Y542" s="209"/>
      <c r="Z542" s="209"/>
      <c r="AA542" s="209"/>
      <c r="AB542" s="209"/>
      <c r="AC542" s="209"/>
      <c r="AD542" s="209"/>
      <c r="AE542" s="209"/>
      <c r="AF542" s="209"/>
      <c r="AG542" s="209" t="s">
        <v>162</v>
      </c>
      <c r="AH542" s="209">
        <v>0</v>
      </c>
      <c r="AI542" s="209"/>
      <c r="AJ542" s="209"/>
      <c r="AK542" s="209"/>
      <c r="AL542" s="209"/>
      <c r="AM542" s="209"/>
      <c r="AN542" s="209"/>
      <c r="AO542" s="209"/>
      <c r="AP542" s="209"/>
      <c r="AQ542" s="209"/>
      <c r="AR542" s="209"/>
      <c r="AS542" s="209"/>
      <c r="AT542" s="209"/>
      <c r="AU542" s="209"/>
      <c r="AV542" s="209"/>
      <c r="AW542" s="209"/>
      <c r="AX542" s="209"/>
      <c r="AY542" s="209"/>
      <c r="AZ542" s="209"/>
      <c r="BA542" s="209"/>
      <c r="BB542" s="209"/>
      <c r="BC542" s="209"/>
      <c r="BD542" s="209"/>
      <c r="BE542" s="209"/>
      <c r="BF542" s="209"/>
      <c r="BG542" s="209"/>
      <c r="BH542" s="209"/>
    </row>
    <row r="543" spans="1:60" outlineLevel="1" x14ac:dyDescent="0.2">
      <c r="A543" s="216"/>
      <c r="B543" s="217"/>
      <c r="C543" s="255" t="s">
        <v>517</v>
      </c>
      <c r="D543" s="250"/>
      <c r="E543" s="251">
        <v>6.12</v>
      </c>
      <c r="F543" s="220"/>
      <c r="G543" s="220"/>
      <c r="H543" s="220"/>
      <c r="I543" s="220"/>
      <c r="J543" s="220"/>
      <c r="K543" s="220"/>
      <c r="L543" s="220"/>
      <c r="M543" s="220"/>
      <c r="N543" s="219"/>
      <c r="O543" s="219"/>
      <c r="P543" s="219"/>
      <c r="Q543" s="219"/>
      <c r="R543" s="220"/>
      <c r="S543" s="220"/>
      <c r="T543" s="220"/>
      <c r="U543" s="220"/>
      <c r="V543" s="220"/>
      <c r="W543" s="220"/>
      <c r="X543" s="220"/>
      <c r="Y543" s="209"/>
      <c r="Z543" s="209"/>
      <c r="AA543" s="209"/>
      <c r="AB543" s="209"/>
      <c r="AC543" s="209"/>
      <c r="AD543" s="209"/>
      <c r="AE543" s="209"/>
      <c r="AF543" s="209"/>
      <c r="AG543" s="209" t="s">
        <v>162</v>
      </c>
      <c r="AH543" s="209">
        <v>0</v>
      </c>
      <c r="AI543" s="209"/>
      <c r="AJ543" s="209"/>
      <c r="AK543" s="209"/>
      <c r="AL543" s="209"/>
      <c r="AM543" s="209"/>
      <c r="AN543" s="209"/>
      <c r="AO543" s="209"/>
      <c r="AP543" s="209"/>
      <c r="AQ543" s="209"/>
      <c r="AR543" s="209"/>
      <c r="AS543" s="209"/>
      <c r="AT543" s="209"/>
      <c r="AU543" s="209"/>
      <c r="AV543" s="209"/>
      <c r="AW543" s="209"/>
      <c r="AX543" s="209"/>
      <c r="AY543" s="209"/>
      <c r="AZ543" s="209"/>
      <c r="BA543" s="209"/>
      <c r="BB543" s="209"/>
      <c r="BC543" s="209"/>
      <c r="BD543" s="209"/>
      <c r="BE543" s="209"/>
      <c r="BF543" s="209"/>
      <c r="BG543" s="209"/>
      <c r="BH543" s="209"/>
    </row>
    <row r="544" spans="1:60" outlineLevel="1" x14ac:dyDescent="0.2">
      <c r="A544" s="216"/>
      <c r="B544" s="217"/>
      <c r="C544" s="255" t="s">
        <v>518</v>
      </c>
      <c r="D544" s="250"/>
      <c r="E544" s="251">
        <v>4.68</v>
      </c>
      <c r="F544" s="220"/>
      <c r="G544" s="220"/>
      <c r="H544" s="220"/>
      <c r="I544" s="220"/>
      <c r="J544" s="220"/>
      <c r="K544" s="220"/>
      <c r="L544" s="220"/>
      <c r="M544" s="220"/>
      <c r="N544" s="219"/>
      <c r="O544" s="219"/>
      <c r="P544" s="219"/>
      <c r="Q544" s="219"/>
      <c r="R544" s="220"/>
      <c r="S544" s="220"/>
      <c r="T544" s="220"/>
      <c r="U544" s="220"/>
      <c r="V544" s="220"/>
      <c r="W544" s="220"/>
      <c r="X544" s="220"/>
      <c r="Y544" s="209"/>
      <c r="Z544" s="209"/>
      <c r="AA544" s="209"/>
      <c r="AB544" s="209"/>
      <c r="AC544" s="209"/>
      <c r="AD544" s="209"/>
      <c r="AE544" s="209"/>
      <c r="AF544" s="209"/>
      <c r="AG544" s="209" t="s">
        <v>162</v>
      </c>
      <c r="AH544" s="209">
        <v>0</v>
      </c>
      <c r="AI544" s="209"/>
      <c r="AJ544" s="209"/>
      <c r="AK544" s="209"/>
      <c r="AL544" s="209"/>
      <c r="AM544" s="209"/>
      <c r="AN544" s="209"/>
      <c r="AO544" s="209"/>
      <c r="AP544" s="209"/>
      <c r="AQ544" s="209"/>
      <c r="AR544" s="209"/>
      <c r="AS544" s="209"/>
      <c r="AT544" s="209"/>
      <c r="AU544" s="209"/>
      <c r="AV544" s="209"/>
      <c r="AW544" s="209"/>
      <c r="AX544" s="209"/>
      <c r="AY544" s="209"/>
      <c r="AZ544" s="209"/>
      <c r="BA544" s="209"/>
      <c r="BB544" s="209"/>
      <c r="BC544" s="209"/>
      <c r="BD544" s="209"/>
      <c r="BE544" s="209"/>
      <c r="BF544" s="209"/>
      <c r="BG544" s="209"/>
      <c r="BH544" s="209"/>
    </row>
    <row r="545" spans="1:60" outlineLevel="1" x14ac:dyDescent="0.2">
      <c r="A545" s="216"/>
      <c r="B545" s="217"/>
      <c r="C545" s="245"/>
      <c r="D545" s="239"/>
      <c r="E545" s="239"/>
      <c r="F545" s="239"/>
      <c r="G545" s="239"/>
      <c r="H545" s="220"/>
      <c r="I545" s="220"/>
      <c r="J545" s="220"/>
      <c r="K545" s="220"/>
      <c r="L545" s="220"/>
      <c r="M545" s="220"/>
      <c r="N545" s="219"/>
      <c r="O545" s="219"/>
      <c r="P545" s="219"/>
      <c r="Q545" s="219"/>
      <c r="R545" s="220"/>
      <c r="S545" s="220"/>
      <c r="T545" s="220"/>
      <c r="U545" s="220"/>
      <c r="V545" s="220"/>
      <c r="W545" s="220"/>
      <c r="X545" s="220"/>
      <c r="Y545" s="209"/>
      <c r="Z545" s="209"/>
      <c r="AA545" s="209"/>
      <c r="AB545" s="209"/>
      <c r="AC545" s="209"/>
      <c r="AD545" s="209"/>
      <c r="AE545" s="209"/>
      <c r="AF545" s="209"/>
      <c r="AG545" s="209" t="s">
        <v>136</v>
      </c>
      <c r="AH545" s="209"/>
      <c r="AI545" s="209"/>
      <c r="AJ545" s="209"/>
      <c r="AK545" s="209"/>
      <c r="AL545" s="209"/>
      <c r="AM545" s="209"/>
      <c r="AN545" s="209"/>
      <c r="AO545" s="209"/>
      <c r="AP545" s="209"/>
      <c r="AQ545" s="209"/>
      <c r="AR545" s="209"/>
      <c r="AS545" s="209"/>
      <c r="AT545" s="209"/>
      <c r="AU545" s="209"/>
      <c r="AV545" s="209"/>
      <c r="AW545" s="209"/>
      <c r="AX545" s="209"/>
      <c r="AY545" s="209"/>
      <c r="AZ545" s="209"/>
      <c r="BA545" s="209"/>
      <c r="BB545" s="209"/>
      <c r="BC545" s="209"/>
      <c r="BD545" s="209"/>
      <c r="BE545" s="209"/>
      <c r="BF545" s="209"/>
      <c r="BG545" s="209"/>
      <c r="BH545" s="209"/>
    </row>
    <row r="546" spans="1:60" outlineLevel="1" x14ac:dyDescent="0.2">
      <c r="A546" s="229">
        <v>77</v>
      </c>
      <c r="B546" s="230" t="s">
        <v>519</v>
      </c>
      <c r="C546" s="243" t="s">
        <v>520</v>
      </c>
      <c r="D546" s="231" t="s">
        <v>469</v>
      </c>
      <c r="E546" s="232">
        <v>100</v>
      </c>
      <c r="F546" s="233"/>
      <c r="G546" s="234">
        <f>ROUND(E546*F546,2)</f>
        <v>0</v>
      </c>
      <c r="H546" s="233"/>
      <c r="I546" s="234">
        <f>ROUND(E546*H546,2)</f>
        <v>0</v>
      </c>
      <c r="J546" s="233"/>
      <c r="K546" s="234">
        <f>ROUND(E546*J546,2)</f>
        <v>0</v>
      </c>
      <c r="L546" s="234">
        <v>21</v>
      </c>
      <c r="M546" s="234">
        <f>G546*(1+L546/100)</f>
        <v>0</v>
      </c>
      <c r="N546" s="232">
        <v>0</v>
      </c>
      <c r="O546" s="232">
        <f>ROUND(E546*N546,2)</f>
        <v>0</v>
      </c>
      <c r="P546" s="232">
        <v>0</v>
      </c>
      <c r="Q546" s="232">
        <f>ROUND(E546*P546,2)</f>
        <v>0</v>
      </c>
      <c r="R546" s="234"/>
      <c r="S546" s="234" t="s">
        <v>146</v>
      </c>
      <c r="T546" s="235" t="s">
        <v>131</v>
      </c>
      <c r="U546" s="220">
        <v>0</v>
      </c>
      <c r="V546" s="220">
        <f>ROUND(E546*U546,2)</f>
        <v>0</v>
      </c>
      <c r="W546" s="220"/>
      <c r="X546" s="220" t="s">
        <v>147</v>
      </c>
      <c r="Y546" s="209"/>
      <c r="Z546" s="209"/>
      <c r="AA546" s="209"/>
      <c r="AB546" s="209"/>
      <c r="AC546" s="209"/>
      <c r="AD546" s="209"/>
      <c r="AE546" s="209"/>
      <c r="AF546" s="209"/>
      <c r="AG546" s="209" t="s">
        <v>148</v>
      </c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09"/>
      <c r="AT546" s="209"/>
      <c r="AU546" s="209"/>
      <c r="AV546" s="209"/>
      <c r="AW546" s="209"/>
      <c r="AX546" s="209"/>
      <c r="AY546" s="209"/>
      <c r="AZ546" s="209"/>
      <c r="BA546" s="209"/>
      <c r="BB546" s="209"/>
      <c r="BC546" s="209"/>
      <c r="BD546" s="209"/>
      <c r="BE546" s="209"/>
      <c r="BF546" s="209"/>
      <c r="BG546" s="209"/>
      <c r="BH546" s="209"/>
    </row>
    <row r="547" spans="1:60" outlineLevel="1" x14ac:dyDescent="0.2">
      <c r="A547" s="216"/>
      <c r="B547" s="217"/>
      <c r="C547" s="246"/>
      <c r="D547" s="240"/>
      <c r="E547" s="240"/>
      <c r="F547" s="240"/>
      <c r="G547" s="240"/>
      <c r="H547" s="220"/>
      <c r="I547" s="220"/>
      <c r="J547" s="220"/>
      <c r="K547" s="220"/>
      <c r="L547" s="220"/>
      <c r="M547" s="220"/>
      <c r="N547" s="219"/>
      <c r="O547" s="219"/>
      <c r="P547" s="219"/>
      <c r="Q547" s="219"/>
      <c r="R547" s="220"/>
      <c r="S547" s="220"/>
      <c r="T547" s="220"/>
      <c r="U547" s="220"/>
      <c r="V547" s="220"/>
      <c r="W547" s="220"/>
      <c r="X547" s="220"/>
      <c r="Y547" s="209"/>
      <c r="Z547" s="209"/>
      <c r="AA547" s="209"/>
      <c r="AB547" s="209"/>
      <c r="AC547" s="209"/>
      <c r="AD547" s="209"/>
      <c r="AE547" s="209"/>
      <c r="AF547" s="209"/>
      <c r="AG547" s="209" t="s">
        <v>136</v>
      </c>
      <c r="AH547" s="209"/>
      <c r="AI547" s="209"/>
      <c r="AJ547" s="209"/>
      <c r="AK547" s="209"/>
      <c r="AL547" s="209"/>
      <c r="AM547" s="209"/>
      <c r="AN547" s="209"/>
      <c r="AO547" s="209"/>
      <c r="AP547" s="209"/>
      <c r="AQ547" s="209"/>
      <c r="AR547" s="209"/>
      <c r="AS547" s="209"/>
      <c r="AT547" s="209"/>
      <c r="AU547" s="209"/>
      <c r="AV547" s="209"/>
      <c r="AW547" s="209"/>
      <c r="AX547" s="209"/>
      <c r="AY547" s="209"/>
      <c r="AZ547" s="209"/>
      <c r="BA547" s="209"/>
      <c r="BB547" s="209"/>
      <c r="BC547" s="209"/>
      <c r="BD547" s="209"/>
      <c r="BE547" s="209"/>
      <c r="BF547" s="209"/>
      <c r="BG547" s="209"/>
      <c r="BH547" s="209"/>
    </row>
    <row r="548" spans="1:60" x14ac:dyDescent="0.2">
      <c r="A548" s="223" t="s">
        <v>125</v>
      </c>
      <c r="B548" s="224" t="s">
        <v>84</v>
      </c>
      <c r="C548" s="242" t="s">
        <v>85</v>
      </c>
      <c r="D548" s="225"/>
      <c r="E548" s="226"/>
      <c r="F548" s="227"/>
      <c r="G548" s="227">
        <f>SUMIF(AG549:AG554,"&lt;&gt;NOR",G549:G554)</f>
        <v>0</v>
      </c>
      <c r="H548" s="227"/>
      <c r="I548" s="227">
        <f>SUM(I549:I554)</f>
        <v>0</v>
      </c>
      <c r="J548" s="227"/>
      <c r="K548" s="227">
        <f>SUM(K549:K554)</f>
        <v>0</v>
      </c>
      <c r="L548" s="227"/>
      <c r="M548" s="227">
        <f>SUM(M549:M554)</f>
        <v>0</v>
      </c>
      <c r="N548" s="226"/>
      <c r="O548" s="226">
        <f>SUM(O549:O554)</f>
        <v>0</v>
      </c>
      <c r="P548" s="226"/>
      <c r="Q548" s="226">
        <f>SUM(Q549:Q554)</f>
        <v>0</v>
      </c>
      <c r="R548" s="227"/>
      <c r="S548" s="227"/>
      <c r="T548" s="228"/>
      <c r="U548" s="222"/>
      <c r="V548" s="222">
        <f>SUM(V549:V554)</f>
        <v>555.14</v>
      </c>
      <c r="W548" s="222"/>
      <c r="X548" s="222"/>
      <c r="AG548" t="s">
        <v>126</v>
      </c>
    </row>
    <row r="549" spans="1:60" ht="33.75" outlineLevel="1" x14ac:dyDescent="0.2">
      <c r="A549" s="229">
        <v>78</v>
      </c>
      <c r="B549" s="230" t="s">
        <v>521</v>
      </c>
      <c r="C549" s="243" t="s">
        <v>522</v>
      </c>
      <c r="D549" s="231" t="s">
        <v>304</v>
      </c>
      <c r="E549" s="232">
        <v>215.42174</v>
      </c>
      <c r="F549" s="233"/>
      <c r="G549" s="234">
        <f>ROUND(E549*F549,2)</f>
        <v>0</v>
      </c>
      <c r="H549" s="233"/>
      <c r="I549" s="234">
        <f>ROUND(E549*H549,2)</f>
        <v>0</v>
      </c>
      <c r="J549" s="233"/>
      <c r="K549" s="234">
        <f>ROUND(E549*J549,2)</f>
        <v>0</v>
      </c>
      <c r="L549" s="234">
        <v>21</v>
      </c>
      <c r="M549" s="234">
        <f>G549*(1+L549/100)</f>
        <v>0</v>
      </c>
      <c r="N549" s="232">
        <v>0</v>
      </c>
      <c r="O549" s="232">
        <f>ROUND(E549*N549,2)</f>
        <v>0</v>
      </c>
      <c r="P549" s="232">
        <v>0</v>
      </c>
      <c r="Q549" s="232">
        <f>ROUND(E549*P549,2)</f>
        <v>0</v>
      </c>
      <c r="R549" s="234" t="s">
        <v>344</v>
      </c>
      <c r="S549" s="234" t="s">
        <v>130</v>
      </c>
      <c r="T549" s="235" t="s">
        <v>130</v>
      </c>
      <c r="U549" s="220">
        <v>2.577</v>
      </c>
      <c r="V549" s="220">
        <f>ROUND(E549*U549,2)</f>
        <v>555.14</v>
      </c>
      <c r="W549" s="220"/>
      <c r="X549" s="220" t="s">
        <v>523</v>
      </c>
      <c r="Y549" s="209"/>
      <c r="Z549" s="209"/>
      <c r="AA549" s="209"/>
      <c r="AB549" s="209"/>
      <c r="AC549" s="209"/>
      <c r="AD549" s="209"/>
      <c r="AE549" s="209"/>
      <c r="AF549" s="209"/>
      <c r="AG549" s="209" t="s">
        <v>524</v>
      </c>
      <c r="AH549" s="209"/>
      <c r="AI549" s="209"/>
      <c r="AJ549" s="209"/>
      <c r="AK549" s="209"/>
      <c r="AL549" s="209"/>
      <c r="AM549" s="209"/>
      <c r="AN549" s="209"/>
      <c r="AO549" s="209"/>
      <c r="AP549" s="209"/>
      <c r="AQ549" s="209"/>
      <c r="AR549" s="209"/>
      <c r="AS549" s="209"/>
      <c r="AT549" s="209"/>
      <c r="AU549" s="209"/>
      <c r="AV549" s="209"/>
      <c r="AW549" s="209"/>
      <c r="AX549" s="209"/>
      <c r="AY549" s="209"/>
      <c r="AZ549" s="209"/>
      <c r="BA549" s="209"/>
      <c r="BB549" s="209"/>
      <c r="BC549" s="209"/>
      <c r="BD549" s="209"/>
      <c r="BE549" s="209"/>
      <c r="BF549" s="209"/>
      <c r="BG549" s="209"/>
      <c r="BH549" s="209"/>
    </row>
    <row r="550" spans="1:60" outlineLevel="1" x14ac:dyDescent="0.2">
      <c r="A550" s="216"/>
      <c r="B550" s="217"/>
      <c r="C550" s="256" t="s">
        <v>525</v>
      </c>
      <c r="D550" s="252"/>
      <c r="E550" s="252"/>
      <c r="F550" s="252"/>
      <c r="G550" s="252"/>
      <c r="H550" s="220"/>
      <c r="I550" s="220"/>
      <c r="J550" s="220"/>
      <c r="K550" s="220"/>
      <c r="L550" s="220"/>
      <c r="M550" s="220"/>
      <c r="N550" s="219"/>
      <c r="O550" s="219"/>
      <c r="P550" s="219"/>
      <c r="Q550" s="219"/>
      <c r="R550" s="220"/>
      <c r="S550" s="220"/>
      <c r="T550" s="220"/>
      <c r="U550" s="220"/>
      <c r="V550" s="220"/>
      <c r="W550" s="220"/>
      <c r="X550" s="220"/>
      <c r="Y550" s="209"/>
      <c r="Z550" s="209"/>
      <c r="AA550" s="209"/>
      <c r="AB550" s="209"/>
      <c r="AC550" s="209"/>
      <c r="AD550" s="209"/>
      <c r="AE550" s="209"/>
      <c r="AF550" s="209"/>
      <c r="AG550" s="209" t="s">
        <v>183</v>
      </c>
      <c r="AH550" s="209"/>
      <c r="AI550" s="209"/>
      <c r="AJ550" s="209"/>
      <c r="AK550" s="209"/>
      <c r="AL550" s="209"/>
      <c r="AM550" s="209"/>
      <c r="AN550" s="209"/>
      <c r="AO550" s="209"/>
      <c r="AP550" s="209"/>
      <c r="AQ550" s="209"/>
      <c r="AR550" s="209"/>
      <c r="AS550" s="209"/>
      <c r="AT550" s="209"/>
      <c r="AU550" s="209"/>
      <c r="AV550" s="209"/>
      <c r="AW550" s="209"/>
      <c r="AX550" s="209"/>
      <c r="AY550" s="209"/>
      <c r="AZ550" s="209"/>
      <c r="BA550" s="209"/>
      <c r="BB550" s="209"/>
      <c r="BC550" s="209"/>
      <c r="BD550" s="209"/>
      <c r="BE550" s="209"/>
      <c r="BF550" s="209"/>
      <c r="BG550" s="209"/>
      <c r="BH550" s="209"/>
    </row>
    <row r="551" spans="1:60" outlineLevel="1" x14ac:dyDescent="0.2">
      <c r="A551" s="216"/>
      <c r="B551" s="217"/>
      <c r="C551" s="255" t="s">
        <v>526</v>
      </c>
      <c r="D551" s="250"/>
      <c r="E551" s="251"/>
      <c r="F551" s="220"/>
      <c r="G551" s="220"/>
      <c r="H551" s="220"/>
      <c r="I551" s="220"/>
      <c r="J551" s="220"/>
      <c r="K551" s="220"/>
      <c r="L551" s="220"/>
      <c r="M551" s="220"/>
      <c r="N551" s="219"/>
      <c r="O551" s="219"/>
      <c r="P551" s="219"/>
      <c r="Q551" s="219"/>
      <c r="R551" s="220"/>
      <c r="S551" s="220"/>
      <c r="T551" s="220"/>
      <c r="U551" s="220"/>
      <c r="V551" s="220"/>
      <c r="W551" s="220"/>
      <c r="X551" s="220"/>
      <c r="Y551" s="209"/>
      <c r="Z551" s="209"/>
      <c r="AA551" s="209"/>
      <c r="AB551" s="209"/>
      <c r="AC551" s="209"/>
      <c r="AD551" s="209"/>
      <c r="AE551" s="209"/>
      <c r="AF551" s="209"/>
      <c r="AG551" s="209" t="s">
        <v>162</v>
      </c>
      <c r="AH551" s="209">
        <v>0</v>
      </c>
      <c r="AI551" s="209"/>
      <c r="AJ551" s="209"/>
      <c r="AK551" s="209"/>
      <c r="AL551" s="209"/>
      <c r="AM551" s="209"/>
      <c r="AN551" s="209"/>
      <c r="AO551" s="209"/>
      <c r="AP551" s="209"/>
      <c r="AQ551" s="209"/>
      <c r="AR551" s="209"/>
      <c r="AS551" s="209"/>
      <c r="AT551" s="209"/>
      <c r="AU551" s="209"/>
      <c r="AV551" s="209"/>
      <c r="AW551" s="209"/>
      <c r="AX551" s="209"/>
      <c r="AY551" s="209"/>
      <c r="AZ551" s="209"/>
      <c r="BA551" s="209"/>
      <c r="BB551" s="209"/>
      <c r="BC551" s="209"/>
      <c r="BD551" s="209"/>
      <c r="BE551" s="209"/>
      <c r="BF551" s="209"/>
      <c r="BG551" s="209"/>
      <c r="BH551" s="209"/>
    </row>
    <row r="552" spans="1:60" ht="22.5" outlineLevel="1" x14ac:dyDescent="0.2">
      <c r="A552" s="216"/>
      <c r="B552" s="217"/>
      <c r="C552" s="255" t="s">
        <v>527</v>
      </c>
      <c r="D552" s="250"/>
      <c r="E552" s="251"/>
      <c r="F552" s="220"/>
      <c r="G552" s="220"/>
      <c r="H552" s="220"/>
      <c r="I552" s="220"/>
      <c r="J552" s="220"/>
      <c r="K552" s="220"/>
      <c r="L552" s="220"/>
      <c r="M552" s="220"/>
      <c r="N552" s="219"/>
      <c r="O552" s="219"/>
      <c r="P552" s="219"/>
      <c r="Q552" s="219"/>
      <c r="R552" s="220"/>
      <c r="S552" s="220"/>
      <c r="T552" s="220"/>
      <c r="U552" s="220"/>
      <c r="V552" s="220"/>
      <c r="W552" s="220"/>
      <c r="X552" s="220"/>
      <c r="Y552" s="209"/>
      <c r="Z552" s="209"/>
      <c r="AA552" s="209"/>
      <c r="AB552" s="209"/>
      <c r="AC552" s="209"/>
      <c r="AD552" s="209"/>
      <c r="AE552" s="209"/>
      <c r="AF552" s="209"/>
      <c r="AG552" s="209" t="s">
        <v>162</v>
      </c>
      <c r="AH552" s="209">
        <v>0</v>
      </c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09"/>
      <c r="AT552" s="209"/>
      <c r="AU552" s="209"/>
      <c r="AV552" s="209"/>
      <c r="AW552" s="209"/>
      <c r="AX552" s="209"/>
      <c r="AY552" s="209"/>
      <c r="AZ552" s="209"/>
      <c r="BA552" s="209"/>
      <c r="BB552" s="209"/>
      <c r="BC552" s="209"/>
      <c r="BD552" s="209"/>
      <c r="BE552" s="209"/>
      <c r="BF552" s="209"/>
      <c r="BG552" s="209"/>
      <c r="BH552" s="209"/>
    </row>
    <row r="553" spans="1:60" outlineLevel="1" x14ac:dyDescent="0.2">
      <c r="A553" s="216"/>
      <c r="B553" s="217"/>
      <c r="C553" s="255" t="s">
        <v>528</v>
      </c>
      <c r="D553" s="250"/>
      <c r="E553" s="251">
        <v>215.42174</v>
      </c>
      <c r="F553" s="220"/>
      <c r="G553" s="220"/>
      <c r="H553" s="220"/>
      <c r="I553" s="220"/>
      <c r="J553" s="220"/>
      <c r="K553" s="220"/>
      <c r="L553" s="220"/>
      <c r="M553" s="220"/>
      <c r="N553" s="219"/>
      <c r="O553" s="219"/>
      <c r="P553" s="219"/>
      <c r="Q553" s="219"/>
      <c r="R553" s="220"/>
      <c r="S553" s="220"/>
      <c r="T553" s="220"/>
      <c r="U553" s="220"/>
      <c r="V553" s="220"/>
      <c r="W553" s="220"/>
      <c r="X553" s="220"/>
      <c r="Y553" s="209"/>
      <c r="Z553" s="209"/>
      <c r="AA553" s="209"/>
      <c r="AB553" s="209"/>
      <c r="AC553" s="209"/>
      <c r="AD553" s="209"/>
      <c r="AE553" s="209"/>
      <c r="AF553" s="209"/>
      <c r="AG553" s="209" t="s">
        <v>162</v>
      </c>
      <c r="AH553" s="209">
        <v>0</v>
      </c>
      <c r="AI553" s="209"/>
      <c r="AJ553" s="209"/>
      <c r="AK553" s="209"/>
      <c r="AL553" s="209"/>
      <c r="AM553" s="209"/>
      <c r="AN553" s="209"/>
      <c r="AO553" s="209"/>
      <c r="AP553" s="209"/>
      <c r="AQ553" s="209"/>
      <c r="AR553" s="209"/>
      <c r="AS553" s="209"/>
      <c r="AT553" s="209"/>
      <c r="AU553" s="209"/>
      <c r="AV553" s="209"/>
      <c r="AW553" s="209"/>
      <c r="AX553" s="209"/>
      <c r="AY553" s="209"/>
      <c r="AZ553" s="209"/>
      <c r="BA553" s="209"/>
      <c r="BB553" s="209"/>
      <c r="BC553" s="209"/>
      <c r="BD553" s="209"/>
      <c r="BE553" s="209"/>
      <c r="BF553" s="209"/>
      <c r="BG553" s="209"/>
      <c r="BH553" s="209"/>
    </row>
    <row r="554" spans="1:60" outlineLevel="1" x14ac:dyDescent="0.2">
      <c r="A554" s="216"/>
      <c r="B554" s="217"/>
      <c r="C554" s="245"/>
      <c r="D554" s="239"/>
      <c r="E554" s="239"/>
      <c r="F554" s="239"/>
      <c r="G554" s="239"/>
      <c r="H554" s="220"/>
      <c r="I554" s="220"/>
      <c r="J554" s="220"/>
      <c r="K554" s="220"/>
      <c r="L554" s="220"/>
      <c r="M554" s="220"/>
      <c r="N554" s="219"/>
      <c r="O554" s="219"/>
      <c r="P554" s="219"/>
      <c r="Q554" s="219"/>
      <c r="R554" s="220"/>
      <c r="S554" s="220"/>
      <c r="T554" s="220"/>
      <c r="U554" s="220"/>
      <c r="V554" s="220"/>
      <c r="W554" s="220"/>
      <c r="X554" s="220"/>
      <c r="Y554" s="209"/>
      <c r="Z554" s="209"/>
      <c r="AA554" s="209"/>
      <c r="AB554" s="209"/>
      <c r="AC554" s="209"/>
      <c r="AD554" s="209"/>
      <c r="AE554" s="209"/>
      <c r="AF554" s="209"/>
      <c r="AG554" s="209" t="s">
        <v>136</v>
      </c>
      <c r="AH554" s="209"/>
      <c r="AI554" s="209"/>
      <c r="AJ554" s="209"/>
      <c r="AK554" s="209"/>
      <c r="AL554" s="209"/>
      <c r="AM554" s="209"/>
      <c r="AN554" s="209"/>
      <c r="AO554" s="209"/>
      <c r="AP554" s="209"/>
      <c r="AQ554" s="209"/>
      <c r="AR554" s="209"/>
      <c r="AS554" s="209"/>
      <c r="AT554" s="209"/>
      <c r="AU554" s="209"/>
      <c r="AV554" s="209"/>
      <c r="AW554" s="209"/>
      <c r="AX554" s="209"/>
      <c r="AY554" s="209"/>
      <c r="AZ554" s="209"/>
      <c r="BA554" s="209"/>
      <c r="BB554" s="209"/>
      <c r="BC554" s="209"/>
      <c r="BD554" s="209"/>
      <c r="BE554" s="209"/>
      <c r="BF554" s="209"/>
      <c r="BG554" s="209"/>
      <c r="BH554" s="209"/>
    </row>
    <row r="555" spans="1:60" x14ac:dyDescent="0.2">
      <c r="A555" s="223" t="s">
        <v>125</v>
      </c>
      <c r="B555" s="224" t="s">
        <v>86</v>
      </c>
      <c r="C555" s="242" t="s">
        <v>87</v>
      </c>
      <c r="D555" s="225"/>
      <c r="E555" s="226"/>
      <c r="F555" s="227"/>
      <c r="G555" s="227">
        <f>SUMIF(AG556:AG576,"&lt;&gt;NOR",G556:G576)</f>
        <v>0</v>
      </c>
      <c r="H555" s="227"/>
      <c r="I555" s="227">
        <f>SUM(I556:I576)</f>
        <v>0</v>
      </c>
      <c r="J555" s="227"/>
      <c r="K555" s="227">
        <f>SUM(K556:K576)</f>
        <v>0</v>
      </c>
      <c r="L555" s="227"/>
      <c r="M555" s="227">
        <f>SUM(M556:M576)</f>
        <v>0</v>
      </c>
      <c r="N555" s="226"/>
      <c r="O555" s="226">
        <f>SUM(O556:O576)</f>
        <v>0.01</v>
      </c>
      <c r="P555" s="226"/>
      <c r="Q555" s="226">
        <f>SUM(Q556:Q576)</f>
        <v>0</v>
      </c>
      <c r="R555" s="227"/>
      <c r="S555" s="227"/>
      <c r="T555" s="228"/>
      <c r="U555" s="222"/>
      <c r="V555" s="222">
        <f>SUM(V556:V576)</f>
        <v>9.92</v>
      </c>
      <c r="W555" s="222"/>
      <c r="X555" s="222"/>
      <c r="AG555" t="s">
        <v>126</v>
      </c>
    </row>
    <row r="556" spans="1:60" ht="22.5" outlineLevel="1" x14ac:dyDescent="0.2">
      <c r="A556" s="229">
        <v>79</v>
      </c>
      <c r="B556" s="230" t="s">
        <v>529</v>
      </c>
      <c r="C556" s="243" t="s">
        <v>530</v>
      </c>
      <c r="D556" s="231" t="s">
        <v>180</v>
      </c>
      <c r="E556" s="232">
        <v>29.1755</v>
      </c>
      <c r="F556" s="233"/>
      <c r="G556" s="234">
        <f>ROUND(E556*F556,2)</f>
        <v>0</v>
      </c>
      <c r="H556" s="233"/>
      <c r="I556" s="234">
        <f>ROUND(E556*H556,2)</f>
        <v>0</v>
      </c>
      <c r="J556" s="233"/>
      <c r="K556" s="234">
        <f>ROUND(E556*J556,2)</f>
        <v>0</v>
      </c>
      <c r="L556" s="234">
        <v>21</v>
      </c>
      <c r="M556" s="234">
        <f>G556*(1+L556/100)</f>
        <v>0</v>
      </c>
      <c r="N556" s="232">
        <v>8.0000000000000007E-5</v>
      </c>
      <c r="O556" s="232">
        <f>ROUND(E556*N556,2)</f>
        <v>0</v>
      </c>
      <c r="P556" s="232">
        <v>0</v>
      </c>
      <c r="Q556" s="232">
        <f>ROUND(E556*P556,2)</f>
        <v>0</v>
      </c>
      <c r="R556" s="234" t="s">
        <v>509</v>
      </c>
      <c r="S556" s="234" t="s">
        <v>130</v>
      </c>
      <c r="T556" s="235" t="s">
        <v>130</v>
      </c>
      <c r="U556" s="220">
        <v>0.34</v>
      </c>
      <c r="V556" s="220">
        <f>ROUND(E556*U556,2)</f>
        <v>9.92</v>
      </c>
      <c r="W556" s="220"/>
      <c r="X556" s="220" t="s">
        <v>147</v>
      </c>
      <c r="Y556" s="209"/>
      <c r="Z556" s="209"/>
      <c r="AA556" s="209"/>
      <c r="AB556" s="209"/>
      <c r="AC556" s="209"/>
      <c r="AD556" s="209"/>
      <c r="AE556" s="209"/>
      <c r="AF556" s="209"/>
      <c r="AG556" s="209" t="s">
        <v>148</v>
      </c>
      <c r="AH556" s="209"/>
      <c r="AI556" s="209"/>
      <c r="AJ556" s="209"/>
      <c r="AK556" s="209"/>
      <c r="AL556" s="209"/>
      <c r="AM556" s="209"/>
      <c r="AN556" s="209"/>
      <c r="AO556" s="209"/>
      <c r="AP556" s="209"/>
      <c r="AQ556" s="209"/>
      <c r="AR556" s="209"/>
      <c r="AS556" s="209"/>
      <c r="AT556" s="209"/>
      <c r="AU556" s="209"/>
      <c r="AV556" s="209"/>
      <c r="AW556" s="209"/>
      <c r="AX556" s="209"/>
      <c r="AY556" s="209"/>
      <c r="AZ556" s="209"/>
      <c r="BA556" s="209"/>
      <c r="BB556" s="209"/>
      <c r="BC556" s="209"/>
      <c r="BD556" s="209"/>
      <c r="BE556" s="209"/>
      <c r="BF556" s="209"/>
      <c r="BG556" s="209"/>
      <c r="BH556" s="209"/>
    </row>
    <row r="557" spans="1:60" outlineLevel="1" x14ac:dyDescent="0.2">
      <c r="A557" s="216"/>
      <c r="B557" s="217"/>
      <c r="C557" s="255" t="s">
        <v>184</v>
      </c>
      <c r="D557" s="250"/>
      <c r="E557" s="251"/>
      <c r="F557" s="220"/>
      <c r="G557" s="220"/>
      <c r="H557" s="220"/>
      <c r="I557" s="220"/>
      <c r="J557" s="220"/>
      <c r="K557" s="220"/>
      <c r="L557" s="220"/>
      <c r="M557" s="220"/>
      <c r="N557" s="219"/>
      <c r="O557" s="219"/>
      <c r="P557" s="219"/>
      <c r="Q557" s="219"/>
      <c r="R557" s="220"/>
      <c r="S557" s="220"/>
      <c r="T557" s="220"/>
      <c r="U557" s="220"/>
      <c r="V557" s="220"/>
      <c r="W557" s="220"/>
      <c r="X557" s="220"/>
      <c r="Y557" s="209"/>
      <c r="Z557" s="209"/>
      <c r="AA557" s="209"/>
      <c r="AB557" s="209"/>
      <c r="AC557" s="209"/>
      <c r="AD557" s="209"/>
      <c r="AE557" s="209"/>
      <c r="AF557" s="209"/>
      <c r="AG557" s="209" t="s">
        <v>162</v>
      </c>
      <c r="AH557" s="209">
        <v>0</v>
      </c>
      <c r="AI557" s="209"/>
      <c r="AJ557" s="209"/>
      <c r="AK557" s="209"/>
      <c r="AL557" s="209"/>
      <c r="AM557" s="209"/>
      <c r="AN557" s="209"/>
      <c r="AO557" s="209"/>
      <c r="AP557" s="209"/>
      <c r="AQ557" s="209"/>
      <c r="AR557" s="209"/>
      <c r="AS557" s="209"/>
      <c r="AT557" s="209"/>
      <c r="AU557" s="209"/>
      <c r="AV557" s="209"/>
      <c r="AW557" s="209"/>
      <c r="AX557" s="209"/>
      <c r="AY557" s="209"/>
      <c r="AZ557" s="209"/>
      <c r="BA557" s="209"/>
      <c r="BB557" s="209"/>
      <c r="BC557" s="209"/>
      <c r="BD557" s="209"/>
      <c r="BE557" s="209"/>
      <c r="BF557" s="209"/>
      <c r="BG557" s="209"/>
      <c r="BH557" s="209"/>
    </row>
    <row r="558" spans="1:60" outlineLevel="1" x14ac:dyDescent="0.2">
      <c r="A558" s="216"/>
      <c r="B558" s="217"/>
      <c r="C558" s="255" t="s">
        <v>203</v>
      </c>
      <c r="D558" s="250"/>
      <c r="E558" s="251"/>
      <c r="F558" s="220"/>
      <c r="G558" s="220"/>
      <c r="H558" s="220"/>
      <c r="I558" s="220"/>
      <c r="J558" s="220"/>
      <c r="K558" s="220"/>
      <c r="L558" s="220"/>
      <c r="M558" s="220"/>
      <c r="N558" s="219"/>
      <c r="O558" s="219"/>
      <c r="P558" s="219"/>
      <c r="Q558" s="219"/>
      <c r="R558" s="220"/>
      <c r="S558" s="220"/>
      <c r="T558" s="220"/>
      <c r="U558" s="220"/>
      <c r="V558" s="220"/>
      <c r="W558" s="220"/>
      <c r="X558" s="220"/>
      <c r="Y558" s="209"/>
      <c r="Z558" s="209"/>
      <c r="AA558" s="209"/>
      <c r="AB558" s="209"/>
      <c r="AC558" s="209"/>
      <c r="AD558" s="209"/>
      <c r="AE558" s="209"/>
      <c r="AF558" s="209"/>
      <c r="AG558" s="209" t="s">
        <v>162</v>
      </c>
      <c r="AH558" s="209">
        <v>0</v>
      </c>
      <c r="AI558" s="209"/>
      <c r="AJ558" s="209"/>
      <c r="AK558" s="209"/>
      <c r="AL558" s="209"/>
      <c r="AM558" s="209"/>
      <c r="AN558" s="209"/>
      <c r="AO558" s="209"/>
      <c r="AP558" s="209"/>
      <c r="AQ558" s="209"/>
      <c r="AR558" s="209"/>
      <c r="AS558" s="209"/>
      <c r="AT558" s="209"/>
      <c r="AU558" s="209"/>
      <c r="AV558" s="209"/>
      <c r="AW558" s="209"/>
      <c r="AX558" s="209"/>
      <c r="AY558" s="209"/>
      <c r="AZ558" s="209"/>
      <c r="BA558" s="209"/>
      <c r="BB558" s="209"/>
      <c r="BC558" s="209"/>
      <c r="BD558" s="209"/>
      <c r="BE558" s="209"/>
      <c r="BF558" s="209"/>
      <c r="BG558" s="209"/>
      <c r="BH558" s="209"/>
    </row>
    <row r="559" spans="1:60" outlineLevel="1" x14ac:dyDescent="0.2">
      <c r="A559" s="216"/>
      <c r="B559" s="217"/>
      <c r="C559" s="255" t="s">
        <v>513</v>
      </c>
      <c r="D559" s="250"/>
      <c r="E559" s="251">
        <v>14.167999999999999</v>
      </c>
      <c r="F559" s="220"/>
      <c r="G559" s="220"/>
      <c r="H559" s="220"/>
      <c r="I559" s="220"/>
      <c r="J559" s="220"/>
      <c r="K559" s="220"/>
      <c r="L559" s="220"/>
      <c r="M559" s="220"/>
      <c r="N559" s="219"/>
      <c r="O559" s="219"/>
      <c r="P559" s="219"/>
      <c r="Q559" s="219"/>
      <c r="R559" s="220"/>
      <c r="S559" s="220"/>
      <c r="T559" s="220"/>
      <c r="U559" s="220"/>
      <c r="V559" s="220"/>
      <c r="W559" s="220"/>
      <c r="X559" s="220"/>
      <c r="Y559" s="209"/>
      <c r="Z559" s="209"/>
      <c r="AA559" s="209"/>
      <c r="AB559" s="209"/>
      <c r="AC559" s="209"/>
      <c r="AD559" s="209"/>
      <c r="AE559" s="209"/>
      <c r="AF559" s="209"/>
      <c r="AG559" s="209" t="s">
        <v>162</v>
      </c>
      <c r="AH559" s="209">
        <v>0</v>
      </c>
      <c r="AI559" s="209"/>
      <c r="AJ559" s="209"/>
      <c r="AK559" s="209"/>
      <c r="AL559" s="209"/>
      <c r="AM559" s="209"/>
      <c r="AN559" s="209"/>
      <c r="AO559" s="209"/>
      <c r="AP559" s="209"/>
      <c r="AQ559" s="209"/>
      <c r="AR559" s="209"/>
      <c r="AS559" s="209"/>
      <c r="AT559" s="209"/>
      <c r="AU559" s="209"/>
      <c r="AV559" s="209"/>
      <c r="AW559" s="209"/>
      <c r="AX559" s="209"/>
      <c r="AY559" s="209"/>
      <c r="AZ559" s="209"/>
      <c r="BA559" s="209"/>
      <c r="BB559" s="209"/>
      <c r="BC559" s="209"/>
      <c r="BD559" s="209"/>
      <c r="BE559" s="209"/>
      <c r="BF559" s="209"/>
      <c r="BG559" s="209"/>
      <c r="BH559" s="209"/>
    </row>
    <row r="560" spans="1:60" outlineLevel="1" x14ac:dyDescent="0.2">
      <c r="A560" s="216"/>
      <c r="B560" s="217"/>
      <c r="C560" s="255" t="s">
        <v>205</v>
      </c>
      <c r="D560" s="250"/>
      <c r="E560" s="251"/>
      <c r="F560" s="220"/>
      <c r="G560" s="220"/>
      <c r="H560" s="220"/>
      <c r="I560" s="220"/>
      <c r="J560" s="220"/>
      <c r="K560" s="220"/>
      <c r="L560" s="220"/>
      <c r="M560" s="220"/>
      <c r="N560" s="219"/>
      <c r="O560" s="219"/>
      <c r="P560" s="219"/>
      <c r="Q560" s="219"/>
      <c r="R560" s="220"/>
      <c r="S560" s="220"/>
      <c r="T560" s="220"/>
      <c r="U560" s="220"/>
      <c r="V560" s="220"/>
      <c r="W560" s="220"/>
      <c r="X560" s="220"/>
      <c r="Y560" s="209"/>
      <c r="Z560" s="209"/>
      <c r="AA560" s="209"/>
      <c r="AB560" s="209"/>
      <c r="AC560" s="209"/>
      <c r="AD560" s="209"/>
      <c r="AE560" s="209"/>
      <c r="AF560" s="209"/>
      <c r="AG560" s="209" t="s">
        <v>162</v>
      </c>
      <c r="AH560" s="209">
        <v>0</v>
      </c>
      <c r="AI560" s="209"/>
      <c r="AJ560" s="209"/>
      <c r="AK560" s="209"/>
      <c r="AL560" s="209"/>
      <c r="AM560" s="209"/>
      <c r="AN560" s="209"/>
      <c r="AO560" s="209"/>
      <c r="AP560" s="209"/>
      <c r="AQ560" s="209"/>
      <c r="AR560" s="209"/>
      <c r="AS560" s="209"/>
      <c r="AT560" s="209"/>
      <c r="AU560" s="209"/>
      <c r="AV560" s="209"/>
      <c r="AW560" s="209"/>
      <c r="AX560" s="209"/>
      <c r="AY560" s="209"/>
      <c r="AZ560" s="209"/>
      <c r="BA560" s="209"/>
      <c r="BB560" s="209"/>
      <c r="BC560" s="209"/>
      <c r="BD560" s="209"/>
      <c r="BE560" s="209"/>
      <c r="BF560" s="209"/>
      <c r="BG560" s="209"/>
      <c r="BH560" s="209"/>
    </row>
    <row r="561" spans="1:60" outlineLevel="1" x14ac:dyDescent="0.2">
      <c r="A561" s="216"/>
      <c r="B561" s="217"/>
      <c r="C561" s="255" t="s">
        <v>514</v>
      </c>
      <c r="D561" s="250"/>
      <c r="E561" s="251">
        <v>7.1875</v>
      </c>
      <c r="F561" s="220"/>
      <c r="G561" s="220"/>
      <c r="H561" s="220"/>
      <c r="I561" s="220"/>
      <c r="J561" s="220"/>
      <c r="K561" s="220"/>
      <c r="L561" s="220"/>
      <c r="M561" s="220"/>
      <c r="N561" s="219"/>
      <c r="O561" s="219"/>
      <c r="P561" s="219"/>
      <c r="Q561" s="219"/>
      <c r="R561" s="220"/>
      <c r="S561" s="220"/>
      <c r="T561" s="220"/>
      <c r="U561" s="220"/>
      <c r="V561" s="220"/>
      <c r="W561" s="220"/>
      <c r="X561" s="220"/>
      <c r="Y561" s="209"/>
      <c r="Z561" s="209"/>
      <c r="AA561" s="209"/>
      <c r="AB561" s="209"/>
      <c r="AC561" s="209"/>
      <c r="AD561" s="209"/>
      <c r="AE561" s="209"/>
      <c r="AF561" s="209"/>
      <c r="AG561" s="209" t="s">
        <v>162</v>
      </c>
      <c r="AH561" s="209">
        <v>0</v>
      </c>
      <c r="AI561" s="209"/>
      <c r="AJ561" s="209"/>
      <c r="AK561" s="209"/>
      <c r="AL561" s="209"/>
      <c r="AM561" s="209"/>
      <c r="AN561" s="209"/>
      <c r="AO561" s="209"/>
      <c r="AP561" s="209"/>
      <c r="AQ561" s="209"/>
      <c r="AR561" s="209"/>
      <c r="AS561" s="209"/>
      <c r="AT561" s="209"/>
      <c r="AU561" s="209"/>
      <c r="AV561" s="209"/>
      <c r="AW561" s="209"/>
      <c r="AX561" s="209"/>
      <c r="AY561" s="209"/>
      <c r="AZ561" s="209"/>
      <c r="BA561" s="209"/>
      <c r="BB561" s="209"/>
      <c r="BC561" s="209"/>
      <c r="BD561" s="209"/>
      <c r="BE561" s="209"/>
      <c r="BF561" s="209"/>
      <c r="BG561" s="209"/>
      <c r="BH561" s="209"/>
    </row>
    <row r="562" spans="1:60" outlineLevel="1" x14ac:dyDescent="0.2">
      <c r="A562" s="216"/>
      <c r="B562" s="217"/>
      <c r="C562" s="255" t="s">
        <v>207</v>
      </c>
      <c r="D562" s="250"/>
      <c r="E562" s="251"/>
      <c r="F562" s="220"/>
      <c r="G562" s="220"/>
      <c r="H562" s="220"/>
      <c r="I562" s="220"/>
      <c r="J562" s="220"/>
      <c r="K562" s="220"/>
      <c r="L562" s="220"/>
      <c r="M562" s="220"/>
      <c r="N562" s="219"/>
      <c r="O562" s="219"/>
      <c r="P562" s="219"/>
      <c r="Q562" s="219"/>
      <c r="R562" s="220"/>
      <c r="S562" s="220"/>
      <c r="T562" s="220"/>
      <c r="U562" s="220"/>
      <c r="V562" s="220"/>
      <c r="W562" s="220"/>
      <c r="X562" s="220"/>
      <c r="Y562" s="209"/>
      <c r="Z562" s="209"/>
      <c r="AA562" s="209"/>
      <c r="AB562" s="209"/>
      <c r="AC562" s="209"/>
      <c r="AD562" s="209"/>
      <c r="AE562" s="209"/>
      <c r="AF562" s="209"/>
      <c r="AG562" s="209" t="s">
        <v>162</v>
      </c>
      <c r="AH562" s="209">
        <v>0</v>
      </c>
      <c r="AI562" s="209"/>
      <c r="AJ562" s="209"/>
      <c r="AK562" s="209"/>
      <c r="AL562" s="209"/>
      <c r="AM562" s="209"/>
      <c r="AN562" s="209"/>
      <c r="AO562" s="209"/>
      <c r="AP562" s="209"/>
      <c r="AQ562" s="209"/>
      <c r="AR562" s="209"/>
      <c r="AS562" s="209"/>
      <c r="AT562" s="209"/>
      <c r="AU562" s="209"/>
      <c r="AV562" s="209"/>
      <c r="AW562" s="209"/>
      <c r="AX562" s="209"/>
      <c r="AY562" s="209"/>
      <c r="AZ562" s="209"/>
      <c r="BA562" s="209"/>
      <c r="BB562" s="209"/>
      <c r="BC562" s="209"/>
      <c r="BD562" s="209"/>
      <c r="BE562" s="209"/>
      <c r="BF562" s="209"/>
      <c r="BG562" s="209"/>
      <c r="BH562" s="209"/>
    </row>
    <row r="563" spans="1:60" outlineLevel="1" x14ac:dyDescent="0.2">
      <c r="A563" s="216"/>
      <c r="B563" s="217"/>
      <c r="C563" s="255" t="s">
        <v>531</v>
      </c>
      <c r="D563" s="250"/>
      <c r="E563" s="251">
        <v>7.82</v>
      </c>
      <c r="F563" s="220"/>
      <c r="G563" s="220"/>
      <c r="H563" s="220"/>
      <c r="I563" s="220"/>
      <c r="J563" s="220"/>
      <c r="K563" s="220"/>
      <c r="L563" s="220"/>
      <c r="M563" s="220"/>
      <c r="N563" s="219"/>
      <c r="O563" s="219"/>
      <c r="P563" s="219"/>
      <c r="Q563" s="219"/>
      <c r="R563" s="220"/>
      <c r="S563" s="220"/>
      <c r="T563" s="220"/>
      <c r="U563" s="220"/>
      <c r="V563" s="220"/>
      <c r="W563" s="220"/>
      <c r="X563" s="220"/>
      <c r="Y563" s="209"/>
      <c r="Z563" s="209"/>
      <c r="AA563" s="209"/>
      <c r="AB563" s="209"/>
      <c r="AC563" s="209"/>
      <c r="AD563" s="209"/>
      <c r="AE563" s="209"/>
      <c r="AF563" s="209"/>
      <c r="AG563" s="209" t="s">
        <v>162</v>
      </c>
      <c r="AH563" s="209">
        <v>0</v>
      </c>
      <c r="AI563" s="209"/>
      <c r="AJ563" s="209"/>
      <c r="AK563" s="209"/>
      <c r="AL563" s="209"/>
      <c r="AM563" s="209"/>
      <c r="AN563" s="209"/>
      <c r="AO563" s="209"/>
      <c r="AP563" s="209"/>
      <c r="AQ563" s="209"/>
      <c r="AR563" s="209"/>
      <c r="AS563" s="209"/>
      <c r="AT563" s="209"/>
      <c r="AU563" s="209"/>
      <c r="AV563" s="209"/>
      <c r="AW563" s="209"/>
      <c r="AX563" s="209"/>
      <c r="AY563" s="209"/>
      <c r="AZ563" s="209"/>
      <c r="BA563" s="209"/>
      <c r="BB563" s="209"/>
      <c r="BC563" s="209"/>
      <c r="BD563" s="209"/>
      <c r="BE563" s="209"/>
      <c r="BF563" s="209"/>
      <c r="BG563" s="209"/>
      <c r="BH563" s="209"/>
    </row>
    <row r="564" spans="1:60" outlineLevel="1" x14ac:dyDescent="0.2">
      <c r="A564" s="216"/>
      <c r="B564" s="217"/>
      <c r="C564" s="245"/>
      <c r="D564" s="239"/>
      <c r="E564" s="239"/>
      <c r="F564" s="239"/>
      <c r="G564" s="239"/>
      <c r="H564" s="220"/>
      <c r="I564" s="220"/>
      <c r="J564" s="220"/>
      <c r="K564" s="220"/>
      <c r="L564" s="220"/>
      <c r="M564" s="220"/>
      <c r="N564" s="219"/>
      <c r="O564" s="219"/>
      <c r="P564" s="219"/>
      <c r="Q564" s="219"/>
      <c r="R564" s="220"/>
      <c r="S564" s="220"/>
      <c r="T564" s="220"/>
      <c r="U564" s="220"/>
      <c r="V564" s="220"/>
      <c r="W564" s="220"/>
      <c r="X564" s="220"/>
      <c r="Y564" s="209"/>
      <c r="Z564" s="209"/>
      <c r="AA564" s="209"/>
      <c r="AB564" s="209"/>
      <c r="AC564" s="209"/>
      <c r="AD564" s="209"/>
      <c r="AE564" s="209"/>
      <c r="AF564" s="209"/>
      <c r="AG564" s="209" t="s">
        <v>136</v>
      </c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9"/>
      <c r="AS564" s="209"/>
      <c r="AT564" s="209"/>
      <c r="AU564" s="209"/>
      <c r="AV564" s="209"/>
      <c r="AW564" s="209"/>
      <c r="AX564" s="209"/>
      <c r="AY564" s="209"/>
      <c r="AZ564" s="209"/>
      <c r="BA564" s="209"/>
      <c r="BB564" s="209"/>
      <c r="BC564" s="209"/>
      <c r="BD564" s="209"/>
      <c r="BE564" s="209"/>
      <c r="BF564" s="209"/>
      <c r="BG564" s="209"/>
      <c r="BH564" s="209"/>
    </row>
    <row r="565" spans="1:60" outlineLevel="1" x14ac:dyDescent="0.2">
      <c r="A565" s="229">
        <v>80</v>
      </c>
      <c r="B565" s="230" t="s">
        <v>532</v>
      </c>
      <c r="C565" s="243" t="s">
        <v>533</v>
      </c>
      <c r="D565" s="231" t="s">
        <v>180</v>
      </c>
      <c r="E565" s="232">
        <v>32.378819999999997</v>
      </c>
      <c r="F565" s="233"/>
      <c r="G565" s="234">
        <f>ROUND(E565*F565,2)</f>
        <v>0</v>
      </c>
      <c r="H565" s="233"/>
      <c r="I565" s="234">
        <f>ROUND(E565*H565,2)</f>
        <v>0</v>
      </c>
      <c r="J565" s="233"/>
      <c r="K565" s="234">
        <f>ROUND(E565*J565,2)</f>
        <v>0</v>
      </c>
      <c r="L565" s="234">
        <v>21</v>
      </c>
      <c r="M565" s="234">
        <f>G565*(1+L565/100)</f>
        <v>0</v>
      </c>
      <c r="N565" s="232">
        <v>2.0000000000000001E-4</v>
      </c>
      <c r="O565" s="232">
        <f>ROUND(E565*N565,2)</f>
        <v>0.01</v>
      </c>
      <c r="P565" s="232">
        <v>0</v>
      </c>
      <c r="Q565" s="232">
        <f>ROUND(E565*P565,2)</f>
        <v>0</v>
      </c>
      <c r="R565" s="234" t="s">
        <v>331</v>
      </c>
      <c r="S565" s="234" t="s">
        <v>130</v>
      </c>
      <c r="T565" s="235" t="s">
        <v>130</v>
      </c>
      <c r="U565" s="220">
        <v>0</v>
      </c>
      <c r="V565" s="220">
        <f>ROUND(E565*U565,2)</f>
        <v>0</v>
      </c>
      <c r="W565" s="220"/>
      <c r="X565" s="220" t="s">
        <v>332</v>
      </c>
      <c r="Y565" s="209"/>
      <c r="Z565" s="209"/>
      <c r="AA565" s="209"/>
      <c r="AB565" s="209"/>
      <c r="AC565" s="209"/>
      <c r="AD565" s="209"/>
      <c r="AE565" s="209"/>
      <c r="AF565" s="209"/>
      <c r="AG565" s="209" t="s">
        <v>333</v>
      </c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9"/>
      <c r="AS565" s="209"/>
      <c r="AT565" s="209"/>
      <c r="AU565" s="209"/>
      <c r="AV565" s="209"/>
      <c r="AW565" s="209"/>
      <c r="AX565" s="209"/>
      <c r="AY565" s="209"/>
      <c r="AZ565" s="209"/>
      <c r="BA565" s="209"/>
      <c r="BB565" s="209"/>
      <c r="BC565" s="209"/>
      <c r="BD565" s="209"/>
      <c r="BE565" s="209"/>
      <c r="BF565" s="209"/>
      <c r="BG565" s="209"/>
      <c r="BH565" s="209"/>
    </row>
    <row r="566" spans="1:60" outlineLevel="1" x14ac:dyDescent="0.2">
      <c r="A566" s="216"/>
      <c r="B566" s="217"/>
      <c r="C566" s="255" t="s">
        <v>184</v>
      </c>
      <c r="D566" s="250"/>
      <c r="E566" s="251"/>
      <c r="F566" s="220"/>
      <c r="G566" s="220"/>
      <c r="H566" s="220"/>
      <c r="I566" s="220"/>
      <c r="J566" s="220"/>
      <c r="K566" s="220"/>
      <c r="L566" s="220"/>
      <c r="M566" s="220"/>
      <c r="N566" s="219"/>
      <c r="O566" s="219"/>
      <c r="P566" s="219"/>
      <c r="Q566" s="219"/>
      <c r="R566" s="220"/>
      <c r="S566" s="220"/>
      <c r="T566" s="220"/>
      <c r="U566" s="220"/>
      <c r="V566" s="220"/>
      <c r="W566" s="220"/>
      <c r="X566" s="220"/>
      <c r="Y566" s="209"/>
      <c r="Z566" s="209"/>
      <c r="AA566" s="209"/>
      <c r="AB566" s="209"/>
      <c r="AC566" s="209"/>
      <c r="AD566" s="209"/>
      <c r="AE566" s="209"/>
      <c r="AF566" s="209"/>
      <c r="AG566" s="209" t="s">
        <v>162</v>
      </c>
      <c r="AH566" s="209">
        <v>0</v>
      </c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09"/>
      <c r="AT566" s="209"/>
      <c r="AU566" s="209"/>
      <c r="AV566" s="209"/>
      <c r="AW566" s="209"/>
      <c r="AX566" s="209"/>
      <c r="AY566" s="209"/>
      <c r="AZ566" s="209"/>
      <c r="BA566" s="209"/>
      <c r="BB566" s="209"/>
      <c r="BC566" s="209"/>
      <c r="BD566" s="209"/>
      <c r="BE566" s="209"/>
      <c r="BF566" s="209"/>
      <c r="BG566" s="209"/>
      <c r="BH566" s="209"/>
    </row>
    <row r="567" spans="1:60" outlineLevel="1" x14ac:dyDescent="0.2">
      <c r="A567" s="216"/>
      <c r="B567" s="217"/>
      <c r="C567" s="255" t="s">
        <v>203</v>
      </c>
      <c r="D567" s="250"/>
      <c r="E567" s="251"/>
      <c r="F567" s="220"/>
      <c r="G567" s="220"/>
      <c r="H567" s="220"/>
      <c r="I567" s="220"/>
      <c r="J567" s="220"/>
      <c r="K567" s="220"/>
      <c r="L567" s="220"/>
      <c r="M567" s="220"/>
      <c r="N567" s="219"/>
      <c r="O567" s="219"/>
      <c r="P567" s="219"/>
      <c r="Q567" s="219"/>
      <c r="R567" s="220"/>
      <c r="S567" s="220"/>
      <c r="T567" s="220"/>
      <c r="U567" s="220"/>
      <c r="V567" s="220"/>
      <c r="W567" s="220"/>
      <c r="X567" s="220"/>
      <c r="Y567" s="209"/>
      <c r="Z567" s="209"/>
      <c r="AA567" s="209"/>
      <c r="AB567" s="209"/>
      <c r="AC567" s="209"/>
      <c r="AD567" s="209"/>
      <c r="AE567" s="209"/>
      <c r="AF567" s="209"/>
      <c r="AG567" s="209" t="s">
        <v>162</v>
      </c>
      <c r="AH567" s="209">
        <v>0</v>
      </c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09"/>
      <c r="AT567" s="209"/>
      <c r="AU567" s="209"/>
      <c r="AV567" s="209"/>
      <c r="AW567" s="209"/>
      <c r="AX567" s="209"/>
      <c r="AY567" s="209"/>
      <c r="AZ567" s="209"/>
      <c r="BA567" s="209"/>
      <c r="BB567" s="209"/>
      <c r="BC567" s="209"/>
      <c r="BD567" s="209"/>
      <c r="BE567" s="209"/>
      <c r="BF567" s="209"/>
      <c r="BG567" s="209"/>
      <c r="BH567" s="209"/>
    </row>
    <row r="568" spans="1:60" outlineLevel="1" x14ac:dyDescent="0.2">
      <c r="A568" s="216"/>
      <c r="B568" s="217"/>
      <c r="C568" s="255" t="s">
        <v>534</v>
      </c>
      <c r="D568" s="250"/>
      <c r="E568" s="251">
        <v>16.293199999999999</v>
      </c>
      <c r="F568" s="220"/>
      <c r="G568" s="220"/>
      <c r="H568" s="220"/>
      <c r="I568" s="220"/>
      <c r="J568" s="220"/>
      <c r="K568" s="220"/>
      <c r="L568" s="220"/>
      <c r="M568" s="220"/>
      <c r="N568" s="219"/>
      <c r="O568" s="219"/>
      <c r="P568" s="219"/>
      <c r="Q568" s="219"/>
      <c r="R568" s="220"/>
      <c r="S568" s="220"/>
      <c r="T568" s="220"/>
      <c r="U568" s="220"/>
      <c r="V568" s="220"/>
      <c r="W568" s="220"/>
      <c r="X568" s="220"/>
      <c r="Y568" s="209"/>
      <c r="Z568" s="209"/>
      <c r="AA568" s="209"/>
      <c r="AB568" s="209"/>
      <c r="AC568" s="209"/>
      <c r="AD568" s="209"/>
      <c r="AE568" s="209"/>
      <c r="AF568" s="209"/>
      <c r="AG568" s="209" t="s">
        <v>162</v>
      </c>
      <c r="AH568" s="209">
        <v>0</v>
      </c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09"/>
      <c r="AT568" s="209"/>
      <c r="AU568" s="209"/>
      <c r="AV568" s="209"/>
      <c r="AW568" s="209"/>
      <c r="AX568" s="209"/>
      <c r="AY568" s="209"/>
      <c r="AZ568" s="209"/>
      <c r="BA568" s="209"/>
      <c r="BB568" s="209"/>
      <c r="BC568" s="209"/>
      <c r="BD568" s="209"/>
      <c r="BE568" s="209"/>
      <c r="BF568" s="209"/>
      <c r="BG568" s="209"/>
      <c r="BH568" s="209"/>
    </row>
    <row r="569" spans="1:60" outlineLevel="1" x14ac:dyDescent="0.2">
      <c r="A569" s="216"/>
      <c r="B569" s="217"/>
      <c r="C569" s="255" t="s">
        <v>205</v>
      </c>
      <c r="D569" s="250"/>
      <c r="E569" s="251"/>
      <c r="F569" s="220"/>
      <c r="G569" s="220"/>
      <c r="H569" s="220"/>
      <c r="I569" s="220"/>
      <c r="J569" s="220"/>
      <c r="K569" s="220"/>
      <c r="L569" s="220"/>
      <c r="M569" s="220"/>
      <c r="N569" s="219"/>
      <c r="O569" s="219"/>
      <c r="P569" s="219"/>
      <c r="Q569" s="219"/>
      <c r="R569" s="220"/>
      <c r="S569" s="220"/>
      <c r="T569" s="220"/>
      <c r="U569" s="220"/>
      <c r="V569" s="220"/>
      <c r="W569" s="220"/>
      <c r="X569" s="220"/>
      <c r="Y569" s="209"/>
      <c r="Z569" s="209"/>
      <c r="AA569" s="209"/>
      <c r="AB569" s="209"/>
      <c r="AC569" s="209"/>
      <c r="AD569" s="209"/>
      <c r="AE569" s="209"/>
      <c r="AF569" s="209"/>
      <c r="AG569" s="209" t="s">
        <v>162</v>
      </c>
      <c r="AH569" s="209">
        <v>0</v>
      </c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09"/>
      <c r="AT569" s="209"/>
      <c r="AU569" s="209"/>
      <c r="AV569" s="209"/>
      <c r="AW569" s="209"/>
      <c r="AX569" s="209"/>
      <c r="AY569" s="209"/>
      <c r="AZ569" s="209"/>
      <c r="BA569" s="209"/>
      <c r="BB569" s="209"/>
      <c r="BC569" s="209"/>
      <c r="BD569" s="209"/>
      <c r="BE569" s="209"/>
      <c r="BF569" s="209"/>
      <c r="BG569" s="209"/>
      <c r="BH569" s="209"/>
    </row>
    <row r="570" spans="1:60" outlineLevel="1" x14ac:dyDescent="0.2">
      <c r="A570" s="216"/>
      <c r="B570" s="217"/>
      <c r="C570" s="255" t="s">
        <v>535</v>
      </c>
      <c r="D570" s="250"/>
      <c r="E570" s="251">
        <v>8.2656299999999998</v>
      </c>
      <c r="F570" s="220"/>
      <c r="G570" s="220"/>
      <c r="H570" s="220"/>
      <c r="I570" s="220"/>
      <c r="J570" s="220"/>
      <c r="K570" s="220"/>
      <c r="L570" s="220"/>
      <c r="M570" s="220"/>
      <c r="N570" s="219"/>
      <c r="O570" s="219"/>
      <c r="P570" s="219"/>
      <c r="Q570" s="219"/>
      <c r="R570" s="220"/>
      <c r="S570" s="220"/>
      <c r="T570" s="220"/>
      <c r="U570" s="220"/>
      <c r="V570" s="220"/>
      <c r="W570" s="220"/>
      <c r="X570" s="220"/>
      <c r="Y570" s="209"/>
      <c r="Z570" s="209"/>
      <c r="AA570" s="209"/>
      <c r="AB570" s="209"/>
      <c r="AC570" s="209"/>
      <c r="AD570" s="209"/>
      <c r="AE570" s="209"/>
      <c r="AF570" s="209"/>
      <c r="AG570" s="209" t="s">
        <v>162</v>
      </c>
      <c r="AH570" s="209">
        <v>0</v>
      </c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09"/>
      <c r="AT570" s="209"/>
      <c r="AU570" s="209"/>
      <c r="AV570" s="209"/>
      <c r="AW570" s="209"/>
      <c r="AX570" s="209"/>
      <c r="AY570" s="209"/>
      <c r="AZ570" s="209"/>
      <c r="BA570" s="209"/>
      <c r="BB570" s="209"/>
      <c r="BC570" s="209"/>
      <c r="BD570" s="209"/>
      <c r="BE570" s="209"/>
      <c r="BF570" s="209"/>
      <c r="BG570" s="209"/>
      <c r="BH570" s="209"/>
    </row>
    <row r="571" spans="1:60" outlineLevel="1" x14ac:dyDescent="0.2">
      <c r="A571" s="216"/>
      <c r="B571" s="217"/>
      <c r="C571" s="255" t="s">
        <v>207</v>
      </c>
      <c r="D571" s="250"/>
      <c r="E571" s="251"/>
      <c r="F571" s="220"/>
      <c r="G571" s="220"/>
      <c r="H571" s="220"/>
      <c r="I571" s="220"/>
      <c r="J571" s="220"/>
      <c r="K571" s="220"/>
      <c r="L571" s="220"/>
      <c r="M571" s="220"/>
      <c r="N571" s="219"/>
      <c r="O571" s="219"/>
      <c r="P571" s="219"/>
      <c r="Q571" s="219"/>
      <c r="R571" s="220"/>
      <c r="S571" s="220"/>
      <c r="T571" s="220"/>
      <c r="U571" s="220"/>
      <c r="V571" s="220"/>
      <c r="W571" s="220"/>
      <c r="X571" s="220"/>
      <c r="Y571" s="209"/>
      <c r="Z571" s="209"/>
      <c r="AA571" s="209"/>
      <c r="AB571" s="209"/>
      <c r="AC571" s="209"/>
      <c r="AD571" s="209"/>
      <c r="AE571" s="209"/>
      <c r="AF571" s="209"/>
      <c r="AG571" s="209" t="s">
        <v>162</v>
      </c>
      <c r="AH571" s="209">
        <v>0</v>
      </c>
      <c r="AI571" s="209"/>
      <c r="AJ571" s="209"/>
      <c r="AK571" s="209"/>
      <c r="AL571" s="209"/>
      <c r="AM571" s="209"/>
      <c r="AN571" s="209"/>
      <c r="AO571" s="209"/>
      <c r="AP571" s="209"/>
      <c r="AQ571" s="209"/>
      <c r="AR571" s="209"/>
      <c r="AS571" s="209"/>
      <c r="AT571" s="209"/>
      <c r="AU571" s="209"/>
      <c r="AV571" s="209"/>
      <c r="AW571" s="209"/>
      <c r="AX571" s="209"/>
      <c r="AY571" s="209"/>
      <c r="AZ571" s="209"/>
      <c r="BA571" s="209"/>
      <c r="BB571" s="209"/>
      <c r="BC571" s="209"/>
      <c r="BD571" s="209"/>
      <c r="BE571" s="209"/>
      <c r="BF571" s="209"/>
      <c r="BG571" s="209"/>
      <c r="BH571" s="209"/>
    </row>
    <row r="572" spans="1:60" outlineLevel="1" x14ac:dyDescent="0.2">
      <c r="A572" s="216"/>
      <c r="B572" s="217"/>
      <c r="C572" s="255" t="s">
        <v>531</v>
      </c>
      <c r="D572" s="250"/>
      <c r="E572" s="251">
        <v>7.82</v>
      </c>
      <c r="F572" s="220"/>
      <c r="G572" s="220"/>
      <c r="H572" s="220"/>
      <c r="I572" s="220"/>
      <c r="J572" s="220"/>
      <c r="K572" s="220"/>
      <c r="L572" s="220"/>
      <c r="M572" s="220"/>
      <c r="N572" s="219"/>
      <c r="O572" s="219"/>
      <c r="P572" s="219"/>
      <c r="Q572" s="219"/>
      <c r="R572" s="220"/>
      <c r="S572" s="220"/>
      <c r="T572" s="220"/>
      <c r="U572" s="220"/>
      <c r="V572" s="220"/>
      <c r="W572" s="220"/>
      <c r="X572" s="220"/>
      <c r="Y572" s="209"/>
      <c r="Z572" s="209"/>
      <c r="AA572" s="209"/>
      <c r="AB572" s="209"/>
      <c r="AC572" s="209"/>
      <c r="AD572" s="209"/>
      <c r="AE572" s="209"/>
      <c r="AF572" s="209"/>
      <c r="AG572" s="209" t="s">
        <v>162</v>
      </c>
      <c r="AH572" s="209">
        <v>0</v>
      </c>
      <c r="AI572" s="209"/>
      <c r="AJ572" s="209"/>
      <c r="AK572" s="209"/>
      <c r="AL572" s="209"/>
      <c r="AM572" s="209"/>
      <c r="AN572" s="209"/>
      <c r="AO572" s="209"/>
      <c r="AP572" s="209"/>
      <c r="AQ572" s="209"/>
      <c r="AR572" s="209"/>
      <c r="AS572" s="209"/>
      <c r="AT572" s="209"/>
      <c r="AU572" s="209"/>
      <c r="AV572" s="209"/>
      <c r="AW572" s="209"/>
      <c r="AX572" s="209"/>
      <c r="AY572" s="209"/>
      <c r="AZ572" s="209"/>
      <c r="BA572" s="209"/>
      <c r="BB572" s="209"/>
      <c r="BC572" s="209"/>
      <c r="BD572" s="209"/>
      <c r="BE572" s="209"/>
      <c r="BF572" s="209"/>
      <c r="BG572" s="209"/>
      <c r="BH572" s="209"/>
    </row>
    <row r="573" spans="1:60" outlineLevel="1" x14ac:dyDescent="0.2">
      <c r="A573" s="216"/>
      <c r="B573" s="217"/>
      <c r="C573" s="245"/>
      <c r="D573" s="239"/>
      <c r="E573" s="239"/>
      <c r="F573" s="239"/>
      <c r="G573" s="239"/>
      <c r="H573" s="220"/>
      <c r="I573" s="220"/>
      <c r="J573" s="220"/>
      <c r="K573" s="220"/>
      <c r="L573" s="220"/>
      <c r="M573" s="220"/>
      <c r="N573" s="219"/>
      <c r="O573" s="219"/>
      <c r="P573" s="219"/>
      <c r="Q573" s="219"/>
      <c r="R573" s="220"/>
      <c r="S573" s="220"/>
      <c r="T573" s="220"/>
      <c r="U573" s="220"/>
      <c r="V573" s="220"/>
      <c r="W573" s="220"/>
      <c r="X573" s="220"/>
      <c r="Y573" s="209"/>
      <c r="Z573" s="209"/>
      <c r="AA573" s="209"/>
      <c r="AB573" s="209"/>
      <c r="AC573" s="209"/>
      <c r="AD573" s="209"/>
      <c r="AE573" s="209"/>
      <c r="AF573" s="209"/>
      <c r="AG573" s="209" t="s">
        <v>136</v>
      </c>
      <c r="AH573" s="209"/>
      <c r="AI573" s="209"/>
      <c r="AJ573" s="209"/>
      <c r="AK573" s="209"/>
      <c r="AL573" s="209"/>
      <c r="AM573" s="209"/>
      <c r="AN573" s="209"/>
      <c r="AO573" s="209"/>
      <c r="AP573" s="209"/>
      <c r="AQ573" s="209"/>
      <c r="AR573" s="209"/>
      <c r="AS573" s="209"/>
      <c r="AT573" s="209"/>
      <c r="AU573" s="209"/>
      <c r="AV573" s="209"/>
      <c r="AW573" s="209"/>
      <c r="AX573" s="209"/>
      <c r="AY573" s="209"/>
      <c r="AZ573" s="209"/>
      <c r="BA573" s="209"/>
      <c r="BB573" s="209"/>
      <c r="BC573" s="209"/>
      <c r="BD573" s="209"/>
      <c r="BE573" s="209"/>
      <c r="BF573" s="209"/>
      <c r="BG573" s="209"/>
      <c r="BH573" s="209"/>
    </row>
    <row r="574" spans="1:60" outlineLevel="1" x14ac:dyDescent="0.2">
      <c r="A574" s="216">
        <v>81</v>
      </c>
      <c r="B574" s="217" t="s">
        <v>536</v>
      </c>
      <c r="C574" s="258" t="s">
        <v>537</v>
      </c>
      <c r="D574" s="218" t="s">
        <v>0</v>
      </c>
      <c r="E574" s="238"/>
      <c r="F574" s="221"/>
      <c r="G574" s="220">
        <f>ROUND(E574*F574,2)</f>
        <v>0</v>
      </c>
      <c r="H574" s="221"/>
      <c r="I574" s="220">
        <f>ROUND(E574*H574,2)</f>
        <v>0</v>
      </c>
      <c r="J574" s="221"/>
      <c r="K574" s="220">
        <f>ROUND(E574*J574,2)</f>
        <v>0</v>
      </c>
      <c r="L574" s="220">
        <v>21</v>
      </c>
      <c r="M574" s="220">
        <f>G574*(1+L574/100)</f>
        <v>0</v>
      </c>
      <c r="N574" s="219">
        <v>0</v>
      </c>
      <c r="O574" s="219">
        <f>ROUND(E574*N574,2)</f>
        <v>0</v>
      </c>
      <c r="P574" s="219">
        <v>0</v>
      </c>
      <c r="Q574" s="219">
        <f>ROUND(E574*P574,2)</f>
        <v>0</v>
      </c>
      <c r="R574" s="220" t="s">
        <v>509</v>
      </c>
      <c r="S574" s="220" t="s">
        <v>130</v>
      </c>
      <c r="T574" s="220" t="s">
        <v>130</v>
      </c>
      <c r="U574" s="220">
        <v>0</v>
      </c>
      <c r="V574" s="220">
        <f>ROUND(E574*U574,2)</f>
        <v>0</v>
      </c>
      <c r="W574" s="220"/>
      <c r="X574" s="220" t="s">
        <v>523</v>
      </c>
      <c r="Y574" s="209"/>
      <c r="Z574" s="209"/>
      <c r="AA574" s="209"/>
      <c r="AB574" s="209"/>
      <c r="AC574" s="209"/>
      <c r="AD574" s="209"/>
      <c r="AE574" s="209"/>
      <c r="AF574" s="209"/>
      <c r="AG574" s="209" t="s">
        <v>524</v>
      </c>
      <c r="AH574" s="209"/>
      <c r="AI574" s="209"/>
      <c r="AJ574" s="209"/>
      <c r="AK574" s="209"/>
      <c r="AL574" s="209"/>
      <c r="AM574" s="209"/>
      <c r="AN574" s="209"/>
      <c r="AO574" s="209"/>
      <c r="AP574" s="209"/>
      <c r="AQ574" s="209"/>
      <c r="AR574" s="209"/>
      <c r="AS574" s="209"/>
      <c r="AT574" s="209"/>
      <c r="AU574" s="209"/>
      <c r="AV574" s="209"/>
      <c r="AW574" s="209"/>
      <c r="AX574" s="209"/>
      <c r="AY574" s="209"/>
      <c r="AZ574" s="209"/>
      <c r="BA574" s="209"/>
      <c r="BB574" s="209"/>
      <c r="BC574" s="209"/>
      <c r="BD574" s="209"/>
      <c r="BE574" s="209"/>
      <c r="BF574" s="209"/>
      <c r="BG574" s="209"/>
      <c r="BH574" s="209"/>
    </row>
    <row r="575" spans="1:60" outlineLevel="1" x14ac:dyDescent="0.2">
      <c r="A575" s="216"/>
      <c r="B575" s="217"/>
      <c r="C575" s="259" t="s">
        <v>538</v>
      </c>
      <c r="D575" s="254"/>
      <c r="E575" s="254"/>
      <c r="F575" s="254"/>
      <c r="G575" s="254"/>
      <c r="H575" s="220"/>
      <c r="I575" s="220"/>
      <c r="J575" s="220"/>
      <c r="K575" s="220"/>
      <c r="L575" s="220"/>
      <c r="M575" s="220"/>
      <c r="N575" s="219"/>
      <c r="O575" s="219"/>
      <c r="P575" s="219"/>
      <c r="Q575" s="219"/>
      <c r="R575" s="220"/>
      <c r="S575" s="220"/>
      <c r="T575" s="220"/>
      <c r="U575" s="220"/>
      <c r="V575" s="220"/>
      <c r="W575" s="220"/>
      <c r="X575" s="220"/>
      <c r="Y575" s="209"/>
      <c r="Z575" s="209"/>
      <c r="AA575" s="209"/>
      <c r="AB575" s="209"/>
      <c r="AC575" s="209"/>
      <c r="AD575" s="209"/>
      <c r="AE575" s="209"/>
      <c r="AF575" s="209"/>
      <c r="AG575" s="209" t="s">
        <v>183</v>
      </c>
      <c r="AH575" s="209"/>
      <c r="AI575" s="209"/>
      <c r="AJ575" s="209"/>
      <c r="AK575" s="209"/>
      <c r="AL575" s="209"/>
      <c r="AM575" s="209"/>
      <c r="AN575" s="209"/>
      <c r="AO575" s="209"/>
      <c r="AP575" s="209"/>
      <c r="AQ575" s="209"/>
      <c r="AR575" s="209"/>
      <c r="AS575" s="209"/>
      <c r="AT575" s="209"/>
      <c r="AU575" s="209"/>
      <c r="AV575" s="209"/>
      <c r="AW575" s="209"/>
      <c r="AX575" s="209"/>
      <c r="AY575" s="209"/>
      <c r="AZ575" s="209"/>
      <c r="BA575" s="209"/>
      <c r="BB575" s="209"/>
      <c r="BC575" s="209"/>
      <c r="BD575" s="209"/>
      <c r="BE575" s="209"/>
      <c r="BF575" s="209"/>
      <c r="BG575" s="209"/>
      <c r="BH575" s="209"/>
    </row>
    <row r="576" spans="1:60" outlineLevel="1" x14ac:dyDescent="0.2">
      <c r="A576" s="216"/>
      <c r="B576" s="217"/>
      <c r="C576" s="245"/>
      <c r="D576" s="239"/>
      <c r="E576" s="239"/>
      <c r="F576" s="239"/>
      <c r="G576" s="239"/>
      <c r="H576" s="220"/>
      <c r="I576" s="220"/>
      <c r="J576" s="220"/>
      <c r="K576" s="220"/>
      <c r="L576" s="220"/>
      <c r="M576" s="220"/>
      <c r="N576" s="219"/>
      <c r="O576" s="219"/>
      <c r="P576" s="219"/>
      <c r="Q576" s="219"/>
      <c r="R576" s="220"/>
      <c r="S576" s="220"/>
      <c r="T576" s="220"/>
      <c r="U576" s="220"/>
      <c r="V576" s="220"/>
      <c r="W576" s="220"/>
      <c r="X576" s="220"/>
      <c r="Y576" s="209"/>
      <c r="Z576" s="209"/>
      <c r="AA576" s="209"/>
      <c r="AB576" s="209"/>
      <c r="AC576" s="209"/>
      <c r="AD576" s="209"/>
      <c r="AE576" s="209"/>
      <c r="AF576" s="209"/>
      <c r="AG576" s="209" t="s">
        <v>136</v>
      </c>
      <c r="AH576" s="209"/>
      <c r="AI576" s="209"/>
      <c r="AJ576" s="209"/>
      <c r="AK576" s="209"/>
      <c r="AL576" s="209"/>
      <c r="AM576" s="209"/>
      <c r="AN576" s="209"/>
      <c r="AO576" s="209"/>
      <c r="AP576" s="209"/>
      <c r="AQ576" s="209"/>
      <c r="AR576" s="209"/>
      <c r="AS576" s="209"/>
      <c r="AT576" s="209"/>
      <c r="AU576" s="209"/>
      <c r="AV576" s="209"/>
      <c r="AW576" s="209"/>
      <c r="AX576" s="209"/>
      <c r="AY576" s="209"/>
      <c r="AZ576" s="209"/>
      <c r="BA576" s="209"/>
      <c r="BB576" s="209"/>
      <c r="BC576" s="209"/>
      <c r="BD576" s="209"/>
      <c r="BE576" s="209"/>
      <c r="BF576" s="209"/>
      <c r="BG576" s="209"/>
      <c r="BH576" s="209"/>
    </row>
    <row r="577" spans="1:60" x14ac:dyDescent="0.2">
      <c r="A577" s="223" t="s">
        <v>125</v>
      </c>
      <c r="B577" s="224" t="s">
        <v>88</v>
      </c>
      <c r="C577" s="242" t="s">
        <v>89</v>
      </c>
      <c r="D577" s="225"/>
      <c r="E577" s="226"/>
      <c r="F577" s="227"/>
      <c r="G577" s="227">
        <f>SUMIF(AG578:AG616,"&lt;&gt;NOR",G578:G616)</f>
        <v>0</v>
      </c>
      <c r="H577" s="227"/>
      <c r="I577" s="227">
        <f>SUM(I578:I616)</f>
        <v>0</v>
      </c>
      <c r="J577" s="227"/>
      <c r="K577" s="227">
        <f>SUM(K578:K616)</f>
        <v>0</v>
      </c>
      <c r="L577" s="227"/>
      <c r="M577" s="227">
        <f>SUM(M578:M616)</f>
        <v>0</v>
      </c>
      <c r="N577" s="226"/>
      <c r="O577" s="226">
        <f>SUM(O578:O616)</f>
        <v>0.27</v>
      </c>
      <c r="P577" s="226"/>
      <c r="Q577" s="226">
        <f>SUM(Q578:Q616)</f>
        <v>0</v>
      </c>
      <c r="R577" s="227"/>
      <c r="S577" s="227"/>
      <c r="T577" s="228"/>
      <c r="U577" s="222"/>
      <c r="V577" s="222">
        <f>SUM(V578:V616)</f>
        <v>14.63</v>
      </c>
      <c r="W577" s="222"/>
      <c r="X577" s="222"/>
      <c r="AG577" t="s">
        <v>126</v>
      </c>
    </row>
    <row r="578" spans="1:60" outlineLevel="1" x14ac:dyDescent="0.2">
      <c r="A578" s="229">
        <v>82</v>
      </c>
      <c r="B578" s="230" t="s">
        <v>539</v>
      </c>
      <c r="C578" s="243" t="s">
        <v>540</v>
      </c>
      <c r="D578" s="231" t="s">
        <v>180</v>
      </c>
      <c r="E578" s="232">
        <v>52.256</v>
      </c>
      <c r="F578" s="233"/>
      <c r="G578" s="234">
        <f>ROUND(E578*F578,2)</f>
        <v>0</v>
      </c>
      <c r="H578" s="233"/>
      <c r="I578" s="234">
        <f>ROUND(E578*H578,2)</f>
        <v>0</v>
      </c>
      <c r="J578" s="233"/>
      <c r="K578" s="234">
        <f>ROUND(E578*J578,2)</f>
        <v>0</v>
      </c>
      <c r="L578" s="234">
        <v>21</v>
      </c>
      <c r="M578" s="234">
        <f>G578*(1+L578/100)</f>
        <v>0</v>
      </c>
      <c r="N578" s="232">
        <v>3.0000000000000001E-3</v>
      </c>
      <c r="O578" s="232">
        <f>ROUND(E578*N578,2)</f>
        <v>0.16</v>
      </c>
      <c r="P578" s="232">
        <v>0</v>
      </c>
      <c r="Q578" s="232">
        <f>ROUND(E578*P578,2)</f>
        <v>0</v>
      </c>
      <c r="R578" s="234" t="s">
        <v>541</v>
      </c>
      <c r="S578" s="234" t="s">
        <v>130</v>
      </c>
      <c r="T578" s="235" t="s">
        <v>130</v>
      </c>
      <c r="U578" s="220">
        <v>0.28000000000000003</v>
      </c>
      <c r="V578" s="220">
        <f>ROUND(E578*U578,2)</f>
        <v>14.63</v>
      </c>
      <c r="W578" s="220"/>
      <c r="X578" s="220" t="s">
        <v>147</v>
      </c>
      <c r="Y578" s="209"/>
      <c r="Z578" s="209"/>
      <c r="AA578" s="209"/>
      <c r="AB578" s="209"/>
      <c r="AC578" s="209"/>
      <c r="AD578" s="209"/>
      <c r="AE578" s="209"/>
      <c r="AF578" s="209"/>
      <c r="AG578" s="209" t="s">
        <v>148</v>
      </c>
      <c r="AH578" s="209"/>
      <c r="AI578" s="209"/>
      <c r="AJ578" s="209"/>
      <c r="AK578" s="209"/>
      <c r="AL578" s="209"/>
      <c r="AM578" s="209"/>
      <c r="AN578" s="209"/>
      <c r="AO578" s="209"/>
      <c r="AP578" s="209"/>
      <c r="AQ578" s="209"/>
      <c r="AR578" s="209"/>
      <c r="AS578" s="209"/>
      <c r="AT578" s="209"/>
      <c r="AU578" s="209"/>
      <c r="AV578" s="209"/>
      <c r="AW578" s="209"/>
      <c r="AX578" s="209"/>
      <c r="AY578" s="209"/>
      <c r="AZ578" s="209"/>
      <c r="BA578" s="209"/>
      <c r="BB578" s="209"/>
      <c r="BC578" s="209"/>
      <c r="BD578" s="209"/>
      <c r="BE578" s="209"/>
      <c r="BF578" s="209"/>
      <c r="BG578" s="209"/>
      <c r="BH578" s="209"/>
    </row>
    <row r="579" spans="1:60" outlineLevel="1" x14ac:dyDescent="0.2">
      <c r="A579" s="216"/>
      <c r="B579" s="217"/>
      <c r="C579" s="244" t="s">
        <v>542</v>
      </c>
      <c r="D579" s="237"/>
      <c r="E579" s="237"/>
      <c r="F579" s="237"/>
      <c r="G579" s="237"/>
      <c r="H579" s="220"/>
      <c r="I579" s="220"/>
      <c r="J579" s="220"/>
      <c r="K579" s="220"/>
      <c r="L579" s="220"/>
      <c r="M579" s="220"/>
      <c r="N579" s="219"/>
      <c r="O579" s="219"/>
      <c r="P579" s="219"/>
      <c r="Q579" s="219"/>
      <c r="R579" s="220"/>
      <c r="S579" s="220"/>
      <c r="T579" s="220"/>
      <c r="U579" s="220"/>
      <c r="V579" s="220"/>
      <c r="W579" s="220"/>
      <c r="X579" s="220"/>
      <c r="Y579" s="209"/>
      <c r="Z579" s="209"/>
      <c r="AA579" s="209"/>
      <c r="AB579" s="209"/>
      <c r="AC579" s="209"/>
      <c r="AD579" s="209"/>
      <c r="AE579" s="209"/>
      <c r="AF579" s="209"/>
      <c r="AG579" s="209" t="s">
        <v>135</v>
      </c>
      <c r="AH579" s="209"/>
      <c r="AI579" s="209"/>
      <c r="AJ579" s="209"/>
      <c r="AK579" s="209"/>
      <c r="AL579" s="209"/>
      <c r="AM579" s="209"/>
      <c r="AN579" s="209"/>
      <c r="AO579" s="209"/>
      <c r="AP579" s="209"/>
      <c r="AQ579" s="209"/>
      <c r="AR579" s="209"/>
      <c r="AS579" s="209"/>
      <c r="AT579" s="209"/>
      <c r="AU579" s="209"/>
      <c r="AV579" s="209"/>
      <c r="AW579" s="209"/>
      <c r="AX579" s="209"/>
      <c r="AY579" s="209"/>
      <c r="AZ579" s="209"/>
      <c r="BA579" s="236" t="str">
        <f>C579</f>
        <v>Očištění povrchu stěny od prachu, nařezání izolačních desek na požadovaný rozměr, nanesení lepicího tmelu, osazení desek.</v>
      </c>
      <c r="BB579" s="209"/>
      <c r="BC579" s="209"/>
      <c r="BD579" s="209"/>
      <c r="BE579" s="209"/>
      <c r="BF579" s="209"/>
      <c r="BG579" s="209"/>
      <c r="BH579" s="209"/>
    </row>
    <row r="580" spans="1:60" outlineLevel="1" x14ac:dyDescent="0.2">
      <c r="A580" s="216"/>
      <c r="B580" s="217"/>
      <c r="C580" s="255" t="s">
        <v>543</v>
      </c>
      <c r="D580" s="250"/>
      <c r="E580" s="251"/>
      <c r="F580" s="220"/>
      <c r="G580" s="220"/>
      <c r="H580" s="220"/>
      <c r="I580" s="220"/>
      <c r="J580" s="220"/>
      <c r="K580" s="220"/>
      <c r="L580" s="220"/>
      <c r="M580" s="220"/>
      <c r="N580" s="219"/>
      <c r="O580" s="219"/>
      <c r="P580" s="219"/>
      <c r="Q580" s="219"/>
      <c r="R580" s="220"/>
      <c r="S580" s="220"/>
      <c r="T580" s="220"/>
      <c r="U580" s="220"/>
      <c r="V580" s="220"/>
      <c r="W580" s="220"/>
      <c r="X580" s="220"/>
      <c r="Y580" s="209"/>
      <c r="Z580" s="209"/>
      <c r="AA580" s="209"/>
      <c r="AB580" s="209"/>
      <c r="AC580" s="209"/>
      <c r="AD580" s="209"/>
      <c r="AE580" s="209"/>
      <c r="AF580" s="209"/>
      <c r="AG580" s="209" t="s">
        <v>162</v>
      </c>
      <c r="AH580" s="209">
        <v>0</v>
      </c>
      <c r="AI580" s="209"/>
      <c r="AJ580" s="209"/>
      <c r="AK580" s="209"/>
      <c r="AL580" s="209"/>
      <c r="AM580" s="209"/>
      <c r="AN580" s="209"/>
      <c r="AO580" s="209"/>
      <c r="AP580" s="209"/>
      <c r="AQ580" s="209"/>
      <c r="AR580" s="209"/>
      <c r="AS580" s="209"/>
      <c r="AT580" s="209"/>
      <c r="AU580" s="209"/>
      <c r="AV580" s="209"/>
      <c r="AW580" s="209"/>
      <c r="AX580" s="209"/>
      <c r="AY580" s="209"/>
      <c r="AZ580" s="209"/>
      <c r="BA580" s="209"/>
      <c r="BB580" s="209"/>
      <c r="BC580" s="209"/>
      <c r="BD580" s="209"/>
      <c r="BE580" s="209"/>
      <c r="BF580" s="209"/>
      <c r="BG580" s="209"/>
      <c r="BH580" s="209"/>
    </row>
    <row r="581" spans="1:60" outlineLevel="1" x14ac:dyDescent="0.2">
      <c r="A581" s="216"/>
      <c r="B581" s="217"/>
      <c r="C581" s="255" t="s">
        <v>184</v>
      </c>
      <c r="D581" s="250"/>
      <c r="E581" s="251"/>
      <c r="F581" s="220"/>
      <c r="G581" s="220"/>
      <c r="H581" s="220"/>
      <c r="I581" s="220"/>
      <c r="J581" s="220"/>
      <c r="K581" s="220"/>
      <c r="L581" s="220"/>
      <c r="M581" s="220"/>
      <c r="N581" s="219"/>
      <c r="O581" s="219"/>
      <c r="P581" s="219"/>
      <c r="Q581" s="219"/>
      <c r="R581" s="220"/>
      <c r="S581" s="220"/>
      <c r="T581" s="220"/>
      <c r="U581" s="220"/>
      <c r="V581" s="220"/>
      <c r="W581" s="220"/>
      <c r="X581" s="220"/>
      <c r="Y581" s="209"/>
      <c r="Z581" s="209"/>
      <c r="AA581" s="209"/>
      <c r="AB581" s="209"/>
      <c r="AC581" s="209"/>
      <c r="AD581" s="209"/>
      <c r="AE581" s="209"/>
      <c r="AF581" s="209"/>
      <c r="AG581" s="209" t="s">
        <v>162</v>
      </c>
      <c r="AH581" s="209">
        <v>0</v>
      </c>
      <c r="AI581" s="209"/>
      <c r="AJ581" s="209"/>
      <c r="AK581" s="209"/>
      <c r="AL581" s="209"/>
      <c r="AM581" s="209"/>
      <c r="AN581" s="209"/>
      <c r="AO581" s="209"/>
      <c r="AP581" s="209"/>
      <c r="AQ581" s="209"/>
      <c r="AR581" s="209"/>
      <c r="AS581" s="209"/>
      <c r="AT581" s="209"/>
      <c r="AU581" s="209"/>
      <c r="AV581" s="209"/>
      <c r="AW581" s="209"/>
      <c r="AX581" s="209"/>
      <c r="AY581" s="209"/>
      <c r="AZ581" s="209"/>
      <c r="BA581" s="209"/>
      <c r="BB581" s="209"/>
      <c r="BC581" s="209"/>
      <c r="BD581" s="209"/>
      <c r="BE581" s="209"/>
      <c r="BF581" s="209"/>
      <c r="BG581" s="209"/>
      <c r="BH581" s="209"/>
    </row>
    <row r="582" spans="1:60" outlineLevel="1" x14ac:dyDescent="0.2">
      <c r="A582" s="216"/>
      <c r="B582" s="217"/>
      <c r="C582" s="255" t="s">
        <v>290</v>
      </c>
      <c r="D582" s="250"/>
      <c r="E582" s="251"/>
      <c r="F582" s="220"/>
      <c r="G582" s="220"/>
      <c r="H582" s="220"/>
      <c r="I582" s="220"/>
      <c r="J582" s="220"/>
      <c r="K582" s="220"/>
      <c r="L582" s="220"/>
      <c r="M582" s="220"/>
      <c r="N582" s="219"/>
      <c r="O582" s="219"/>
      <c r="P582" s="219"/>
      <c r="Q582" s="219"/>
      <c r="R582" s="220"/>
      <c r="S582" s="220"/>
      <c r="T582" s="220"/>
      <c r="U582" s="220"/>
      <c r="V582" s="220"/>
      <c r="W582" s="220"/>
      <c r="X582" s="220"/>
      <c r="Y582" s="209"/>
      <c r="Z582" s="209"/>
      <c r="AA582" s="209"/>
      <c r="AB582" s="209"/>
      <c r="AC582" s="209"/>
      <c r="AD582" s="209"/>
      <c r="AE582" s="209"/>
      <c r="AF582" s="209"/>
      <c r="AG582" s="209" t="s">
        <v>162</v>
      </c>
      <c r="AH582" s="209">
        <v>0</v>
      </c>
      <c r="AI582" s="209"/>
      <c r="AJ582" s="209"/>
      <c r="AK582" s="209"/>
      <c r="AL582" s="209"/>
      <c r="AM582" s="209"/>
      <c r="AN582" s="209"/>
      <c r="AO582" s="209"/>
      <c r="AP582" s="209"/>
      <c r="AQ582" s="209"/>
      <c r="AR582" s="209"/>
      <c r="AS582" s="209"/>
      <c r="AT582" s="209"/>
      <c r="AU582" s="209"/>
      <c r="AV582" s="209"/>
      <c r="AW582" s="209"/>
      <c r="AX582" s="209"/>
      <c r="AY582" s="209"/>
      <c r="AZ582" s="209"/>
      <c r="BA582" s="209"/>
      <c r="BB582" s="209"/>
      <c r="BC582" s="209"/>
      <c r="BD582" s="209"/>
      <c r="BE582" s="209"/>
      <c r="BF582" s="209"/>
      <c r="BG582" s="209"/>
      <c r="BH582" s="209"/>
    </row>
    <row r="583" spans="1:60" outlineLevel="1" x14ac:dyDescent="0.2">
      <c r="A583" s="216"/>
      <c r="B583" s="217"/>
      <c r="C583" s="255" t="s">
        <v>291</v>
      </c>
      <c r="D583" s="250"/>
      <c r="E583" s="251"/>
      <c r="F583" s="220"/>
      <c r="G583" s="220"/>
      <c r="H583" s="220"/>
      <c r="I583" s="220"/>
      <c r="J583" s="220"/>
      <c r="K583" s="220"/>
      <c r="L583" s="220"/>
      <c r="M583" s="220"/>
      <c r="N583" s="219"/>
      <c r="O583" s="219"/>
      <c r="P583" s="219"/>
      <c r="Q583" s="219"/>
      <c r="R583" s="220"/>
      <c r="S583" s="220"/>
      <c r="T583" s="220"/>
      <c r="U583" s="220"/>
      <c r="V583" s="220"/>
      <c r="W583" s="220"/>
      <c r="X583" s="220"/>
      <c r="Y583" s="209"/>
      <c r="Z583" s="209"/>
      <c r="AA583" s="209"/>
      <c r="AB583" s="209"/>
      <c r="AC583" s="209"/>
      <c r="AD583" s="209"/>
      <c r="AE583" s="209"/>
      <c r="AF583" s="209"/>
      <c r="AG583" s="209" t="s">
        <v>162</v>
      </c>
      <c r="AH583" s="209">
        <v>0</v>
      </c>
      <c r="AI583" s="209"/>
      <c r="AJ583" s="209"/>
      <c r="AK583" s="209"/>
      <c r="AL583" s="209"/>
      <c r="AM583" s="209"/>
      <c r="AN583" s="209"/>
      <c r="AO583" s="209"/>
      <c r="AP583" s="209"/>
      <c r="AQ583" s="209"/>
      <c r="AR583" s="209"/>
      <c r="AS583" s="209"/>
      <c r="AT583" s="209"/>
      <c r="AU583" s="209"/>
      <c r="AV583" s="209"/>
      <c r="AW583" s="209"/>
      <c r="AX583" s="209"/>
      <c r="AY583" s="209"/>
      <c r="AZ583" s="209"/>
      <c r="BA583" s="209"/>
      <c r="BB583" s="209"/>
      <c r="BC583" s="209"/>
      <c r="BD583" s="209"/>
      <c r="BE583" s="209"/>
      <c r="BF583" s="209"/>
      <c r="BG583" s="209"/>
      <c r="BH583" s="209"/>
    </row>
    <row r="584" spans="1:60" outlineLevel="1" x14ac:dyDescent="0.2">
      <c r="A584" s="216"/>
      <c r="B584" s="217"/>
      <c r="C584" s="255" t="s">
        <v>292</v>
      </c>
      <c r="D584" s="250"/>
      <c r="E584" s="251">
        <v>8.9354999999999993</v>
      </c>
      <c r="F584" s="220"/>
      <c r="G584" s="220"/>
      <c r="H584" s="220"/>
      <c r="I584" s="220"/>
      <c r="J584" s="220"/>
      <c r="K584" s="220"/>
      <c r="L584" s="220"/>
      <c r="M584" s="220"/>
      <c r="N584" s="219"/>
      <c r="O584" s="219"/>
      <c r="P584" s="219"/>
      <c r="Q584" s="219"/>
      <c r="R584" s="220"/>
      <c r="S584" s="220"/>
      <c r="T584" s="220"/>
      <c r="U584" s="220"/>
      <c r="V584" s="220"/>
      <c r="W584" s="220"/>
      <c r="X584" s="220"/>
      <c r="Y584" s="209"/>
      <c r="Z584" s="209"/>
      <c r="AA584" s="209"/>
      <c r="AB584" s="209"/>
      <c r="AC584" s="209"/>
      <c r="AD584" s="209"/>
      <c r="AE584" s="209"/>
      <c r="AF584" s="209"/>
      <c r="AG584" s="209" t="s">
        <v>162</v>
      </c>
      <c r="AH584" s="209">
        <v>0</v>
      </c>
      <c r="AI584" s="209"/>
      <c r="AJ584" s="209"/>
      <c r="AK584" s="209"/>
      <c r="AL584" s="209"/>
      <c r="AM584" s="209"/>
      <c r="AN584" s="209"/>
      <c r="AO584" s="209"/>
      <c r="AP584" s="209"/>
      <c r="AQ584" s="209"/>
      <c r="AR584" s="209"/>
      <c r="AS584" s="209"/>
      <c r="AT584" s="209"/>
      <c r="AU584" s="209"/>
      <c r="AV584" s="209"/>
      <c r="AW584" s="209"/>
      <c r="AX584" s="209"/>
      <c r="AY584" s="209"/>
      <c r="AZ584" s="209"/>
      <c r="BA584" s="209"/>
      <c r="BB584" s="209"/>
      <c r="BC584" s="209"/>
      <c r="BD584" s="209"/>
      <c r="BE584" s="209"/>
      <c r="BF584" s="209"/>
      <c r="BG584" s="209"/>
      <c r="BH584" s="209"/>
    </row>
    <row r="585" spans="1:60" outlineLevel="1" x14ac:dyDescent="0.2">
      <c r="A585" s="216"/>
      <c r="B585" s="217"/>
      <c r="C585" s="255" t="s">
        <v>293</v>
      </c>
      <c r="D585" s="250"/>
      <c r="E585" s="251"/>
      <c r="F585" s="220"/>
      <c r="G585" s="220"/>
      <c r="H585" s="220"/>
      <c r="I585" s="220"/>
      <c r="J585" s="220"/>
      <c r="K585" s="220"/>
      <c r="L585" s="220"/>
      <c r="M585" s="220"/>
      <c r="N585" s="219"/>
      <c r="O585" s="219"/>
      <c r="P585" s="219"/>
      <c r="Q585" s="219"/>
      <c r="R585" s="220"/>
      <c r="S585" s="220"/>
      <c r="T585" s="220"/>
      <c r="U585" s="220"/>
      <c r="V585" s="220"/>
      <c r="W585" s="220"/>
      <c r="X585" s="220"/>
      <c r="Y585" s="209"/>
      <c r="Z585" s="209"/>
      <c r="AA585" s="209"/>
      <c r="AB585" s="209"/>
      <c r="AC585" s="209"/>
      <c r="AD585" s="209"/>
      <c r="AE585" s="209"/>
      <c r="AF585" s="209"/>
      <c r="AG585" s="209" t="s">
        <v>162</v>
      </c>
      <c r="AH585" s="209">
        <v>0</v>
      </c>
      <c r="AI585" s="209"/>
      <c r="AJ585" s="209"/>
      <c r="AK585" s="209"/>
      <c r="AL585" s="209"/>
      <c r="AM585" s="209"/>
      <c r="AN585" s="209"/>
      <c r="AO585" s="209"/>
      <c r="AP585" s="209"/>
      <c r="AQ585" s="209"/>
      <c r="AR585" s="209"/>
      <c r="AS585" s="209"/>
      <c r="AT585" s="209"/>
      <c r="AU585" s="209"/>
      <c r="AV585" s="209"/>
      <c r="AW585" s="209"/>
      <c r="AX585" s="209"/>
      <c r="AY585" s="209"/>
      <c r="AZ585" s="209"/>
      <c r="BA585" s="209"/>
      <c r="BB585" s="209"/>
      <c r="BC585" s="209"/>
      <c r="BD585" s="209"/>
      <c r="BE585" s="209"/>
      <c r="BF585" s="209"/>
      <c r="BG585" s="209"/>
      <c r="BH585" s="209"/>
    </row>
    <row r="586" spans="1:60" outlineLevel="1" x14ac:dyDescent="0.2">
      <c r="A586" s="216"/>
      <c r="B586" s="217"/>
      <c r="C586" s="255" t="s">
        <v>294</v>
      </c>
      <c r="D586" s="250"/>
      <c r="E586" s="251">
        <v>12.765000000000001</v>
      </c>
      <c r="F586" s="220"/>
      <c r="G586" s="220"/>
      <c r="H586" s="220"/>
      <c r="I586" s="220"/>
      <c r="J586" s="220"/>
      <c r="K586" s="220"/>
      <c r="L586" s="220"/>
      <c r="M586" s="220"/>
      <c r="N586" s="219"/>
      <c r="O586" s="219"/>
      <c r="P586" s="219"/>
      <c r="Q586" s="219"/>
      <c r="R586" s="220"/>
      <c r="S586" s="220"/>
      <c r="T586" s="220"/>
      <c r="U586" s="220"/>
      <c r="V586" s="220"/>
      <c r="W586" s="220"/>
      <c r="X586" s="220"/>
      <c r="Y586" s="209"/>
      <c r="Z586" s="209"/>
      <c r="AA586" s="209"/>
      <c r="AB586" s="209"/>
      <c r="AC586" s="209"/>
      <c r="AD586" s="209"/>
      <c r="AE586" s="209"/>
      <c r="AF586" s="209"/>
      <c r="AG586" s="209" t="s">
        <v>162</v>
      </c>
      <c r="AH586" s="209">
        <v>0</v>
      </c>
      <c r="AI586" s="209"/>
      <c r="AJ586" s="209"/>
      <c r="AK586" s="209"/>
      <c r="AL586" s="209"/>
      <c r="AM586" s="209"/>
      <c r="AN586" s="209"/>
      <c r="AO586" s="209"/>
      <c r="AP586" s="209"/>
      <c r="AQ586" s="209"/>
      <c r="AR586" s="209"/>
      <c r="AS586" s="209"/>
      <c r="AT586" s="209"/>
      <c r="AU586" s="209"/>
      <c r="AV586" s="209"/>
      <c r="AW586" s="209"/>
      <c r="AX586" s="209"/>
      <c r="AY586" s="209"/>
      <c r="AZ586" s="209"/>
      <c r="BA586" s="209"/>
      <c r="BB586" s="209"/>
      <c r="BC586" s="209"/>
      <c r="BD586" s="209"/>
      <c r="BE586" s="209"/>
      <c r="BF586" s="209"/>
      <c r="BG586" s="209"/>
      <c r="BH586" s="209"/>
    </row>
    <row r="587" spans="1:60" outlineLevel="1" x14ac:dyDescent="0.2">
      <c r="A587" s="216"/>
      <c r="B587" s="217"/>
      <c r="C587" s="255" t="s">
        <v>184</v>
      </c>
      <c r="D587" s="250"/>
      <c r="E587" s="251"/>
      <c r="F587" s="220"/>
      <c r="G587" s="220"/>
      <c r="H587" s="220"/>
      <c r="I587" s="220"/>
      <c r="J587" s="220"/>
      <c r="K587" s="220"/>
      <c r="L587" s="220"/>
      <c r="M587" s="220"/>
      <c r="N587" s="219"/>
      <c r="O587" s="219"/>
      <c r="P587" s="219"/>
      <c r="Q587" s="219"/>
      <c r="R587" s="220"/>
      <c r="S587" s="220"/>
      <c r="T587" s="220"/>
      <c r="U587" s="220"/>
      <c r="V587" s="220"/>
      <c r="W587" s="220"/>
      <c r="X587" s="220"/>
      <c r="Y587" s="209"/>
      <c r="Z587" s="209"/>
      <c r="AA587" s="209"/>
      <c r="AB587" s="209"/>
      <c r="AC587" s="209"/>
      <c r="AD587" s="209"/>
      <c r="AE587" s="209"/>
      <c r="AF587" s="209"/>
      <c r="AG587" s="209" t="s">
        <v>162</v>
      </c>
      <c r="AH587" s="209">
        <v>0</v>
      </c>
      <c r="AI587" s="209"/>
      <c r="AJ587" s="209"/>
      <c r="AK587" s="209"/>
      <c r="AL587" s="209"/>
      <c r="AM587" s="209"/>
      <c r="AN587" s="209"/>
      <c r="AO587" s="209"/>
      <c r="AP587" s="209"/>
      <c r="AQ587" s="209"/>
      <c r="AR587" s="209"/>
      <c r="AS587" s="209"/>
      <c r="AT587" s="209"/>
      <c r="AU587" s="209"/>
      <c r="AV587" s="209"/>
      <c r="AW587" s="209"/>
      <c r="AX587" s="209"/>
      <c r="AY587" s="209"/>
      <c r="AZ587" s="209"/>
      <c r="BA587" s="209"/>
      <c r="BB587" s="209"/>
      <c r="BC587" s="209"/>
      <c r="BD587" s="209"/>
      <c r="BE587" s="209"/>
      <c r="BF587" s="209"/>
      <c r="BG587" s="209"/>
      <c r="BH587" s="209"/>
    </row>
    <row r="588" spans="1:60" outlineLevel="1" x14ac:dyDescent="0.2">
      <c r="A588" s="216"/>
      <c r="B588" s="217"/>
      <c r="C588" s="255" t="s">
        <v>203</v>
      </c>
      <c r="D588" s="250"/>
      <c r="E588" s="251"/>
      <c r="F588" s="220"/>
      <c r="G588" s="220"/>
      <c r="H588" s="220"/>
      <c r="I588" s="220"/>
      <c r="J588" s="220"/>
      <c r="K588" s="220"/>
      <c r="L588" s="220"/>
      <c r="M588" s="220"/>
      <c r="N588" s="219"/>
      <c r="O588" s="219"/>
      <c r="P588" s="219"/>
      <c r="Q588" s="219"/>
      <c r="R588" s="220"/>
      <c r="S588" s="220"/>
      <c r="T588" s="220"/>
      <c r="U588" s="220"/>
      <c r="V588" s="220"/>
      <c r="W588" s="220"/>
      <c r="X588" s="220"/>
      <c r="Y588" s="209"/>
      <c r="Z588" s="209"/>
      <c r="AA588" s="209"/>
      <c r="AB588" s="209"/>
      <c r="AC588" s="209"/>
      <c r="AD588" s="209"/>
      <c r="AE588" s="209"/>
      <c r="AF588" s="209"/>
      <c r="AG588" s="209" t="s">
        <v>162</v>
      </c>
      <c r="AH588" s="209">
        <v>0</v>
      </c>
      <c r="AI588" s="209"/>
      <c r="AJ588" s="209"/>
      <c r="AK588" s="209"/>
      <c r="AL588" s="209"/>
      <c r="AM588" s="209"/>
      <c r="AN588" s="209"/>
      <c r="AO588" s="209"/>
      <c r="AP588" s="209"/>
      <c r="AQ588" s="209"/>
      <c r="AR588" s="209"/>
      <c r="AS588" s="209"/>
      <c r="AT588" s="209"/>
      <c r="AU588" s="209"/>
      <c r="AV588" s="209"/>
      <c r="AW588" s="209"/>
      <c r="AX588" s="209"/>
      <c r="AY588" s="209"/>
      <c r="AZ588" s="209"/>
      <c r="BA588" s="209"/>
      <c r="BB588" s="209"/>
      <c r="BC588" s="209"/>
      <c r="BD588" s="209"/>
      <c r="BE588" s="209"/>
      <c r="BF588" s="209"/>
      <c r="BG588" s="209"/>
      <c r="BH588" s="209"/>
    </row>
    <row r="589" spans="1:60" outlineLevel="1" x14ac:dyDescent="0.2">
      <c r="A589" s="216"/>
      <c r="B589" s="217"/>
      <c r="C589" s="255" t="s">
        <v>513</v>
      </c>
      <c r="D589" s="250"/>
      <c r="E589" s="251">
        <v>14.167999999999999</v>
      </c>
      <c r="F589" s="220"/>
      <c r="G589" s="220"/>
      <c r="H589" s="220"/>
      <c r="I589" s="220"/>
      <c r="J589" s="220"/>
      <c r="K589" s="220"/>
      <c r="L589" s="220"/>
      <c r="M589" s="220"/>
      <c r="N589" s="219"/>
      <c r="O589" s="219"/>
      <c r="P589" s="219"/>
      <c r="Q589" s="219"/>
      <c r="R589" s="220"/>
      <c r="S589" s="220"/>
      <c r="T589" s="220"/>
      <c r="U589" s="220"/>
      <c r="V589" s="220"/>
      <c r="W589" s="220"/>
      <c r="X589" s="220"/>
      <c r="Y589" s="209"/>
      <c r="Z589" s="209"/>
      <c r="AA589" s="209"/>
      <c r="AB589" s="209"/>
      <c r="AC589" s="209"/>
      <c r="AD589" s="209"/>
      <c r="AE589" s="209"/>
      <c r="AF589" s="209"/>
      <c r="AG589" s="209" t="s">
        <v>162</v>
      </c>
      <c r="AH589" s="209">
        <v>0</v>
      </c>
      <c r="AI589" s="209"/>
      <c r="AJ589" s="209"/>
      <c r="AK589" s="209"/>
      <c r="AL589" s="209"/>
      <c r="AM589" s="209"/>
      <c r="AN589" s="209"/>
      <c r="AO589" s="209"/>
      <c r="AP589" s="209"/>
      <c r="AQ589" s="209"/>
      <c r="AR589" s="209"/>
      <c r="AS589" s="209"/>
      <c r="AT589" s="209"/>
      <c r="AU589" s="209"/>
      <c r="AV589" s="209"/>
      <c r="AW589" s="209"/>
      <c r="AX589" s="209"/>
      <c r="AY589" s="209"/>
      <c r="AZ589" s="209"/>
      <c r="BA589" s="209"/>
      <c r="BB589" s="209"/>
      <c r="BC589" s="209"/>
      <c r="BD589" s="209"/>
      <c r="BE589" s="209"/>
      <c r="BF589" s="209"/>
      <c r="BG589" s="209"/>
      <c r="BH589" s="209"/>
    </row>
    <row r="590" spans="1:60" outlineLevel="1" x14ac:dyDescent="0.2">
      <c r="A590" s="216"/>
      <c r="B590" s="217"/>
      <c r="C590" s="255" t="s">
        <v>205</v>
      </c>
      <c r="D590" s="250"/>
      <c r="E590" s="251"/>
      <c r="F590" s="220"/>
      <c r="G590" s="220"/>
      <c r="H590" s="220"/>
      <c r="I590" s="220"/>
      <c r="J590" s="220"/>
      <c r="K590" s="220"/>
      <c r="L590" s="220"/>
      <c r="M590" s="220"/>
      <c r="N590" s="219"/>
      <c r="O590" s="219"/>
      <c r="P590" s="219"/>
      <c r="Q590" s="219"/>
      <c r="R590" s="220"/>
      <c r="S590" s="220"/>
      <c r="T590" s="220"/>
      <c r="U590" s="220"/>
      <c r="V590" s="220"/>
      <c r="W590" s="220"/>
      <c r="X590" s="220"/>
      <c r="Y590" s="209"/>
      <c r="Z590" s="209"/>
      <c r="AA590" s="209"/>
      <c r="AB590" s="209"/>
      <c r="AC590" s="209"/>
      <c r="AD590" s="209"/>
      <c r="AE590" s="209"/>
      <c r="AF590" s="209"/>
      <c r="AG590" s="209" t="s">
        <v>162</v>
      </c>
      <c r="AH590" s="209">
        <v>0</v>
      </c>
      <c r="AI590" s="209"/>
      <c r="AJ590" s="209"/>
      <c r="AK590" s="209"/>
      <c r="AL590" s="209"/>
      <c r="AM590" s="209"/>
      <c r="AN590" s="209"/>
      <c r="AO590" s="209"/>
      <c r="AP590" s="209"/>
      <c r="AQ590" s="209"/>
      <c r="AR590" s="209"/>
      <c r="AS590" s="209"/>
      <c r="AT590" s="209"/>
      <c r="AU590" s="209"/>
      <c r="AV590" s="209"/>
      <c r="AW590" s="209"/>
      <c r="AX590" s="209"/>
      <c r="AY590" s="209"/>
      <c r="AZ590" s="209"/>
      <c r="BA590" s="209"/>
      <c r="BB590" s="209"/>
      <c r="BC590" s="209"/>
      <c r="BD590" s="209"/>
      <c r="BE590" s="209"/>
      <c r="BF590" s="209"/>
      <c r="BG590" s="209"/>
      <c r="BH590" s="209"/>
    </row>
    <row r="591" spans="1:60" outlineLevel="1" x14ac:dyDescent="0.2">
      <c r="A591" s="216"/>
      <c r="B591" s="217"/>
      <c r="C591" s="255" t="s">
        <v>514</v>
      </c>
      <c r="D591" s="250"/>
      <c r="E591" s="251">
        <v>7.1875</v>
      </c>
      <c r="F591" s="220"/>
      <c r="G591" s="220"/>
      <c r="H591" s="220"/>
      <c r="I591" s="220"/>
      <c r="J591" s="220"/>
      <c r="K591" s="220"/>
      <c r="L591" s="220"/>
      <c r="M591" s="220"/>
      <c r="N591" s="219"/>
      <c r="O591" s="219"/>
      <c r="P591" s="219"/>
      <c r="Q591" s="219"/>
      <c r="R591" s="220"/>
      <c r="S591" s="220"/>
      <c r="T591" s="220"/>
      <c r="U591" s="220"/>
      <c r="V591" s="220"/>
      <c r="W591" s="220"/>
      <c r="X591" s="220"/>
      <c r="Y591" s="209"/>
      <c r="Z591" s="209"/>
      <c r="AA591" s="209"/>
      <c r="AB591" s="209"/>
      <c r="AC591" s="209"/>
      <c r="AD591" s="209"/>
      <c r="AE591" s="209"/>
      <c r="AF591" s="209"/>
      <c r="AG591" s="209" t="s">
        <v>162</v>
      </c>
      <c r="AH591" s="209">
        <v>0</v>
      </c>
      <c r="AI591" s="209"/>
      <c r="AJ591" s="209"/>
      <c r="AK591" s="209"/>
      <c r="AL591" s="209"/>
      <c r="AM591" s="209"/>
      <c r="AN591" s="209"/>
      <c r="AO591" s="209"/>
      <c r="AP591" s="209"/>
      <c r="AQ591" s="209"/>
      <c r="AR591" s="209"/>
      <c r="AS591" s="209"/>
      <c r="AT591" s="209"/>
      <c r="AU591" s="209"/>
      <c r="AV591" s="209"/>
      <c r="AW591" s="209"/>
      <c r="AX591" s="209"/>
      <c r="AY591" s="209"/>
      <c r="AZ591" s="209"/>
      <c r="BA591" s="209"/>
      <c r="BB591" s="209"/>
      <c r="BC591" s="209"/>
      <c r="BD591" s="209"/>
      <c r="BE591" s="209"/>
      <c r="BF591" s="209"/>
      <c r="BG591" s="209"/>
      <c r="BH591" s="209"/>
    </row>
    <row r="592" spans="1:60" outlineLevel="1" x14ac:dyDescent="0.2">
      <c r="A592" s="216"/>
      <c r="B592" s="217"/>
      <c r="C592" s="255" t="s">
        <v>207</v>
      </c>
      <c r="D592" s="250"/>
      <c r="E592" s="251"/>
      <c r="F592" s="220"/>
      <c r="G592" s="220"/>
      <c r="H592" s="220"/>
      <c r="I592" s="220"/>
      <c r="J592" s="220"/>
      <c r="K592" s="220"/>
      <c r="L592" s="220"/>
      <c r="M592" s="220"/>
      <c r="N592" s="219"/>
      <c r="O592" s="219"/>
      <c r="P592" s="219"/>
      <c r="Q592" s="219"/>
      <c r="R592" s="220"/>
      <c r="S592" s="220"/>
      <c r="T592" s="220"/>
      <c r="U592" s="220"/>
      <c r="V592" s="220"/>
      <c r="W592" s="220"/>
      <c r="X592" s="220"/>
      <c r="Y592" s="209"/>
      <c r="Z592" s="209"/>
      <c r="AA592" s="209"/>
      <c r="AB592" s="209"/>
      <c r="AC592" s="209"/>
      <c r="AD592" s="209"/>
      <c r="AE592" s="209"/>
      <c r="AF592" s="209"/>
      <c r="AG592" s="209" t="s">
        <v>162</v>
      </c>
      <c r="AH592" s="209">
        <v>0</v>
      </c>
      <c r="AI592" s="209"/>
      <c r="AJ592" s="209"/>
      <c r="AK592" s="209"/>
      <c r="AL592" s="209"/>
      <c r="AM592" s="209"/>
      <c r="AN592" s="209"/>
      <c r="AO592" s="209"/>
      <c r="AP592" s="209"/>
      <c r="AQ592" s="209"/>
      <c r="AR592" s="209"/>
      <c r="AS592" s="209"/>
      <c r="AT592" s="209"/>
      <c r="AU592" s="209"/>
      <c r="AV592" s="209"/>
      <c r="AW592" s="209"/>
      <c r="AX592" s="209"/>
      <c r="AY592" s="209"/>
      <c r="AZ592" s="209"/>
      <c r="BA592" s="209"/>
      <c r="BB592" s="209"/>
      <c r="BC592" s="209"/>
      <c r="BD592" s="209"/>
      <c r="BE592" s="209"/>
      <c r="BF592" s="209"/>
      <c r="BG592" s="209"/>
      <c r="BH592" s="209"/>
    </row>
    <row r="593" spans="1:60" outlineLevel="1" x14ac:dyDescent="0.2">
      <c r="A593" s="216"/>
      <c r="B593" s="217"/>
      <c r="C593" s="255" t="s">
        <v>295</v>
      </c>
      <c r="D593" s="250"/>
      <c r="E593" s="251">
        <v>9.1999999999999993</v>
      </c>
      <c r="F593" s="220"/>
      <c r="G593" s="220"/>
      <c r="H593" s="220"/>
      <c r="I593" s="220"/>
      <c r="J593" s="220"/>
      <c r="K593" s="220"/>
      <c r="L593" s="220"/>
      <c r="M593" s="220"/>
      <c r="N593" s="219"/>
      <c r="O593" s="219"/>
      <c r="P593" s="219"/>
      <c r="Q593" s="219"/>
      <c r="R593" s="220"/>
      <c r="S593" s="220"/>
      <c r="T593" s="220"/>
      <c r="U593" s="220"/>
      <c r="V593" s="220"/>
      <c r="W593" s="220"/>
      <c r="X593" s="220"/>
      <c r="Y593" s="209"/>
      <c r="Z593" s="209"/>
      <c r="AA593" s="209"/>
      <c r="AB593" s="209"/>
      <c r="AC593" s="209"/>
      <c r="AD593" s="209"/>
      <c r="AE593" s="209"/>
      <c r="AF593" s="209"/>
      <c r="AG593" s="209" t="s">
        <v>162</v>
      </c>
      <c r="AH593" s="209">
        <v>0</v>
      </c>
      <c r="AI593" s="209"/>
      <c r="AJ593" s="209"/>
      <c r="AK593" s="209"/>
      <c r="AL593" s="209"/>
      <c r="AM593" s="209"/>
      <c r="AN593" s="209"/>
      <c r="AO593" s="209"/>
      <c r="AP593" s="209"/>
      <c r="AQ593" s="209"/>
      <c r="AR593" s="209"/>
      <c r="AS593" s="209"/>
      <c r="AT593" s="209"/>
      <c r="AU593" s="209"/>
      <c r="AV593" s="209"/>
      <c r="AW593" s="209"/>
      <c r="AX593" s="209"/>
      <c r="AY593" s="209"/>
      <c r="AZ593" s="209"/>
      <c r="BA593" s="209"/>
      <c r="BB593" s="209"/>
      <c r="BC593" s="209"/>
      <c r="BD593" s="209"/>
      <c r="BE593" s="209"/>
      <c r="BF593" s="209"/>
      <c r="BG593" s="209"/>
      <c r="BH593" s="209"/>
    </row>
    <row r="594" spans="1:60" outlineLevel="1" x14ac:dyDescent="0.2">
      <c r="A594" s="216"/>
      <c r="B594" s="217"/>
      <c r="C594" s="245"/>
      <c r="D594" s="239"/>
      <c r="E594" s="239"/>
      <c r="F594" s="239"/>
      <c r="G594" s="239"/>
      <c r="H594" s="220"/>
      <c r="I594" s="220"/>
      <c r="J594" s="220"/>
      <c r="K594" s="220"/>
      <c r="L594" s="220"/>
      <c r="M594" s="220"/>
      <c r="N594" s="219"/>
      <c r="O594" s="219"/>
      <c r="P594" s="219"/>
      <c r="Q594" s="219"/>
      <c r="R594" s="220"/>
      <c r="S594" s="220"/>
      <c r="T594" s="220"/>
      <c r="U594" s="220"/>
      <c r="V594" s="220"/>
      <c r="W594" s="220"/>
      <c r="X594" s="220"/>
      <c r="Y594" s="209"/>
      <c r="Z594" s="209"/>
      <c r="AA594" s="209"/>
      <c r="AB594" s="209"/>
      <c r="AC594" s="209"/>
      <c r="AD594" s="209"/>
      <c r="AE594" s="209"/>
      <c r="AF594" s="209"/>
      <c r="AG594" s="209" t="s">
        <v>136</v>
      </c>
      <c r="AH594" s="209"/>
      <c r="AI594" s="209"/>
      <c r="AJ594" s="209"/>
      <c r="AK594" s="209"/>
      <c r="AL594" s="209"/>
      <c r="AM594" s="209"/>
      <c r="AN594" s="209"/>
      <c r="AO594" s="209"/>
      <c r="AP594" s="209"/>
      <c r="AQ594" s="209"/>
      <c r="AR594" s="209"/>
      <c r="AS594" s="209"/>
      <c r="AT594" s="209"/>
      <c r="AU594" s="209"/>
      <c r="AV594" s="209"/>
      <c r="AW594" s="209"/>
      <c r="AX594" s="209"/>
      <c r="AY594" s="209"/>
      <c r="AZ594" s="209"/>
      <c r="BA594" s="209"/>
      <c r="BB594" s="209"/>
      <c r="BC594" s="209"/>
      <c r="BD594" s="209"/>
      <c r="BE594" s="209"/>
      <c r="BF594" s="209"/>
      <c r="BG594" s="209"/>
      <c r="BH594" s="209"/>
    </row>
    <row r="595" spans="1:60" ht="33.75" outlineLevel="1" x14ac:dyDescent="0.2">
      <c r="A595" s="229">
        <v>83</v>
      </c>
      <c r="B595" s="230" t="s">
        <v>544</v>
      </c>
      <c r="C595" s="243" t="s">
        <v>545</v>
      </c>
      <c r="D595" s="231" t="s">
        <v>180</v>
      </c>
      <c r="E595" s="232">
        <v>13.020300000000001</v>
      </c>
      <c r="F595" s="233"/>
      <c r="G595" s="234">
        <f>ROUND(E595*F595,2)</f>
        <v>0</v>
      </c>
      <c r="H595" s="233"/>
      <c r="I595" s="234">
        <f>ROUND(E595*H595,2)</f>
        <v>0</v>
      </c>
      <c r="J595" s="233"/>
      <c r="K595" s="234">
        <f>ROUND(E595*J595,2)</f>
        <v>0</v>
      </c>
      <c r="L595" s="234">
        <v>21</v>
      </c>
      <c r="M595" s="234">
        <f>G595*(1+L595/100)</f>
        <v>0</v>
      </c>
      <c r="N595" s="232">
        <v>8.9999999999999998E-4</v>
      </c>
      <c r="O595" s="232">
        <f>ROUND(E595*N595,2)</f>
        <v>0.01</v>
      </c>
      <c r="P595" s="232">
        <v>0</v>
      </c>
      <c r="Q595" s="232">
        <f>ROUND(E595*P595,2)</f>
        <v>0</v>
      </c>
      <c r="R595" s="234" t="s">
        <v>331</v>
      </c>
      <c r="S595" s="234" t="s">
        <v>130</v>
      </c>
      <c r="T595" s="235" t="s">
        <v>130</v>
      </c>
      <c r="U595" s="220">
        <v>0</v>
      </c>
      <c r="V595" s="220">
        <f>ROUND(E595*U595,2)</f>
        <v>0</v>
      </c>
      <c r="W595" s="220"/>
      <c r="X595" s="220" t="s">
        <v>332</v>
      </c>
      <c r="Y595" s="209"/>
      <c r="Z595" s="209"/>
      <c r="AA595" s="209"/>
      <c r="AB595" s="209"/>
      <c r="AC595" s="209"/>
      <c r="AD595" s="209"/>
      <c r="AE595" s="209"/>
      <c r="AF595" s="209"/>
      <c r="AG595" s="209" t="s">
        <v>333</v>
      </c>
      <c r="AH595" s="209"/>
      <c r="AI595" s="209"/>
      <c r="AJ595" s="209"/>
      <c r="AK595" s="209"/>
      <c r="AL595" s="209"/>
      <c r="AM595" s="209"/>
      <c r="AN595" s="209"/>
      <c r="AO595" s="209"/>
      <c r="AP595" s="209"/>
      <c r="AQ595" s="209"/>
      <c r="AR595" s="209"/>
      <c r="AS595" s="209"/>
      <c r="AT595" s="209"/>
      <c r="AU595" s="209"/>
      <c r="AV595" s="209"/>
      <c r="AW595" s="209"/>
      <c r="AX595" s="209"/>
      <c r="AY595" s="209"/>
      <c r="AZ595" s="209"/>
      <c r="BA595" s="209"/>
      <c r="BB595" s="209"/>
      <c r="BC595" s="209"/>
      <c r="BD595" s="209"/>
      <c r="BE595" s="209"/>
      <c r="BF595" s="209"/>
      <c r="BG595" s="209"/>
      <c r="BH595" s="209"/>
    </row>
    <row r="596" spans="1:60" outlineLevel="1" x14ac:dyDescent="0.2">
      <c r="A596" s="216"/>
      <c r="B596" s="217"/>
      <c r="C596" s="255" t="s">
        <v>184</v>
      </c>
      <c r="D596" s="250"/>
      <c r="E596" s="251"/>
      <c r="F596" s="220"/>
      <c r="G596" s="220"/>
      <c r="H596" s="220"/>
      <c r="I596" s="220"/>
      <c r="J596" s="220"/>
      <c r="K596" s="220"/>
      <c r="L596" s="220"/>
      <c r="M596" s="220"/>
      <c r="N596" s="219"/>
      <c r="O596" s="219"/>
      <c r="P596" s="219"/>
      <c r="Q596" s="219"/>
      <c r="R596" s="220"/>
      <c r="S596" s="220"/>
      <c r="T596" s="220"/>
      <c r="U596" s="220"/>
      <c r="V596" s="220"/>
      <c r="W596" s="220"/>
      <c r="X596" s="220"/>
      <c r="Y596" s="209"/>
      <c r="Z596" s="209"/>
      <c r="AA596" s="209"/>
      <c r="AB596" s="209"/>
      <c r="AC596" s="209"/>
      <c r="AD596" s="209"/>
      <c r="AE596" s="209"/>
      <c r="AF596" s="209"/>
      <c r="AG596" s="209" t="s">
        <v>162</v>
      </c>
      <c r="AH596" s="209">
        <v>0</v>
      </c>
      <c r="AI596" s="209"/>
      <c r="AJ596" s="209"/>
      <c r="AK596" s="209"/>
      <c r="AL596" s="209"/>
      <c r="AM596" s="209"/>
      <c r="AN596" s="209"/>
      <c r="AO596" s="209"/>
      <c r="AP596" s="209"/>
      <c r="AQ596" s="209"/>
      <c r="AR596" s="209"/>
      <c r="AS596" s="209"/>
      <c r="AT596" s="209"/>
      <c r="AU596" s="209"/>
      <c r="AV596" s="209"/>
      <c r="AW596" s="209"/>
      <c r="AX596" s="209"/>
      <c r="AY596" s="209"/>
      <c r="AZ596" s="209"/>
      <c r="BA596" s="209"/>
      <c r="BB596" s="209"/>
      <c r="BC596" s="209"/>
      <c r="BD596" s="209"/>
      <c r="BE596" s="209"/>
      <c r="BF596" s="209"/>
      <c r="BG596" s="209"/>
      <c r="BH596" s="209"/>
    </row>
    <row r="597" spans="1:60" outlineLevel="1" x14ac:dyDescent="0.2">
      <c r="A597" s="216"/>
      <c r="B597" s="217"/>
      <c r="C597" s="255" t="s">
        <v>290</v>
      </c>
      <c r="D597" s="250"/>
      <c r="E597" s="251"/>
      <c r="F597" s="220"/>
      <c r="G597" s="220"/>
      <c r="H597" s="220"/>
      <c r="I597" s="220"/>
      <c r="J597" s="220"/>
      <c r="K597" s="220"/>
      <c r="L597" s="220"/>
      <c r="M597" s="220"/>
      <c r="N597" s="219"/>
      <c r="O597" s="219"/>
      <c r="P597" s="219"/>
      <c r="Q597" s="219"/>
      <c r="R597" s="220"/>
      <c r="S597" s="220"/>
      <c r="T597" s="220"/>
      <c r="U597" s="220"/>
      <c r="V597" s="220"/>
      <c r="W597" s="220"/>
      <c r="X597" s="220"/>
      <c r="Y597" s="209"/>
      <c r="Z597" s="209"/>
      <c r="AA597" s="209"/>
      <c r="AB597" s="209"/>
      <c r="AC597" s="209"/>
      <c r="AD597" s="209"/>
      <c r="AE597" s="209"/>
      <c r="AF597" s="209"/>
      <c r="AG597" s="209" t="s">
        <v>162</v>
      </c>
      <c r="AH597" s="209">
        <v>0</v>
      </c>
      <c r="AI597" s="209"/>
      <c r="AJ597" s="209"/>
      <c r="AK597" s="209"/>
      <c r="AL597" s="209"/>
      <c r="AM597" s="209"/>
      <c r="AN597" s="209"/>
      <c r="AO597" s="209"/>
      <c r="AP597" s="209"/>
      <c r="AQ597" s="209"/>
      <c r="AR597" s="209"/>
      <c r="AS597" s="209"/>
      <c r="AT597" s="209"/>
      <c r="AU597" s="209"/>
      <c r="AV597" s="209"/>
      <c r="AW597" s="209"/>
      <c r="AX597" s="209"/>
      <c r="AY597" s="209"/>
      <c r="AZ597" s="209"/>
      <c r="BA597" s="209"/>
      <c r="BB597" s="209"/>
      <c r="BC597" s="209"/>
      <c r="BD597" s="209"/>
      <c r="BE597" s="209"/>
      <c r="BF597" s="209"/>
      <c r="BG597" s="209"/>
      <c r="BH597" s="209"/>
    </row>
    <row r="598" spans="1:60" outlineLevel="1" x14ac:dyDescent="0.2">
      <c r="A598" s="216"/>
      <c r="B598" s="217"/>
      <c r="C598" s="255" t="s">
        <v>293</v>
      </c>
      <c r="D598" s="250"/>
      <c r="E598" s="251"/>
      <c r="F598" s="220"/>
      <c r="G598" s="220"/>
      <c r="H598" s="220"/>
      <c r="I598" s="220"/>
      <c r="J598" s="220"/>
      <c r="K598" s="220"/>
      <c r="L598" s="220"/>
      <c r="M598" s="220"/>
      <c r="N598" s="219"/>
      <c r="O598" s="219"/>
      <c r="P598" s="219"/>
      <c r="Q598" s="219"/>
      <c r="R598" s="220"/>
      <c r="S598" s="220"/>
      <c r="T598" s="220"/>
      <c r="U598" s="220"/>
      <c r="V598" s="220"/>
      <c r="W598" s="220"/>
      <c r="X598" s="220"/>
      <c r="Y598" s="209"/>
      <c r="Z598" s="209"/>
      <c r="AA598" s="209"/>
      <c r="AB598" s="209"/>
      <c r="AC598" s="209"/>
      <c r="AD598" s="209"/>
      <c r="AE598" s="209"/>
      <c r="AF598" s="209"/>
      <c r="AG598" s="209" t="s">
        <v>162</v>
      </c>
      <c r="AH598" s="209">
        <v>0</v>
      </c>
      <c r="AI598" s="209"/>
      <c r="AJ598" s="209"/>
      <c r="AK598" s="209"/>
      <c r="AL598" s="209"/>
      <c r="AM598" s="209"/>
      <c r="AN598" s="209"/>
      <c r="AO598" s="209"/>
      <c r="AP598" s="209"/>
      <c r="AQ598" s="209"/>
      <c r="AR598" s="209"/>
      <c r="AS598" s="209"/>
      <c r="AT598" s="209"/>
      <c r="AU598" s="209"/>
      <c r="AV598" s="209"/>
      <c r="AW598" s="209"/>
      <c r="AX598" s="209"/>
      <c r="AY598" s="209"/>
      <c r="AZ598" s="209"/>
      <c r="BA598" s="209"/>
      <c r="BB598" s="209"/>
      <c r="BC598" s="209"/>
      <c r="BD598" s="209"/>
      <c r="BE598" s="209"/>
      <c r="BF598" s="209"/>
      <c r="BG598" s="209"/>
      <c r="BH598" s="209"/>
    </row>
    <row r="599" spans="1:60" outlineLevel="1" x14ac:dyDescent="0.2">
      <c r="A599" s="216"/>
      <c r="B599" s="217"/>
      <c r="C599" s="255" t="s">
        <v>546</v>
      </c>
      <c r="D599" s="250"/>
      <c r="E599" s="251">
        <v>13.020300000000001</v>
      </c>
      <c r="F599" s="220"/>
      <c r="G599" s="220"/>
      <c r="H599" s="220"/>
      <c r="I599" s="220"/>
      <c r="J599" s="220"/>
      <c r="K599" s="220"/>
      <c r="L599" s="220"/>
      <c r="M599" s="220"/>
      <c r="N599" s="219"/>
      <c r="O599" s="219"/>
      <c r="P599" s="219"/>
      <c r="Q599" s="219"/>
      <c r="R599" s="220"/>
      <c r="S599" s="220"/>
      <c r="T599" s="220"/>
      <c r="U599" s="220"/>
      <c r="V599" s="220"/>
      <c r="W599" s="220"/>
      <c r="X599" s="220"/>
      <c r="Y599" s="209"/>
      <c r="Z599" s="209"/>
      <c r="AA599" s="209"/>
      <c r="AB599" s="209"/>
      <c r="AC599" s="209"/>
      <c r="AD599" s="209"/>
      <c r="AE599" s="209"/>
      <c r="AF599" s="209"/>
      <c r="AG599" s="209" t="s">
        <v>162</v>
      </c>
      <c r="AH599" s="209">
        <v>0</v>
      </c>
      <c r="AI599" s="209"/>
      <c r="AJ599" s="209"/>
      <c r="AK599" s="209"/>
      <c r="AL599" s="209"/>
      <c r="AM599" s="209"/>
      <c r="AN599" s="209"/>
      <c r="AO599" s="209"/>
      <c r="AP599" s="209"/>
      <c r="AQ599" s="209"/>
      <c r="AR599" s="209"/>
      <c r="AS599" s="209"/>
      <c r="AT599" s="209"/>
      <c r="AU599" s="209"/>
      <c r="AV599" s="209"/>
      <c r="AW599" s="209"/>
      <c r="AX599" s="209"/>
      <c r="AY599" s="209"/>
      <c r="AZ599" s="209"/>
      <c r="BA599" s="209"/>
      <c r="BB599" s="209"/>
      <c r="BC599" s="209"/>
      <c r="BD599" s="209"/>
      <c r="BE599" s="209"/>
      <c r="BF599" s="209"/>
      <c r="BG599" s="209"/>
      <c r="BH599" s="209"/>
    </row>
    <row r="600" spans="1:60" outlineLevel="1" x14ac:dyDescent="0.2">
      <c r="A600" s="216"/>
      <c r="B600" s="217"/>
      <c r="C600" s="245"/>
      <c r="D600" s="239"/>
      <c r="E600" s="239"/>
      <c r="F600" s="239"/>
      <c r="G600" s="239"/>
      <c r="H600" s="220"/>
      <c r="I600" s="220"/>
      <c r="J600" s="220"/>
      <c r="K600" s="220"/>
      <c r="L600" s="220"/>
      <c r="M600" s="220"/>
      <c r="N600" s="219"/>
      <c r="O600" s="219"/>
      <c r="P600" s="219"/>
      <c r="Q600" s="219"/>
      <c r="R600" s="220"/>
      <c r="S600" s="220"/>
      <c r="T600" s="220"/>
      <c r="U600" s="220"/>
      <c r="V600" s="220"/>
      <c r="W600" s="220"/>
      <c r="X600" s="220"/>
      <c r="Y600" s="209"/>
      <c r="Z600" s="209"/>
      <c r="AA600" s="209"/>
      <c r="AB600" s="209"/>
      <c r="AC600" s="209"/>
      <c r="AD600" s="209"/>
      <c r="AE600" s="209"/>
      <c r="AF600" s="209"/>
      <c r="AG600" s="209" t="s">
        <v>136</v>
      </c>
      <c r="AH600" s="209"/>
      <c r="AI600" s="209"/>
      <c r="AJ600" s="209"/>
      <c r="AK600" s="209"/>
      <c r="AL600" s="209"/>
      <c r="AM600" s="209"/>
      <c r="AN600" s="209"/>
      <c r="AO600" s="209"/>
      <c r="AP600" s="209"/>
      <c r="AQ600" s="209"/>
      <c r="AR600" s="209"/>
      <c r="AS600" s="209"/>
      <c r="AT600" s="209"/>
      <c r="AU600" s="209"/>
      <c r="AV600" s="209"/>
      <c r="AW600" s="209"/>
      <c r="AX600" s="209"/>
      <c r="AY600" s="209"/>
      <c r="AZ600" s="209"/>
      <c r="BA600" s="209"/>
      <c r="BB600" s="209"/>
      <c r="BC600" s="209"/>
      <c r="BD600" s="209"/>
      <c r="BE600" s="209"/>
      <c r="BF600" s="209"/>
      <c r="BG600" s="209"/>
      <c r="BH600" s="209"/>
    </row>
    <row r="601" spans="1:60" ht="33.75" outlineLevel="1" x14ac:dyDescent="0.2">
      <c r="A601" s="229">
        <v>84</v>
      </c>
      <c r="B601" s="230" t="s">
        <v>547</v>
      </c>
      <c r="C601" s="243" t="s">
        <v>548</v>
      </c>
      <c r="D601" s="231" t="s">
        <v>180</v>
      </c>
      <c r="E601" s="232">
        <v>40.280819999999999</v>
      </c>
      <c r="F601" s="233"/>
      <c r="G601" s="234">
        <f>ROUND(E601*F601,2)</f>
        <v>0</v>
      </c>
      <c r="H601" s="233"/>
      <c r="I601" s="234">
        <f>ROUND(E601*H601,2)</f>
        <v>0</v>
      </c>
      <c r="J601" s="233"/>
      <c r="K601" s="234">
        <f>ROUND(E601*J601,2)</f>
        <v>0</v>
      </c>
      <c r="L601" s="234">
        <v>21</v>
      </c>
      <c r="M601" s="234">
        <f>G601*(1+L601/100)</f>
        <v>0</v>
      </c>
      <c r="N601" s="232">
        <v>2.3999999999999998E-3</v>
      </c>
      <c r="O601" s="232">
        <f>ROUND(E601*N601,2)</f>
        <v>0.1</v>
      </c>
      <c r="P601" s="232">
        <v>0</v>
      </c>
      <c r="Q601" s="232">
        <f>ROUND(E601*P601,2)</f>
        <v>0</v>
      </c>
      <c r="R601" s="234" t="s">
        <v>331</v>
      </c>
      <c r="S601" s="234" t="s">
        <v>130</v>
      </c>
      <c r="T601" s="235" t="s">
        <v>130</v>
      </c>
      <c r="U601" s="220">
        <v>0</v>
      </c>
      <c r="V601" s="220">
        <f>ROUND(E601*U601,2)</f>
        <v>0</v>
      </c>
      <c r="W601" s="220"/>
      <c r="X601" s="220" t="s">
        <v>332</v>
      </c>
      <c r="Y601" s="209"/>
      <c r="Z601" s="209"/>
      <c r="AA601" s="209"/>
      <c r="AB601" s="209"/>
      <c r="AC601" s="209"/>
      <c r="AD601" s="209"/>
      <c r="AE601" s="209"/>
      <c r="AF601" s="209"/>
      <c r="AG601" s="209" t="s">
        <v>333</v>
      </c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9"/>
      <c r="AS601" s="209"/>
      <c r="AT601" s="209"/>
      <c r="AU601" s="209"/>
      <c r="AV601" s="209"/>
      <c r="AW601" s="209"/>
      <c r="AX601" s="209"/>
      <c r="AY601" s="209"/>
      <c r="AZ601" s="209"/>
      <c r="BA601" s="209"/>
      <c r="BB601" s="209"/>
      <c r="BC601" s="209"/>
      <c r="BD601" s="209"/>
      <c r="BE601" s="209"/>
      <c r="BF601" s="209"/>
      <c r="BG601" s="209"/>
      <c r="BH601" s="209"/>
    </row>
    <row r="602" spans="1:60" outlineLevel="1" x14ac:dyDescent="0.2">
      <c r="A602" s="216"/>
      <c r="B602" s="217"/>
      <c r="C602" s="255" t="s">
        <v>184</v>
      </c>
      <c r="D602" s="250"/>
      <c r="E602" s="251"/>
      <c r="F602" s="220"/>
      <c r="G602" s="220"/>
      <c r="H602" s="220"/>
      <c r="I602" s="220"/>
      <c r="J602" s="220"/>
      <c r="K602" s="220"/>
      <c r="L602" s="220"/>
      <c r="M602" s="220"/>
      <c r="N602" s="219"/>
      <c r="O602" s="219"/>
      <c r="P602" s="219"/>
      <c r="Q602" s="219"/>
      <c r="R602" s="220"/>
      <c r="S602" s="220"/>
      <c r="T602" s="220"/>
      <c r="U602" s="220"/>
      <c r="V602" s="220"/>
      <c r="W602" s="220"/>
      <c r="X602" s="220"/>
      <c r="Y602" s="209"/>
      <c r="Z602" s="209"/>
      <c r="AA602" s="209"/>
      <c r="AB602" s="209"/>
      <c r="AC602" s="209"/>
      <c r="AD602" s="209"/>
      <c r="AE602" s="209"/>
      <c r="AF602" s="209"/>
      <c r="AG602" s="209" t="s">
        <v>162</v>
      </c>
      <c r="AH602" s="209">
        <v>0</v>
      </c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9"/>
      <c r="AS602" s="209"/>
      <c r="AT602" s="209"/>
      <c r="AU602" s="209"/>
      <c r="AV602" s="209"/>
      <c r="AW602" s="209"/>
      <c r="AX602" s="209"/>
      <c r="AY602" s="209"/>
      <c r="AZ602" s="209"/>
      <c r="BA602" s="209"/>
      <c r="BB602" s="209"/>
      <c r="BC602" s="209"/>
      <c r="BD602" s="209"/>
      <c r="BE602" s="209"/>
      <c r="BF602" s="209"/>
      <c r="BG602" s="209"/>
      <c r="BH602" s="209"/>
    </row>
    <row r="603" spans="1:60" outlineLevel="1" x14ac:dyDescent="0.2">
      <c r="A603" s="216"/>
      <c r="B603" s="217"/>
      <c r="C603" s="255" t="s">
        <v>290</v>
      </c>
      <c r="D603" s="250"/>
      <c r="E603" s="251"/>
      <c r="F603" s="220"/>
      <c r="G603" s="220"/>
      <c r="H603" s="220"/>
      <c r="I603" s="220"/>
      <c r="J603" s="220"/>
      <c r="K603" s="220"/>
      <c r="L603" s="220"/>
      <c r="M603" s="220"/>
      <c r="N603" s="219"/>
      <c r="O603" s="219"/>
      <c r="P603" s="219"/>
      <c r="Q603" s="219"/>
      <c r="R603" s="220"/>
      <c r="S603" s="220"/>
      <c r="T603" s="220"/>
      <c r="U603" s="220"/>
      <c r="V603" s="220"/>
      <c r="W603" s="220"/>
      <c r="X603" s="220"/>
      <c r="Y603" s="209"/>
      <c r="Z603" s="209"/>
      <c r="AA603" s="209"/>
      <c r="AB603" s="209"/>
      <c r="AC603" s="209"/>
      <c r="AD603" s="209"/>
      <c r="AE603" s="209"/>
      <c r="AF603" s="209"/>
      <c r="AG603" s="209" t="s">
        <v>162</v>
      </c>
      <c r="AH603" s="209">
        <v>0</v>
      </c>
      <c r="AI603" s="209"/>
      <c r="AJ603" s="209"/>
      <c r="AK603" s="209"/>
      <c r="AL603" s="209"/>
      <c r="AM603" s="209"/>
      <c r="AN603" s="209"/>
      <c r="AO603" s="209"/>
      <c r="AP603" s="209"/>
      <c r="AQ603" s="209"/>
      <c r="AR603" s="209"/>
      <c r="AS603" s="209"/>
      <c r="AT603" s="209"/>
      <c r="AU603" s="209"/>
      <c r="AV603" s="209"/>
      <c r="AW603" s="209"/>
      <c r="AX603" s="209"/>
      <c r="AY603" s="209"/>
      <c r="AZ603" s="209"/>
      <c r="BA603" s="209"/>
      <c r="BB603" s="209"/>
      <c r="BC603" s="209"/>
      <c r="BD603" s="209"/>
      <c r="BE603" s="209"/>
      <c r="BF603" s="209"/>
      <c r="BG603" s="209"/>
      <c r="BH603" s="209"/>
    </row>
    <row r="604" spans="1:60" outlineLevel="1" x14ac:dyDescent="0.2">
      <c r="A604" s="216"/>
      <c r="B604" s="217"/>
      <c r="C604" s="255" t="s">
        <v>291</v>
      </c>
      <c r="D604" s="250"/>
      <c r="E604" s="251"/>
      <c r="F604" s="220"/>
      <c r="G604" s="220"/>
      <c r="H604" s="220"/>
      <c r="I604" s="220"/>
      <c r="J604" s="220"/>
      <c r="K604" s="220"/>
      <c r="L604" s="220"/>
      <c r="M604" s="220"/>
      <c r="N604" s="219"/>
      <c r="O604" s="219"/>
      <c r="P604" s="219"/>
      <c r="Q604" s="219"/>
      <c r="R604" s="220"/>
      <c r="S604" s="220"/>
      <c r="T604" s="220"/>
      <c r="U604" s="220"/>
      <c r="V604" s="220"/>
      <c r="W604" s="220"/>
      <c r="X604" s="220"/>
      <c r="Y604" s="209"/>
      <c r="Z604" s="209"/>
      <c r="AA604" s="209"/>
      <c r="AB604" s="209"/>
      <c r="AC604" s="209"/>
      <c r="AD604" s="209"/>
      <c r="AE604" s="209"/>
      <c r="AF604" s="209"/>
      <c r="AG604" s="209" t="s">
        <v>162</v>
      </c>
      <c r="AH604" s="209">
        <v>0</v>
      </c>
      <c r="AI604" s="209"/>
      <c r="AJ604" s="209"/>
      <c r="AK604" s="209"/>
      <c r="AL604" s="209"/>
      <c r="AM604" s="209"/>
      <c r="AN604" s="209"/>
      <c r="AO604" s="209"/>
      <c r="AP604" s="209"/>
      <c r="AQ604" s="209"/>
      <c r="AR604" s="209"/>
      <c r="AS604" s="209"/>
      <c r="AT604" s="209"/>
      <c r="AU604" s="209"/>
      <c r="AV604" s="209"/>
      <c r="AW604" s="209"/>
      <c r="AX604" s="209"/>
      <c r="AY604" s="209"/>
      <c r="AZ604" s="209"/>
      <c r="BA604" s="209"/>
      <c r="BB604" s="209"/>
      <c r="BC604" s="209"/>
      <c r="BD604" s="209"/>
      <c r="BE604" s="209"/>
      <c r="BF604" s="209"/>
      <c r="BG604" s="209"/>
      <c r="BH604" s="209"/>
    </row>
    <row r="605" spans="1:60" outlineLevel="1" x14ac:dyDescent="0.2">
      <c r="A605" s="216"/>
      <c r="B605" s="217"/>
      <c r="C605" s="255" t="s">
        <v>549</v>
      </c>
      <c r="D605" s="250"/>
      <c r="E605" s="251">
        <v>9.1142099999999999</v>
      </c>
      <c r="F605" s="220"/>
      <c r="G605" s="220"/>
      <c r="H605" s="220"/>
      <c r="I605" s="220"/>
      <c r="J605" s="220"/>
      <c r="K605" s="220"/>
      <c r="L605" s="220"/>
      <c r="M605" s="220"/>
      <c r="N605" s="219"/>
      <c r="O605" s="219"/>
      <c r="P605" s="219"/>
      <c r="Q605" s="219"/>
      <c r="R605" s="220"/>
      <c r="S605" s="220"/>
      <c r="T605" s="220"/>
      <c r="U605" s="220"/>
      <c r="V605" s="220"/>
      <c r="W605" s="220"/>
      <c r="X605" s="220"/>
      <c r="Y605" s="209"/>
      <c r="Z605" s="209"/>
      <c r="AA605" s="209"/>
      <c r="AB605" s="209"/>
      <c r="AC605" s="209"/>
      <c r="AD605" s="209"/>
      <c r="AE605" s="209"/>
      <c r="AF605" s="209"/>
      <c r="AG605" s="209" t="s">
        <v>162</v>
      </c>
      <c r="AH605" s="209">
        <v>0</v>
      </c>
      <c r="AI605" s="209"/>
      <c r="AJ605" s="209"/>
      <c r="AK605" s="209"/>
      <c r="AL605" s="209"/>
      <c r="AM605" s="209"/>
      <c r="AN605" s="209"/>
      <c r="AO605" s="209"/>
      <c r="AP605" s="209"/>
      <c r="AQ605" s="209"/>
      <c r="AR605" s="209"/>
      <c r="AS605" s="209"/>
      <c r="AT605" s="209"/>
      <c r="AU605" s="209"/>
      <c r="AV605" s="209"/>
      <c r="AW605" s="209"/>
      <c r="AX605" s="209"/>
      <c r="AY605" s="209"/>
      <c r="AZ605" s="209"/>
      <c r="BA605" s="209"/>
      <c r="BB605" s="209"/>
      <c r="BC605" s="209"/>
      <c r="BD605" s="209"/>
      <c r="BE605" s="209"/>
      <c r="BF605" s="209"/>
      <c r="BG605" s="209"/>
      <c r="BH605" s="209"/>
    </row>
    <row r="606" spans="1:60" outlineLevel="1" x14ac:dyDescent="0.2">
      <c r="A606" s="216"/>
      <c r="B606" s="217"/>
      <c r="C606" s="255" t="s">
        <v>184</v>
      </c>
      <c r="D606" s="250"/>
      <c r="E606" s="251"/>
      <c r="F606" s="220"/>
      <c r="G606" s="220"/>
      <c r="H606" s="220"/>
      <c r="I606" s="220"/>
      <c r="J606" s="220"/>
      <c r="K606" s="220"/>
      <c r="L606" s="220"/>
      <c r="M606" s="220"/>
      <c r="N606" s="219"/>
      <c r="O606" s="219"/>
      <c r="P606" s="219"/>
      <c r="Q606" s="219"/>
      <c r="R606" s="220"/>
      <c r="S606" s="220"/>
      <c r="T606" s="220"/>
      <c r="U606" s="220"/>
      <c r="V606" s="220"/>
      <c r="W606" s="220"/>
      <c r="X606" s="220"/>
      <c r="Y606" s="209"/>
      <c r="Z606" s="209"/>
      <c r="AA606" s="209"/>
      <c r="AB606" s="209"/>
      <c r="AC606" s="209"/>
      <c r="AD606" s="209"/>
      <c r="AE606" s="209"/>
      <c r="AF606" s="209"/>
      <c r="AG606" s="209" t="s">
        <v>162</v>
      </c>
      <c r="AH606" s="209">
        <v>0</v>
      </c>
      <c r="AI606" s="209"/>
      <c r="AJ606" s="209"/>
      <c r="AK606" s="209"/>
      <c r="AL606" s="209"/>
      <c r="AM606" s="209"/>
      <c r="AN606" s="209"/>
      <c r="AO606" s="209"/>
      <c r="AP606" s="209"/>
      <c r="AQ606" s="209"/>
      <c r="AR606" s="209"/>
      <c r="AS606" s="209"/>
      <c r="AT606" s="209"/>
      <c r="AU606" s="209"/>
      <c r="AV606" s="209"/>
      <c r="AW606" s="209"/>
      <c r="AX606" s="209"/>
      <c r="AY606" s="209"/>
      <c r="AZ606" s="209"/>
      <c r="BA606" s="209"/>
      <c r="BB606" s="209"/>
      <c r="BC606" s="209"/>
      <c r="BD606" s="209"/>
      <c r="BE606" s="209"/>
      <c r="BF606" s="209"/>
      <c r="BG606" s="209"/>
      <c r="BH606" s="209"/>
    </row>
    <row r="607" spans="1:60" outlineLevel="1" x14ac:dyDescent="0.2">
      <c r="A607" s="216"/>
      <c r="B607" s="217"/>
      <c r="C607" s="255" t="s">
        <v>203</v>
      </c>
      <c r="D607" s="250"/>
      <c r="E607" s="251"/>
      <c r="F607" s="220"/>
      <c r="G607" s="220"/>
      <c r="H607" s="220"/>
      <c r="I607" s="220"/>
      <c r="J607" s="220"/>
      <c r="K607" s="220"/>
      <c r="L607" s="220"/>
      <c r="M607" s="220"/>
      <c r="N607" s="219"/>
      <c r="O607" s="219"/>
      <c r="P607" s="219"/>
      <c r="Q607" s="219"/>
      <c r="R607" s="220"/>
      <c r="S607" s="220"/>
      <c r="T607" s="220"/>
      <c r="U607" s="220"/>
      <c r="V607" s="220"/>
      <c r="W607" s="220"/>
      <c r="X607" s="220"/>
      <c r="Y607" s="209"/>
      <c r="Z607" s="209"/>
      <c r="AA607" s="209"/>
      <c r="AB607" s="209"/>
      <c r="AC607" s="209"/>
      <c r="AD607" s="209"/>
      <c r="AE607" s="209"/>
      <c r="AF607" s="209"/>
      <c r="AG607" s="209" t="s">
        <v>162</v>
      </c>
      <c r="AH607" s="209">
        <v>0</v>
      </c>
      <c r="AI607" s="209"/>
      <c r="AJ607" s="209"/>
      <c r="AK607" s="209"/>
      <c r="AL607" s="209"/>
      <c r="AM607" s="209"/>
      <c r="AN607" s="209"/>
      <c r="AO607" s="209"/>
      <c r="AP607" s="209"/>
      <c r="AQ607" s="209"/>
      <c r="AR607" s="209"/>
      <c r="AS607" s="209"/>
      <c r="AT607" s="209"/>
      <c r="AU607" s="209"/>
      <c r="AV607" s="209"/>
      <c r="AW607" s="209"/>
      <c r="AX607" s="209"/>
      <c r="AY607" s="209"/>
      <c r="AZ607" s="209"/>
      <c r="BA607" s="209"/>
      <c r="BB607" s="209"/>
      <c r="BC607" s="209"/>
      <c r="BD607" s="209"/>
      <c r="BE607" s="209"/>
      <c r="BF607" s="209"/>
      <c r="BG607" s="209"/>
      <c r="BH607" s="209"/>
    </row>
    <row r="608" spans="1:60" outlineLevel="1" x14ac:dyDescent="0.2">
      <c r="A608" s="216"/>
      <c r="B608" s="217"/>
      <c r="C608" s="255" t="s">
        <v>550</v>
      </c>
      <c r="D608" s="250"/>
      <c r="E608" s="251">
        <v>14.451359999999999</v>
      </c>
      <c r="F608" s="220"/>
      <c r="G608" s="220"/>
      <c r="H608" s="220"/>
      <c r="I608" s="220"/>
      <c r="J608" s="220"/>
      <c r="K608" s="220"/>
      <c r="L608" s="220"/>
      <c r="M608" s="220"/>
      <c r="N608" s="219"/>
      <c r="O608" s="219"/>
      <c r="P608" s="219"/>
      <c r="Q608" s="219"/>
      <c r="R608" s="220"/>
      <c r="S608" s="220"/>
      <c r="T608" s="220"/>
      <c r="U608" s="220"/>
      <c r="V608" s="220"/>
      <c r="W608" s="220"/>
      <c r="X608" s="220"/>
      <c r="Y608" s="209"/>
      <c r="Z608" s="209"/>
      <c r="AA608" s="209"/>
      <c r="AB608" s="209"/>
      <c r="AC608" s="209"/>
      <c r="AD608" s="209"/>
      <c r="AE608" s="209"/>
      <c r="AF608" s="209"/>
      <c r="AG608" s="209" t="s">
        <v>162</v>
      </c>
      <c r="AH608" s="209">
        <v>0</v>
      </c>
      <c r="AI608" s="209"/>
      <c r="AJ608" s="209"/>
      <c r="AK608" s="209"/>
      <c r="AL608" s="209"/>
      <c r="AM608" s="209"/>
      <c r="AN608" s="209"/>
      <c r="AO608" s="209"/>
      <c r="AP608" s="209"/>
      <c r="AQ608" s="209"/>
      <c r="AR608" s="209"/>
      <c r="AS608" s="209"/>
      <c r="AT608" s="209"/>
      <c r="AU608" s="209"/>
      <c r="AV608" s="209"/>
      <c r="AW608" s="209"/>
      <c r="AX608" s="209"/>
      <c r="AY608" s="209"/>
      <c r="AZ608" s="209"/>
      <c r="BA608" s="209"/>
      <c r="BB608" s="209"/>
      <c r="BC608" s="209"/>
      <c r="BD608" s="209"/>
      <c r="BE608" s="209"/>
      <c r="BF608" s="209"/>
      <c r="BG608" s="209"/>
      <c r="BH608" s="209"/>
    </row>
    <row r="609" spans="1:60" outlineLevel="1" x14ac:dyDescent="0.2">
      <c r="A609" s="216"/>
      <c r="B609" s="217"/>
      <c r="C609" s="255" t="s">
        <v>205</v>
      </c>
      <c r="D609" s="250"/>
      <c r="E609" s="251"/>
      <c r="F609" s="220"/>
      <c r="G609" s="220"/>
      <c r="H609" s="220"/>
      <c r="I609" s="220"/>
      <c r="J609" s="220"/>
      <c r="K609" s="220"/>
      <c r="L609" s="220"/>
      <c r="M609" s="220"/>
      <c r="N609" s="219"/>
      <c r="O609" s="219"/>
      <c r="P609" s="219"/>
      <c r="Q609" s="219"/>
      <c r="R609" s="220"/>
      <c r="S609" s="220"/>
      <c r="T609" s="220"/>
      <c r="U609" s="220"/>
      <c r="V609" s="220"/>
      <c r="W609" s="220"/>
      <c r="X609" s="220"/>
      <c r="Y609" s="209"/>
      <c r="Z609" s="209"/>
      <c r="AA609" s="209"/>
      <c r="AB609" s="209"/>
      <c r="AC609" s="209"/>
      <c r="AD609" s="209"/>
      <c r="AE609" s="209"/>
      <c r="AF609" s="209"/>
      <c r="AG609" s="209" t="s">
        <v>162</v>
      </c>
      <c r="AH609" s="209">
        <v>0</v>
      </c>
      <c r="AI609" s="209"/>
      <c r="AJ609" s="209"/>
      <c r="AK609" s="209"/>
      <c r="AL609" s="209"/>
      <c r="AM609" s="209"/>
      <c r="AN609" s="209"/>
      <c r="AO609" s="209"/>
      <c r="AP609" s="209"/>
      <c r="AQ609" s="209"/>
      <c r="AR609" s="209"/>
      <c r="AS609" s="209"/>
      <c r="AT609" s="209"/>
      <c r="AU609" s="209"/>
      <c r="AV609" s="209"/>
      <c r="AW609" s="209"/>
      <c r="AX609" s="209"/>
      <c r="AY609" s="209"/>
      <c r="AZ609" s="209"/>
      <c r="BA609" s="209"/>
      <c r="BB609" s="209"/>
      <c r="BC609" s="209"/>
      <c r="BD609" s="209"/>
      <c r="BE609" s="209"/>
      <c r="BF609" s="209"/>
      <c r="BG609" s="209"/>
      <c r="BH609" s="209"/>
    </row>
    <row r="610" spans="1:60" outlineLevel="1" x14ac:dyDescent="0.2">
      <c r="A610" s="216"/>
      <c r="B610" s="217"/>
      <c r="C610" s="255" t="s">
        <v>551</v>
      </c>
      <c r="D610" s="250"/>
      <c r="E610" s="251">
        <v>7.3312499999999998</v>
      </c>
      <c r="F610" s="220"/>
      <c r="G610" s="220"/>
      <c r="H610" s="220"/>
      <c r="I610" s="220"/>
      <c r="J610" s="220"/>
      <c r="K610" s="220"/>
      <c r="L610" s="220"/>
      <c r="M610" s="220"/>
      <c r="N610" s="219"/>
      <c r="O610" s="219"/>
      <c r="P610" s="219"/>
      <c r="Q610" s="219"/>
      <c r="R610" s="220"/>
      <c r="S610" s="220"/>
      <c r="T610" s="220"/>
      <c r="U610" s="220"/>
      <c r="V610" s="220"/>
      <c r="W610" s="220"/>
      <c r="X610" s="220"/>
      <c r="Y610" s="209"/>
      <c r="Z610" s="209"/>
      <c r="AA610" s="209"/>
      <c r="AB610" s="209"/>
      <c r="AC610" s="209"/>
      <c r="AD610" s="209"/>
      <c r="AE610" s="209"/>
      <c r="AF610" s="209"/>
      <c r="AG610" s="209" t="s">
        <v>162</v>
      </c>
      <c r="AH610" s="209">
        <v>0</v>
      </c>
      <c r="AI610" s="209"/>
      <c r="AJ610" s="209"/>
      <c r="AK610" s="209"/>
      <c r="AL610" s="209"/>
      <c r="AM610" s="209"/>
      <c r="AN610" s="209"/>
      <c r="AO610" s="209"/>
      <c r="AP610" s="209"/>
      <c r="AQ610" s="209"/>
      <c r="AR610" s="209"/>
      <c r="AS610" s="209"/>
      <c r="AT610" s="209"/>
      <c r="AU610" s="209"/>
      <c r="AV610" s="209"/>
      <c r="AW610" s="209"/>
      <c r="AX610" s="209"/>
      <c r="AY610" s="209"/>
      <c r="AZ610" s="209"/>
      <c r="BA610" s="209"/>
      <c r="BB610" s="209"/>
      <c r="BC610" s="209"/>
      <c r="BD610" s="209"/>
      <c r="BE610" s="209"/>
      <c r="BF610" s="209"/>
      <c r="BG610" s="209"/>
      <c r="BH610" s="209"/>
    </row>
    <row r="611" spans="1:60" outlineLevel="1" x14ac:dyDescent="0.2">
      <c r="A611" s="216"/>
      <c r="B611" s="217"/>
      <c r="C611" s="255" t="s">
        <v>207</v>
      </c>
      <c r="D611" s="250"/>
      <c r="E611" s="251"/>
      <c r="F611" s="220"/>
      <c r="G611" s="220"/>
      <c r="H611" s="220"/>
      <c r="I611" s="220"/>
      <c r="J611" s="220"/>
      <c r="K611" s="220"/>
      <c r="L611" s="220"/>
      <c r="M611" s="220"/>
      <c r="N611" s="219"/>
      <c r="O611" s="219"/>
      <c r="P611" s="219"/>
      <c r="Q611" s="219"/>
      <c r="R611" s="220"/>
      <c r="S611" s="220"/>
      <c r="T611" s="220"/>
      <c r="U611" s="220"/>
      <c r="V611" s="220"/>
      <c r="W611" s="220"/>
      <c r="X611" s="220"/>
      <c r="Y611" s="209"/>
      <c r="Z611" s="209"/>
      <c r="AA611" s="209"/>
      <c r="AB611" s="209"/>
      <c r="AC611" s="209"/>
      <c r="AD611" s="209"/>
      <c r="AE611" s="209"/>
      <c r="AF611" s="209"/>
      <c r="AG611" s="209" t="s">
        <v>162</v>
      </c>
      <c r="AH611" s="209">
        <v>0</v>
      </c>
      <c r="AI611" s="209"/>
      <c r="AJ611" s="209"/>
      <c r="AK611" s="209"/>
      <c r="AL611" s="209"/>
      <c r="AM611" s="209"/>
      <c r="AN611" s="209"/>
      <c r="AO611" s="209"/>
      <c r="AP611" s="209"/>
      <c r="AQ611" s="209"/>
      <c r="AR611" s="209"/>
      <c r="AS611" s="209"/>
      <c r="AT611" s="209"/>
      <c r="AU611" s="209"/>
      <c r="AV611" s="209"/>
      <c r="AW611" s="209"/>
      <c r="AX611" s="209"/>
      <c r="AY611" s="209"/>
      <c r="AZ611" s="209"/>
      <c r="BA611" s="209"/>
      <c r="BB611" s="209"/>
      <c r="BC611" s="209"/>
      <c r="BD611" s="209"/>
      <c r="BE611" s="209"/>
      <c r="BF611" s="209"/>
      <c r="BG611" s="209"/>
      <c r="BH611" s="209"/>
    </row>
    <row r="612" spans="1:60" outlineLevel="1" x14ac:dyDescent="0.2">
      <c r="A612" s="216"/>
      <c r="B612" s="217"/>
      <c r="C612" s="255" t="s">
        <v>552</v>
      </c>
      <c r="D612" s="250"/>
      <c r="E612" s="251">
        <v>9.3840000000000003</v>
      </c>
      <c r="F612" s="220"/>
      <c r="G612" s="220"/>
      <c r="H612" s="220"/>
      <c r="I612" s="220"/>
      <c r="J612" s="220"/>
      <c r="K612" s="220"/>
      <c r="L612" s="220"/>
      <c r="M612" s="220"/>
      <c r="N612" s="219"/>
      <c r="O612" s="219"/>
      <c r="P612" s="219"/>
      <c r="Q612" s="219"/>
      <c r="R612" s="220"/>
      <c r="S612" s="220"/>
      <c r="T612" s="220"/>
      <c r="U612" s="220"/>
      <c r="V612" s="220"/>
      <c r="W612" s="220"/>
      <c r="X612" s="220"/>
      <c r="Y612" s="209"/>
      <c r="Z612" s="209"/>
      <c r="AA612" s="209"/>
      <c r="AB612" s="209"/>
      <c r="AC612" s="209"/>
      <c r="AD612" s="209"/>
      <c r="AE612" s="209"/>
      <c r="AF612" s="209"/>
      <c r="AG612" s="209" t="s">
        <v>162</v>
      </c>
      <c r="AH612" s="209">
        <v>0</v>
      </c>
      <c r="AI612" s="209"/>
      <c r="AJ612" s="209"/>
      <c r="AK612" s="209"/>
      <c r="AL612" s="209"/>
      <c r="AM612" s="209"/>
      <c r="AN612" s="209"/>
      <c r="AO612" s="209"/>
      <c r="AP612" s="209"/>
      <c r="AQ612" s="209"/>
      <c r="AR612" s="209"/>
      <c r="AS612" s="209"/>
      <c r="AT612" s="209"/>
      <c r="AU612" s="209"/>
      <c r="AV612" s="209"/>
      <c r="AW612" s="209"/>
      <c r="AX612" s="209"/>
      <c r="AY612" s="209"/>
      <c r="AZ612" s="209"/>
      <c r="BA612" s="209"/>
      <c r="BB612" s="209"/>
      <c r="BC612" s="209"/>
      <c r="BD612" s="209"/>
      <c r="BE612" s="209"/>
      <c r="BF612" s="209"/>
      <c r="BG612" s="209"/>
      <c r="BH612" s="209"/>
    </row>
    <row r="613" spans="1:60" outlineLevel="1" x14ac:dyDescent="0.2">
      <c r="A613" s="216"/>
      <c r="B613" s="217"/>
      <c r="C613" s="245"/>
      <c r="D613" s="239"/>
      <c r="E613" s="239"/>
      <c r="F613" s="239"/>
      <c r="G613" s="239"/>
      <c r="H613" s="220"/>
      <c r="I613" s="220"/>
      <c r="J613" s="220"/>
      <c r="K613" s="220"/>
      <c r="L613" s="220"/>
      <c r="M613" s="220"/>
      <c r="N613" s="219"/>
      <c r="O613" s="219"/>
      <c r="P613" s="219"/>
      <c r="Q613" s="219"/>
      <c r="R613" s="220"/>
      <c r="S613" s="220"/>
      <c r="T613" s="220"/>
      <c r="U613" s="220"/>
      <c r="V613" s="220"/>
      <c r="W613" s="220"/>
      <c r="X613" s="220"/>
      <c r="Y613" s="209"/>
      <c r="Z613" s="209"/>
      <c r="AA613" s="209"/>
      <c r="AB613" s="209"/>
      <c r="AC613" s="209"/>
      <c r="AD613" s="209"/>
      <c r="AE613" s="209"/>
      <c r="AF613" s="209"/>
      <c r="AG613" s="209" t="s">
        <v>136</v>
      </c>
      <c r="AH613" s="209"/>
      <c r="AI613" s="209"/>
      <c r="AJ613" s="209"/>
      <c r="AK613" s="209"/>
      <c r="AL613" s="209"/>
      <c r="AM613" s="209"/>
      <c r="AN613" s="209"/>
      <c r="AO613" s="209"/>
      <c r="AP613" s="209"/>
      <c r="AQ613" s="209"/>
      <c r="AR613" s="209"/>
      <c r="AS613" s="209"/>
      <c r="AT613" s="209"/>
      <c r="AU613" s="209"/>
      <c r="AV613" s="209"/>
      <c r="AW613" s="209"/>
      <c r="AX613" s="209"/>
      <c r="AY613" s="209"/>
      <c r="AZ613" s="209"/>
      <c r="BA613" s="209"/>
      <c r="BB613" s="209"/>
      <c r="BC613" s="209"/>
      <c r="BD613" s="209"/>
      <c r="BE613" s="209"/>
      <c r="BF613" s="209"/>
      <c r="BG613" s="209"/>
      <c r="BH613" s="209"/>
    </row>
    <row r="614" spans="1:60" outlineLevel="1" x14ac:dyDescent="0.2">
      <c r="A614" s="216">
        <v>85</v>
      </c>
      <c r="B614" s="217" t="s">
        <v>553</v>
      </c>
      <c r="C614" s="258" t="s">
        <v>554</v>
      </c>
      <c r="D614" s="218" t="s">
        <v>0</v>
      </c>
      <c r="E614" s="238"/>
      <c r="F614" s="221"/>
      <c r="G614" s="220">
        <f>ROUND(E614*F614,2)</f>
        <v>0</v>
      </c>
      <c r="H614" s="221"/>
      <c r="I614" s="220">
        <f>ROUND(E614*H614,2)</f>
        <v>0</v>
      </c>
      <c r="J614" s="221"/>
      <c r="K614" s="220">
        <f>ROUND(E614*J614,2)</f>
        <v>0</v>
      </c>
      <c r="L614" s="220">
        <v>21</v>
      </c>
      <c r="M614" s="220">
        <f>G614*(1+L614/100)</f>
        <v>0</v>
      </c>
      <c r="N614" s="219">
        <v>0</v>
      </c>
      <c r="O614" s="219">
        <f>ROUND(E614*N614,2)</f>
        <v>0</v>
      </c>
      <c r="P614" s="219">
        <v>0</v>
      </c>
      <c r="Q614" s="219">
        <f>ROUND(E614*P614,2)</f>
        <v>0</v>
      </c>
      <c r="R614" s="220" t="s">
        <v>541</v>
      </c>
      <c r="S614" s="220" t="s">
        <v>130</v>
      </c>
      <c r="T614" s="220" t="s">
        <v>130</v>
      </c>
      <c r="U614" s="220">
        <v>0</v>
      </c>
      <c r="V614" s="220">
        <f>ROUND(E614*U614,2)</f>
        <v>0</v>
      </c>
      <c r="W614" s="220"/>
      <c r="X614" s="220" t="s">
        <v>523</v>
      </c>
      <c r="Y614" s="209"/>
      <c r="Z614" s="209"/>
      <c r="AA614" s="209"/>
      <c r="AB614" s="209"/>
      <c r="AC614" s="209"/>
      <c r="AD614" s="209"/>
      <c r="AE614" s="209"/>
      <c r="AF614" s="209"/>
      <c r="AG614" s="209" t="s">
        <v>524</v>
      </c>
      <c r="AH614" s="209"/>
      <c r="AI614" s="209"/>
      <c r="AJ614" s="209"/>
      <c r="AK614" s="209"/>
      <c r="AL614" s="209"/>
      <c r="AM614" s="209"/>
      <c r="AN614" s="209"/>
      <c r="AO614" s="209"/>
      <c r="AP614" s="209"/>
      <c r="AQ614" s="209"/>
      <c r="AR614" s="209"/>
      <c r="AS614" s="209"/>
      <c r="AT614" s="209"/>
      <c r="AU614" s="209"/>
      <c r="AV614" s="209"/>
      <c r="AW614" s="209"/>
      <c r="AX614" s="209"/>
      <c r="AY614" s="209"/>
      <c r="AZ614" s="209"/>
      <c r="BA614" s="209"/>
      <c r="BB614" s="209"/>
      <c r="BC614" s="209"/>
      <c r="BD614" s="209"/>
      <c r="BE614" s="209"/>
      <c r="BF614" s="209"/>
      <c r="BG614" s="209"/>
      <c r="BH614" s="209"/>
    </row>
    <row r="615" spans="1:60" outlineLevel="1" x14ac:dyDescent="0.2">
      <c r="A615" s="216"/>
      <c r="B615" s="217"/>
      <c r="C615" s="259" t="s">
        <v>555</v>
      </c>
      <c r="D615" s="254"/>
      <c r="E615" s="254"/>
      <c r="F615" s="254"/>
      <c r="G615" s="254"/>
      <c r="H615" s="220"/>
      <c r="I615" s="220"/>
      <c r="J615" s="220"/>
      <c r="K615" s="220"/>
      <c r="L615" s="220"/>
      <c r="M615" s="220"/>
      <c r="N615" s="219"/>
      <c r="O615" s="219"/>
      <c r="P615" s="219"/>
      <c r="Q615" s="219"/>
      <c r="R615" s="220"/>
      <c r="S615" s="220"/>
      <c r="T615" s="220"/>
      <c r="U615" s="220"/>
      <c r="V615" s="220"/>
      <c r="W615" s="220"/>
      <c r="X615" s="220"/>
      <c r="Y615" s="209"/>
      <c r="Z615" s="209"/>
      <c r="AA615" s="209"/>
      <c r="AB615" s="209"/>
      <c r="AC615" s="209"/>
      <c r="AD615" s="209"/>
      <c r="AE615" s="209"/>
      <c r="AF615" s="209"/>
      <c r="AG615" s="209" t="s">
        <v>183</v>
      </c>
      <c r="AH615" s="209"/>
      <c r="AI615" s="209"/>
      <c r="AJ615" s="209"/>
      <c r="AK615" s="209"/>
      <c r="AL615" s="209"/>
      <c r="AM615" s="209"/>
      <c r="AN615" s="209"/>
      <c r="AO615" s="209"/>
      <c r="AP615" s="209"/>
      <c r="AQ615" s="209"/>
      <c r="AR615" s="209"/>
      <c r="AS615" s="209"/>
      <c r="AT615" s="209"/>
      <c r="AU615" s="209"/>
      <c r="AV615" s="209"/>
      <c r="AW615" s="209"/>
      <c r="AX615" s="209"/>
      <c r="AY615" s="209"/>
      <c r="AZ615" s="209"/>
      <c r="BA615" s="209"/>
      <c r="BB615" s="209"/>
      <c r="BC615" s="209"/>
      <c r="BD615" s="209"/>
      <c r="BE615" s="209"/>
      <c r="BF615" s="209"/>
      <c r="BG615" s="209"/>
      <c r="BH615" s="209"/>
    </row>
    <row r="616" spans="1:60" outlineLevel="1" x14ac:dyDescent="0.2">
      <c r="A616" s="216"/>
      <c r="B616" s="217"/>
      <c r="C616" s="245"/>
      <c r="D616" s="239"/>
      <c r="E616" s="239"/>
      <c r="F616" s="239"/>
      <c r="G616" s="239"/>
      <c r="H616" s="220"/>
      <c r="I616" s="220"/>
      <c r="J616" s="220"/>
      <c r="K616" s="220"/>
      <c r="L616" s="220"/>
      <c r="M616" s="220"/>
      <c r="N616" s="219"/>
      <c r="O616" s="219"/>
      <c r="P616" s="219"/>
      <c r="Q616" s="219"/>
      <c r="R616" s="220"/>
      <c r="S616" s="220"/>
      <c r="T616" s="220"/>
      <c r="U616" s="220"/>
      <c r="V616" s="220"/>
      <c r="W616" s="220"/>
      <c r="X616" s="220"/>
      <c r="Y616" s="209"/>
      <c r="Z616" s="209"/>
      <c r="AA616" s="209"/>
      <c r="AB616" s="209"/>
      <c r="AC616" s="209"/>
      <c r="AD616" s="209"/>
      <c r="AE616" s="209"/>
      <c r="AF616" s="209"/>
      <c r="AG616" s="209" t="s">
        <v>136</v>
      </c>
      <c r="AH616" s="209"/>
      <c r="AI616" s="209"/>
      <c r="AJ616" s="209"/>
      <c r="AK616" s="209"/>
      <c r="AL616" s="209"/>
      <c r="AM616" s="209"/>
      <c r="AN616" s="209"/>
      <c r="AO616" s="209"/>
      <c r="AP616" s="209"/>
      <c r="AQ616" s="209"/>
      <c r="AR616" s="209"/>
      <c r="AS616" s="209"/>
      <c r="AT616" s="209"/>
      <c r="AU616" s="209"/>
      <c r="AV616" s="209"/>
      <c r="AW616" s="209"/>
      <c r="AX616" s="209"/>
      <c r="AY616" s="209"/>
      <c r="AZ616" s="209"/>
      <c r="BA616" s="209"/>
      <c r="BB616" s="209"/>
      <c r="BC616" s="209"/>
      <c r="BD616" s="209"/>
      <c r="BE616" s="209"/>
      <c r="BF616" s="209"/>
      <c r="BG616" s="209"/>
      <c r="BH616" s="209"/>
    </row>
    <row r="617" spans="1:60" x14ac:dyDescent="0.2">
      <c r="A617" s="223" t="s">
        <v>125</v>
      </c>
      <c r="B617" s="224" t="s">
        <v>92</v>
      </c>
      <c r="C617" s="242" t="s">
        <v>93</v>
      </c>
      <c r="D617" s="225"/>
      <c r="E617" s="226"/>
      <c r="F617" s="227"/>
      <c r="G617" s="227">
        <f>SUMIF(AG618:AG638,"&lt;&gt;NOR",G618:G638)</f>
        <v>0</v>
      </c>
      <c r="H617" s="227"/>
      <c r="I617" s="227">
        <f>SUM(I618:I638)</f>
        <v>0</v>
      </c>
      <c r="J617" s="227"/>
      <c r="K617" s="227">
        <f>SUM(K618:K638)</f>
        <v>0</v>
      </c>
      <c r="L617" s="227"/>
      <c r="M617" s="227">
        <f>SUM(M618:M638)</f>
        <v>0</v>
      </c>
      <c r="N617" s="226"/>
      <c r="O617" s="226">
        <f>SUM(O618:O638)</f>
        <v>0</v>
      </c>
      <c r="P617" s="226"/>
      <c r="Q617" s="226">
        <f>SUM(Q618:Q638)</f>
        <v>0</v>
      </c>
      <c r="R617" s="227"/>
      <c r="S617" s="227"/>
      <c r="T617" s="228"/>
      <c r="U617" s="222"/>
      <c r="V617" s="222">
        <f>SUM(V618:V638)</f>
        <v>0</v>
      </c>
      <c r="W617" s="222"/>
      <c r="X617" s="222"/>
      <c r="AG617" t="s">
        <v>126</v>
      </c>
    </row>
    <row r="618" spans="1:60" ht="22.5" outlineLevel="1" x14ac:dyDescent="0.2">
      <c r="A618" s="229">
        <v>86</v>
      </c>
      <c r="B618" s="230" t="s">
        <v>556</v>
      </c>
      <c r="C618" s="243" t="s">
        <v>557</v>
      </c>
      <c r="D618" s="231" t="s">
        <v>456</v>
      </c>
      <c r="E618" s="232">
        <v>14</v>
      </c>
      <c r="F618" s="233"/>
      <c r="G618" s="234">
        <f>ROUND(E618*F618,2)</f>
        <v>0</v>
      </c>
      <c r="H618" s="233"/>
      <c r="I618" s="234">
        <f>ROUND(E618*H618,2)</f>
        <v>0</v>
      </c>
      <c r="J618" s="233"/>
      <c r="K618" s="234">
        <f>ROUND(E618*J618,2)</f>
        <v>0</v>
      </c>
      <c r="L618" s="234">
        <v>21</v>
      </c>
      <c r="M618" s="234">
        <f>G618*(1+L618/100)</f>
        <v>0</v>
      </c>
      <c r="N618" s="232">
        <v>0</v>
      </c>
      <c r="O618" s="232">
        <f>ROUND(E618*N618,2)</f>
        <v>0</v>
      </c>
      <c r="P618" s="232">
        <v>0</v>
      </c>
      <c r="Q618" s="232">
        <f>ROUND(E618*P618,2)</f>
        <v>0</v>
      </c>
      <c r="R618" s="234"/>
      <c r="S618" s="234" t="s">
        <v>146</v>
      </c>
      <c r="T618" s="235" t="s">
        <v>131</v>
      </c>
      <c r="U618" s="220">
        <v>0</v>
      </c>
      <c r="V618" s="220">
        <f>ROUND(E618*U618,2)</f>
        <v>0</v>
      </c>
      <c r="W618" s="220"/>
      <c r="X618" s="220" t="s">
        <v>147</v>
      </c>
      <c r="Y618" s="209"/>
      <c r="Z618" s="209"/>
      <c r="AA618" s="209"/>
      <c r="AB618" s="209"/>
      <c r="AC618" s="209"/>
      <c r="AD618" s="209"/>
      <c r="AE618" s="209"/>
      <c r="AF618" s="209"/>
      <c r="AG618" s="209" t="s">
        <v>148</v>
      </c>
      <c r="AH618" s="209"/>
      <c r="AI618" s="209"/>
      <c r="AJ618" s="209"/>
      <c r="AK618" s="209"/>
      <c r="AL618" s="209"/>
      <c r="AM618" s="209"/>
      <c r="AN618" s="209"/>
      <c r="AO618" s="209"/>
      <c r="AP618" s="209"/>
      <c r="AQ618" s="209"/>
      <c r="AR618" s="209"/>
      <c r="AS618" s="209"/>
      <c r="AT618" s="209"/>
      <c r="AU618" s="209"/>
      <c r="AV618" s="209"/>
      <c r="AW618" s="209"/>
      <c r="AX618" s="209"/>
      <c r="AY618" s="209"/>
      <c r="AZ618" s="209"/>
      <c r="BA618" s="209"/>
      <c r="BB618" s="209"/>
      <c r="BC618" s="209"/>
      <c r="BD618" s="209"/>
      <c r="BE618" s="209"/>
      <c r="BF618" s="209"/>
      <c r="BG618" s="209"/>
      <c r="BH618" s="209"/>
    </row>
    <row r="619" spans="1:60" outlineLevel="1" x14ac:dyDescent="0.2">
      <c r="A619" s="216"/>
      <c r="B619" s="217"/>
      <c r="C619" s="246"/>
      <c r="D619" s="240"/>
      <c r="E619" s="240"/>
      <c r="F619" s="240"/>
      <c r="G619" s="240"/>
      <c r="H619" s="220"/>
      <c r="I619" s="220"/>
      <c r="J619" s="220"/>
      <c r="K619" s="220"/>
      <c r="L619" s="220"/>
      <c r="M619" s="220"/>
      <c r="N619" s="219"/>
      <c r="O619" s="219"/>
      <c r="P619" s="219"/>
      <c r="Q619" s="219"/>
      <c r="R619" s="220"/>
      <c r="S619" s="220"/>
      <c r="T619" s="220"/>
      <c r="U619" s="220"/>
      <c r="V619" s="220"/>
      <c r="W619" s="220"/>
      <c r="X619" s="220"/>
      <c r="Y619" s="209"/>
      <c r="Z619" s="209"/>
      <c r="AA619" s="209"/>
      <c r="AB619" s="209"/>
      <c r="AC619" s="209"/>
      <c r="AD619" s="209"/>
      <c r="AE619" s="209"/>
      <c r="AF619" s="209"/>
      <c r="AG619" s="209" t="s">
        <v>136</v>
      </c>
      <c r="AH619" s="209"/>
      <c r="AI619" s="209"/>
      <c r="AJ619" s="209"/>
      <c r="AK619" s="209"/>
      <c r="AL619" s="209"/>
      <c r="AM619" s="209"/>
      <c r="AN619" s="209"/>
      <c r="AO619" s="209"/>
      <c r="AP619" s="209"/>
      <c r="AQ619" s="209"/>
      <c r="AR619" s="209"/>
      <c r="AS619" s="209"/>
      <c r="AT619" s="209"/>
      <c r="AU619" s="209"/>
      <c r="AV619" s="209"/>
      <c r="AW619" s="209"/>
      <c r="AX619" s="209"/>
      <c r="AY619" s="209"/>
      <c r="AZ619" s="209"/>
      <c r="BA619" s="209"/>
      <c r="BB619" s="209"/>
      <c r="BC619" s="209"/>
      <c r="BD619" s="209"/>
      <c r="BE619" s="209"/>
      <c r="BF619" s="209"/>
      <c r="BG619" s="209"/>
      <c r="BH619" s="209"/>
    </row>
    <row r="620" spans="1:60" ht="22.5" outlineLevel="1" x14ac:dyDescent="0.2">
      <c r="A620" s="229">
        <v>87</v>
      </c>
      <c r="B620" s="230" t="s">
        <v>558</v>
      </c>
      <c r="C620" s="243" t="s">
        <v>559</v>
      </c>
      <c r="D620" s="231" t="s">
        <v>456</v>
      </c>
      <c r="E620" s="232">
        <v>2.5</v>
      </c>
      <c r="F620" s="233"/>
      <c r="G620" s="234">
        <f>ROUND(E620*F620,2)</f>
        <v>0</v>
      </c>
      <c r="H620" s="233"/>
      <c r="I620" s="234">
        <f>ROUND(E620*H620,2)</f>
        <v>0</v>
      </c>
      <c r="J620" s="233"/>
      <c r="K620" s="234">
        <f>ROUND(E620*J620,2)</f>
        <v>0</v>
      </c>
      <c r="L620" s="234">
        <v>21</v>
      </c>
      <c r="M620" s="234">
        <f>G620*(1+L620/100)</f>
        <v>0</v>
      </c>
      <c r="N620" s="232">
        <v>0</v>
      </c>
      <c r="O620" s="232">
        <f>ROUND(E620*N620,2)</f>
        <v>0</v>
      </c>
      <c r="P620" s="232">
        <v>0</v>
      </c>
      <c r="Q620" s="232">
        <f>ROUND(E620*P620,2)</f>
        <v>0</v>
      </c>
      <c r="R620" s="234"/>
      <c r="S620" s="234" t="s">
        <v>146</v>
      </c>
      <c r="T620" s="235" t="s">
        <v>131</v>
      </c>
      <c r="U620" s="220">
        <v>0</v>
      </c>
      <c r="V620" s="220">
        <f>ROUND(E620*U620,2)</f>
        <v>0</v>
      </c>
      <c r="W620" s="220"/>
      <c r="X620" s="220" t="s">
        <v>147</v>
      </c>
      <c r="Y620" s="209"/>
      <c r="Z620" s="209"/>
      <c r="AA620" s="209"/>
      <c r="AB620" s="209"/>
      <c r="AC620" s="209"/>
      <c r="AD620" s="209"/>
      <c r="AE620" s="209"/>
      <c r="AF620" s="209"/>
      <c r="AG620" s="209" t="s">
        <v>148</v>
      </c>
      <c r="AH620" s="209"/>
      <c r="AI620" s="209"/>
      <c r="AJ620" s="209"/>
      <c r="AK620" s="209"/>
      <c r="AL620" s="209"/>
      <c r="AM620" s="209"/>
      <c r="AN620" s="209"/>
      <c r="AO620" s="209"/>
      <c r="AP620" s="209"/>
      <c r="AQ620" s="209"/>
      <c r="AR620" s="209"/>
      <c r="AS620" s="209"/>
      <c r="AT620" s="209"/>
      <c r="AU620" s="209"/>
      <c r="AV620" s="209"/>
      <c r="AW620" s="209"/>
      <c r="AX620" s="209"/>
      <c r="AY620" s="209"/>
      <c r="AZ620" s="209"/>
      <c r="BA620" s="209"/>
      <c r="BB620" s="209"/>
      <c r="BC620" s="209"/>
      <c r="BD620" s="209"/>
      <c r="BE620" s="209"/>
      <c r="BF620" s="209"/>
      <c r="BG620" s="209"/>
      <c r="BH620" s="209"/>
    </row>
    <row r="621" spans="1:60" outlineLevel="1" x14ac:dyDescent="0.2">
      <c r="A621" s="216"/>
      <c r="B621" s="217"/>
      <c r="C621" s="246"/>
      <c r="D621" s="240"/>
      <c r="E621" s="240"/>
      <c r="F621" s="240"/>
      <c r="G621" s="240"/>
      <c r="H621" s="220"/>
      <c r="I621" s="220"/>
      <c r="J621" s="220"/>
      <c r="K621" s="220"/>
      <c r="L621" s="220"/>
      <c r="M621" s="220"/>
      <c r="N621" s="219"/>
      <c r="O621" s="219"/>
      <c r="P621" s="219"/>
      <c r="Q621" s="219"/>
      <c r="R621" s="220"/>
      <c r="S621" s="220"/>
      <c r="T621" s="220"/>
      <c r="U621" s="220"/>
      <c r="V621" s="220"/>
      <c r="W621" s="220"/>
      <c r="X621" s="220"/>
      <c r="Y621" s="209"/>
      <c r="Z621" s="209"/>
      <c r="AA621" s="209"/>
      <c r="AB621" s="209"/>
      <c r="AC621" s="209"/>
      <c r="AD621" s="209"/>
      <c r="AE621" s="209"/>
      <c r="AF621" s="209"/>
      <c r="AG621" s="209" t="s">
        <v>136</v>
      </c>
      <c r="AH621" s="209"/>
      <c r="AI621" s="209"/>
      <c r="AJ621" s="209"/>
      <c r="AK621" s="209"/>
      <c r="AL621" s="209"/>
      <c r="AM621" s="209"/>
      <c r="AN621" s="209"/>
      <c r="AO621" s="209"/>
      <c r="AP621" s="209"/>
      <c r="AQ621" s="209"/>
      <c r="AR621" s="209"/>
      <c r="AS621" s="209"/>
      <c r="AT621" s="209"/>
      <c r="AU621" s="209"/>
      <c r="AV621" s="209"/>
      <c r="AW621" s="209"/>
      <c r="AX621" s="209"/>
      <c r="AY621" s="209"/>
      <c r="AZ621" s="209"/>
      <c r="BA621" s="209"/>
      <c r="BB621" s="209"/>
      <c r="BC621" s="209"/>
      <c r="BD621" s="209"/>
      <c r="BE621" s="209"/>
      <c r="BF621" s="209"/>
      <c r="BG621" s="209"/>
      <c r="BH621" s="209"/>
    </row>
    <row r="622" spans="1:60" ht="22.5" outlineLevel="1" x14ac:dyDescent="0.2">
      <c r="A622" s="229">
        <v>88</v>
      </c>
      <c r="B622" s="230" t="s">
        <v>560</v>
      </c>
      <c r="C622" s="243" t="s">
        <v>561</v>
      </c>
      <c r="D622" s="231" t="s">
        <v>456</v>
      </c>
      <c r="E622" s="232">
        <v>17</v>
      </c>
      <c r="F622" s="233"/>
      <c r="G622" s="234">
        <f>ROUND(E622*F622,2)</f>
        <v>0</v>
      </c>
      <c r="H622" s="233"/>
      <c r="I622" s="234">
        <f>ROUND(E622*H622,2)</f>
        <v>0</v>
      </c>
      <c r="J622" s="233"/>
      <c r="K622" s="234">
        <f>ROUND(E622*J622,2)</f>
        <v>0</v>
      </c>
      <c r="L622" s="234">
        <v>21</v>
      </c>
      <c r="M622" s="234">
        <f>G622*(1+L622/100)</f>
        <v>0</v>
      </c>
      <c r="N622" s="232">
        <v>0</v>
      </c>
      <c r="O622" s="232">
        <f>ROUND(E622*N622,2)</f>
        <v>0</v>
      </c>
      <c r="P622" s="232">
        <v>0</v>
      </c>
      <c r="Q622" s="232">
        <f>ROUND(E622*P622,2)</f>
        <v>0</v>
      </c>
      <c r="R622" s="234"/>
      <c r="S622" s="234" t="s">
        <v>146</v>
      </c>
      <c r="T622" s="235" t="s">
        <v>131</v>
      </c>
      <c r="U622" s="220">
        <v>0</v>
      </c>
      <c r="V622" s="220">
        <f>ROUND(E622*U622,2)</f>
        <v>0</v>
      </c>
      <c r="W622" s="220"/>
      <c r="X622" s="220" t="s">
        <v>147</v>
      </c>
      <c r="Y622" s="209"/>
      <c r="Z622" s="209"/>
      <c r="AA622" s="209"/>
      <c r="AB622" s="209"/>
      <c r="AC622" s="209"/>
      <c r="AD622" s="209"/>
      <c r="AE622" s="209"/>
      <c r="AF622" s="209"/>
      <c r="AG622" s="209" t="s">
        <v>148</v>
      </c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09"/>
      <c r="AT622" s="209"/>
      <c r="AU622" s="209"/>
      <c r="AV622" s="209"/>
      <c r="AW622" s="209"/>
      <c r="AX622" s="209"/>
      <c r="AY622" s="209"/>
      <c r="AZ622" s="209"/>
      <c r="BA622" s="209"/>
      <c r="BB622" s="209"/>
      <c r="BC622" s="209"/>
      <c r="BD622" s="209"/>
      <c r="BE622" s="209"/>
      <c r="BF622" s="209"/>
      <c r="BG622" s="209"/>
      <c r="BH622" s="209"/>
    </row>
    <row r="623" spans="1:60" outlineLevel="1" x14ac:dyDescent="0.2">
      <c r="A623" s="216"/>
      <c r="B623" s="217"/>
      <c r="C623" s="246"/>
      <c r="D623" s="240"/>
      <c r="E623" s="240"/>
      <c r="F623" s="240"/>
      <c r="G623" s="240"/>
      <c r="H623" s="220"/>
      <c r="I623" s="220"/>
      <c r="J623" s="220"/>
      <c r="K623" s="220"/>
      <c r="L623" s="220"/>
      <c r="M623" s="220"/>
      <c r="N623" s="219"/>
      <c r="O623" s="219"/>
      <c r="P623" s="219"/>
      <c r="Q623" s="219"/>
      <c r="R623" s="220"/>
      <c r="S623" s="220"/>
      <c r="T623" s="220"/>
      <c r="U623" s="220"/>
      <c r="V623" s="220"/>
      <c r="W623" s="220"/>
      <c r="X623" s="220"/>
      <c r="Y623" s="209"/>
      <c r="Z623" s="209"/>
      <c r="AA623" s="209"/>
      <c r="AB623" s="209"/>
      <c r="AC623" s="209"/>
      <c r="AD623" s="209"/>
      <c r="AE623" s="209"/>
      <c r="AF623" s="209"/>
      <c r="AG623" s="209" t="s">
        <v>136</v>
      </c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09"/>
      <c r="AT623" s="209"/>
      <c r="AU623" s="209"/>
      <c r="AV623" s="209"/>
      <c r="AW623" s="209"/>
      <c r="AX623" s="209"/>
      <c r="AY623" s="209"/>
      <c r="AZ623" s="209"/>
      <c r="BA623" s="209"/>
      <c r="BB623" s="209"/>
      <c r="BC623" s="209"/>
      <c r="BD623" s="209"/>
      <c r="BE623" s="209"/>
      <c r="BF623" s="209"/>
      <c r="BG623" s="209"/>
      <c r="BH623" s="209"/>
    </row>
    <row r="624" spans="1:60" ht="22.5" outlineLevel="1" x14ac:dyDescent="0.2">
      <c r="A624" s="229">
        <v>89</v>
      </c>
      <c r="B624" s="230" t="s">
        <v>562</v>
      </c>
      <c r="C624" s="243" t="s">
        <v>561</v>
      </c>
      <c r="D624" s="231" t="s">
        <v>456</v>
      </c>
      <c r="E624" s="232">
        <v>4.2</v>
      </c>
      <c r="F624" s="233"/>
      <c r="G624" s="234">
        <f>ROUND(E624*F624,2)</f>
        <v>0</v>
      </c>
      <c r="H624" s="233"/>
      <c r="I624" s="234">
        <f>ROUND(E624*H624,2)</f>
        <v>0</v>
      </c>
      <c r="J624" s="233"/>
      <c r="K624" s="234">
        <f>ROUND(E624*J624,2)</f>
        <v>0</v>
      </c>
      <c r="L624" s="234">
        <v>21</v>
      </c>
      <c r="M624" s="234">
        <f>G624*(1+L624/100)</f>
        <v>0</v>
      </c>
      <c r="N624" s="232">
        <v>0</v>
      </c>
      <c r="O624" s="232">
        <f>ROUND(E624*N624,2)</f>
        <v>0</v>
      </c>
      <c r="P624" s="232">
        <v>0</v>
      </c>
      <c r="Q624" s="232">
        <f>ROUND(E624*P624,2)</f>
        <v>0</v>
      </c>
      <c r="R624" s="234"/>
      <c r="S624" s="234" t="s">
        <v>146</v>
      </c>
      <c r="T624" s="235" t="s">
        <v>131</v>
      </c>
      <c r="U624" s="220">
        <v>0</v>
      </c>
      <c r="V624" s="220">
        <f>ROUND(E624*U624,2)</f>
        <v>0</v>
      </c>
      <c r="W624" s="220"/>
      <c r="X624" s="220" t="s">
        <v>147</v>
      </c>
      <c r="Y624" s="209"/>
      <c r="Z624" s="209"/>
      <c r="AA624" s="209"/>
      <c r="AB624" s="209"/>
      <c r="AC624" s="209"/>
      <c r="AD624" s="209"/>
      <c r="AE624" s="209"/>
      <c r="AF624" s="209"/>
      <c r="AG624" s="209" t="s">
        <v>148</v>
      </c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09"/>
      <c r="AT624" s="209"/>
      <c r="AU624" s="209"/>
      <c r="AV624" s="209"/>
      <c r="AW624" s="209"/>
      <c r="AX624" s="209"/>
      <c r="AY624" s="209"/>
      <c r="AZ624" s="209"/>
      <c r="BA624" s="209"/>
      <c r="BB624" s="209"/>
      <c r="BC624" s="209"/>
      <c r="BD624" s="209"/>
      <c r="BE624" s="209"/>
      <c r="BF624" s="209"/>
      <c r="BG624" s="209"/>
      <c r="BH624" s="209"/>
    </row>
    <row r="625" spans="1:60" outlineLevel="1" x14ac:dyDescent="0.2">
      <c r="A625" s="216"/>
      <c r="B625" s="217"/>
      <c r="C625" s="246"/>
      <c r="D625" s="240"/>
      <c r="E625" s="240"/>
      <c r="F625" s="240"/>
      <c r="G625" s="240"/>
      <c r="H625" s="220"/>
      <c r="I625" s="220"/>
      <c r="J625" s="220"/>
      <c r="K625" s="220"/>
      <c r="L625" s="220"/>
      <c r="M625" s="220"/>
      <c r="N625" s="219"/>
      <c r="O625" s="219"/>
      <c r="P625" s="219"/>
      <c r="Q625" s="219"/>
      <c r="R625" s="220"/>
      <c r="S625" s="220"/>
      <c r="T625" s="220"/>
      <c r="U625" s="220"/>
      <c r="V625" s="220"/>
      <c r="W625" s="220"/>
      <c r="X625" s="220"/>
      <c r="Y625" s="209"/>
      <c r="Z625" s="209"/>
      <c r="AA625" s="209"/>
      <c r="AB625" s="209"/>
      <c r="AC625" s="209"/>
      <c r="AD625" s="209"/>
      <c r="AE625" s="209"/>
      <c r="AF625" s="209"/>
      <c r="AG625" s="209" t="s">
        <v>136</v>
      </c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</row>
    <row r="626" spans="1:60" ht="22.5" outlineLevel="1" x14ac:dyDescent="0.2">
      <c r="A626" s="229">
        <v>90</v>
      </c>
      <c r="B626" s="230" t="s">
        <v>563</v>
      </c>
      <c r="C626" s="243" t="s">
        <v>564</v>
      </c>
      <c r="D626" s="231" t="s">
        <v>456</v>
      </c>
      <c r="E626" s="232">
        <v>22</v>
      </c>
      <c r="F626" s="233"/>
      <c r="G626" s="234">
        <f>ROUND(E626*F626,2)</f>
        <v>0</v>
      </c>
      <c r="H626" s="233"/>
      <c r="I626" s="234">
        <f>ROUND(E626*H626,2)</f>
        <v>0</v>
      </c>
      <c r="J626" s="233"/>
      <c r="K626" s="234">
        <f>ROUND(E626*J626,2)</f>
        <v>0</v>
      </c>
      <c r="L626" s="234">
        <v>21</v>
      </c>
      <c r="M626" s="234">
        <f>G626*(1+L626/100)</f>
        <v>0</v>
      </c>
      <c r="N626" s="232">
        <v>0</v>
      </c>
      <c r="O626" s="232">
        <f>ROUND(E626*N626,2)</f>
        <v>0</v>
      </c>
      <c r="P626" s="232">
        <v>0</v>
      </c>
      <c r="Q626" s="232">
        <f>ROUND(E626*P626,2)</f>
        <v>0</v>
      </c>
      <c r="R626" s="234"/>
      <c r="S626" s="234" t="s">
        <v>146</v>
      </c>
      <c r="T626" s="235" t="s">
        <v>131</v>
      </c>
      <c r="U626" s="220">
        <v>0</v>
      </c>
      <c r="V626" s="220">
        <f>ROUND(E626*U626,2)</f>
        <v>0</v>
      </c>
      <c r="W626" s="220"/>
      <c r="X626" s="220" t="s">
        <v>147</v>
      </c>
      <c r="Y626" s="209"/>
      <c r="Z626" s="209"/>
      <c r="AA626" s="209"/>
      <c r="AB626" s="209"/>
      <c r="AC626" s="209"/>
      <c r="AD626" s="209"/>
      <c r="AE626" s="209"/>
      <c r="AF626" s="209"/>
      <c r="AG626" s="209" t="s">
        <v>148</v>
      </c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</row>
    <row r="627" spans="1:60" outlineLevel="1" x14ac:dyDescent="0.2">
      <c r="A627" s="216"/>
      <c r="B627" s="217"/>
      <c r="C627" s="246"/>
      <c r="D627" s="240"/>
      <c r="E627" s="240"/>
      <c r="F627" s="240"/>
      <c r="G627" s="240"/>
      <c r="H627" s="220"/>
      <c r="I627" s="220"/>
      <c r="J627" s="220"/>
      <c r="K627" s="220"/>
      <c r="L627" s="220"/>
      <c r="M627" s="220"/>
      <c r="N627" s="219"/>
      <c r="O627" s="219"/>
      <c r="P627" s="219"/>
      <c r="Q627" s="219"/>
      <c r="R627" s="220"/>
      <c r="S627" s="220"/>
      <c r="T627" s="220"/>
      <c r="U627" s="220"/>
      <c r="V627" s="220"/>
      <c r="W627" s="220"/>
      <c r="X627" s="220"/>
      <c r="Y627" s="209"/>
      <c r="Z627" s="209"/>
      <c r="AA627" s="209"/>
      <c r="AB627" s="209"/>
      <c r="AC627" s="209"/>
      <c r="AD627" s="209"/>
      <c r="AE627" s="209"/>
      <c r="AF627" s="209"/>
      <c r="AG627" s="209" t="s">
        <v>136</v>
      </c>
      <c r="AH627" s="209"/>
      <c r="AI627" s="209"/>
      <c r="AJ627" s="209"/>
      <c r="AK627" s="209"/>
      <c r="AL627" s="209"/>
      <c r="AM627" s="209"/>
      <c r="AN627" s="209"/>
      <c r="AO627" s="209"/>
      <c r="AP627" s="209"/>
      <c r="AQ627" s="209"/>
      <c r="AR627" s="209"/>
      <c r="AS627" s="209"/>
      <c r="AT627" s="209"/>
      <c r="AU627" s="209"/>
      <c r="AV627" s="209"/>
      <c r="AW627" s="209"/>
      <c r="AX627" s="209"/>
      <c r="AY627" s="209"/>
      <c r="AZ627" s="209"/>
      <c r="BA627" s="209"/>
      <c r="BB627" s="209"/>
      <c r="BC627" s="209"/>
      <c r="BD627" s="209"/>
      <c r="BE627" s="209"/>
      <c r="BF627" s="209"/>
      <c r="BG627" s="209"/>
      <c r="BH627" s="209"/>
    </row>
    <row r="628" spans="1:60" ht="22.5" outlineLevel="1" x14ac:dyDescent="0.2">
      <c r="A628" s="229">
        <v>91</v>
      </c>
      <c r="B628" s="230" t="s">
        <v>565</v>
      </c>
      <c r="C628" s="243" t="s">
        <v>566</v>
      </c>
      <c r="D628" s="231" t="s">
        <v>456</v>
      </c>
      <c r="E628" s="232">
        <v>2</v>
      </c>
      <c r="F628" s="233"/>
      <c r="G628" s="234">
        <f>ROUND(E628*F628,2)</f>
        <v>0</v>
      </c>
      <c r="H628" s="233"/>
      <c r="I628" s="234">
        <f>ROUND(E628*H628,2)</f>
        <v>0</v>
      </c>
      <c r="J628" s="233"/>
      <c r="K628" s="234">
        <f>ROUND(E628*J628,2)</f>
        <v>0</v>
      </c>
      <c r="L628" s="234">
        <v>21</v>
      </c>
      <c r="M628" s="234">
        <f>G628*(1+L628/100)</f>
        <v>0</v>
      </c>
      <c r="N628" s="232">
        <v>0</v>
      </c>
      <c r="O628" s="232">
        <f>ROUND(E628*N628,2)</f>
        <v>0</v>
      </c>
      <c r="P628" s="232">
        <v>0</v>
      </c>
      <c r="Q628" s="232">
        <f>ROUND(E628*P628,2)</f>
        <v>0</v>
      </c>
      <c r="R628" s="234"/>
      <c r="S628" s="234" t="s">
        <v>146</v>
      </c>
      <c r="T628" s="235" t="s">
        <v>131</v>
      </c>
      <c r="U628" s="220">
        <v>0</v>
      </c>
      <c r="V628" s="220">
        <f>ROUND(E628*U628,2)</f>
        <v>0</v>
      </c>
      <c r="W628" s="220"/>
      <c r="X628" s="220" t="s">
        <v>147</v>
      </c>
      <c r="Y628" s="209"/>
      <c r="Z628" s="209"/>
      <c r="AA628" s="209"/>
      <c r="AB628" s="209"/>
      <c r="AC628" s="209"/>
      <c r="AD628" s="209"/>
      <c r="AE628" s="209"/>
      <c r="AF628" s="209"/>
      <c r="AG628" s="209" t="s">
        <v>148</v>
      </c>
      <c r="AH628" s="209"/>
      <c r="AI628" s="209"/>
      <c r="AJ628" s="209"/>
      <c r="AK628" s="209"/>
      <c r="AL628" s="209"/>
      <c r="AM628" s="209"/>
      <c r="AN628" s="209"/>
      <c r="AO628" s="209"/>
      <c r="AP628" s="209"/>
      <c r="AQ628" s="209"/>
      <c r="AR628" s="209"/>
      <c r="AS628" s="209"/>
      <c r="AT628" s="209"/>
      <c r="AU628" s="209"/>
      <c r="AV628" s="209"/>
      <c r="AW628" s="209"/>
      <c r="AX628" s="209"/>
      <c r="AY628" s="209"/>
      <c r="AZ628" s="209"/>
      <c r="BA628" s="209"/>
      <c r="BB628" s="209"/>
      <c r="BC628" s="209"/>
      <c r="BD628" s="209"/>
      <c r="BE628" s="209"/>
      <c r="BF628" s="209"/>
      <c r="BG628" s="209"/>
      <c r="BH628" s="209"/>
    </row>
    <row r="629" spans="1:60" outlineLevel="1" x14ac:dyDescent="0.2">
      <c r="A629" s="216"/>
      <c r="B629" s="217"/>
      <c r="C629" s="246"/>
      <c r="D629" s="240"/>
      <c r="E629" s="240"/>
      <c r="F629" s="240"/>
      <c r="G629" s="240"/>
      <c r="H629" s="220"/>
      <c r="I629" s="220"/>
      <c r="J629" s="220"/>
      <c r="K629" s="220"/>
      <c r="L629" s="220"/>
      <c r="M629" s="220"/>
      <c r="N629" s="219"/>
      <c r="O629" s="219"/>
      <c r="P629" s="219"/>
      <c r="Q629" s="219"/>
      <c r="R629" s="220"/>
      <c r="S629" s="220"/>
      <c r="T629" s="220"/>
      <c r="U629" s="220"/>
      <c r="V629" s="220"/>
      <c r="W629" s="220"/>
      <c r="X629" s="220"/>
      <c r="Y629" s="209"/>
      <c r="Z629" s="209"/>
      <c r="AA629" s="209"/>
      <c r="AB629" s="209"/>
      <c r="AC629" s="209"/>
      <c r="AD629" s="209"/>
      <c r="AE629" s="209"/>
      <c r="AF629" s="209"/>
      <c r="AG629" s="209" t="s">
        <v>136</v>
      </c>
      <c r="AH629" s="209"/>
      <c r="AI629" s="209"/>
      <c r="AJ629" s="209"/>
      <c r="AK629" s="209"/>
      <c r="AL629" s="209"/>
      <c r="AM629" s="209"/>
      <c r="AN629" s="209"/>
      <c r="AO629" s="209"/>
      <c r="AP629" s="209"/>
      <c r="AQ629" s="209"/>
      <c r="AR629" s="209"/>
      <c r="AS629" s="209"/>
      <c r="AT629" s="209"/>
      <c r="AU629" s="209"/>
      <c r="AV629" s="209"/>
      <c r="AW629" s="209"/>
      <c r="AX629" s="209"/>
      <c r="AY629" s="209"/>
      <c r="AZ629" s="209"/>
      <c r="BA629" s="209"/>
      <c r="BB629" s="209"/>
      <c r="BC629" s="209"/>
      <c r="BD629" s="209"/>
      <c r="BE629" s="209"/>
      <c r="BF629" s="209"/>
      <c r="BG629" s="209"/>
      <c r="BH629" s="209"/>
    </row>
    <row r="630" spans="1:60" ht="22.5" outlineLevel="1" x14ac:dyDescent="0.2">
      <c r="A630" s="229">
        <v>92</v>
      </c>
      <c r="B630" s="230" t="s">
        <v>567</v>
      </c>
      <c r="C630" s="243" t="s">
        <v>561</v>
      </c>
      <c r="D630" s="231" t="s">
        <v>456</v>
      </c>
      <c r="E630" s="232">
        <v>25</v>
      </c>
      <c r="F630" s="233"/>
      <c r="G630" s="234">
        <f>ROUND(E630*F630,2)</f>
        <v>0</v>
      </c>
      <c r="H630" s="233"/>
      <c r="I630" s="234">
        <f>ROUND(E630*H630,2)</f>
        <v>0</v>
      </c>
      <c r="J630" s="233"/>
      <c r="K630" s="234">
        <f>ROUND(E630*J630,2)</f>
        <v>0</v>
      </c>
      <c r="L630" s="234">
        <v>21</v>
      </c>
      <c r="M630" s="234">
        <f>G630*(1+L630/100)</f>
        <v>0</v>
      </c>
      <c r="N630" s="232">
        <v>0</v>
      </c>
      <c r="O630" s="232">
        <f>ROUND(E630*N630,2)</f>
        <v>0</v>
      </c>
      <c r="P630" s="232">
        <v>0</v>
      </c>
      <c r="Q630" s="232">
        <f>ROUND(E630*P630,2)</f>
        <v>0</v>
      </c>
      <c r="R630" s="234"/>
      <c r="S630" s="234" t="s">
        <v>146</v>
      </c>
      <c r="T630" s="235" t="s">
        <v>131</v>
      </c>
      <c r="U630" s="220">
        <v>0</v>
      </c>
      <c r="V630" s="220">
        <f>ROUND(E630*U630,2)</f>
        <v>0</v>
      </c>
      <c r="W630" s="220"/>
      <c r="X630" s="220" t="s">
        <v>147</v>
      </c>
      <c r="Y630" s="209"/>
      <c r="Z630" s="209"/>
      <c r="AA630" s="209"/>
      <c r="AB630" s="209"/>
      <c r="AC630" s="209"/>
      <c r="AD630" s="209"/>
      <c r="AE630" s="209"/>
      <c r="AF630" s="209"/>
      <c r="AG630" s="209" t="s">
        <v>148</v>
      </c>
      <c r="AH630" s="209"/>
      <c r="AI630" s="209"/>
      <c r="AJ630" s="209"/>
      <c r="AK630" s="209"/>
      <c r="AL630" s="209"/>
      <c r="AM630" s="209"/>
      <c r="AN630" s="209"/>
      <c r="AO630" s="209"/>
      <c r="AP630" s="209"/>
      <c r="AQ630" s="209"/>
      <c r="AR630" s="209"/>
      <c r="AS630" s="209"/>
      <c r="AT630" s="209"/>
      <c r="AU630" s="209"/>
      <c r="AV630" s="209"/>
      <c r="AW630" s="209"/>
      <c r="AX630" s="209"/>
      <c r="AY630" s="209"/>
      <c r="AZ630" s="209"/>
      <c r="BA630" s="209"/>
      <c r="BB630" s="209"/>
      <c r="BC630" s="209"/>
      <c r="BD630" s="209"/>
      <c r="BE630" s="209"/>
      <c r="BF630" s="209"/>
      <c r="BG630" s="209"/>
      <c r="BH630" s="209"/>
    </row>
    <row r="631" spans="1:60" outlineLevel="1" x14ac:dyDescent="0.2">
      <c r="A631" s="216"/>
      <c r="B631" s="217"/>
      <c r="C631" s="246"/>
      <c r="D631" s="240"/>
      <c r="E631" s="240"/>
      <c r="F631" s="240"/>
      <c r="G631" s="240"/>
      <c r="H631" s="220"/>
      <c r="I631" s="220"/>
      <c r="J631" s="220"/>
      <c r="K631" s="220"/>
      <c r="L631" s="220"/>
      <c r="M631" s="220"/>
      <c r="N631" s="219"/>
      <c r="O631" s="219"/>
      <c r="P631" s="219"/>
      <c r="Q631" s="219"/>
      <c r="R631" s="220"/>
      <c r="S631" s="220"/>
      <c r="T631" s="220"/>
      <c r="U631" s="220"/>
      <c r="V631" s="220"/>
      <c r="W631" s="220"/>
      <c r="X631" s="220"/>
      <c r="Y631" s="209"/>
      <c r="Z631" s="209"/>
      <c r="AA631" s="209"/>
      <c r="AB631" s="209"/>
      <c r="AC631" s="209"/>
      <c r="AD631" s="209"/>
      <c r="AE631" s="209"/>
      <c r="AF631" s="209"/>
      <c r="AG631" s="209" t="s">
        <v>136</v>
      </c>
      <c r="AH631" s="209"/>
      <c r="AI631" s="209"/>
      <c r="AJ631" s="209"/>
      <c r="AK631" s="209"/>
      <c r="AL631" s="209"/>
      <c r="AM631" s="209"/>
      <c r="AN631" s="209"/>
      <c r="AO631" s="209"/>
      <c r="AP631" s="209"/>
      <c r="AQ631" s="209"/>
      <c r="AR631" s="209"/>
      <c r="AS631" s="209"/>
      <c r="AT631" s="209"/>
      <c r="AU631" s="209"/>
      <c r="AV631" s="209"/>
      <c r="AW631" s="209"/>
      <c r="AX631" s="209"/>
      <c r="AY631" s="209"/>
      <c r="AZ631" s="209"/>
      <c r="BA631" s="209"/>
      <c r="BB631" s="209"/>
      <c r="BC631" s="209"/>
      <c r="BD631" s="209"/>
      <c r="BE631" s="209"/>
      <c r="BF631" s="209"/>
      <c r="BG631" s="209"/>
      <c r="BH631" s="209"/>
    </row>
    <row r="632" spans="1:60" ht="22.5" outlineLevel="1" x14ac:dyDescent="0.2">
      <c r="A632" s="229">
        <v>93</v>
      </c>
      <c r="B632" s="230" t="s">
        <v>568</v>
      </c>
      <c r="C632" s="243" t="s">
        <v>561</v>
      </c>
      <c r="D632" s="231" t="s">
        <v>456</v>
      </c>
      <c r="E632" s="232">
        <v>3.8</v>
      </c>
      <c r="F632" s="233"/>
      <c r="G632" s="234">
        <f>ROUND(E632*F632,2)</f>
        <v>0</v>
      </c>
      <c r="H632" s="233"/>
      <c r="I632" s="234">
        <f>ROUND(E632*H632,2)</f>
        <v>0</v>
      </c>
      <c r="J632" s="233"/>
      <c r="K632" s="234">
        <f>ROUND(E632*J632,2)</f>
        <v>0</v>
      </c>
      <c r="L632" s="234">
        <v>21</v>
      </c>
      <c r="M632" s="234">
        <f>G632*(1+L632/100)</f>
        <v>0</v>
      </c>
      <c r="N632" s="232">
        <v>0</v>
      </c>
      <c r="O632" s="232">
        <f>ROUND(E632*N632,2)</f>
        <v>0</v>
      </c>
      <c r="P632" s="232">
        <v>0</v>
      </c>
      <c r="Q632" s="232">
        <f>ROUND(E632*P632,2)</f>
        <v>0</v>
      </c>
      <c r="R632" s="234"/>
      <c r="S632" s="234" t="s">
        <v>146</v>
      </c>
      <c r="T632" s="235" t="s">
        <v>131</v>
      </c>
      <c r="U632" s="220">
        <v>0</v>
      </c>
      <c r="V632" s="220">
        <f>ROUND(E632*U632,2)</f>
        <v>0</v>
      </c>
      <c r="W632" s="220"/>
      <c r="X632" s="220" t="s">
        <v>147</v>
      </c>
      <c r="Y632" s="209"/>
      <c r="Z632" s="209"/>
      <c r="AA632" s="209"/>
      <c r="AB632" s="209"/>
      <c r="AC632" s="209"/>
      <c r="AD632" s="209"/>
      <c r="AE632" s="209"/>
      <c r="AF632" s="209"/>
      <c r="AG632" s="209" t="s">
        <v>148</v>
      </c>
      <c r="AH632" s="209"/>
      <c r="AI632" s="209"/>
      <c r="AJ632" s="209"/>
      <c r="AK632" s="209"/>
      <c r="AL632" s="209"/>
      <c r="AM632" s="209"/>
      <c r="AN632" s="209"/>
      <c r="AO632" s="209"/>
      <c r="AP632" s="209"/>
      <c r="AQ632" s="209"/>
      <c r="AR632" s="209"/>
      <c r="AS632" s="209"/>
      <c r="AT632" s="209"/>
      <c r="AU632" s="209"/>
      <c r="AV632" s="209"/>
      <c r="AW632" s="209"/>
      <c r="AX632" s="209"/>
      <c r="AY632" s="209"/>
      <c r="AZ632" s="209"/>
      <c r="BA632" s="209"/>
      <c r="BB632" s="209"/>
      <c r="BC632" s="209"/>
      <c r="BD632" s="209"/>
      <c r="BE632" s="209"/>
      <c r="BF632" s="209"/>
      <c r="BG632" s="209"/>
      <c r="BH632" s="209"/>
    </row>
    <row r="633" spans="1:60" outlineLevel="1" x14ac:dyDescent="0.2">
      <c r="A633" s="216"/>
      <c r="B633" s="217"/>
      <c r="C633" s="246"/>
      <c r="D633" s="240"/>
      <c r="E633" s="240"/>
      <c r="F633" s="240"/>
      <c r="G633" s="240"/>
      <c r="H633" s="220"/>
      <c r="I633" s="220"/>
      <c r="J633" s="220"/>
      <c r="K633" s="220"/>
      <c r="L633" s="220"/>
      <c r="M633" s="220"/>
      <c r="N633" s="219"/>
      <c r="O633" s="219"/>
      <c r="P633" s="219"/>
      <c r="Q633" s="219"/>
      <c r="R633" s="220"/>
      <c r="S633" s="220"/>
      <c r="T633" s="220"/>
      <c r="U633" s="220"/>
      <c r="V633" s="220"/>
      <c r="W633" s="220"/>
      <c r="X633" s="220"/>
      <c r="Y633" s="209"/>
      <c r="Z633" s="209"/>
      <c r="AA633" s="209"/>
      <c r="AB633" s="209"/>
      <c r="AC633" s="209"/>
      <c r="AD633" s="209"/>
      <c r="AE633" s="209"/>
      <c r="AF633" s="209"/>
      <c r="AG633" s="209" t="s">
        <v>136</v>
      </c>
      <c r="AH633" s="209"/>
      <c r="AI633" s="209"/>
      <c r="AJ633" s="209"/>
      <c r="AK633" s="209"/>
      <c r="AL633" s="209"/>
      <c r="AM633" s="209"/>
      <c r="AN633" s="209"/>
      <c r="AO633" s="209"/>
      <c r="AP633" s="209"/>
      <c r="AQ633" s="209"/>
      <c r="AR633" s="209"/>
      <c r="AS633" s="209"/>
      <c r="AT633" s="209"/>
      <c r="AU633" s="209"/>
      <c r="AV633" s="209"/>
      <c r="AW633" s="209"/>
      <c r="AX633" s="209"/>
      <c r="AY633" s="209"/>
      <c r="AZ633" s="209"/>
      <c r="BA633" s="209"/>
      <c r="BB633" s="209"/>
      <c r="BC633" s="209"/>
      <c r="BD633" s="209"/>
      <c r="BE633" s="209"/>
      <c r="BF633" s="209"/>
      <c r="BG633" s="209"/>
      <c r="BH633" s="209"/>
    </row>
    <row r="634" spans="1:60" ht="22.5" outlineLevel="1" x14ac:dyDescent="0.2">
      <c r="A634" s="229">
        <v>94</v>
      </c>
      <c r="B634" s="230" t="s">
        <v>569</v>
      </c>
      <c r="C634" s="243" t="s">
        <v>570</v>
      </c>
      <c r="D634" s="231" t="s">
        <v>456</v>
      </c>
      <c r="E634" s="232">
        <v>2</v>
      </c>
      <c r="F634" s="233"/>
      <c r="G634" s="234">
        <f>ROUND(E634*F634,2)</f>
        <v>0</v>
      </c>
      <c r="H634" s="233"/>
      <c r="I634" s="234">
        <f>ROUND(E634*H634,2)</f>
        <v>0</v>
      </c>
      <c r="J634" s="233"/>
      <c r="K634" s="234">
        <f>ROUND(E634*J634,2)</f>
        <v>0</v>
      </c>
      <c r="L634" s="234">
        <v>21</v>
      </c>
      <c r="M634" s="234">
        <f>G634*(1+L634/100)</f>
        <v>0</v>
      </c>
      <c r="N634" s="232">
        <v>0</v>
      </c>
      <c r="O634" s="232">
        <f>ROUND(E634*N634,2)</f>
        <v>0</v>
      </c>
      <c r="P634" s="232">
        <v>0</v>
      </c>
      <c r="Q634" s="232">
        <f>ROUND(E634*P634,2)</f>
        <v>0</v>
      </c>
      <c r="R634" s="234"/>
      <c r="S634" s="234" t="s">
        <v>146</v>
      </c>
      <c r="T634" s="235" t="s">
        <v>131</v>
      </c>
      <c r="U634" s="220">
        <v>0</v>
      </c>
      <c r="V634" s="220">
        <f>ROUND(E634*U634,2)</f>
        <v>0</v>
      </c>
      <c r="W634" s="220"/>
      <c r="X634" s="220" t="s">
        <v>147</v>
      </c>
      <c r="Y634" s="209"/>
      <c r="Z634" s="209"/>
      <c r="AA634" s="209"/>
      <c r="AB634" s="209"/>
      <c r="AC634" s="209"/>
      <c r="AD634" s="209"/>
      <c r="AE634" s="209"/>
      <c r="AF634" s="209"/>
      <c r="AG634" s="209" t="s">
        <v>148</v>
      </c>
      <c r="AH634" s="209"/>
      <c r="AI634" s="209"/>
      <c r="AJ634" s="209"/>
      <c r="AK634" s="209"/>
      <c r="AL634" s="209"/>
      <c r="AM634" s="209"/>
      <c r="AN634" s="209"/>
      <c r="AO634" s="209"/>
      <c r="AP634" s="209"/>
      <c r="AQ634" s="209"/>
      <c r="AR634" s="209"/>
      <c r="AS634" s="209"/>
      <c r="AT634" s="209"/>
      <c r="AU634" s="209"/>
      <c r="AV634" s="209"/>
      <c r="AW634" s="209"/>
      <c r="AX634" s="209"/>
      <c r="AY634" s="209"/>
      <c r="AZ634" s="209"/>
      <c r="BA634" s="209"/>
      <c r="BB634" s="209"/>
      <c r="BC634" s="209"/>
      <c r="BD634" s="209"/>
      <c r="BE634" s="209"/>
      <c r="BF634" s="209"/>
      <c r="BG634" s="209"/>
      <c r="BH634" s="209"/>
    </row>
    <row r="635" spans="1:60" outlineLevel="1" x14ac:dyDescent="0.2">
      <c r="A635" s="216"/>
      <c r="B635" s="217"/>
      <c r="C635" s="246"/>
      <c r="D635" s="240"/>
      <c r="E635" s="240"/>
      <c r="F635" s="240"/>
      <c r="G635" s="240"/>
      <c r="H635" s="220"/>
      <c r="I635" s="220"/>
      <c r="J635" s="220"/>
      <c r="K635" s="220"/>
      <c r="L635" s="220"/>
      <c r="M635" s="220"/>
      <c r="N635" s="219"/>
      <c r="O635" s="219"/>
      <c r="P635" s="219"/>
      <c r="Q635" s="219"/>
      <c r="R635" s="220"/>
      <c r="S635" s="220"/>
      <c r="T635" s="220"/>
      <c r="U635" s="220"/>
      <c r="V635" s="220"/>
      <c r="W635" s="220"/>
      <c r="X635" s="220"/>
      <c r="Y635" s="209"/>
      <c r="Z635" s="209"/>
      <c r="AA635" s="209"/>
      <c r="AB635" s="209"/>
      <c r="AC635" s="209"/>
      <c r="AD635" s="209"/>
      <c r="AE635" s="209"/>
      <c r="AF635" s="209"/>
      <c r="AG635" s="209" t="s">
        <v>136</v>
      </c>
      <c r="AH635" s="209"/>
      <c r="AI635" s="209"/>
      <c r="AJ635" s="209"/>
      <c r="AK635" s="209"/>
      <c r="AL635" s="209"/>
      <c r="AM635" s="209"/>
      <c r="AN635" s="209"/>
      <c r="AO635" s="209"/>
      <c r="AP635" s="209"/>
      <c r="AQ635" s="209"/>
      <c r="AR635" s="209"/>
      <c r="AS635" s="209"/>
      <c r="AT635" s="209"/>
      <c r="AU635" s="209"/>
      <c r="AV635" s="209"/>
      <c r="AW635" s="209"/>
      <c r="AX635" s="209"/>
      <c r="AY635" s="209"/>
      <c r="AZ635" s="209"/>
      <c r="BA635" s="209"/>
      <c r="BB635" s="209"/>
      <c r="BC635" s="209"/>
      <c r="BD635" s="209"/>
      <c r="BE635" s="209"/>
      <c r="BF635" s="209"/>
      <c r="BG635" s="209"/>
      <c r="BH635" s="209"/>
    </row>
    <row r="636" spans="1:60" outlineLevel="1" x14ac:dyDescent="0.2">
      <c r="A636" s="216">
        <v>95</v>
      </c>
      <c r="B636" s="217" t="s">
        <v>571</v>
      </c>
      <c r="C636" s="258" t="s">
        <v>572</v>
      </c>
      <c r="D636" s="218" t="s">
        <v>0</v>
      </c>
      <c r="E636" s="238"/>
      <c r="F636" s="221"/>
      <c r="G636" s="220">
        <f>ROUND(E636*F636,2)</f>
        <v>0</v>
      </c>
      <c r="H636" s="221"/>
      <c r="I636" s="220">
        <f>ROUND(E636*H636,2)</f>
        <v>0</v>
      </c>
      <c r="J636" s="221"/>
      <c r="K636" s="220">
        <f>ROUND(E636*J636,2)</f>
        <v>0</v>
      </c>
      <c r="L636" s="220">
        <v>21</v>
      </c>
      <c r="M636" s="220">
        <f>G636*(1+L636/100)</f>
        <v>0</v>
      </c>
      <c r="N636" s="219">
        <v>0</v>
      </c>
      <c r="O636" s="219">
        <f>ROUND(E636*N636,2)</f>
        <v>0</v>
      </c>
      <c r="P636" s="219">
        <v>0</v>
      </c>
      <c r="Q636" s="219">
        <f>ROUND(E636*P636,2)</f>
        <v>0</v>
      </c>
      <c r="R636" s="220" t="s">
        <v>573</v>
      </c>
      <c r="S636" s="220" t="s">
        <v>130</v>
      </c>
      <c r="T636" s="220" t="s">
        <v>130</v>
      </c>
      <c r="U636" s="220">
        <v>0</v>
      </c>
      <c r="V636" s="220">
        <f>ROUND(E636*U636,2)</f>
        <v>0</v>
      </c>
      <c r="W636" s="220"/>
      <c r="X636" s="220" t="s">
        <v>523</v>
      </c>
      <c r="Y636" s="209"/>
      <c r="Z636" s="209"/>
      <c r="AA636" s="209"/>
      <c r="AB636" s="209"/>
      <c r="AC636" s="209"/>
      <c r="AD636" s="209"/>
      <c r="AE636" s="209"/>
      <c r="AF636" s="209"/>
      <c r="AG636" s="209" t="s">
        <v>524</v>
      </c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</row>
    <row r="637" spans="1:60" outlineLevel="1" x14ac:dyDescent="0.2">
      <c r="A637" s="216"/>
      <c r="B637" s="217"/>
      <c r="C637" s="259" t="s">
        <v>555</v>
      </c>
      <c r="D637" s="254"/>
      <c r="E637" s="254"/>
      <c r="F637" s="254"/>
      <c r="G637" s="254"/>
      <c r="H637" s="220"/>
      <c r="I637" s="220"/>
      <c r="J637" s="220"/>
      <c r="K637" s="220"/>
      <c r="L637" s="220"/>
      <c r="M637" s="220"/>
      <c r="N637" s="219"/>
      <c r="O637" s="219"/>
      <c r="P637" s="219"/>
      <c r="Q637" s="219"/>
      <c r="R637" s="220"/>
      <c r="S637" s="220"/>
      <c r="T637" s="220"/>
      <c r="U637" s="220"/>
      <c r="V637" s="220"/>
      <c r="W637" s="220"/>
      <c r="X637" s="220"/>
      <c r="Y637" s="209"/>
      <c r="Z637" s="209"/>
      <c r="AA637" s="209"/>
      <c r="AB637" s="209"/>
      <c r="AC637" s="209"/>
      <c r="AD637" s="209"/>
      <c r="AE637" s="209"/>
      <c r="AF637" s="209"/>
      <c r="AG637" s="209" t="s">
        <v>183</v>
      </c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09"/>
      <c r="AT637" s="209"/>
      <c r="AU637" s="209"/>
      <c r="AV637" s="209"/>
      <c r="AW637" s="209"/>
      <c r="AX637" s="209"/>
      <c r="AY637" s="209"/>
      <c r="AZ637" s="209"/>
      <c r="BA637" s="209"/>
      <c r="BB637" s="209"/>
      <c r="BC637" s="209"/>
      <c r="BD637" s="209"/>
      <c r="BE637" s="209"/>
      <c r="BF637" s="209"/>
      <c r="BG637" s="209"/>
      <c r="BH637" s="209"/>
    </row>
    <row r="638" spans="1:60" outlineLevel="1" x14ac:dyDescent="0.2">
      <c r="A638" s="216"/>
      <c r="B638" s="217"/>
      <c r="C638" s="245"/>
      <c r="D638" s="239"/>
      <c r="E638" s="239"/>
      <c r="F638" s="239"/>
      <c r="G638" s="239"/>
      <c r="H638" s="220"/>
      <c r="I638" s="220"/>
      <c r="J638" s="220"/>
      <c r="K638" s="220"/>
      <c r="L638" s="220"/>
      <c r="M638" s="220"/>
      <c r="N638" s="219"/>
      <c r="O638" s="219"/>
      <c r="P638" s="219"/>
      <c r="Q638" s="219"/>
      <c r="R638" s="220"/>
      <c r="S638" s="220"/>
      <c r="T638" s="220"/>
      <c r="U638" s="220"/>
      <c r="V638" s="220"/>
      <c r="W638" s="220"/>
      <c r="X638" s="220"/>
      <c r="Y638" s="209"/>
      <c r="Z638" s="209"/>
      <c r="AA638" s="209"/>
      <c r="AB638" s="209"/>
      <c r="AC638" s="209"/>
      <c r="AD638" s="209"/>
      <c r="AE638" s="209"/>
      <c r="AF638" s="209"/>
      <c r="AG638" s="209" t="s">
        <v>136</v>
      </c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09"/>
      <c r="AT638" s="209"/>
      <c r="AU638" s="209"/>
      <c r="AV638" s="209"/>
      <c r="AW638" s="209"/>
      <c r="AX638" s="209"/>
      <c r="AY638" s="209"/>
      <c r="AZ638" s="209"/>
      <c r="BA638" s="209"/>
      <c r="BB638" s="209"/>
      <c r="BC638" s="209"/>
      <c r="BD638" s="209"/>
      <c r="BE638" s="209"/>
      <c r="BF638" s="209"/>
      <c r="BG638" s="209"/>
      <c r="BH638" s="209"/>
    </row>
    <row r="639" spans="1:60" x14ac:dyDescent="0.2">
      <c r="A639" s="223" t="s">
        <v>125</v>
      </c>
      <c r="B639" s="224" t="s">
        <v>94</v>
      </c>
      <c r="C639" s="242" t="s">
        <v>95</v>
      </c>
      <c r="D639" s="225"/>
      <c r="E639" s="226"/>
      <c r="F639" s="227"/>
      <c r="G639" s="227">
        <f>SUMIF(AG640:AG671,"&lt;&gt;NOR",G640:G671)</f>
        <v>0</v>
      </c>
      <c r="H639" s="227"/>
      <c r="I639" s="227">
        <f>SUM(I640:I671)</f>
        <v>0</v>
      </c>
      <c r="J639" s="227"/>
      <c r="K639" s="227">
        <f>SUM(K640:K671)</f>
        <v>0</v>
      </c>
      <c r="L639" s="227"/>
      <c r="M639" s="227">
        <f>SUM(M640:M671)</f>
        <v>0</v>
      </c>
      <c r="N639" s="226"/>
      <c r="O639" s="226">
        <f>SUM(O640:O671)</f>
        <v>0</v>
      </c>
      <c r="P639" s="226"/>
      <c r="Q639" s="226">
        <f>SUM(Q640:Q671)</f>
        <v>0</v>
      </c>
      <c r="R639" s="227"/>
      <c r="S639" s="227"/>
      <c r="T639" s="228"/>
      <c r="U639" s="222"/>
      <c r="V639" s="222">
        <f>SUM(V640:V671)</f>
        <v>108.21000000000001</v>
      </c>
      <c r="W639" s="222"/>
      <c r="X639" s="222"/>
      <c r="AG639" t="s">
        <v>126</v>
      </c>
    </row>
    <row r="640" spans="1:60" ht="22.5" outlineLevel="1" x14ac:dyDescent="0.2">
      <c r="A640" s="229">
        <v>96</v>
      </c>
      <c r="B640" s="230" t="s">
        <v>574</v>
      </c>
      <c r="C640" s="243" t="s">
        <v>575</v>
      </c>
      <c r="D640" s="231" t="s">
        <v>304</v>
      </c>
      <c r="E640" s="232">
        <v>37.441890000000001</v>
      </c>
      <c r="F640" s="233"/>
      <c r="G640" s="234">
        <f>ROUND(E640*F640,2)</f>
        <v>0</v>
      </c>
      <c r="H640" s="233"/>
      <c r="I640" s="234">
        <f>ROUND(E640*H640,2)</f>
        <v>0</v>
      </c>
      <c r="J640" s="233"/>
      <c r="K640" s="234">
        <f>ROUND(E640*J640,2)</f>
        <v>0</v>
      </c>
      <c r="L640" s="234">
        <v>21</v>
      </c>
      <c r="M640" s="234">
        <f>G640*(1+L640/100)</f>
        <v>0</v>
      </c>
      <c r="N640" s="232">
        <v>0</v>
      </c>
      <c r="O640" s="232">
        <f>ROUND(E640*N640,2)</f>
        <v>0</v>
      </c>
      <c r="P640" s="232">
        <v>0</v>
      </c>
      <c r="Q640" s="232">
        <f>ROUND(E640*P640,2)</f>
        <v>0</v>
      </c>
      <c r="R640" s="234" t="s">
        <v>479</v>
      </c>
      <c r="S640" s="234" t="s">
        <v>130</v>
      </c>
      <c r="T640" s="235" t="s">
        <v>130</v>
      </c>
      <c r="U640" s="220">
        <v>0.93300000000000005</v>
      </c>
      <c r="V640" s="220">
        <f>ROUND(E640*U640,2)</f>
        <v>34.93</v>
      </c>
      <c r="W640" s="220"/>
      <c r="X640" s="220" t="s">
        <v>576</v>
      </c>
      <c r="Y640" s="209"/>
      <c r="Z640" s="209"/>
      <c r="AA640" s="209"/>
      <c r="AB640" s="209"/>
      <c r="AC640" s="209"/>
      <c r="AD640" s="209"/>
      <c r="AE640" s="209"/>
      <c r="AF640" s="209"/>
      <c r="AG640" s="209" t="s">
        <v>577</v>
      </c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09"/>
      <c r="AT640" s="209"/>
      <c r="AU640" s="209"/>
      <c r="AV640" s="209"/>
      <c r="AW640" s="209"/>
      <c r="AX640" s="209"/>
      <c r="AY640" s="209"/>
      <c r="AZ640" s="209"/>
      <c r="BA640" s="209"/>
      <c r="BB640" s="209"/>
      <c r="BC640" s="209"/>
      <c r="BD640" s="209"/>
      <c r="BE640" s="209"/>
      <c r="BF640" s="209"/>
      <c r="BG640" s="209"/>
      <c r="BH640" s="209"/>
    </row>
    <row r="641" spans="1:60" outlineLevel="1" x14ac:dyDescent="0.2">
      <c r="A641" s="216"/>
      <c r="B641" s="217"/>
      <c r="C641" s="255" t="s">
        <v>578</v>
      </c>
      <c r="D641" s="250"/>
      <c r="E641" s="251"/>
      <c r="F641" s="220"/>
      <c r="G641" s="220"/>
      <c r="H641" s="220"/>
      <c r="I641" s="220"/>
      <c r="J641" s="220"/>
      <c r="K641" s="220"/>
      <c r="L641" s="220"/>
      <c r="M641" s="220"/>
      <c r="N641" s="219"/>
      <c r="O641" s="219"/>
      <c r="P641" s="219"/>
      <c r="Q641" s="219"/>
      <c r="R641" s="220"/>
      <c r="S641" s="220"/>
      <c r="T641" s="220"/>
      <c r="U641" s="220"/>
      <c r="V641" s="220"/>
      <c r="W641" s="220"/>
      <c r="X641" s="220"/>
      <c r="Y641" s="209"/>
      <c r="Z641" s="209"/>
      <c r="AA641" s="209"/>
      <c r="AB641" s="209"/>
      <c r="AC641" s="209"/>
      <c r="AD641" s="209"/>
      <c r="AE641" s="209"/>
      <c r="AF641" s="209"/>
      <c r="AG641" s="209" t="s">
        <v>162</v>
      </c>
      <c r="AH641" s="209">
        <v>0</v>
      </c>
      <c r="AI641" s="209"/>
      <c r="AJ641" s="209"/>
      <c r="AK641" s="209"/>
      <c r="AL641" s="209"/>
      <c r="AM641" s="209"/>
      <c r="AN641" s="209"/>
      <c r="AO641" s="209"/>
      <c r="AP641" s="209"/>
      <c r="AQ641" s="209"/>
      <c r="AR641" s="209"/>
      <c r="AS641" s="209"/>
      <c r="AT641" s="209"/>
      <c r="AU641" s="209"/>
      <c r="AV641" s="209"/>
      <c r="AW641" s="209"/>
      <c r="AX641" s="209"/>
      <c r="AY641" s="209"/>
      <c r="AZ641" s="209"/>
      <c r="BA641" s="209"/>
      <c r="BB641" s="209"/>
      <c r="BC641" s="209"/>
      <c r="BD641" s="209"/>
      <c r="BE641" s="209"/>
      <c r="BF641" s="209"/>
      <c r="BG641" s="209"/>
      <c r="BH641" s="209"/>
    </row>
    <row r="642" spans="1:60" outlineLevel="1" x14ac:dyDescent="0.2">
      <c r="A642" s="216"/>
      <c r="B642" s="217"/>
      <c r="C642" s="255" t="s">
        <v>579</v>
      </c>
      <c r="D642" s="250"/>
      <c r="E642" s="251"/>
      <c r="F642" s="220"/>
      <c r="G642" s="220"/>
      <c r="H642" s="220"/>
      <c r="I642" s="220"/>
      <c r="J642" s="220"/>
      <c r="K642" s="220"/>
      <c r="L642" s="220"/>
      <c r="M642" s="220"/>
      <c r="N642" s="219"/>
      <c r="O642" s="219"/>
      <c r="P642" s="219"/>
      <c r="Q642" s="219"/>
      <c r="R642" s="220"/>
      <c r="S642" s="220"/>
      <c r="T642" s="220"/>
      <c r="U642" s="220"/>
      <c r="V642" s="220"/>
      <c r="W642" s="220"/>
      <c r="X642" s="220"/>
      <c r="Y642" s="209"/>
      <c r="Z642" s="209"/>
      <c r="AA642" s="209"/>
      <c r="AB642" s="209"/>
      <c r="AC642" s="209"/>
      <c r="AD642" s="209"/>
      <c r="AE642" s="209"/>
      <c r="AF642" s="209"/>
      <c r="AG642" s="209" t="s">
        <v>162</v>
      </c>
      <c r="AH642" s="209">
        <v>0</v>
      </c>
      <c r="AI642" s="209"/>
      <c r="AJ642" s="209"/>
      <c r="AK642" s="209"/>
      <c r="AL642" s="209"/>
      <c r="AM642" s="209"/>
      <c r="AN642" s="209"/>
      <c r="AO642" s="209"/>
      <c r="AP642" s="209"/>
      <c r="AQ642" s="209"/>
      <c r="AR642" s="209"/>
      <c r="AS642" s="209"/>
      <c r="AT642" s="209"/>
      <c r="AU642" s="209"/>
      <c r="AV642" s="209"/>
      <c r="AW642" s="209"/>
      <c r="AX642" s="209"/>
      <c r="AY642" s="209"/>
      <c r="AZ642" s="209"/>
      <c r="BA642" s="209"/>
      <c r="BB642" s="209"/>
      <c r="BC642" s="209"/>
      <c r="BD642" s="209"/>
      <c r="BE642" s="209"/>
      <c r="BF642" s="209"/>
      <c r="BG642" s="209"/>
      <c r="BH642" s="209"/>
    </row>
    <row r="643" spans="1:60" outlineLevel="1" x14ac:dyDescent="0.2">
      <c r="A643" s="216"/>
      <c r="B643" s="217"/>
      <c r="C643" s="255" t="s">
        <v>580</v>
      </c>
      <c r="D643" s="250"/>
      <c r="E643" s="251">
        <v>37.441890000000001</v>
      </c>
      <c r="F643" s="220"/>
      <c r="G643" s="220"/>
      <c r="H643" s="220"/>
      <c r="I643" s="220"/>
      <c r="J643" s="220"/>
      <c r="K643" s="220"/>
      <c r="L643" s="220"/>
      <c r="M643" s="220"/>
      <c r="N643" s="219"/>
      <c r="O643" s="219"/>
      <c r="P643" s="219"/>
      <c r="Q643" s="219"/>
      <c r="R643" s="220"/>
      <c r="S643" s="220"/>
      <c r="T643" s="220"/>
      <c r="U643" s="220"/>
      <c r="V643" s="220"/>
      <c r="W643" s="220"/>
      <c r="X643" s="220"/>
      <c r="Y643" s="209"/>
      <c r="Z643" s="209"/>
      <c r="AA643" s="209"/>
      <c r="AB643" s="209"/>
      <c r="AC643" s="209"/>
      <c r="AD643" s="209"/>
      <c r="AE643" s="209"/>
      <c r="AF643" s="209"/>
      <c r="AG643" s="209" t="s">
        <v>162</v>
      </c>
      <c r="AH643" s="209">
        <v>0</v>
      </c>
      <c r="AI643" s="209"/>
      <c r="AJ643" s="209"/>
      <c r="AK643" s="209"/>
      <c r="AL643" s="209"/>
      <c r="AM643" s="209"/>
      <c r="AN643" s="209"/>
      <c r="AO643" s="209"/>
      <c r="AP643" s="209"/>
      <c r="AQ643" s="209"/>
      <c r="AR643" s="209"/>
      <c r="AS643" s="209"/>
      <c r="AT643" s="209"/>
      <c r="AU643" s="209"/>
      <c r="AV643" s="209"/>
      <c r="AW643" s="209"/>
      <c r="AX643" s="209"/>
      <c r="AY643" s="209"/>
      <c r="AZ643" s="209"/>
      <c r="BA643" s="209"/>
      <c r="BB643" s="209"/>
      <c r="BC643" s="209"/>
      <c r="BD643" s="209"/>
      <c r="BE643" s="209"/>
      <c r="BF643" s="209"/>
      <c r="BG643" s="209"/>
      <c r="BH643" s="209"/>
    </row>
    <row r="644" spans="1:60" outlineLevel="1" x14ac:dyDescent="0.2">
      <c r="A644" s="216"/>
      <c r="B644" s="217"/>
      <c r="C644" s="245"/>
      <c r="D644" s="239"/>
      <c r="E644" s="239"/>
      <c r="F644" s="239"/>
      <c r="G644" s="239"/>
      <c r="H644" s="220"/>
      <c r="I644" s="220"/>
      <c r="J644" s="220"/>
      <c r="K644" s="220"/>
      <c r="L644" s="220"/>
      <c r="M644" s="220"/>
      <c r="N644" s="219"/>
      <c r="O644" s="219"/>
      <c r="P644" s="219"/>
      <c r="Q644" s="219"/>
      <c r="R644" s="220"/>
      <c r="S644" s="220"/>
      <c r="T644" s="220"/>
      <c r="U644" s="220"/>
      <c r="V644" s="220"/>
      <c r="W644" s="220"/>
      <c r="X644" s="220"/>
      <c r="Y644" s="209"/>
      <c r="Z644" s="209"/>
      <c r="AA644" s="209"/>
      <c r="AB644" s="209"/>
      <c r="AC644" s="209"/>
      <c r="AD644" s="209"/>
      <c r="AE644" s="209"/>
      <c r="AF644" s="209"/>
      <c r="AG644" s="209" t="s">
        <v>136</v>
      </c>
      <c r="AH644" s="209"/>
      <c r="AI644" s="209"/>
      <c r="AJ644" s="209"/>
      <c r="AK644" s="209"/>
      <c r="AL644" s="209"/>
      <c r="AM644" s="209"/>
      <c r="AN644" s="209"/>
      <c r="AO644" s="209"/>
      <c r="AP644" s="209"/>
      <c r="AQ644" s="209"/>
      <c r="AR644" s="209"/>
      <c r="AS644" s="209"/>
      <c r="AT644" s="209"/>
      <c r="AU644" s="209"/>
      <c r="AV644" s="209"/>
      <c r="AW644" s="209"/>
      <c r="AX644" s="209"/>
      <c r="AY644" s="209"/>
      <c r="AZ644" s="209"/>
      <c r="BA644" s="209"/>
      <c r="BB644" s="209"/>
      <c r="BC644" s="209"/>
      <c r="BD644" s="209"/>
      <c r="BE644" s="209"/>
      <c r="BF644" s="209"/>
      <c r="BG644" s="209"/>
      <c r="BH644" s="209"/>
    </row>
    <row r="645" spans="1:60" ht="22.5" outlineLevel="1" x14ac:dyDescent="0.2">
      <c r="A645" s="229">
        <v>97</v>
      </c>
      <c r="B645" s="230" t="s">
        <v>581</v>
      </c>
      <c r="C645" s="243" t="s">
        <v>582</v>
      </c>
      <c r="D645" s="231" t="s">
        <v>304</v>
      </c>
      <c r="E645" s="232">
        <v>37.441890000000001</v>
      </c>
      <c r="F645" s="233"/>
      <c r="G645" s="234">
        <f>ROUND(E645*F645,2)</f>
        <v>0</v>
      </c>
      <c r="H645" s="233"/>
      <c r="I645" s="234">
        <f>ROUND(E645*H645,2)</f>
        <v>0</v>
      </c>
      <c r="J645" s="233"/>
      <c r="K645" s="234">
        <f>ROUND(E645*J645,2)</f>
        <v>0</v>
      </c>
      <c r="L645" s="234">
        <v>21</v>
      </c>
      <c r="M645" s="234">
        <f>G645*(1+L645/100)</f>
        <v>0</v>
      </c>
      <c r="N645" s="232">
        <v>0</v>
      </c>
      <c r="O645" s="232">
        <f>ROUND(E645*N645,2)</f>
        <v>0</v>
      </c>
      <c r="P645" s="232">
        <v>0</v>
      </c>
      <c r="Q645" s="232">
        <f>ROUND(E645*P645,2)</f>
        <v>0</v>
      </c>
      <c r="R645" s="234" t="s">
        <v>479</v>
      </c>
      <c r="S645" s="234" t="s">
        <v>130</v>
      </c>
      <c r="T645" s="235" t="s">
        <v>130</v>
      </c>
      <c r="U645" s="220">
        <v>0.49</v>
      </c>
      <c r="V645" s="220">
        <f>ROUND(E645*U645,2)</f>
        <v>18.350000000000001</v>
      </c>
      <c r="W645" s="220"/>
      <c r="X645" s="220" t="s">
        <v>576</v>
      </c>
      <c r="Y645" s="209"/>
      <c r="Z645" s="209"/>
      <c r="AA645" s="209"/>
      <c r="AB645" s="209"/>
      <c r="AC645" s="209"/>
      <c r="AD645" s="209"/>
      <c r="AE645" s="209"/>
      <c r="AF645" s="209"/>
      <c r="AG645" s="209" t="s">
        <v>577</v>
      </c>
      <c r="AH645" s="209"/>
      <c r="AI645" s="209"/>
      <c r="AJ645" s="209"/>
      <c r="AK645" s="209"/>
      <c r="AL645" s="209"/>
      <c r="AM645" s="209"/>
      <c r="AN645" s="209"/>
      <c r="AO645" s="209"/>
      <c r="AP645" s="209"/>
      <c r="AQ645" s="209"/>
      <c r="AR645" s="209"/>
      <c r="AS645" s="209"/>
      <c r="AT645" s="209"/>
      <c r="AU645" s="209"/>
      <c r="AV645" s="209"/>
      <c r="AW645" s="209"/>
      <c r="AX645" s="209"/>
      <c r="AY645" s="209"/>
      <c r="AZ645" s="209"/>
      <c r="BA645" s="209"/>
      <c r="BB645" s="209"/>
      <c r="BC645" s="209"/>
      <c r="BD645" s="209"/>
      <c r="BE645" s="209"/>
      <c r="BF645" s="209"/>
      <c r="BG645" s="209"/>
      <c r="BH645" s="209"/>
    </row>
    <row r="646" spans="1:60" outlineLevel="1" x14ac:dyDescent="0.2">
      <c r="A646" s="216"/>
      <c r="B646" s="217"/>
      <c r="C646" s="244" t="s">
        <v>583</v>
      </c>
      <c r="D646" s="237"/>
      <c r="E646" s="237"/>
      <c r="F646" s="237"/>
      <c r="G646" s="237"/>
      <c r="H646" s="220"/>
      <c r="I646" s="220"/>
      <c r="J646" s="220"/>
      <c r="K646" s="220"/>
      <c r="L646" s="220"/>
      <c r="M646" s="220"/>
      <c r="N646" s="219"/>
      <c r="O646" s="219"/>
      <c r="P646" s="219"/>
      <c r="Q646" s="219"/>
      <c r="R646" s="220"/>
      <c r="S646" s="220"/>
      <c r="T646" s="220"/>
      <c r="U646" s="220"/>
      <c r="V646" s="220"/>
      <c r="W646" s="220"/>
      <c r="X646" s="220"/>
      <c r="Y646" s="209"/>
      <c r="Z646" s="209"/>
      <c r="AA646" s="209"/>
      <c r="AB646" s="209"/>
      <c r="AC646" s="209"/>
      <c r="AD646" s="209"/>
      <c r="AE646" s="209"/>
      <c r="AF646" s="209"/>
      <c r="AG646" s="209" t="s">
        <v>135</v>
      </c>
      <c r="AH646" s="209"/>
      <c r="AI646" s="209"/>
      <c r="AJ646" s="209"/>
      <c r="AK646" s="209"/>
      <c r="AL646" s="209"/>
      <c r="AM646" s="209"/>
      <c r="AN646" s="209"/>
      <c r="AO646" s="209"/>
      <c r="AP646" s="209"/>
      <c r="AQ646" s="209"/>
      <c r="AR646" s="209"/>
      <c r="AS646" s="209"/>
      <c r="AT646" s="209"/>
      <c r="AU646" s="209"/>
      <c r="AV646" s="209"/>
      <c r="AW646" s="209"/>
      <c r="AX646" s="209"/>
      <c r="AY646" s="209"/>
      <c r="AZ646" s="209"/>
      <c r="BA646" s="209"/>
      <c r="BB646" s="209"/>
      <c r="BC646" s="209"/>
      <c r="BD646" s="209"/>
      <c r="BE646" s="209"/>
      <c r="BF646" s="209"/>
      <c r="BG646" s="209"/>
      <c r="BH646" s="209"/>
    </row>
    <row r="647" spans="1:60" outlineLevel="1" x14ac:dyDescent="0.2">
      <c r="A647" s="216"/>
      <c r="B647" s="217"/>
      <c r="C647" s="255" t="s">
        <v>578</v>
      </c>
      <c r="D647" s="250"/>
      <c r="E647" s="251"/>
      <c r="F647" s="220"/>
      <c r="G647" s="220"/>
      <c r="H647" s="220"/>
      <c r="I647" s="220"/>
      <c r="J647" s="220"/>
      <c r="K647" s="220"/>
      <c r="L647" s="220"/>
      <c r="M647" s="220"/>
      <c r="N647" s="219"/>
      <c r="O647" s="219"/>
      <c r="P647" s="219"/>
      <c r="Q647" s="219"/>
      <c r="R647" s="220"/>
      <c r="S647" s="220"/>
      <c r="T647" s="220"/>
      <c r="U647" s="220"/>
      <c r="V647" s="220"/>
      <c r="W647" s="220"/>
      <c r="X647" s="220"/>
      <c r="Y647" s="209"/>
      <c r="Z647" s="209"/>
      <c r="AA647" s="209"/>
      <c r="AB647" s="209"/>
      <c r="AC647" s="209"/>
      <c r="AD647" s="209"/>
      <c r="AE647" s="209"/>
      <c r="AF647" s="209"/>
      <c r="AG647" s="209" t="s">
        <v>162</v>
      </c>
      <c r="AH647" s="209">
        <v>0</v>
      </c>
      <c r="AI647" s="209"/>
      <c r="AJ647" s="209"/>
      <c r="AK647" s="209"/>
      <c r="AL647" s="209"/>
      <c r="AM647" s="209"/>
      <c r="AN647" s="209"/>
      <c r="AO647" s="209"/>
      <c r="AP647" s="209"/>
      <c r="AQ647" s="209"/>
      <c r="AR647" s="209"/>
      <c r="AS647" s="209"/>
      <c r="AT647" s="209"/>
      <c r="AU647" s="209"/>
      <c r="AV647" s="209"/>
      <c r="AW647" s="209"/>
      <c r="AX647" s="209"/>
      <c r="AY647" s="209"/>
      <c r="AZ647" s="209"/>
      <c r="BA647" s="209"/>
      <c r="BB647" s="209"/>
      <c r="BC647" s="209"/>
      <c r="BD647" s="209"/>
      <c r="BE647" s="209"/>
      <c r="BF647" s="209"/>
      <c r="BG647" s="209"/>
      <c r="BH647" s="209"/>
    </row>
    <row r="648" spans="1:60" outlineLevel="1" x14ac:dyDescent="0.2">
      <c r="A648" s="216"/>
      <c r="B648" s="217"/>
      <c r="C648" s="255" t="s">
        <v>579</v>
      </c>
      <c r="D648" s="250"/>
      <c r="E648" s="251"/>
      <c r="F648" s="220"/>
      <c r="G648" s="220"/>
      <c r="H648" s="220"/>
      <c r="I648" s="220"/>
      <c r="J648" s="220"/>
      <c r="K648" s="220"/>
      <c r="L648" s="220"/>
      <c r="M648" s="220"/>
      <c r="N648" s="219"/>
      <c r="O648" s="219"/>
      <c r="P648" s="219"/>
      <c r="Q648" s="219"/>
      <c r="R648" s="220"/>
      <c r="S648" s="220"/>
      <c r="T648" s="220"/>
      <c r="U648" s="220"/>
      <c r="V648" s="220"/>
      <c r="W648" s="220"/>
      <c r="X648" s="220"/>
      <c r="Y648" s="209"/>
      <c r="Z648" s="209"/>
      <c r="AA648" s="209"/>
      <c r="AB648" s="209"/>
      <c r="AC648" s="209"/>
      <c r="AD648" s="209"/>
      <c r="AE648" s="209"/>
      <c r="AF648" s="209"/>
      <c r="AG648" s="209" t="s">
        <v>162</v>
      </c>
      <c r="AH648" s="209">
        <v>0</v>
      </c>
      <c r="AI648" s="209"/>
      <c r="AJ648" s="209"/>
      <c r="AK648" s="209"/>
      <c r="AL648" s="209"/>
      <c r="AM648" s="209"/>
      <c r="AN648" s="209"/>
      <c r="AO648" s="209"/>
      <c r="AP648" s="209"/>
      <c r="AQ648" s="209"/>
      <c r="AR648" s="209"/>
      <c r="AS648" s="209"/>
      <c r="AT648" s="209"/>
      <c r="AU648" s="209"/>
      <c r="AV648" s="209"/>
      <c r="AW648" s="209"/>
      <c r="AX648" s="209"/>
      <c r="AY648" s="209"/>
      <c r="AZ648" s="209"/>
      <c r="BA648" s="209"/>
      <c r="BB648" s="209"/>
      <c r="BC648" s="209"/>
      <c r="BD648" s="209"/>
      <c r="BE648" s="209"/>
      <c r="BF648" s="209"/>
      <c r="BG648" s="209"/>
      <c r="BH648" s="209"/>
    </row>
    <row r="649" spans="1:60" outlineLevel="1" x14ac:dyDescent="0.2">
      <c r="A649" s="216"/>
      <c r="B649" s="217"/>
      <c r="C649" s="255" t="s">
        <v>580</v>
      </c>
      <c r="D649" s="250"/>
      <c r="E649" s="251">
        <v>37.441890000000001</v>
      </c>
      <c r="F649" s="220"/>
      <c r="G649" s="220"/>
      <c r="H649" s="220"/>
      <c r="I649" s="220"/>
      <c r="J649" s="220"/>
      <c r="K649" s="220"/>
      <c r="L649" s="220"/>
      <c r="M649" s="220"/>
      <c r="N649" s="219"/>
      <c r="O649" s="219"/>
      <c r="P649" s="219"/>
      <c r="Q649" s="219"/>
      <c r="R649" s="220"/>
      <c r="S649" s="220"/>
      <c r="T649" s="220"/>
      <c r="U649" s="220"/>
      <c r="V649" s="220"/>
      <c r="W649" s="220"/>
      <c r="X649" s="220"/>
      <c r="Y649" s="209"/>
      <c r="Z649" s="209"/>
      <c r="AA649" s="209"/>
      <c r="AB649" s="209"/>
      <c r="AC649" s="209"/>
      <c r="AD649" s="209"/>
      <c r="AE649" s="209"/>
      <c r="AF649" s="209"/>
      <c r="AG649" s="209" t="s">
        <v>162</v>
      </c>
      <c r="AH649" s="209">
        <v>0</v>
      </c>
      <c r="AI649" s="209"/>
      <c r="AJ649" s="209"/>
      <c r="AK649" s="209"/>
      <c r="AL649" s="209"/>
      <c r="AM649" s="209"/>
      <c r="AN649" s="209"/>
      <c r="AO649" s="209"/>
      <c r="AP649" s="209"/>
      <c r="AQ649" s="209"/>
      <c r="AR649" s="209"/>
      <c r="AS649" s="209"/>
      <c r="AT649" s="209"/>
      <c r="AU649" s="209"/>
      <c r="AV649" s="209"/>
      <c r="AW649" s="209"/>
      <c r="AX649" s="209"/>
      <c r="AY649" s="209"/>
      <c r="AZ649" s="209"/>
      <c r="BA649" s="209"/>
      <c r="BB649" s="209"/>
      <c r="BC649" s="209"/>
      <c r="BD649" s="209"/>
      <c r="BE649" s="209"/>
      <c r="BF649" s="209"/>
      <c r="BG649" s="209"/>
      <c r="BH649" s="209"/>
    </row>
    <row r="650" spans="1:60" outlineLevel="1" x14ac:dyDescent="0.2">
      <c r="A650" s="216"/>
      <c r="B650" s="217"/>
      <c r="C650" s="245"/>
      <c r="D650" s="239"/>
      <c r="E650" s="239"/>
      <c r="F650" s="239"/>
      <c r="G650" s="239"/>
      <c r="H650" s="220"/>
      <c r="I650" s="220"/>
      <c r="J650" s="220"/>
      <c r="K650" s="220"/>
      <c r="L650" s="220"/>
      <c r="M650" s="220"/>
      <c r="N650" s="219"/>
      <c r="O650" s="219"/>
      <c r="P650" s="219"/>
      <c r="Q650" s="219"/>
      <c r="R650" s="220"/>
      <c r="S650" s="220"/>
      <c r="T650" s="220"/>
      <c r="U650" s="220"/>
      <c r="V650" s="220"/>
      <c r="W650" s="220"/>
      <c r="X650" s="220"/>
      <c r="Y650" s="209"/>
      <c r="Z650" s="209"/>
      <c r="AA650" s="209"/>
      <c r="AB650" s="209"/>
      <c r="AC650" s="209"/>
      <c r="AD650" s="209"/>
      <c r="AE650" s="209"/>
      <c r="AF650" s="209"/>
      <c r="AG650" s="209" t="s">
        <v>136</v>
      </c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</row>
    <row r="651" spans="1:60" outlineLevel="1" x14ac:dyDescent="0.2">
      <c r="A651" s="229">
        <v>98</v>
      </c>
      <c r="B651" s="230" t="s">
        <v>584</v>
      </c>
      <c r="C651" s="243" t="s">
        <v>585</v>
      </c>
      <c r="D651" s="231" t="s">
        <v>304</v>
      </c>
      <c r="E651" s="232">
        <v>898.60526000000004</v>
      </c>
      <c r="F651" s="233"/>
      <c r="G651" s="234">
        <f>ROUND(E651*F651,2)</f>
        <v>0</v>
      </c>
      <c r="H651" s="233"/>
      <c r="I651" s="234">
        <f>ROUND(E651*H651,2)</f>
        <v>0</v>
      </c>
      <c r="J651" s="233"/>
      <c r="K651" s="234">
        <f>ROUND(E651*J651,2)</f>
        <v>0</v>
      </c>
      <c r="L651" s="234">
        <v>21</v>
      </c>
      <c r="M651" s="234">
        <f>G651*(1+L651/100)</f>
        <v>0</v>
      </c>
      <c r="N651" s="232">
        <v>0</v>
      </c>
      <c r="O651" s="232">
        <f>ROUND(E651*N651,2)</f>
        <v>0</v>
      </c>
      <c r="P651" s="232">
        <v>0</v>
      </c>
      <c r="Q651" s="232">
        <f>ROUND(E651*P651,2)</f>
        <v>0</v>
      </c>
      <c r="R651" s="234" t="s">
        <v>479</v>
      </c>
      <c r="S651" s="234" t="s">
        <v>130</v>
      </c>
      <c r="T651" s="235" t="s">
        <v>130</v>
      </c>
      <c r="U651" s="220">
        <v>0</v>
      </c>
      <c r="V651" s="220">
        <f>ROUND(E651*U651,2)</f>
        <v>0</v>
      </c>
      <c r="W651" s="220"/>
      <c r="X651" s="220" t="s">
        <v>576</v>
      </c>
      <c r="Y651" s="209"/>
      <c r="Z651" s="209"/>
      <c r="AA651" s="209"/>
      <c r="AB651" s="209"/>
      <c r="AC651" s="209"/>
      <c r="AD651" s="209"/>
      <c r="AE651" s="209"/>
      <c r="AF651" s="209"/>
      <c r="AG651" s="209" t="s">
        <v>577</v>
      </c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</row>
    <row r="652" spans="1:60" outlineLevel="1" x14ac:dyDescent="0.2">
      <c r="A652" s="216"/>
      <c r="B652" s="217"/>
      <c r="C652" s="255" t="s">
        <v>578</v>
      </c>
      <c r="D652" s="250"/>
      <c r="E652" s="251"/>
      <c r="F652" s="220"/>
      <c r="G652" s="220"/>
      <c r="H652" s="220"/>
      <c r="I652" s="220"/>
      <c r="J652" s="220"/>
      <c r="K652" s="220"/>
      <c r="L652" s="220"/>
      <c r="M652" s="220"/>
      <c r="N652" s="219"/>
      <c r="O652" s="219"/>
      <c r="P652" s="219"/>
      <c r="Q652" s="219"/>
      <c r="R652" s="220"/>
      <c r="S652" s="220"/>
      <c r="T652" s="220"/>
      <c r="U652" s="220"/>
      <c r="V652" s="220"/>
      <c r="W652" s="220"/>
      <c r="X652" s="220"/>
      <c r="Y652" s="209"/>
      <c r="Z652" s="209"/>
      <c r="AA652" s="209"/>
      <c r="AB652" s="209"/>
      <c r="AC652" s="209"/>
      <c r="AD652" s="209"/>
      <c r="AE652" s="209"/>
      <c r="AF652" s="209"/>
      <c r="AG652" s="209" t="s">
        <v>162</v>
      </c>
      <c r="AH652" s="209">
        <v>0</v>
      </c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</row>
    <row r="653" spans="1:60" outlineLevel="1" x14ac:dyDescent="0.2">
      <c r="A653" s="216"/>
      <c r="B653" s="217"/>
      <c r="C653" s="255" t="s">
        <v>579</v>
      </c>
      <c r="D653" s="250"/>
      <c r="E653" s="251"/>
      <c r="F653" s="220"/>
      <c r="G653" s="220"/>
      <c r="H653" s="220"/>
      <c r="I653" s="220"/>
      <c r="J653" s="220"/>
      <c r="K653" s="220"/>
      <c r="L653" s="220"/>
      <c r="M653" s="220"/>
      <c r="N653" s="219"/>
      <c r="O653" s="219"/>
      <c r="P653" s="219"/>
      <c r="Q653" s="219"/>
      <c r="R653" s="220"/>
      <c r="S653" s="220"/>
      <c r="T653" s="220"/>
      <c r="U653" s="220"/>
      <c r="V653" s="220"/>
      <c r="W653" s="220"/>
      <c r="X653" s="220"/>
      <c r="Y653" s="209"/>
      <c r="Z653" s="209"/>
      <c r="AA653" s="209"/>
      <c r="AB653" s="209"/>
      <c r="AC653" s="209"/>
      <c r="AD653" s="209"/>
      <c r="AE653" s="209"/>
      <c r="AF653" s="209"/>
      <c r="AG653" s="209" t="s">
        <v>162</v>
      </c>
      <c r="AH653" s="209">
        <v>0</v>
      </c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</row>
    <row r="654" spans="1:60" outlineLevel="1" x14ac:dyDescent="0.2">
      <c r="A654" s="216"/>
      <c r="B654" s="217"/>
      <c r="C654" s="255" t="s">
        <v>586</v>
      </c>
      <c r="D654" s="250"/>
      <c r="E654" s="251">
        <v>898.60526000000004</v>
      </c>
      <c r="F654" s="220"/>
      <c r="G654" s="220"/>
      <c r="H654" s="220"/>
      <c r="I654" s="220"/>
      <c r="J654" s="220"/>
      <c r="K654" s="220"/>
      <c r="L654" s="220"/>
      <c r="M654" s="220"/>
      <c r="N654" s="219"/>
      <c r="O654" s="219"/>
      <c r="P654" s="219"/>
      <c r="Q654" s="219"/>
      <c r="R654" s="220"/>
      <c r="S654" s="220"/>
      <c r="T654" s="220"/>
      <c r="U654" s="220"/>
      <c r="V654" s="220"/>
      <c r="W654" s="220"/>
      <c r="X654" s="220"/>
      <c r="Y654" s="209"/>
      <c r="Z654" s="209"/>
      <c r="AA654" s="209"/>
      <c r="AB654" s="209"/>
      <c r="AC654" s="209"/>
      <c r="AD654" s="209"/>
      <c r="AE654" s="209"/>
      <c r="AF654" s="209"/>
      <c r="AG654" s="209" t="s">
        <v>162</v>
      </c>
      <c r="AH654" s="209">
        <v>0</v>
      </c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</row>
    <row r="655" spans="1:60" outlineLevel="1" x14ac:dyDescent="0.2">
      <c r="A655" s="216"/>
      <c r="B655" s="217"/>
      <c r="C655" s="245"/>
      <c r="D655" s="239"/>
      <c r="E655" s="239"/>
      <c r="F655" s="239"/>
      <c r="G655" s="239"/>
      <c r="H655" s="220"/>
      <c r="I655" s="220"/>
      <c r="J655" s="220"/>
      <c r="K655" s="220"/>
      <c r="L655" s="220"/>
      <c r="M655" s="220"/>
      <c r="N655" s="219"/>
      <c r="O655" s="219"/>
      <c r="P655" s="219"/>
      <c r="Q655" s="219"/>
      <c r="R655" s="220"/>
      <c r="S655" s="220"/>
      <c r="T655" s="220"/>
      <c r="U655" s="220"/>
      <c r="V655" s="220"/>
      <c r="W655" s="220"/>
      <c r="X655" s="220"/>
      <c r="Y655" s="209"/>
      <c r="Z655" s="209"/>
      <c r="AA655" s="209"/>
      <c r="AB655" s="209"/>
      <c r="AC655" s="209"/>
      <c r="AD655" s="209"/>
      <c r="AE655" s="209"/>
      <c r="AF655" s="209"/>
      <c r="AG655" s="209" t="s">
        <v>136</v>
      </c>
      <c r="AH655" s="209"/>
      <c r="AI655" s="209"/>
      <c r="AJ655" s="209"/>
      <c r="AK655" s="209"/>
      <c r="AL655" s="209"/>
      <c r="AM655" s="209"/>
      <c r="AN655" s="209"/>
      <c r="AO655" s="209"/>
      <c r="AP655" s="209"/>
      <c r="AQ655" s="209"/>
      <c r="AR655" s="209"/>
      <c r="AS655" s="209"/>
      <c r="AT655" s="209"/>
      <c r="AU655" s="209"/>
      <c r="AV655" s="209"/>
      <c r="AW655" s="209"/>
      <c r="AX655" s="209"/>
      <c r="AY655" s="209"/>
      <c r="AZ655" s="209"/>
      <c r="BA655" s="209"/>
      <c r="BB655" s="209"/>
      <c r="BC655" s="209"/>
      <c r="BD655" s="209"/>
      <c r="BE655" s="209"/>
      <c r="BF655" s="209"/>
      <c r="BG655" s="209"/>
      <c r="BH655" s="209"/>
    </row>
    <row r="656" spans="1:60" ht="22.5" outlineLevel="1" x14ac:dyDescent="0.2">
      <c r="A656" s="229">
        <v>99</v>
      </c>
      <c r="B656" s="230" t="s">
        <v>587</v>
      </c>
      <c r="C656" s="243" t="s">
        <v>588</v>
      </c>
      <c r="D656" s="231" t="s">
        <v>304</v>
      </c>
      <c r="E656" s="232">
        <v>37.441890000000001</v>
      </c>
      <c r="F656" s="233"/>
      <c r="G656" s="234">
        <f>ROUND(E656*F656,2)</f>
        <v>0</v>
      </c>
      <c r="H656" s="233"/>
      <c r="I656" s="234">
        <f>ROUND(E656*H656,2)</f>
        <v>0</v>
      </c>
      <c r="J656" s="233"/>
      <c r="K656" s="234">
        <f>ROUND(E656*J656,2)</f>
        <v>0</v>
      </c>
      <c r="L656" s="234">
        <v>21</v>
      </c>
      <c r="M656" s="234">
        <f>G656*(1+L656/100)</f>
        <v>0</v>
      </c>
      <c r="N656" s="232">
        <v>0</v>
      </c>
      <c r="O656" s="232">
        <f>ROUND(E656*N656,2)</f>
        <v>0</v>
      </c>
      <c r="P656" s="232">
        <v>0</v>
      </c>
      <c r="Q656" s="232">
        <f>ROUND(E656*P656,2)</f>
        <v>0</v>
      </c>
      <c r="R656" s="234" t="s">
        <v>479</v>
      </c>
      <c r="S656" s="234" t="s">
        <v>130</v>
      </c>
      <c r="T656" s="235" t="s">
        <v>130</v>
      </c>
      <c r="U656" s="220">
        <v>0.94199999999999995</v>
      </c>
      <c r="V656" s="220">
        <f>ROUND(E656*U656,2)</f>
        <v>35.270000000000003</v>
      </c>
      <c r="W656" s="220"/>
      <c r="X656" s="220" t="s">
        <v>576</v>
      </c>
      <c r="Y656" s="209"/>
      <c r="Z656" s="209"/>
      <c r="AA656" s="209"/>
      <c r="AB656" s="209"/>
      <c r="AC656" s="209"/>
      <c r="AD656" s="209"/>
      <c r="AE656" s="209"/>
      <c r="AF656" s="209"/>
      <c r="AG656" s="209" t="s">
        <v>577</v>
      </c>
      <c r="AH656" s="209"/>
      <c r="AI656" s="209"/>
      <c r="AJ656" s="209"/>
      <c r="AK656" s="209"/>
      <c r="AL656" s="209"/>
      <c r="AM656" s="209"/>
      <c r="AN656" s="209"/>
      <c r="AO656" s="209"/>
      <c r="AP656" s="209"/>
      <c r="AQ656" s="209"/>
      <c r="AR656" s="209"/>
      <c r="AS656" s="209"/>
      <c r="AT656" s="209"/>
      <c r="AU656" s="209"/>
      <c r="AV656" s="209"/>
      <c r="AW656" s="209"/>
      <c r="AX656" s="209"/>
      <c r="AY656" s="209"/>
      <c r="AZ656" s="209"/>
      <c r="BA656" s="209"/>
      <c r="BB656" s="209"/>
      <c r="BC656" s="209"/>
      <c r="BD656" s="209"/>
      <c r="BE656" s="209"/>
      <c r="BF656" s="209"/>
      <c r="BG656" s="209"/>
      <c r="BH656" s="209"/>
    </row>
    <row r="657" spans="1:60" outlineLevel="1" x14ac:dyDescent="0.2">
      <c r="A657" s="216"/>
      <c r="B657" s="217"/>
      <c r="C657" s="244" t="s">
        <v>589</v>
      </c>
      <c r="D657" s="237"/>
      <c r="E657" s="237"/>
      <c r="F657" s="237"/>
      <c r="G657" s="237"/>
      <c r="H657" s="220"/>
      <c r="I657" s="220"/>
      <c r="J657" s="220"/>
      <c r="K657" s="220"/>
      <c r="L657" s="220"/>
      <c r="M657" s="220"/>
      <c r="N657" s="219"/>
      <c r="O657" s="219"/>
      <c r="P657" s="219"/>
      <c r="Q657" s="219"/>
      <c r="R657" s="220"/>
      <c r="S657" s="220"/>
      <c r="T657" s="220"/>
      <c r="U657" s="220"/>
      <c r="V657" s="220"/>
      <c r="W657" s="220"/>
      <c r="X657" s="220"/>
      <c r="Y657" s="209"/>
      <c r="Z657" s="209"/>
      <c r="AA657" s="209"/>
      <c r="AB657" s="209"/>
      <c r="AC657" s="209"/>
      <c r="AD657" s="209"/>
      <c r="AE657" s="209"/>
      <c r="AF657" s="209"/>
      <c r="AG657" s="209" t="s">
        <v>135</v>
      </c>
      <c r="AH657" s="209"/>
      <c r="AI657" s="209"/>
      <c r="AJ657" s="209"/>
      <c r="AK657" s="209"/>
      <c r="AL657" s="209"/>
      <c r="AM657" s="209"/>
      <c r="AN657" s="209"/>
      <c r="AO657" s="209"/>
      <c r="AP657" s="209"/>
      <c r="AQ657" s="209"/>
      <c r="AR657" s="209"/>
      <c r="AS657" s="209"/>
      <c r="AT657" s="209"/>
      <c r="AU657" s="209"/>
      <c r="AV657" s="209"/>
      <c r="AW657" s="209"/>
      <c r="AX657" s="209"/>
      <c r="AY657" s="209"/>
      <c r="AZ657" s="209"/>
      <c r="BA657" s="209"/>
      <c r="BB657" s="209"/>
      <c r="BC657" s="209"/>
      <c r="BD657" s="209"/>
      <c r="BE657" s="209"/>
      <c r="BF657" s="209"/>
      <c r="BG657" s="209"/>
      <c r="BH657" s="209"/>
    </row>
    <row r="658" spans="1:60" outlineLevel="1" x14ac:dyDescent="0.2">
      <c r="A658" s="216"/>
      <c r="B658" s="217"/>
      <c r="C658" s="255" t="s">
        <v>578</v>
      </c>
      <c r="D658" s="250"/>
      <c r="E658" s="251"/>
      <c r="F658" s="220"/>
      <c r="G658" s="220"/>
      <c r="H658" s="220"/>
      <c r="I658" s="220"/>
      <c r="J658" s="220"/>
      <c r="K658" s="220"/>
      <c r="L658" s="220"/>
      <c r="M658" s="220"/>
      <c r="N658" s="219"/>
      <c r="O658" s="219"/>
      <c r="P658" s="219"/>
      <c r="Q658" s="219"/>
      <c r="R658" s="220"/>
      <c r="S658" s="220"/>
      <c r="T658" s="220"/>
      <c r="U658" s="220"/>
      <c r="V658" s="220"/>
      <c r="W658" s="220"/>
      <c r="X658" s="220"/>
      <c r="Y658" s="209"/>
      <c r="Z658" s="209"/>
      <c r="AA658" s="209"/>
      <c r="AB658" s="209"/>
      <c r="AC658" s="209"/>
      <c r="AD658" s="209"/>
      <c r="AE658" s="209"/>
      <c r="AF658" s="209"/>
      <c r="AG658" s="209" t="s">
        <v>162</v>
      </c>
      <c r="AH658" s="209">
        <v>0</v>
      </c>
      <c r="AI658" s="209"/>
      <c r="AJ658" s="209"/>
      <c r="AK658" s="209"/>
      <c r="AL658" s="209"/>
      <c r="AM658" s="209"/>
      <c r="AN658" s="209"/>
      <c r="AO658" s="209"/>
      <c r="AP658" s="209"/>
      <c r="AQ658" s="209"/>
      <c r="AR658" s="209"/>
      <c r="AS658" s="209"/>
      <c r="AT658" s="209"/>
      <c r="AU658" s="209"/>
      <c r="AV658" s="209"/>
      <c r="AW658" s="209"/>
      <c r="AX658" s="209"/>
      <c r="AY658" s="209"/>
      <c r="AZ658" s="209"/>
      <c r="BA658" s="209"/>
      <c r="BB658" s="209"/>
      <c r="BC658" s="209"/>
      <c r="BD658" s="209"/>
      <c r="BE658" s="209"/>
      <c r="BF658" s="209"/>
      <c r="BG658" s="209"/>
      <c r="BH658" s="209"/>
    </row>
    <row r="659" spans="1:60" outlineLevel="1" x14ac:dyDescent="0.2">
      <c r="A659" s="216"/>
      <c r="B659" s="217"/>
      <c r="C659" s="255" t="s">
        <v>579</v>
      </c>
      <c r="D659" s="250"/>
      <c r="E659" s="251"/>
      <c r="F659" s="220"/>
      <c r="G659" s="220"/>
      <c r="H659" s="220"/>
      <c r="I659" s="220"/>
      <c r="J659" s="220"/>
      <c r="K659" s="220"/>
      <c r="L659" s="220"/>
      <c r="M659" s="220"/>
      <c r="N659" s="219"/>
      <c r="O659" s="219"/>
      <c r="P659" s="219"/>
      <c r="Q659" s="219"/>
      <c r="R659" s="220"/>
      <c r="S659" s="220"/>
      <c r="T659" s="220"/>
      <c r="U659" s="220"/>
      <c r="V659" s="220"/>
      <c r="W659" s="220"/>
      <c r="X659" s="220"/>
      <c r="Y659" s="209"/>
      <c r="Z659" s="209"/>
      <c r="AA659" s="209"/>
      <c r="AB659" s="209"/>
      <c r="AC659" s="209"/>
      <c r="AD659" s="209"/>
      <c r="AE659" s="209"/>
      <c r="AF659" s="209"/>
      <c r="AG659" s="209" t="s">
        <v>162</v>
      </c>
      <c r="AH659" s="209">
        <v>0</v>
      </c>
      <c r="AI659" s="209"/>
      <c r="AJ659" s="209"/>
      <c r="AK659" s="209"/>
      <c r="AL659" s="209"/>
      <c r="AM659" s="209"/>
      <c r="AN659" s="209"/>
      <c r="AO659" s="209"/>
      <c r="AP659" s="209"/>
      <c r="AQ659" s="209"/>
      <c r="AR659" s="209"/>
      <c r="AS659" s="209"/>
      <c r="AT659" s="209"/>
      <c r="AU659" s="209"/>
      <c r="AV659" s="209"/>
      <c r="AW659" s="209"/>
      <c r="AX659" s="209"/>
      <c r="AY659" s="209"/>
      <c r="AZ659" s="209"/>
      <c r="BA659" s="209"/>
      <c r="BB659" s="209"/>
      <c r="BC659" s="209"/>
      <c r="BD659" s="209"/>
      <c r="BE659" s="209"/>
      <c r="BF659" s="209"/>
      <c r="BG659" s="209"/>
      <c r="BH659" s="209"/>
    </row>
    <row r="660" spans="1:60" outlineLevel="1" x14ac:dyDescent="0.2">
      <c r="A660" s="216"/>
      <c r="B660" s="217"/>
      <c r="C660" s="255" t="s">
        <v>580</v>
      </c>
      <c r="D660" s="250"/>
      <c r="E660" s="251">
        <v>37.441890000000001</v>
      </c>
      <c r="F660" s="220"/>
      <c r="G660" s="220"/>
      <c r="H660" s="220"/>
      <c r="I660" s="220"/>
      <c r="J660" s="220"/>
      <c r="K660" s="220"/>
      <c r="L660" s="220"/>
      <c r="M660" s="220"/>
      <c r="N660" s="219"/>
      <c r="O660" s="219"/>
      <c r="P660" s="219"/>
      <c r="Q660" s="219"/>
      <c r="R660" s="220"/>
      <c r="S660" s="220"/>
      <c r="T660" s="220"/>
      <c r="U660" s="220"/>
      <c r="V660" s="220"/>
      <c r="W660" s="220"/>
      <c r="X660" s="220"/>
      <c r="Y660" s="209"/>
      <c r="Z660" s="209"/>
      <c r="AA660" s="209"/>
      <c r="AB660" s="209"/>
      <c r="AC660" s="209"/>
      <c r="AD660" s="209"/>
      <c r="AE660" s="209"/>
      <c r="AF660" s="209"/>
      <c r="AG660" s="209" t="s">
        <v>162</v>
      </c>
      <c r="AH660" s="209">
        <v>0</v>
      </c>
      <c r="AI660" s="209"/>
      <c r="AJ660" s="209"/>
      <c r="AK660" s="209"/>
      <c r="AL660" s="209"/>
      <c r="AM660" s="209"/>
      <c r="AN660" s="209"/>
      <c r="AO660" s="209"/>
      <c r="AP660" s="209"/>
      <c r="AQ660" s="209"/>
      <c r="AR660" s="209"/>
      <c r="AS660" s="209"/>
      <c r="AT660" s="209"/>
      <c r="AU660" s="209"/>
      <c r="AV660" s="209"/>
      <c r="AW660" s="209"/>
      <c r="AX660" s="209"/>
      <c r="AY660" s="209"/>
      <c r="AZ660" s="209"/>
      <c r="BA660" s="209"/>
      <c r="BB660" s="209"/>
      <c r="BC660" s="209"/>
      <c r="BD660" s="209"/>
      <c r="BE660" s="209"/>
      <c r="BF660" s="209"/>
      <c r="BG660" s="209"/>
      <c r="BH660" s="209"/>
    </row>
    <row r="661" spans="1:60" outlineLevel="1" x14ac:dyDescent="0.2">
      <c r="A661" s="216"/>
      <c r="B661" s="217"/>
      <c r="C661" s="245"/>
      <c r="D661" s="239"/>
      <c r="E661" s="239"/>
      <c r="F661" s="239"/>
      <c r="G661" s="239"/>
      <c r="H661" s="220"/>
      <c r="I661" s="220"/>
      <c r="J661" s="220"/>
      <c r="K661" s="220"/>
      <c r="L661" s="220"/>
      <c r="M661" s="220"/>
      <c r="N661" s="219"/>
      <c r="O661" s="219"/>
      <c r="P661" s="219"/>
      <c r="Q661" s="219"/>
      <c r="R661" s="220"/>
      <c r="S661" s="220"/>
      <c r="T661" s="220"/>
      <c r="U661" s="220"/>
      <c r="V661" s="220"/>
      <c r="W661" s="220"/>
      <c r="X661" s="220"/>
      <c r="Y661" s="209"/>
      <c r="Z661" s="209"/>
      <c r="AA661" s="209"/>
      <c r="AB661" s="209"/>
      <c r="AC661" s="209"/>
      <c r="AD661" s="209"/>
      <c r="AE661" s="209"/>
      <c r="AF661" s="209"/>
      <c r="AG661" s="209" t="s">
        <v>136</v>
      </c>
      <c r="AH661" s="209"/>
      <c r="AI661" s="209"/>
      <c r="AJ661" s="209"/>
      <c r="AK661" s="209"/>
      <c r="AL661" s="209"/>
      <c r="AM661" s="209"/>
      <c r="AN661" s="209"/>
      <c r="AO661" s="209"/>
      <c r="AP661" s="209"/>
      <c r="AQ661" s="209"/>
      <c r="AR661" s="209"/>
      <c r="AS661" s="209"/>
      <c r="AT661" s="209"/>
      <c r="AU661" s="209"/>
      <c r="AV661" s="209"/>
      <c r="AW661" s="209"/>
      <c r="AX661" s="209"/>
      <c r="AY661" s="209"/>
      <c r="AZ661" s="209"/>
      <c r="BA661" s="209"/>
      <c r="BB661" s="209"/>
      <c r="BC661" s="209"/>
      <c r="BD661" s="209"/>
      <c r="BE661" s="209"/>
      <c r="BF661" s="209"/>
      <c r="BG661" s="209"/>
      <c r="BH661" s="209"/>
    </row>
    <row r="662" spans="1:60" ht="22.5" outlineLevel="1" x14ac:dyDescent="0.2">
      <c r="A662" s="229">
        <v>100</v>
      </c>
      <c r="B662" s="230" t="s">
        <v>590</v>
      </c>
      <c r="C662" s="243" t="s">
        <v>591</v>
      </c>
      <c r="D662" s="231" t="s">
        <v>304</v>
      </c>
      <c r="E662" s="232">
        <v>187.20943</v>
      </c>
      <c r="F662" s="233"/>
      <c r="G662" s="234">
        <f>ROUND(E662*F662,2)</f>
        <v>0</v>
      </c>
      <c r="H662" s="233"/>
      <c r="I662" s="234">
        <f>ROUND(E662*H662,2)</f>
        <v>0</v>
      </c>
      <c r="J662" s="233"/>
      <c r="K662" s="234">
        <f>ROUND(E662*J662,2)</f>
        <v>0</v>
      </c>
      <c r="L662" s="234">
        <v>21</v>
      </c>
      <c r="M662" s="234">
        <f>G662*(1+L662/100)</f>
        <v>0</v>
      </c>
      <c r="N662" s="232">
        <v>0</v>
      </c>
      <c r="O662" s="232">
        <f>ROUND(E662*N662,2)</f>
        <v>0</v>
      </c>
      <c r="P662" s="232">
        <v>0</v>
      </c>
      <c r="Q662" s="232">
        <f>ROUND(E662*P662,2)</f>
        <v>0</v>
      </c>
      <c r="R662" s="234" t="s">
        <v>479</v>
      </c>
      <c r="S662" s="234" t="s">
        <v>130</v>
      </c>
      <c r="T662" s="235" t="s">
        <v>130</v>
      </c>
      <c r="U662" s="220">
        <v>0.105</v>
      </c>
      <c r="V662" s="220">
        <f>ROUND(E662*U662,2)</f>
        <v>19.66</v>
      </c>
      <c r="W662" s="220"/>
      <c r="X662" s="220" t="s">
        <v>576</v>
      </c>
      <c r="Y662" s="209"/>
      <c r="Z662" s="209"/>
      <c r="AA662" s="209"/>
      <c r="AB662" s="209"/>
      <c r="AC662" s="209"/>
      <c r="AD662" s="209"/>
      <c r="AE662" s="209"/>
      <c r="AF662" s="209"/>
      <c r="AG662" s="209" t="s">
        <v>577</v>
      </c>
      <c r="AH662" s="209"/>
      <c r="AI662" s="209"/>
      <c r="AJ662" s="209"/>
      <c r="AK662" s="209"/>
      <c r="AL662" s="209"/>
      <c r="AM662" s="209"/>
      <c r="AN662" s="209"/>
      <c r="AO662" s="209"/>
      <c r="AP662" s="209"/>
      <c r="AQ662" s="209"/>
      <c r="AR662" s="209"/>
      <c r="AS662" s="209"/>
      <c r="AT662" s="209"/>
      <c r="AU662" s="209"/>
      <c r="AV662" s="209"/>
      <c r="AW662" s="209"/>
      <c r="AX662" s="209"/>
      <c r="AY662" s="209"/>
      <c r="AZ662" s="209"/>
      <c r="BA662" s="209"/>
      <c r="BB662" s="209"/>
      <c r="BC662" s="209"/>
      <c r="BD662" s="209"/>
      <c r="BE662" s="209"/>
      <c r="BF662" s="209"/>
      <c r="BG662" s="209"/>
      <c r="BH662" s="209"/>
    </row>
    <row r="663" spans="1:60" outlineLevel="1" x14ac:dyDescent="0.2">
      <c r="A663" s="216"/>
      <c r="B663" s="217"/>
      <c r="C663" s="255" t="s">
        <v>578</v>
      </c>
      <c r="D663" s="250"/>
      <c r="E663" s="251"/>
      <c r="F663" s="220"/>
      <c r="G663" s="220"/>
      <c r="H663" s="220"/>
      <c r="I663" s="220"/>
      <c r="J663" s="220"/>
      <c r="K663" s="220"/>
      <c r="L663" s="220"/>
      <c r="M663" s="220"/>
      <c r="N663" s="219"/>
      <c r="O663" s="219"/>
      <c r="P663" s="219"/>
      <c r="Q663" s="219"/>
      <c r="R663" s="220"/>
      <c r="S663" s="220"/>
      <c r="T663" s="220"/>
      <c r="U663" s="220"/>
      <c r="V663" s="220"/>
      <c r="W663" s="220"/>
      <c r="X663" s="220"/>
      <c r="Y663" s="209"/>
      <c r="Z663" s="209"/>
      <c r="AA663" s="209"/>
      <c r="AB663" s="209"/>
      <c r="AC663" s="209"/>
      <c r="AD663" s="209"/>
      <c r="AE663" s="209"/>
      <c r="AF663" s="209"/>
      <c r="AG663" s="209" t="s">
        <v>162</v>
      </c>
      <c r="AH663" s="209">
        <v>0</v>
      </c>
      <c r="AI663" s="209"/>
      <c r="AJ663" s="209"/>
      <c r="AK663" s="209"/>
      <c r="AL663" s="209"/>
      <c r="AM663" s="209"/>
      <c r="AN663" s="209"/>
      <c r="AO663" s="209"/>
      <c r="AP663" s="209"/>
      <c r="AQ663" s="209"/>
      <c r="AR663" s="209"/>
      <c r="AS663" s="209"/>
      <c r="AT663" s="209"/>
      <c r="AU663" s="209"/>
      <c r="AV663" s="209"/>
      <c r="AW663" s="209"/>
      <c r="AX663" s="209"/>
      <c r="AY663" s="209"/>
      <c r="AZ663" s="209"/>
      <c r="BA663" s="209"/>
      <c r="BB663" s="209"/>
      <c r="BC663" s="209"/>
      <c r="BD663" s="209"/>
      <c r="BE663" s="209"/>
      <c r="BF663" s="209"/>
      <c r="BG663" s="209"/>
      <c r="BH663" s="209"/>
    </row>
    <row r="664" spans="1:60" outlineLevel="1" x14ac:dyDescent="0.2">
      <c r="A664" s="216"/>
      <c r="B664" s="217"/>
      <c r="C664" s="255" t="s">
        <v>579</v>
      </c>
      <c r="D664" s="250"/>
      <c r="E664" s="251"/>
      <c r="F664" s="220"/>
      <c r="G664" s="220"/>
      <c r="H664" s="220"/>
      <c r="I664" s="220"/>
      <c r="J664" s="220"/>
      <c r="K664" s="220"/>
      <c r="L664" s="220"/>
      <c r="M664" s="220"/>
      <c r="N664" s="219"/>
      <c r="O664" s="219"/>
      <c r="P664" s="219"/>
      <c r="Q664" s="219"/>
      <c r="R664" s="220"/>
      <c r="S664" s="220"/>
      <c r="T664" s="220"/>
      <c r="U664" s="220"/>
      <c r="V664" s="220"/>
      <c r="W664" s="220"/>
      <c r="X664" s="220"/>
      <c r="Y664" s="209"/>
      <c r="Z664" s="209"/>
      <c r="AA664" s="209"/>
      <c r="AB664" s="209"/>
      <c r="AC664" s="209"/>
      <c r="AD664" s="209"/>
      <c r="AE664" s="209"/>
      <c r="AF664" s="209"/>
      <c r="AG664" s="209" t="s">
        <v>162</v>
      </c>
      <c r="AH664" s="209">
        <v>0</v>
      </c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</row>
    <row r="665" spans="1:60" outlineLevel="1" x14ac:dyDescent="0.2">
      <c r="A665" s="216"/>
      <c r="B665" s="217"/>
      <c r="C665" s="255" t="s">
        <v>592</v>
      </c>
      <c r="D665" s="250"/>
      <c r="E665" s="251">
        <v>187.20943</v>
      </c>
      <c r="F665" s="220"/>
      <c r="G665" s="220"/>
      <c r="H665" s="220"/>
      <c r="I665" s="220"/>
      <c r="J665" s="220"/>
      <c r="K665" s="220"/>
      <c r="L665" s="220"/>
      <c r="M665" s="220"/>
      <c r="N665" s="219"/>
      <c r="O665" s="219"/>
      <c r="P665" s="219"/>
      <c r="Q665" s="219"/>
      <c r="R665" s="220"/>
      <c r="S665" s="220"/>
      <c r="T665" s="220"/>
      <c r="U665" s="220"/>
      <c r="V665" s="220"/>
      <c r="W665" s="220"/>
      <c r="X665" s="220"/>
      <c r="Y665" s="209"/>
      <c r="Z665" s="209"/>
      <c r="AA665" s="209"/>
      <c r="AB665" s="209"/>
      <c r="AC665" s="209"/>
      <c r="AD665" s="209"/>
      <c r="AE665" s="209"/>
      <c r="AF665" s="209"/>
      <c r="AG665" s="209" t="s">
        <v>162</v>
      </c>
      <c r="AH665" s="209">
        <v>0</v>
      </c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</row>
    <row r="666" spans="1:60" outlineLevel="1" x14ac:dyDescent="0.2">
      <c r="A666" s="216"/>
      <c r="B666" s="217"/>
      <c r="C666" s="245"/>
      <c r="D666" s="239"/>
      <c r="E666" s="239"/>
      <c r="F666" s="239"/>
      <c r="G666" s="239"/>
      <c r="H666" s="220"/>
      <c r="I666" s="220"/>
      <c r="J666" s="220"/>
      <c r="K666" s="220"/>
      <c r="L666" s="220"/>
      <c r="M666" s="220"/>
      <c r="N666" s="219"/>
      <c r="O666" s="219"/>
      <c r="P666" s="219"/>
      <c r="Q666" s="219"/>
      <c r="R666" s="220"/>
      <c r="S666" s="220"/>
      <c r="T666" s="220"/>
      <c r="U666" s="220"/>
      <c r="V666" s="220"/>
      <c r="W666" s="220"/>
      <c r="X666" s="220"/>
      <c r="Y666" s="209"/>
      <c r="Z666" s="209"/>
      <c r="AA666" s="209"/>
      <c r="AB666" s="209"/>
      <c r="AC666" s="209"/>
      <c r="AD666" s="209"/>
      <c r="AE666" s="209"/>
      <c r="AF666" s="209"/>
      <c r="AG666" s="209" t="s">
        <v>136</v>
      </c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</row>
    <row r="667" spans="1:60" outlineLevel="1" x14ac:dyDescent="0.2">
      <c r="A667" s="229">
        <v>101</v>
      </c>
      <c r="B667" s="230" t="s">
        <v>593</v>
      </c>
      <c r="C667" s="243" t="s">
        <v>594</v>
      </c>
      <c r="D667" s="231" t="s">
        <v>304</v>
      </c>
      <c r="E667" s="232">
        <v>37.441890000000001</v>
      </c>
      <c r="F667" s="233"/>
      <c r="G667" s="234">
        <f>ROUND(E667*F667,2)</f>
        <v>0</v>
      </c>
      <c r="H667" s="233"/>
      <c r="I667" s="234">
        <f>ROUND(E667*H667,2)</f>
        <v>0</v>
      </c>
      <c r="J667" s="233"/>
      <c r="K667" s="234">
        <f>ROUND(E667*J667,2)</f>
        <v>0</v>
      </c>
      <c r="L667" s="234">
        <v>21</v>
      </c>
      <c r="M667" s="234">
        <f>G667*(1+L667/100)</f>
        <v>0</v>
      </c>
      <c r="N667" s="232">
        <v>0</v>
      </c>
      <c r="O667" s="232">
        <f>ROUND(E667*N667,2)</f>
        <v>0</v>
      </c>
      <c r="P667" s="232">
        <v>0</v>
      </c>
      <c r="Q667" s="232">
        <f>ROUND(E667*P667,2)</f>
        <v>0</v>
      </c>
      <c r="R667" s="234" t="s">
        <v>479</v>
      </c>
      <c r="S667" s="234" t="s">
        <v>130</v>
      </c>
      <c r="T667" s="235" t="s">
        <v>130</v>
      </c>
      <c r="U667" s="220">
        <v>0</v>
      </c>
      <c r="V667" s="220">
        <f>ROUND(E667*U667,2)</f>
        <v>0</v>
      </c>
      <c r="W667" s="220"/>
      <c r="X667" s="220" t="s">
        <v>576</v>
      </c>
      <c r="Y667" s="209"/>
      <c r="Z667" s="209"/>
      <c r="AA667" s="209"/>
      <c r="AB667" s="209"/>
      <c r="AC667" s="209"/>
      <c r="AD667" s="209"/>
      <c r="AE667" s="209"/>
      <c r="AF667" s="209"/>
      <c r="AG667" s="209" t="s">
        <v>577</v>
      </c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</row>
    <row r="668" spans="1:60" outlineLevel="1" x14ac:dyDescent="0.2">
      <c r="A668" s="216"/>
      <c r="B668" s="217"/>
      <c r="C668" s="255" t="s">
        <v>578</v>
      </c>
      <c r="D668" s="250"/>
      <c r="E668" s="251"/>
      <c r="F668" s="220"/>
      <c r="G668" s="220"/>
      <c r="H668" s="220"/>
      <c r="I668" s="220"/>
      <c r="J668" s="220"/>
      <c r="K668" s="220"/>
      <c r="L668" s="220"/>
      <c r="M668" s="220"/>
      <c r="N668" s="219"/>
      <c r="O668" s="219"/>
      <c r="P668" s="219"/>
      <c r="Q668" s="219"/>
      <c r="R668" s="220"/>
      <c r="S668" s="220"/>
      <c r="T668" s="220"/>
      <c r="U668" s="220"/>
      <c r="V668" s="220"/>
      <c r="W668" s="220"/>
      <c r="X668" s="220"/>
      <c r="Y668" s="209"/>
      <c r="Z668" s="209"/>
      <c r="AA668" s="209"/>
      <c r="AB668" s="209"/>
      <c r="AC668" s="209"/>
      <c r="AD668" s="209"/>
      <c r="AE668" s="209"/>
      <c r="AF668" s="209"/>
      <c r="AG668" s="209" t="s">
        <v>162</v>
      </c>
      <c r="AH668" s="209">
        <v>0</v>
      </c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</row>
    <row r="669" spans="1:60" outlineLevel="1" x14ac:dyDescent="0.2">
      <c r="A669" s="216"/>
      <c r="B669" s="217"/>
      <c r="C669" s="255" t="s">
        <v>579</v>
      </c>
      <c r="D669" s="250"/>
      <c r="E669" s="251"/>
      <c r="F669" s="220"/>
      <c r="G669" s="220"/>
      <c r="H669" s="220"/>
      <c r="I669" s="220"/>
      <c r="J669" s="220"/>
      <c r="K669" s="220"/>
      <c r="L669" s="220"/>
      <c r="M669" s="220"/>
      <c r="N669" s="219"/>
      <c r="O669" s="219"/>
      <c r="P669" s="219"/>
      <c r="Q669" s="219"/>
      <c r="R669" s="220"/>
      <c r="S669" s="220"/>
      <c r="T669" s="220"/>
      <c r="U669" s="220"/>
      <c r="V669" s="220"/>
      <c r="W669" s="220"/>
      <c r="X669" s="220"/>
      <c r="Y669" s="209"/>
      <c r="Z669" s="209"/>
      <c r="AA669" s="209"/>
      <c r="AB669" s="209"/>
      <c r="AC669" s="209"/>
      <c r="AD669" s="209"/>
      <c r="AE669" s="209"/>
      <c r="AF669" s="209"/>
      <c r="AG669" s="209" t="s">
        <v>162</v>
      </c>
      <c r="AH669" s="209">
        <v>0</v>
      </c>
      <c r="AI669" s="209"/>
      <c r="AJ669" s="209"/>
      <c r="AK669" s="209"/>
      <c r="AL669" s="209"/>
      <c r="AM669" s="209"/>
      <c r="AN669" s="209"/>
      <c r="AO669" s="209"/>
      <c r="AP669" s="209"/>
      <c r="AQ669" s="209"/>
      <c r="AR669" s="209"/>
      <c r="AS669" s="209"/>
      <c r="AT669" s="209"/>
      <c r="AU669" s="209"/>
      <c r="AV669" s="209"/>
      <c r="AW669" s="209"/>
      <c r="AX669" s="209"/>
      <c r="AY669" s="209"/>
      <c r="AZ669" s="209"/>
      <c r="BA669" s="209"/>
      <c r="BB669" s="209"/>
      <c r="BC669" s="209"/>
      <c r="BD669" s="209"/>
      <c r="BE669" s="209"/>
      <c r="BF669" s="209"/>
      <c r="BG669" s="209"/>
      <c r="BH669" s="209"/>
    </row>
    <row r="670" spans="1:60" outlineLevel="1" x14ac:dyDescent="0.2">
      <c r="A670" s="216"/>
      <c r="B670" s="217"/>
      <c r="C670" s="255" t="s">
        <v>580</v>
      </c>
      <c r="D670" s="250"/>
      <c r="E670" s="251">
        <v>37.441890000000001</v>
      </c>
      <c r="F670" s="220"/>
      <c r="G670" s="220"/>
      <c r="H670" s="220"/>
      <c r="I670" s="220"/>
      <c r="J670" s="220"/>
      <c r="K670" s="220"/>
      <c r="L670" s="220"/>
      <c r="M670" s="220"/>
      <c r="N670" s="219"/>
      <c r="O670" s="219"/>
      <c r="P670" s="219"/>
      <c r="Q670" s="219"/>
      <c r="R670" s="220"/>
      <c r="S670" s="220"/>
      <c r="T670" s="220"/>
      <c r="U670" s="220"/>
      <c r="V670" s="220"/>
      <c r="W670" s="220"/>
      <c r="X670" s="220"/>
      <c r="Y670" s="209"/>
      <c r="Z670" s="209"/>
      <c r="AA670" s="209"/>
      <c r="AB670" s="209"/>
      <c r="AC670" s="209"/>
      <c r="AD670" s="209"/>
      <c r="AE670" s="209"/>
      <c r="AF670" s="209"/>
      <c r="AG670" s="209" t="s">
        <v>162</v>
      </c>
      <c r="AH670" s="209">
        <v>0</v>
      </c>
      <c r="AI670" s="209"/>
      <c r="AJ670" s="209"/>
      <c r="AK670" s="209"/>
      <c r="AL670" s="209"/>
      <c r="AM670" s="209"/>
      <c r="AN670" s="209"/>
      <c r="AO670" s="209"/>
      <c r="AP670" s="209"/>
      <c r="AQ670" s="209"/>
      <c r="AR670" s="209"/>
      <c r="AS670" s="209"/>
      <c r="AT670" s="209"/>
      <c r="AU670" s="209"/>
      <c r="AV670" s="209"/>
      <c r="AW670" s="209"/>
      <c r="AX670" s="209"/>
      <c r="AY670" s="209"/>
      <c r="AZ670" s="209"/>
      <c r="BA670" s="209"/>
      <c r="BB670" s="209"/>
      <c r="BC670" s="209"/>
      <c r="BD670" s="209"/>
      <c r="BE670" s="209"/>
      <c r="BF670" s="209"/>
      <c r="BG670" s="209"/>
      <c r="BH670" s="209"/>
    </row>
    <row r="671" spans="1:60" outlineLevel="1" x14ac:dyDescent="0.2">
      <c r="A671" s="216"/>
      <c r="B671" s="217"/>
      <c r="C671" s="245"/>
      <c r="D671" s="239"/>
      <c r="E671" s="239"/>
      <c r="F671" s="239"/>
      <c r="G671" s="239"/>
      <c r="H671" s="220"/>
      <c r="I671" s="220"/>
      <c r="J671" s="220"/>
      <c r="K671" s="220"/>
      <c r="L671" s="220"/>
      <c r="M671" s="220"/>
      <c r="N671" s="219"/>
      <c r="O671" s="219"/>
      <c r="P671" s="219"/>
      <c r="Q671" s="219"/>
      <c r="R671" s="220"/>
      <c r="S671" s="220"/>
      <c r="T671" s="220"/>
      <c r="U671" s="220"/>
      <c r="V671" s="220"/>
      <c r="W671" s="220"/>
      <c r="X671" s="220"/>
      <c r="Y671" s="209"/>
      <c r="Z671" s="209"/>
      <c r="AA671" s="209"/>
      <c r="AB671" s="209"/>
      <c r="AC671" s="209"/>
      <c r="AD671" s="209"/>
      <c r="AE671" s="209"/>
      <c r="AF671" s="209"/>
      <c r="AG671" s="209" t="s">
        <v>136</v>
      </c>
      <c r="AH671" s="209"/>
      <c r="AI671" s="209"/>
      <c r="AJ671" s="209"/>
      <c r="AK671" s="209"/>
      <c r="AL671" s="209"/>
      <c r="AM671" s="209"/>
      <c r="AN671" s="209"/>
      <c r="AO671" s="209"/>
      <c r="AP671" s="209"/>
      <c r="AQ671" s="209"/>
      <c r="AR671" s="209"/>
      <c r="AS671" s="209"/>
      <c r="AT671" s="209"/>
      <c r="AU671" s="209"/>
      <c r="AV671" s="209"/>
      <c r="AW671" s="209"/>
      <c r="AX671" s="209"/>
      <c r="AY671" s="209"/>
      <c r="AZ671" s="209"/>
      <c r="BA671" s="209"/>
      <c r="BB671" s="209"/>
      <c r="BC671" s="209"/>
      <c r="BD671" s="209"/>
      <c r="BE671" s="209"/>
      <c r="BF671" s="209"/>
      <c r="BG671" s="209"/>
      <c r="BH671" s="209"/>
    </row>
    <row r="672" spans="1:60" x14ac:dyDescent="0.2">
      <c r="A672" s="3"/>
      <c r="B672" s="4"/>
      <c r="C672" s="247"/>
      <c r="D672" s="6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AE672">
        <v>15</v>
      </c>
      <c r="AF672">
        <v>21</v>
      </c>
      <c r="AG672" t="s">
        <v>112</v>
      </c>
    </row>
    <row r="673" spans="1:33" x14ac:dyDescent="0.2">
      <c r="A673" s="212"/>
      <c r="B673" s="213" t="s">
        <v>29</v>
      </c>
      <c r="C673" s="248"/>
      <c r="D673" s="214"/>
      <c r="E673" s="215"/>
      <c r="F673" s="215"/>
      <c r="G673" s="241">
        <f>G8+G27+G180+G206+G246+G289+G370+G394+G452+G480+G548+G555+G577+G617+G639</f>
        <v>0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AE673">
        <f>SUMIF(L7:L671,AE672,G7:G671)</f>
        <v>0</v>
      </c>
      <c r="AF673">
        <f>SUMIF(L7:L671,AF672,G7:G671)</f>
        <v>0</v>
      </c>
      <c r="AG673" t="s">
        <v>158</v>
      </c>
    </row>
    <row r="674" spans="1:33" x14ac:dyDescent="0.2">
      <c r="C674" s="249"/>
      <c r="D674" s="10"/>
      <c r="AG674" t="s">
        <v>159</v>
      </c>
    </row>
    <row r="675" spans="1:33" x14ac:dyDescent="0.2">
      <c r="D675" s="10"/>
    </row>
    <row r="676" spans="1:33" x14ac:dyDescent="0.2">
      <c r="D676" s="10"/>
    </row>
    <row r="677" spans="1:33" x14ac:dyDescent="0.2">
      <c r="D677" s="10"/>
    </row>
    <row r="678" spans="1:33" x14ac:dyDescent="0.2">
      <c r="D678" s="10"/>
    </row>
    <row r="679" spans="1:33" x14ac:dyDescent="0.2">
      <c r="D679" s="10"/>
    </row>
    <row r="680" spans="1:33" x14ac:dyDescent="0.2">
      <c r="D680" s="10"/>
    </row>
    <row r="681" spans="1:33" x14ac:dyDescent="0.2">
      <c r="D681" s="10"/>
    </row>
    <row r="682" spans="1:33" x14ac:dyDescent="0.2">
      <c r="D682" s="10"/>
    </row>
    <row r="683" spans="1:33" x14ac:dyDescent="0.2">
      <c r="D683" s="10"/>
    </row>
    <row r="684" spans="1:33" x14ac:dyDescent="0.2">
      <c r="D684" s="10"/>
    </row>
    <row r="685" spans="1:33" x14ac:dyDescent="0.2">
      <c r="D685" s="10"/>
    </row>
    <row r="686" spans="1:33" x14ac:dyDescent="0.2">
      <c r="D686" s="10"/>
    </row>
    <row r="687" spans="1:33" x14ac:dyDescent="0.2">
      <c r="D687" s="10"/>
    </row>
    <row r="688" spans="1:33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D13" sheet="1"/>
  <mergeCells count="149">
    <mergeCell ref="C655:G655"/>
    <mergeCell ref="C657:G657"/>
    <mergeCell ref="C661:G661"/>
    <mergeCell ref="C666:G666"/>
    <mergeCell ref="C671:G671"/>
    <mergeCell ref="C635:G635"/>
    <mergeCell ref="C637:G637"/>
    <mergeCell ref="C638:G638"/>
    <mergeCell ref="C644:G644"/>
    <mergeCell ref="C646:G646"/>
    <mergeCell ref="C650:G650"/>
    <mergeCell ref="C623:G623"/>
    <mergeCell ref="C625:G625"/>
    <mergeCell ref="C627:G627"/>
    <mergeCell ref="C629:G629"/>
    <mergeCell ref="C631:G631"/>
    <mergeCell ref="C633:G633"/>
    <mergeCell ref="C600:G600"/>
    <mergeCell ref="C613:G613"/>
    <mergeCell ref="C615:G615"/>
    <mergeCell ref="C616:G616"/>
    <mergeCell ref="C619:G619"/>
    <mergeCell ref="C621:G621"/>
    <mergeCell ref="C564:G564"/>
    <mergeCell ref="C573:G573"/>
    <mergeCell ref="C575:G575"/>
    <mergeCell ref="C576:G576"/>
    <mergeCell ref="C579:G579"/>
    <mergeCell ref="C594:G594"/>
    <mergeCell ref="C526:G526"/>
    <mergeCell ref="C540:G540"/>
    <mergeCell ref="C545:G545"/>
    <mergeCell ref="C547:G547"/>
    <mergeCell ref="C550:G550"/>
    <mergeCell ref="C554:G554"/>
    <mergeCell ref="C498:G498"/>
    <mergeCell ref="C504:G504"/>
    <mergeCell ref="C506:G506"/>
    <mergeCell ref="C510:G510"/>
    <mergeCell ref="C515:G515"/>
    <mergeCell ref="C520:G520"/>
    <mergeCell ref="C477:G477"/>
    <mergeCell ref="C479:G479"/>
    <mergeCell ref="C482:G482"/>
    <mergeCell ref="C486:G486"/>
    <mergeCell ref="C488:G488"/>
    <mergeCell ref="C493:G493"/>
    <mergeCell ref="C461:G461"/>
    <mergeCell ref="C465:G465"/>
    <mergeCell ref="C469:G469"/>
    <mergeCell ref="C471:G471"/>
    <mergeCell ref="C473:G473"/>
    <mergeCell ref="C475:G475"/>
    <mergeCell ref="C434:G434"/>
    <mergeCell ref="C435:G435"/>
    <mergeCell ref="C438:G438"/>
    <mergeCell ref="C451:G451"/>
    <mergeCell ref="C454:G454"/>
    <mergeCell ref="C457:G457"/>
    <mergeCell ref="C390:G390"/>
    <mergeCell ref="C393:G393"/>
    <mergeCell ref="C403:G403"/>
    <mergeCell ref="C416:G416"/>
    <mergeCell ref="C421:G421"/>
    <mergeCell ref="C432:G432"/>
    <mergeCell ref="C351:G351"/>
    <mergeCell ref="C357:G357"/>
    <mergeCell ref="C364:G364"/>
    <mergeCell ref="C369:G369"/>
    <mergeCell ref="C384:G384"/>
    <mergeCell ref="C388:G388"/>
    <mergeCell ref="C329:G329"/>
    <mergeCell ref="C333:G333"/>
    <mergeCell ref="C335:G335"/>
    <mergeCell ref="C341:G341"/>
    <mergeCell ref="C343:G343"/>
    <mergeCell ref="C349:G349"/>
    <mergeCell ref="C302:G302"/>
    <mergeCell ref="C304:G304"/>
    <mergeCell ref="C310:G310"/>
    <mergeCell ref="C316:G316"/>
    <mergeCell ref="C321:G321"/>
    <mergeCell ref="C327:G327"/>
    <mergeCell ref="C272:G272"/>
    <mergeCell ref="C284:G284"/>
    <mergeCell ref="C288:G288"/>
    <mergeCell ref="C291:G291"/>
    <mergeCell ref="C296:G296"/>
    <mergeCell ref="C298:G298"/>
    <mergeCell ref="C236:G236"/>
    <mergeCell ref="C245:G245"/>
    <mergeCell ref="C250:G250"/>
    <mergeCell ref="C262:G262"/>
    <mergeCell ref="C267:G267"/>
    <mergeCell ref="C269:G269"/>
    <mergeCell ref="C205:G205"/>
    <mergeCell ref="C208:G208"/>
    <mergeCell ref="C216:G216"/>
    <mergeCell ref="C218:G218"/>
    <mergeCell ref="C226:G226"/>
    <mergeCell ref="C228:G228"/>
    <mergeCell ref="C175:G175"/>
    <mergeCell ref="C179:G179"/>
    <mergeCell ref="C193:G193"/>
    <mergeCell ref="C195:G195"/>
    <mergeCell ref="C199:G199"/>
    <mergeCell ref="C201:G201"/>
    <mergeCell ref="C160:G160"/>
    <mergeCell ref="C163:G163"/>
    <mergeCell ref="C165:G165"/>
    <mergeCell ref="C168:G168"/>
    <mergeCell ref="C170:G170"/>
    <mergeCell ref="C173:G173"/>
    <mergeCell ref="C126:G126"/>
    <mergeCell ref="C137:G137"/>
    <mergeCell ref="C139:G139"/>
    <mergeCell ref="C150:G150"/>
    <mergeCell ref="C154:G154"/>
    <mergeCell ref="C158:G158"/>
    <mergeCell ref="C106:G106"/>
    <mergeCell ref="C108:G108"/>
    <mergeCell ref="C111:G111"/>
    <mergeCell ref="C115:G115"/>
    <mergeCell ref="C117:G117"/>
    <mergeCell ref="C124:G124"/>
    <mergeCell ref="C79:G79"/>
    <mergeCell ref="C81:G81"/>
    <mergeCell ref="C85:G85"/>
    <mergeCell ref="C87:G87"/>
    <mergeCell ref="C90:G90"/>
    <mergeCell ref="C92:G92"/>
    <mergeCell ref="C62:G62"/>
    <mergeCell ref="C64:G64"/>
    <mergeCell ref="C67:G67"/>
    <mergeCell ref="C69:G69"/>
    <mergeCell ref="C73:G73"/>
    <mergeCell ref="C75:G75"/>
    <mergeCell ref="C32:G32"/>
    <mergeCell ref="C41:G41"/>
    <mergeCell ref="C43:G43"/>
    <mergeCell ref="C46:G46"/>
    <mergeCell ref="C48:G48"/>
    <mergeCell ref="C58:G58"/>
    <mergeCell ref="A1:G1"/>
    <mergeCell ref="C2:G2"/>
    <mergeCell ref="C3:G3"/>
    <mergeCell ref="C4:G4"/>
    <mergeCell ref="C26:G26"/>
    <mergeCell ref="C29:G29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4" t="s">
        <v>99</v>
      </c>
      <c r="B1" s="194"/>
      <c r="C1" s="194"/>
      <c r="D1" s="194"/>
      <c r="E1" s="194"/>
      <c r="F1" s="194"/>
      <c r="G1" s="194"/>
      <c r="AG1" t="s">
        <v>100</v>
      </c>
    </row>
    <row r="2" spans="1:60" ht="24.95" customHeight="1" x14ac:dyDescent="0.2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101</v>
      </c>
    </row>
    <row r="3" spans="1:60" ht="24.95" customHeight="1" x14ac:dyDescent="0.2">
      <c r="A3" s="195" t="s">
        <v>8</v>
      </c>
      <c r="B3" s="49" t="s">
        <v>45</v>
      </c>
      <c r="C3" s="198" t="s">
        <v>46</v>
      </c>
      <c r="D3" s="196"/>
      <c r="E3" s="196"/>
      <c r="F3" s="196"/>
      <c r="G3" s="197"/>
      <c r="AC3" s="174" t="s">
        <v>101</v>
      </c>
      <c r="AG3" t="s">
        <v>102</v>
      </c>
    </row>
    <row r="4" spans="1:60" ht="24.95" customHeight="1" x14ac:dyDescent="0.2">
      <c r="A4" s="199" t="s">
        <v>9</v>
      </c>
      <c r="B4" s="200" t="s">
        <v>51</v>
      </c>
      <c r="C4" s="201" t="s">
        <v>52</v>
      </c>
      <c r="D4" s="202"/>
      <c r="E4" s="202"/>
      <c r="F4" s="202"/>
      <c r="G4" s="203"/>
      <c r="AG4" t="s">
        <v>103</v>
      </c>
    </row>
    <row r="5" spans="1:60" x14ac:dyDescent="0.2">
      <c r="D5" s="10"/>
    </row>
    <row r="6" spans="1:60" ht="38.25" x14ac:dyDescent="0.2">
      <c r="A6" s="205" t="s">
        <v>104</v>
      </c>
      <c r="B6" s="207" t="s">
        <v>105</v>
      </c>
      <c r="C6" s="207" t="s">
        <v>106</v>
      </c>
      <c r="D6" s="206" t="s">
        <v>107</v>
      </c>
      <c r="E6" s="205" t="s">
        <v>108</v>
      </c>
      <c r="F6" s="204" t="s">
        <v>109</v>
      </c>
      <c r="G6" s="205" t="s">
        <v>29</v>
      </c>
      <c r="H6" s="208" t="s">
        <v>30</v>
      </c>
      <c r="I6" s="208" t="s">
        <v>110</v>
      </c>
      <c r="J6" s="208" t="s">
        <v>31</v>
      </c>
      <c r="K6" s="208" t="s">
        <v>111</v>
      </c>
      <c r="L6" s="208" t="s">
        <v>112</v>
      </c>
      <c r="M6" s="208" t="s">
        <v>113</v>
      </c>
      <c r="N6" s="208" t="s">
        <v>114</v>
      </c>
      <c r="O6" s="208" t="s">
        <v>115</v>
      </c>
      <c r="P6" s="208" t="s">
        <v>116</v>
      </c>
      <c r="Q6" s="208" t="s">
        <v>117</v>
      </c>
      <c r="R6" s="208" t="s">
        <v>118</v>
      </c>
      <c r="S6" s="208" t="s">
        <v>119</v>
      </c>
      <c r="T6" s="208" t="s">
        <v>120</v>
      </c>
      <c r="U6" s="208" t="s">
        <v>121</v>
      </c>
      <c r="V6" s="208" t="s">
        <v>122</v>
      </c>
      <c r="W6" s="208" t="s">
        <v>123</v>
      </c>
      <c r="X6" s="208" t="s">
        <v>124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</row>
    <row r="8" spans="1:60" x14ac:dyDescent="0.2">
      <c r="A8" s="223" t="s">
        <v>125</v>
      </c>
      <c r="B8" s="224" t="s">
        <v>66</v>
      </c>
      <c r="C8" s="242" t="s">
        <v>67</v>
      </c>
      <c r="D8" s="225"/>
      <c r="E8" s="226"/>
      <c r="F8" s="227"/>
      <c r="G8" s="227">
        <f>SUMIF(AG9:AG30,"&lt;&gt;NOR",G9:G30)</f>
        <v>0</v>
      </c>
      <c r="H8" s="227"/>
      <c r="I8" s="227">
        <f>SUM(I9:I30)</f>
        <v>0</v>
      </c>
      <c r="J8" s="227"/>
      <c r="K8" s="227">
        <f>SUM(K9:K30)</f>
        <v>0</v>
      </c>
      <c r="L8" s="227"/>
      <c r="M8" s="227">
        <f>SUM(M9:M30)</f>
        <v>0</v>
      </c>
      <c r="N8" s="226"/>
      <c r="O8" s="226">
        <f>SUM(O9:O30)</f>
        <v>0</v>
      </c>
      <c r="P8" s="226"/>
      <c r="Q8" s="226">
        <f>SUM(Q9:Q30)</f>
        <v>0</v>
      </c>
      <c r="R8" s="227"/>
      <c r="S8" s="227"/>
      <c r="T8" s="228"/>
      <c r="U8" s="222"/>
      <c r="V8" s="222">
        <f>SUM(V9:V30)</f>
        <v>0</v>
      </c>
      <c r="W8" s="222"/>
      <c r="X8" s="222"/>
      <c r="AG8" t="s">
        <v>126</v>
      </c>
    </row>
    <row r="9" spans="1:60" outlineLevel="1" x14ac:dyDescent="0.2">
      <c r="A9" s="229">
        <v>1</v>
      </c>
      <c r="B9" s="230" t="s">
        <v>595</v>
      </c>
      <c r="C9" s="243" t="s">
        <v>596</v>
      </c>
      <c r="D9" s="231" t="s">
        <v>194</v>
      </c>
      <c r="E9" s="232">
        <v>264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146</v>
      </c>
      <c r="T9" s="235" t="s">
        <v>131</v>
      </c>
      <c r="U9" s="220">
        <v>0</v>
      </c>
      <c r="V9" s="220">
        <f>ROUND(E9*U9,2)</f>
        <v>0</v>
      </c>
      <c r="W9" s="220"/>
      <c r="X9" s="220" t="s">
        <v>147</v>
      </c>
      <c r="Y9" s="209"/>
      <c r="Z9" s="209"/>
      <c r="AA9" s="209"/>
      <c r="AB9" s="209"/>
      <c r="AC9" s="209"/>
      <c r="AD9" s="209"/>
      <c r="AE9" s="209"/>
      <c r="AF9" s="209"/>
      <c r="AG9" s="209" t="s">
        <v>396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">
      <c r="A10" s="216"/>
      <c r="B10" s="217"/>
      <c r="C10" s="246"/>
      <c r="D10" s="240"/>
      <c r="E10" s="240"/>
      <c r="F10" s="240"/>
      <c r="G10" s="24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09"/>
      <c r="Z10" s="209"/>
      <c r="AA10" s="209"/>
      <c r="AB10" s="209"/>
      <c r="AC10" s="209"/>
      <c r="AD10" s="209"/>
      <c r="AE10" s="209"/>
      <c r="AF10" s="209"/>
      <c r="AG10" s="209" t="s">
        <v>136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">
      <c r="A11" s="229">
        <v>2</v>
      </c>
      <c r="B11" s="230" t="s">
        <v>597</v>
      </c>
      <c r="C11" s="243" t="s">
        <v>598</v>
      </c>
      <c r="D11" s="231" t="s">
        <v>194</v>
      </c>
      <c r="E11" s="232">
        <v>264</v>
      </c>
      <c r="F11" s="233"/>
      <c r="G11" s="234">
        <f>ROUND(E11*F11,2)</f>
        <v>0</v>
      </c>
      <c r="H11" s="233"/>
      <c r="I11" s="234">
        <f>ROUND(E11*H11,2)</f>
        <v>0</v>
      </c>
      <c r="J11" s="233"/>
      <c r="K11" s="234">
        <f>ROUND(E11*J11,2)</f>
        <v>0</v>
      </c>
      <c r="L11" s="234">
        <v>21</v>
      </c>
      <c r="M11" s="234">
        <f>G11*(1+L11/100)</f>
        <v>0</v>
      </c>
      <c r="N11" s="232">
        <v>0</v>
      </c>
      <c r="O11" s="232">
        <f>ROUND(E11*N11,2)</f>
        <v>0</v>
      </c>
      <c r="P11" s="232">
        <v>0</v>
      </c>
      <c r="Q11" s="232">
        <f>ROUND(E11*P11,2)</f>
        <v>0</v>
      </c>
      <c r="R11" s="234"/>
      <c r="S11" s="234" t="s">
        <v>146</v>
      </c>
      <c r="T11" s="235" t="s">
        <v>131</v>
      </c>
      <c r="U11" s="220">
        <v>0</v>
      </c>
      <c r="V11" s="220">
        <f>ROUND(E11*U11,2)</f>
        <v>0</v>
      </c>
      <c r="W11" s="220"/>
      <c r="X11" s="220" t="s">
        <v>147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396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">
      <c r="A12" s="216"/>
      <c r="B12" s="217"/>
      <c r="C12" s="246"/>
      <c r="D12" s="240"/>
      <c r="E12" s="240"/>
      <c r="F12" s="240"/>
      <c r="G12" s="24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09"/>
      <c r="Z12" s="209"/>
      <c r="AA12" s="209"/>
      <c r="AB12" s="209"/>
      <c r="AC12" s="209"/>
      <c r="AD12" s="209"/>
      <c r="AE12" s="209"/>
      <c r="AF12" s="209"/>
      <c r="AG12" s="209" t="s">
        <v>136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">
      <c r="A13" s="229">
        <v>3</v>
      </c>
      <c r="B13" s="230" t="s">
        <v>599</v>
      </c>
      <c r="C13" s="243" t="s">
        <v>600</v>
      </c>
      <c r="D13" s="231" t="s">
        <v>194</v>
      </c>
      <c r="E13" s="232">
        <v>55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21</v>
      </c>
      <c r="M13" s="234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4"/>
      <c r="S13" s="234" t="s">
        <v>146</v>
      </c>
      <c r="T13" s="235" t="s">
        <v>131</v>
      </c>
      <c r="U13" s="220">
        <v>0</v>
      </c>
      <c r="V13" s="220">
        <f>ROUND(E13*U13,2)</f>
        <v>0</v>
      </c>
      <c r="W13" s="220"/>
      <c r="X13" s="220" t="s">
        <v>147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396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">
      <c r="A14" s="216"/>
      <c r="B14" s="217"/>
      <c r="C14" s="246"/>
      <c r="D14" s="240"/>
      <c r="E14" s="240"/>
      <c r="F14" s="240"/>
      <c r="G14" s="24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09"/>
      <c r="Z14" s="209"/>
      <c r="AA14" s="209"/>
      <c r="AB14" s="209"/>
      <c r="AC14" s="209"/>
      <c r="AD14" s="209"/>
      <c r="AE14" s="209"/>
      <c r="AF14" s="209"/>
      <c r="AG14" s="209" t="s">
        <v>136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">
      <c r="A15" s="229">
        <v>4</v>
      </c>
      <c r="B15" s="230" t="s">
        <v>601</v>
      </c>
      <c r="C15" s="243" t="s">
        <v>602</v>
      </c>
      <c r="D15" s="231" t="s">
        <v>304</v>
      </c>
      <c r="E15" s="232">
        <v>94</v>
      </c>
      <c r="F15" s="233"/>
      <c r="G15" s="234">
        <f>ROUND(E15*F15,2)</f>
        <v>0</v>
      </c>
      <c r="H15" s="233"/>
      <c r="I15" s="234">
        <f>ROUND(E15*H15,2)</f>
        <v>0</v>
      </c>
      <c r="J15" s="233"/>
      <c r="K15" s="234">
        <f>ROUND(E15*J15,2)</f>
        <v>0</v>
      </c>
      <c r="L15" s="234">
        <v>21</v>
      </c>
      <c r="M15" s="234">
        <f>G15*(1+L15/100)</f>
        <v>0</v>
      </c>
      <c r="N15" s="232">
        <v>0</v>
      </c>
      <c r="O15" s="232">
        <f>ROUND(E15*N15,2)</f>
        <v>0</v>
      </c>
      <c r="P15" s="232">
        <v>0</v>
      </c>
      <c r="Q15" s="232">
        <f>ROUND(E15*P15,2)</f>
        <v>0</v>
      </c>
      <c r="R15" s="234"/>
      <c r="S15" s="234" t="s">
        <v>146</v>
      </c>
      <c r="T15" s="235" t="s">
        <v>131</v>
      </c>
      <c r="U15" s="220">
        <v>0</v>
      </c>
      <c r="V15" s="220">
        <f>ROUND(E15*U15,2)</f>
        <v>0</v>
      </c>
      <c r="W15" s="220"/>
      <c r="X15" s="220" t="s">
        <v>147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396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">
      <c r="A16" s="216"/>
      <c r="B16" s="217"/>
      <c r="C16" s="246"/>
      <c r="D16" s="240"/>
      <c r="E16" s="240"/>
      <c r="F16" s="240"/>
      <c r="G16" s="24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09"/>
      <c r="Z16" s="209"/>
      <c r="AA16" s="209"/>
      <c r="AB16" s="209"/>
      <c r="AC16" s="209"/>
      <c r="AD16" s="209"/>
      <c r="AE16" s="209"/>
      <c r="AF16" s="209"/>
      <c r="AG16" s="209" t="s">
        <v>136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">
      <c r="A17" s="229">
        <v>5</v>
      </c>
      <c r="B17" s="230" t="s">
        <v>603</v>
      </c>
      <c r="C17" s="243" t="s">
        <v>604</v>
      </c>
      <c r="D17" s="231" t="s">
        <v>194</v>
      </c>
      <c r="E17" s="232">
        <v>54</v>
      </c>
      <c r="F17" s="233"/>
      <c r="G17" s="234">
        <f>ROUND(E17*F17,2)</f>
        <v>0</v>
      </c>
      <c r="H17" s="233"/>
      <c r="I17" s="234">
        <f>ROUND(E17*H17,2)</f>
        <v>0</v>
      </c>
      <c r="J17" s="233"/>
      <c r="K17" s="234">
        <f>ROUND(E17*J17,2)</f>
        <v>0</v>
      </c>
      <c r="L17" s="234">
        <v>21</v>
      </c>
      <c r="M17" s="234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4"/>
      <c r="S17" s="234" t="s">
        <v>146</v>
      </c>
      <c r="T17" s="235" t="s">
        <v>131</v>
      </c>
      <c r="U17" s="220">
        <v>0</v>
      </c>
      <c r="V17" s="220">
        <f>ROUND(E17*U17,2)</f>
        <v>0</v>
      </c>
      <c r="W17" s="220"/>
      <c r="X17" s="220" t="s">
        <v>147</v>
      </c>
      <c r="Y17" s="209"/>
      <c r="Z17" s="209"/>
      <c r="AA17" s="209"/>
      <c r="AB17" s="209"/>
      <c r="AC17" s="209"/>
      <c r="AD17" s="209"/>
      <c r="AE17" s="209"/>
      <c r="AF17" s="209"/>
      <c r="AG17" s="209" t="s">
        <v>396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">
      <c r="A18" s="216"/>
      <c r="B18" s="217"/>
      <c r="C18" s="246"/>
      <c r="D18" s="240"/>
      <c r="E18" s="240"/>
      <c r="F18" s="240"/>
      <c r="G18" s="24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09"/>
      <c r="Z18" s="209"/>
      <c r="AA18" s="209"/>
      <c r="AB18" s="209"/>
      <c r="AC18" s="209"/>
      <c r="AD18" s="209"/>
      <c r="AE18" s="209"/>
      <c r="AF18" s="209"/>
      <c r="AG18" s="209" t="s">
        <v>136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">
      <c r="A19" s="229">
        <v>6</v>
      </c>
      <c r="B19" s="230" t="s">
        <v>605</v>
      </c>
      <c r="C19" s="243" t="s">
        <v>606</v>
      </c>
      <c r="D19" s="231" t="s">
        <v>194</v>
      </c>
      <c r="E19" s="232">
        <v>64</v>
      </c>
      <c r="F19" s="233"/>
      <c r="G19" s="234">
        <f>ROUND(E19*F19,2)</f>
        <v>0</v>
      </c>
      <c r="H19" s="233"/>
      <c r="I19" s="234">
        <f>ROUND(E19*H19,2)</f>
        <v>0</v>
      </c>
      <c r="J19" s="233"/>
      <c r="K19" s="234">
        <f>ROUND(E19*J19,2)</f>
        <v>0</v>
      </c>
      <c r="L19" s="234">
        <v>21</v>
      </c>
      <c r="M19" s="234">
        <f>G19*(1+L19/100)</f>
        <v>0</v>
      </c>
      <c r="N19" s="232">
        <v>0</v>
      </c>
      <c r="O19" s="232">
        <f>ROUND(E19*N19,2)</f>
        <v>0</v>
      </c>
      <c r="P19" s="232">
        <v>0</v>
      </c>
      <c r="Q19" s="232">
        <f>ROUND(E19*P19,2)</f>
        <v>0</v>
      </c>
      <c r="R19" s="234"/>
      <c r="S19" s="234" t="s">
        <v>146</v>
      </c>
      <c r="T19" s="235" t="s">
        <v>131</v>
      </c>
      <c r="U19" s="220">
        <v>0</v>
      </c>
      <c r="V19" s="220">
        <f>ROUND(E19*U19,2)</f>
        <v>0</v>
      </c>
      <c r="W19" s="220"/>
      <c r="X19" s="220" t="s">
        <v>147</v>
      </c>
      <c r="Y19" s="209"/>
      <c r="Z19" s="209"/>
      <c r="AA19" s="209"/>
      <c r="AB19" s="209"/>
      <c r="AC19" s="209"/>
      <c r="AD19" s="209"/>
      <c r="AE19" s="209"/>
      <c r="AF19" s="209"/>
      <c r="AG19" s="209" t="s">
        <v>396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">
      <c r="A20" s="216"/>
      <c r="B20" s="217"/>
      <c r="C20" s="246"/>
      <c r="D20" s="240"/>
      <c r="E20" s="240"/>
      <c r="F20" s="240"/>
      <c r="G20" s="24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09"/>
      <c r="Z20" s="209"/>
      <c r="AA20" s="209"/>
      <c r="AB20" s="209"/>
      <c r="AC20" s="209"/>
      <c r="AD20" s="209"/>
      <c r="AE20" s="209"/>
      <c r="AF20" s="209"/>
      <c r="AG20" s="209" t="s">
        <v>136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">
      <c r="A21" s="229">
        <v>7</v>
      </c>
      <c r="B21" s="230" t="s">
        <v>607</v>
      </c>
      <c r="C21" s="243" t="s">
        <v>608</v>
      </c>
      <c r="D21" s="231" t="s">
        <v>180</v>
      </c>
      <c r="E21" s="232">
        <v>480</v>
      </c>
      <c r="F21" s="233"/>
      <c r="G21" s="234">
        <f>ROUND(E21*F21,2)</f>
        <v>0</v>
      </c>
      <c r="H21" s="233"/>
      <c r="I21" s="234">
        <f>ROUND(E21*H21,2)</f>
        <v>0</v>
      </c>
      <c r="J21" s="233"/>
      <c r="K21" s="234">
        <f>ROUND(E21*J21,2)</f>
        <v>0</v>
      </c>
      <c r="L21" s="234">
        <v>21</v>
      </c>
      <c r="M21" s="234">
        <f>G21*(1+L21/100)</f>
        <v>0</v>
      </c>
      <c r="N21" s="232">
        <v>0</v>
      </c>
      <c r="O21" s="232">
        <f>ROUND(E21*N21,2)</f>
        <v>0</v>
      </c>
      <c r="P21" s="232">
        <v>0</v>
      </c>
      <c r="Q21" s="232">
        <f>ROUND(E21*P21,2)</f>
        <v>0</v>
      </c>
      <c r="R21" s="234"/>
      <c r="S21" s="234" t="s">
        <v>146</v>
      </c>
      <c r="T21" s="235" t="s">
        <v>131</v>
      </c>
      <c r="U21" s="220">
        <v>0</v>
      </c>
      <c r="V21" s="220">
        <f>ROUND(E21*U21,2)</f>
        <v>0</v>
      </c>
      <c r="W21" s="220"/>
      <c r="X21" s="220" t="s">
        <v>147</v>
      </c>
      <c r="Y21" s="209"/>
      <c r="Z21" s="209"/>
      <c r="AA21" s="209"/>
      <c r="AB21" s="209"/>
      <c r="AC21" s="209"/>
      <c r="AD21" s="209"/>
      <c r="AE21" s="209"/>
      <c r="AF21" s="209"/>
      <c r="AG21" s="209" t="s">
        <v>396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">
      <c r="A22" s="216"/>
      <c r="B22" s="217"/>
      <c r="C22" s="246"/>
      <c r="D22" s="240"/>
      <c r="E22" s="240"/>
      <c r="F22" s="240"/>
      <c r="G22" s="24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09"/>
      <c r="Z22" s="209"/>
      <c r="AA22" s="209"/>
      <c r="AB22" s="209"/>
      <c r="AC22" s="209"/>
      <c r="AD22" s="209"/>
      <c r="AE22" s="209"/>
      <c r="AF22" s="209"/>
      <c r="AG22" s="209" t="s">
        <v>136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">
      <c r="A23" s="229">
        <v>8</v>
      </c>
      <c r="B23" s="230" t="s">
        <v>609</v>
      </c>
      <c r="C23" s="243" t="s">
        <v>610</v>
      </c>
      <c r="D23" s="231" t="s">
        <v>194</v>
      </c>
      <c r="E23" s="232">
        <v>26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21</v>
      </c>
      <c r="M23" s="234">
        <f>G23*(1+L23/100)</f>
        <v>0</v>
      </c>
      <c r="N23" s="232">
        <v>0</v>
      </c>
      <c r="O23" s="232">
        <f>ROUND(E23*N23,2)</f>
        <v>0</v>
      </c>
      <c r="P23" s="232">
        <v>0</v>
      </c>
      <c r="Q23" s="232">
        <f>ROUND(E23*P23,2)</f>
        <v>0</v>
      </c>
      <c r="R23" s="234"/>
      <c r="S23" s="234" t="s">
        <v>146</v>
      </c>
      <c r="T23" s="235" t="s">
        <v>131</v>
      </c>
      <c r="U23" s="220">
        <v>0</v>
      </c>
      <c r="V23" s="220">
        <f>ROUND(E23*U23,2)</f>
        <v>0</v>
      </c>
      <c r="W23" s="220"/>
      <c r="X23" s="220" t="s">
        <v>147</v>
      </c>
      <c r="Y23" s="209"/>
      <c r="Z23" s="209"/>
      <c r="AA23" s="209"/>
      <c r="AB23" s="209"/>
      <c r="AC23" s="209"/>
      <c r="AD23" s="209"/>
      <c r="AE23" s="209"/>
      <c r="AF23" s="209"/>
      <c r="AG23" s="209" t="s">
        <v>396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">
      <c r="A24" s="216"/>
      <c r="B24" s="217"/>
      <c r="C24" s="246"/>
      <c r="D24" s="240"/>
      <c r="E24" s="240"/>
      <c r="F24" s="240"/>
      <c r="G24" s="24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09"/>
      <c r="Z24" s="209"/>
      <c r="AA24" s="209"/>
      <c r="AB24" s="209"/>
      <c r="AC24" s="209"/>
      <c r="AD24" s="209"/>
      <c r="AE24" s="209"/>
      <c r="AF24" s="209"/>
      <c r="AG24" s="209" t="s">
        <v>136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">
      <c r="A25" s="229">
        <v>9</v>
      </c>
      <c r="B25" s="230" t="s">
        <v>611</v>
      </c>
      <c r="C25" s="243" t="s">
        <v>612</v>
      </c>
      <c r="D25" s="231" t="s">
        <v>613</v>
      </c>
      <c r="E25" s="232">
        <v>1</v>
      </c>
      <c r="F25" s="233"/>
      <c r="G25" s="234">
        <f>ROUND(E25*F25,2)</f>
        <v>0</v>
      </c>
      <c r="H25" s="233"/>
      <c r="I25" s="234">
        <f>ROUND(E25*H25,2)</f>
        <v>0</v>
      </c>
      <c r="J25" s="233"/>
      <c r="K25" s="234">
        <f>ROUND(E25*J25,2)</f>
        <v>0</v>
      </c>
      <c r="L25" s="234">
        <v>21</v>
      </c>
      <c r="M25" s="234">
        <f>G25*(1+L25/100)</f>
        <v>0</v>
      </c>
      <c r="N25" s="232">
        <v>0</v>
      </c>
      <c r="O25" s="232">
        <f>ROUND(E25*N25,2)</f>
        <v>0</v>
      </c>
      <c r="P25" s="232">
        <v>0</v>
      </c>
      <c r="Q25" s="232">
        <f>ROUND(E25*P25,2)</f>
        <v>0</v>
      </c>
      <c r="R25" s="234"/>
      <c r="S25" s="234" t="s">
        <v>146</v>
      </c>
      <c r="T25" s="235" t="s">
        <v>131</v>
      </c>
      <c r="U25" s="220">
        <v>0</v>
      </c>
      <c r="V25" s="220">
        <f>ROUND(E25*U25,2)</f>
        <v>0</v>
      </c>
      <c r="W25" s="220"/>
      <c r="X25" s="220" t="s">
        <v>147</v>
      </c>
      <c r="Y25" s="209"/>
      <c r="Z25" s="209"/>
      <c r="AA25" s="209"/>
      <c r="AB25" s="209"/>
      <c r="AC25" s="209"/>
      <c r="AD25" s="209"/>
      <c r="AE25" s="209"/>
      <c r="AF25" s="209"/>
      <c r="AG25" s="209" t="s">
        <v>396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">
      <c r="A26" s="216"/>
      <c r="B26" s="217"/>
      <c r="C26" s="246"/>
      <c r="D26" s="240"/>
      <c r="E26" s="240"/>
      <c r="F26" s="240"/>
      <c r="G26" s="24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09"/>
      <c r="Z26" s="209"/>
      <c r="AA26" s="209"/>
      <c r="AB26" s="209"/>
      <c r="AC26" s="209"/>
      <c r="AD26" s="209"/>
      <c r="AE26" s="209"/>
      <c r="AF26" s="209"/>
      <c r="AG26" s="209" t="s">
        <v>136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">
      <c r="A27" s="229">
        <v>10</v>
      </c>
      <c r="B27" s="230" t="s">
        <v>614</v>
      </c>
      <c r="C27" s="243" t="s">
        <v>615</v>
      </c>
      <c r="D27" s="231" t="s">
        <v>180</v>
      </c>
      <c r="E27" s="232">
        <v>29</v>
      </c>
      <c r="F27" s="233"/>
      <c r="G27" s="234">
        <f>ROUND(E27*F27,2)</f>
        <v>0</v>
      </c>
      <c r="H27" s="233"/>
      <c r="I27" s="234">
        <f>ROUND(E27*H27,2)</f>
        <v>0</v>
      </c>
      <c r="J27" s="233"/>
      <c r="K27" s="234">
        <f>ROUND(E27*J27,2)</f>
        <v>0</v>
      </c>
      <c r="L27" s="234">
        <v>21</v>
      </c>
      <c r="M27" s="234">
        <f>G27*(1+L27/100)</f>
        <v>0</v>
      </c>
      <c r="N27" s="232">
        <v>0</v>
      </c>
      <c r="O27" s="232">
        <f>ROUND(E27*N27,2)</f>
        <v>0</v>
      </c>
      <c r="P27" s="232">
        <v>0</v>
      </c>
      <c r="Q27" s="232">
        <f>ROUND(E27*P27,2)</f>
        <v>0</v>
      </c>
      <c r="R27" s="234"/>
      <c r="S27" s="234" t="s">
        <v>146</v>
      </c>
      <c r="T27" s="235" t="s">
        <v>131</v>
      </c>
      <c r="U27" s="220">
        <v>0</v>
      </c>
      <c r="V27" s="220">
        <f>ROUND(E27*U27,2)</f>
        <v>0</v>
      </c>
      <c r="W27" s="220"/>
      <c r="X27" s="220" t="s">
        <v>147</v>
      </c>
      <c r="Y27" s="209"/>
      <c r="Z27" s="209"/>
      <c r="AA27" s="209"/>
      <c r="AB27" s="209"/>
      <c r="AC27" s="209"/>
      <c r="AD27" s="209"/>
      <c r="AE27" s="209"/>
      <c r="AF27" s="209"/>
      <c r="AG27" s="209" t="s">
        <v>396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">
      <c r="A28" s="216"/>
      <c r="B28" s="217"/>
      <c r="C28" s="246"/>
      <c r="D28" s="240"/>
      <c r="E28" s="240"/>
      <c r="F28" s="240"/>
      <c r="G28" s="24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09"/>
      <c r="Z28" s="209"/>
      <c r="AA28" s="209"/>
      <c r="AB28" s="209"/>
      <c r="AC28" s="209"/>
      <c r="AD28" s="209"/>
      <c r="AE28" s="209"/>
      <c r="AF28" s="209"/>
      <c r="AG28" s="209" t="s">
        <v>136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">
      <c r="A29" s="229">
        <v>11</v>
      </c>
      <c r="B29" s="230" t="s">
        <v>616</v>
      </c>
      <c r="C29" s="243" t="s">
        <v>617</v>
      </c>
      <c r="D29" s="231" t="s">
        <v>180</v>
      </c>
      <c r="E29" s="232">
        <v>90</v>
      </c>
      <c r="F29" s="233"/>
      <c r="G29" s="234">
        <f>ROUND(E29*F29,2)</f>
        <v>0</v>
      </c>
      <c r="H29" s="233"/>
      <c r="I29" s="234">
        <f>ROUND(E29*H29,2)</f>
        <v>0</v>
      </c>
      <c r="J29" s="233"/>
      <c r="K29" s="234">
        <f>ROUND(E29*J29,2)</f>
        <v>0</v>
      </c>
      <c r="L29" s="234">
        <v>21</v>
      </c>
      <c r="M29" s="234">
        <f>G29*(1+L29/100)</f>
        <v>0</v>
      </c>
      <c r="N29" s="232">
        <v>0</v>
      </c>
      <c r="O29" s="232">
        <f>ROUND(E29*N29,2)</f>
        <v>0</v>
      </c>
      <c r="P29" s="232">
        <v>0</v>
      </c>
      <c r="Q29" s="232">
        <f>ROUND(E29*P29,2)</f>
        <v>0</v>
      </c>
      <c r="R29" s="234"/>
      <c r="S29" s="234" t="s">
        <v>146</v>
      </c>
      <c r="T29" s="235" t="s">
        <v>131</v>
      </c>
      <c r="U29" s="220">
        <v>0</v>
      </c>
      <c r="V29" s="220">
        <f>ROUND(E29*U29,2)</f>
        <v>0</v>
      </c>
      <c r="W29" s="220"/>
      <c r="X29" s="220" t="s">
        <v>147</v>
      </c>
      <c r="Y29" s="209"/>
      <c r="Z29" s="209"/>
      <c r="AA29" s="209"/>
      <c r="AB29" s="209"/>
      <c r="AC29" s="209"/>
      <c r="AD29" s="209"/>
      <c r="AE29" s="209"/>
      <c r="AF29" s="209"/>
      <c r="AG29" s="209" t="s">
        <v>396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">
      <c r="A30" s="216"/>
      <c r="B30" s="217"/>
      <c r="C30" s="246"/>
      <c r="D30" s="240"/>
      <c r="E30" s="240"/>
      <c r="F30" s="240"/>
      <c r="G30" s="24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09"/>
      <c r="Z30" s="209"/>
      <c r="AA30" s="209"/>
      <c r="AB30" s="209"/>
      <c r="AC30" s="209"/>
      <c r="AD30" s="209"/>
      <c r="AE30" s="209"/>
      <c r="AF30" s="209"/>
      <c r="AG30" s="209" t="s">
        <v>136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x14ac:dyDescent="0.2">
      <c r="A31" s="223" t="s">
        <v>125</v>
      </c>
      <c r="B31" s="224" t="s">
        <v>90</v>
      </c>
      <c r="C31" s="242" t="s">
        <v>91</v>
      </c>
      <c r="D31" s="225"/>
      <c r="E31" s="226"/>
      <c r="F31" s="227"/>
      <c r="G31" s="227">
        <f>SUMIF(AG32:AG119,"&lt;&gt;NOR",G32:G119)</f>
        <v>0</v>
      </c>
      <c r="H31" s="227"/>
      <c r="I31" s="227">
        <f>SUM(I32:I119)</f>
        <v>0</v>
      </c>
      <c r="J31" s="227"/>
      <c r="K31" s="227">
        <f>SUM(K32:K119)</f>
        <v>0</v>
      </c>
      <c r="L31" s="227"/>
      <c r="M31" s="227">
        <f>SUM(M32:M119)</f>
        <v>0</v>
      </c>
      <c r="N31" s="226"/>
      <c r="O31" s="226">
        <f>SUM(O32:O119)</f>
        <v>0</v>
      </c>
      <c r="P31" s="226"/>
      <c r="Q31" s="226">
        <f>SUM(Q32:Q119)</f>
        <v>0</v>
      </c>
      <c r="R31" s="227"/>
      <c r="S31" s="227"/>
      <c r="T31" s="228"/>
      <c r="U31" s="222"/>
      <c r="V31" s="222">
        <f>SUM(V32:V119)</f>
        <v>0</v>
      </c>
      <c r="W31" s="222"/>
      <c r="X31" s="222"/>
      <c r="AG31" t="s">
        <v>126</v>
      </c>
    </row>
    <row r="32" spans="1:60" outlineLevel="1" x14ac:dyDescent="0.2">
      <c r="A32" s="229">
        <v>12</v>
      </c>
      <c r="B32" s="230" t="s">
        <v>618</v>
      </c>
      <c r="C32" s="243" t="s">
        <v>619</v>
      </c>
      <c r="D32" s="231" t="s">
        <v>343</v>
      </c>
      <c r="E32" s="232">
        <v>15</v>
      </c>
      <c r="F32" s="233"/>
      <c r="G32" s="234">
        <f>ROUND(E32*F32,2)</f>
        <v>0</v>
      </c>
      <c r="H32" s="233"/>
      <c r="I32" s="234">
        <f>ROUND(E32*H32,2)</f>
        <v>0</v>
      </c>
      <c r="J32" s="233"/>
      <c r="K32" s="234">
        <f>ROUND(E32*J32,2)</f>
        <v>0</v>
      </c>
      <c r="L32" s="234">
        <v>21</v>
      </c>
      <c r="M32" s="234">
        <f>G32*(1+L32/100)</f>
        <v>0</v>
      </c>
      <c r="N32" s="232">
        <v>0</v>
      </c>
      <c r="O32" s="232">
        <f>ROUND(E32*N32,2)</f>
        <v>0</v>
      </c>
      <c r="P32" s="232">
        <v>0</v>
      </c>
      <c r="Q32" s="232">
        <f>ROUND(E32*P32,2)</f>
        <v>0</v>
      </c>
      <c r="R32" s="234"/>
      <c r="S32" s="234" t="s">
        <v>146</v>
      </c>
      <c r="T32" s="235" t="s">
        <v>131</v>
      </c>
      <c r="U32" s="220">
        <v>0</v>
      </c>
      <c r="V32" s="220">
        <f>ROUND(E32*U32,2)</f>
        <v>0</v>
      </c>
      <c r="W32" s="220"/>
      <c r="X32" s="220" t="s">
        <v>147</v>
      </c>
      <c r="Y32" s="209"/>
      <c r="Z32" s="209"/>
      <c r="AA32" s="209"/>
      <c r="AB32" s="209"/>
      <c r="AC32" s="209"/>
      <c r="AD32" s="209"/>
      <c r="AE32" s="209"/>
      <c r="AF32" s="209"/>
      <c r="AG32" s="209" t="s">
        <v>426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">
      <c r="A33" s="216"/>
      <c r="B33" s="217"/>
      <c r="C33" s="246"/>
      <c r="D33" s="240"/>
      <c r="E33" s="240"/>
      <c r="F33" s="240"/>
      <c r="G33" s="24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09"/>
      <c r="Z33" s="209"/>
      <c r="AA33" s="209"/>
      <c r="AB33" s="209"/>
      <c r="AC33" s="209"/>
      <c r="AD33" s="209"/>
      <c r="AE33" s="209"/>
      <c r="AF33" s="209"/>
      <c r="AG33" s="209" t="s">
        <v>136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">
      <c r="A34" s="229">
        <v>13</v>
      </c>
      <c r="B34" s="230" t="s">
        <v>620</v>
      </c>
      <c r="C34" s="243" t="s">
        <v>621</v>
      </c>
      <c r="D34" s="231" t="s">
        <v>343</v>
      </c>
      <c r="E34" s="232">
        <v>28</v>
      </c>
      <c r="F34" s="233"/>
      <c r="G34" s="234">
        <f>ROUND(E34*F34,2)</f>
        <v>0</v>
      </c>
      <c r="H34" s="233"/>
      <c r="I34" s="234">
        <f>ROUND(E34*H34,2)</f>
        <v>0</v>
      </c>
      <c r="J34" s="233"/>
      <c r="K34" s="234">
        <f>ROUND(E34*J34,2)</f>
        <v>0</v>
      </c>
      <c r="L34" s="234">
        <v>21</v>
      </c>
      <c r="M34" s="234">
        <f>G34*(1+L34/100)</f>
        <v>0</v>
      </c>
      <c r="N34" s="232">
        <v>0</v>
      </c>
      <c r="O34" s="232">
        <f>ROUND(E34*N34,2)</f>
        <v>0</v>
      </c>
      <c r="P34" s="232">
        <v>0</v>
      </c>
      <c r="Q34" s="232">
        <f>ROUND(E34*P34,2)</f>
        <v>0</v>
      </c>
      <c r="R34" s="234"/>
      <c r="S34" s="234" t="s">
        <v>146</v>
      </c>
      <c r="T34" s="235" t="s">
        <v>131</v>
      </c>
      <c r="U34" s="220">
        <v>0</v>
      </c>
      <c r="V34" s="220">
        <f>ROUND(E34*U34,2)</f>
        <v>0</v>
      </c>
      <c r="W34" s="220"/>
      <c r="X34" s="220" t="s">
        <v>147</v>
      </c>
      <c r="Y34" s="209"/>
      <c r="Z34" s="209"/>
      <c r="AA34" s="209"/>
      <c r="AB34" s="209"/>
      <c r="AC34" s="209"/>
      <c r="AD34" s="209"/>
      <c r="AE34" s="209"/>
      <c r="AF34" s="209"/>
      <c r="AG34" s="209" t="s">
        <v>426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">
      <c r="A35" s="216"/>
      <c r="B35" s="217"/>
      <c r="C35" s="246"/>
      <c r="D35" s="240"/>
      <c r="E35" s="240"/>
      <c r="F35" s="240"/>
      <c r="G35" s="24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09"/>
      <c r="Z35" s="209"/>
      <c r="AA35" s="209"/>
      <c r="AB35" s="209"/>
      <c r="AC35" s="209"/>
      <c r="AD35" s="209"/>
      <c r="AE35" s="209"/>
      <c r="AF35" s="209"/>
      <c r="AG35" s="209" t="s">
        <v>136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">
      <c r="A36" s="229">
        <v>14</v>
      </c>
      <c r="B36" s="230" t="s">
        <v>622</v>
      </c>
      <c r="C36" s="243" t="s">
        <v>623</v>
      </c>
      <c r="D36" s="231" t="s">
        <v>343</v>
      </c>
      <c r="E36" s="232">
        <v>58</v>
      </c>
      <c r="F36" s="233"/>
      <c r="G36" s="234">
        <f>ROUND(E36*F36,2)</f>
        <v>0</v>
      </c>
      <c r="H36" s="233"/>
      <c r="I36" s="234">
        <f>ROUND(E36*H36,2)</f>
        <v>0</v>
      </c>
      <c r="J36" s="233"/>
      <c r="K36" s="234">
        <f>ROUND(E36*J36,2)</f>
        <v>0</v>
      </c>
      <c r="L36" s="234">
        <v>21</v>
      </c>
      <c r="M36" s="234">
        <f>G36*(1+L36/100)</f>
        <v>0</v>
      </c>
      <c r="N36" s="232">
        <v>0</v>
      </c>
      <c r="O36" s="232">
        <f>ROUND(E36*N36,2)</f>
        <v>0</v>
      </c>
      <c r="P36" s="232">
        <v>0</v>
      </c>
      <c r="Q36" s="232">
        <f>ROUND(E36*P36,2)</f>
        <v>0</v>
      </c>
      <c r="R36" s="234"/>
      <c r="S36" s="234" t="s">
        <v>146</v>
      </c>
      <c r="T36" s="235" t="s">
        <v>131</v>
      </c>
      <c r="U36" s="220">
        <v>0</v>
      </c>
      <c r="V36" s="220">
        <f>ROUND(E36*U36,2)</f>
        <v>0</v>
      </c>
      <c r="W36" s="220"/>
      <c r="X36" s="220" t="s">
        <v>147</v>
      </c>
      <c r="Y36" s="209"/>
      <c r="Z36" s="209"/>
      <c r="AA36" s="209"/>
      <c r="AB36" s="209"/>
      <c r="AC36" s="209"/>
      <c r="AD36" s="209"/>
      <c r="AE36" s="209"/>
      <c r="AF36" s="209"/>
      <c r="AG36" s="209" t="s">
        <v>426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">
      <c r="A37" s="216"/>
      <c r="B37" s="217"/>
      <c r="C37" s="246"/>
      <c r="D37" s="240"/>
      <c r="E37" s="240"/>
      <c r="F37" s="240"/>
      <c r="G37" s="24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09"/>
      <c r="Z37" s="209"/>
      <c r="AA37" s="209"/>
      <c r="AB37" s="209"/>
      <c r="AC37" s="209"/>
      <c r="AD37" s="209"/>
      <c r="AE37" s="209"/>
      <c r="AF37" s="209"/>
      <c r="AG37" s="209" t="s">
        <v>136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">
      <c r="A38" s="229">
        <v>15</v>
      </c>
      <c r="B38" s="230" t="s">
        <v>624</v>
      </c>
      <c r="C38" s="243" t="s">
        <v>625</v>
      </c>
      <c r="D38" s="231" t="s">
        <v>343</v>
      </c>
      <c r="E38" s="232">
        <v>2</v>
      </c>
      <c r="F38" s="233"/>
      <c r="G38" s="234">
        <f>ROUND(E38*F38,2)</f>
        <v>0</v>
      </c>
      <c r="H38" s="233"/>
      <c r="I38" s="234">
        <f>ROUND(E38*H38,2)</f>
        <v>0</v>
      </c>
      <c r="J38" s="233"/>
      <c r="K38" s="234">
        <f>ROUND(E38*J38,2)</f>
        <v>0</v>
      </c>
      <c r="L38" s="234">
        <v>21</v>
      </c>
      <c r="M38" s="234">
        <f>G38*(1+L38/100)</f>
        <v>0</v>
      </c>
      <c r="N38" s="232">
        <v>0</v>
      </c>
      <c r="O38" s="232">
        <f>ROUND(E38*N38,2)</f>
        <v>0</v>
      </c>
      <c r="P38" s="232">
        <v>0</v>
      </c>
      <c r="Q38" s="232">
        <f>ROUND(E38*P38,2)</f>
        <v>0</v>
      </c>
      <c r="R38" s="234"/>
      <c r="S38" s="234" t="s">
        <v>146</v>
      </c>
      <c r="T38" s="235" t="s">
        <v>131</v>
      </c>
      <c r="U38" s="220">
        <v>0</v>
      </c>
      <c r="V38" s="220">
        <f>ROUND(E38*U38,2)</f>
        <v>0</v>
      </c>
      <c r="W38" s="220"/>
      <c r="X38" s="220" t="s">
        <v>147</v>
      </c>
      <c r="Y38" s="209"/>
      <c r="Z38" s="209"/>
      <c r="AA38" s="209"/>
      <c r="AB38" s="209"/>
      <c r="AC38" s="209"/>
      <c r="AD38" s="209"/>
      <c r="AE38" s="209"/>
      <c r="AF38" s="209"/>
      <c r="AG38" s="209" t="s">
        <v>426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">
      <c r="A39" s="216"/>
      <c r="B39" s="217"/>
      <c r="C39" s="246"/>
      <c r="D39" s="240"/>
      <c r="E39" s="240"/>
      <c r="F39" s="240"/>
      <c r="G39" s="24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09"/>
      <c r="Z39" s="209"/>
      <c r="AA39" s="209"/>
      <c r="AB39" s="209"/>
      <c r="AC39" s="209"/>
      <c r="AD39" s="209"/>
      <c r="AE39" s="209"/>
      <c r="AF39" s="209"/>
      <c r="AG39" s="209" t="s">
        <v>136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">
      <c r="A40" s="229">
        <v>16</v>
      </c>
      <c r="B40" s="230" t="s">
        <v>626</v>
      </c>
      <c r="C40" s="243" t="s">
        <v>627</v>
      </c>
      <c r="D40" s="231" t="s">
        <v>343</v>
      </c>
      <c r="E40" s="232">
        <v>2</v>
      </c>
      <c r="F40" s="233"/>
      <c r="G40" s="234">
        <f>ROUND(E40*F40,2)</f>
        <v>0</v>
      </c>
      <c r="H40" s="233"/>
      <c r="I40" s="234">
        <f>ROUND(E40*H40,2)</f>
        <v>0</v>
      </c>
      <c r="J40" s="233"/>
      <c r="K40" s="234">
        <f>ROUND(E40*J40,2)</f>
        <v>0</v>
      </c>
      <c r="L40" s="234">
        <v>21</v>
      </c>
      <c r="M40" s="234">
        <f>G40*(1+L40/100)</f>
        <v>0</v>
      </c>
      <c r="N40" s="232">
        <v>0</v>
      </c>
      <c r="O40" s="232">
        <f>ROUND(E40*N40,2)</f>
        <v>0</v>
      </c>
      <c r="P40" s="232">
        <v>0</v>
      </c>
      <c r="Q40" s="232">
        <f>ROUND(E40*P40,2)</f>
        <v>0</v>
      </c>
      <c r="R40" s="234"/>
      <c r="S40" s="234" t="s">
        <v>146</v>
      </c>
      <c r="T40" s="235" t="s">
        <v>131</v>
      </c>
      <c r="U40" s="220">
        <v>0</v>
      </c>
      <c r="V40" s="220">
        <f>ROUND(E40*U40,2)</f>
        <v>0</v>
      </c>
      <c r="W40" s="220"/>
      <c r="X40" s="220" t="s">
        <v>147</v>
      </c>
      <c r="Y40" s="209"/>
      <c r="Z40" s="209"/>
      <c r="AA40" s="209"/>
      <c r="AB40" s="209"/>
      <c r="AC40" s="209"/>
      <c r="AD40" s="209"/>
      <c r="AE40" s="209"/>
      <c r="AF40" s="209"/>
      <c r="AG40" s="209" t="s">
        <v>426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">
      <c r="A41" s="216"/>
      <c r="B41" s="217"/>
      <c r="C41" s="246"/>
      <c r="D41" s="240"/>
      <c r="E41" s="240"/>
      <c r="F41" s="240"/>
      <c r="G41" s="24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09"/>
      <c r="Z41" s="209"/>
      <c r="AA41" s="209"/>
      <c r="AB41" s="209"/>
      <c r="AC41" s="209"/>
      <c r="AD41" s="209"/>
      <c r="AE41" s="209"/>
      <c r="AF41" s="209"/>
      <c r="AG41" s="209" t="s">
        <v>136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">
      <c r="A42" s="229">
        <v>17</v>
      </c>
      <c r="B42" s="230" t="s">
        <v>628</v>
      </c>
      <c r="C42" s="243" t="s">
        <v>629</v>
      </c>
      <c r="D42" s="231" t="s">
        <v>343</v>
      </c>
      <c r="E42" s="232">
        <v>29</v>
      </c>
      <c r="F42" s="233"/>
      <c r="G42" s="234">
        <f>ROUND(E42*F42,2)</f>
        <v>0</v>
      </c>
      <c r="H42" s="233"/>
      <c r="I42" s="234">
        <f>ROUND(E42*H42,2)</f>
        <v>0</v>
      </c>
      <c r="J42" s="233"/>
      <c r="K42" s="234">
        <f>ROUND(E42*J42,2)</f>
        <v>0</v>
      </c>
      <c r="L42" s="234">
        <v>21</v>
      </c>
      <c r="M42" s="234">
        <f>G42*(1+L42/100)</f>
        <v>0</v>
      </c>
      <c r="N42" s="232">
        <v>0</v>
      </c>
      <c r="O42" s="232">
        <f>ROUND(E42*N42,2)</f>
        <v>0</v>
      </c>
      <c r="P42" s="232">
        <v>0</v>
      </c>
      <c r="Q42" s="232">
        <f>ROUND(E42*P42,2)</f>
        <v>0</v>
      </c>
      <c r="R42" s="234"/>
      <c r="S42" s="234" t="s">
        <v>146</v>
      </c>
      <c r="T42" s="235" t="s">
        <v>131</v>
      </c>
      <c r="U42" s="220">
        <v>0</v>
      </c>
      <c r="V42" s="220">
        <f>ROUND(E42*U42,2)</f>
        <v>0</v>
      </c>
      <c r="W42" s="220"/>
      <c r="X42" s="220" t="s">
        <v>147</v>
      </c>
      <c r="Y42" s="209"/>
      <c r="Z42" s="209"/>
      <c r="AA42" s="209"/>
      <c r="AB42" s="209"/>
      <c r="AC42" s="209"/>
      <c r="AD42" s="209"/>
      <c r="AE42" s="209"/>
      <c r="AF42" s="209"/>
      <c r="AG42" s="209" t="s">
        <v>426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">
      <c r="A43" s="216"/>
      <c r="B43" s="217"/>
      <c r="C43" s="246"/>
      <c r="D43" s="240"/>
      <c r="E43" s="240"/>
      <c r="F43" s="240"/>
      <c r="G43" s="24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09"/>
      <c r="Z43" s="209"/>
      <c r="AA43" s="209"/>
      <c r="AB43" s="209"/>
      <c r="AC43" s="209"/>
      <c r="AD43" s="209"/>
      <c r="AE43" s="209"/>
      <c r="AF43" s="209"/>
      <c r="AG43" s="209" t="s">
        <v>136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">
      <c r="A44" s="229">
        <v>18</v>
      </c>
      <c r="B44" s="230" t="s">
        <v>630</v>
      </c>
      <c r="C44" s="243" t="s">
        <v>631</v>
      </c>
      <c r="D44" s="231" t="s">
        <v>343</v>
      </c>
      <c r="E44" s="232">
        <v>2.5</v>
      </c>
      <c r="F44" s="233"/>
      <c r="G44" s="234">
        <f>ROUND(E44*F44,2)</f>
        <v>0</v>
      </c>
      <c r="H44" s="233"/>
      <c r="I44" s="234">
        <f>ROUND(E44*H44,2)</f>
        <v>0</v>
      </c>
      <c r="J44" s="233"/>
      <c r="K44" s="234">
        <f>ROUND(E44*J44,2)</f>
        <v>0</v>
      </c>
      <c r="L44" s="234">
        <v>21</v>
      </c>
      <c r="M44" s="234">
        <f>G44*(1+L44/100)</f>
        <v>0</v>
      </c>
      <c r="N44" s="232">
        <v>0</v>
      </c>
      <c r="O44" s="232">
        <f>ROUND(E44*N44,2)</f>
        <v>0</v>
      </c>
      <c r="P44" s="232">
        <v>0</v>
      </c>
      <c r="Q44" s="232">
        <f>ROUND(E44*P44,2)</f>
        <v>0</v>
      </c>
      <c r="R44" s="234"/>
      <c r="S44" s="234" t="s">
        <v>146</v>
      </c>
      <c r="T44" s="235" t="s">
        <v>131</v>
      </c>
      <c r="U44" s="220">
        <v>0</v>
      </c>
      <c r="V44" s="220">
        <f>ROUND(E44*U44,2)</f>
        <v>0</v>
      </c>
      <c r="W44" s="220"/>
      <c r="X44" s="220" t="s">
        <v>147</v>
      </c>
      <c r="Y44" s="209"/>
      <c r="Z44" s="209"/>
      <c r="AA44" s="209"/>
      <c r="AB44" s="209"/>
      <c r="AC44" s="209"/>
      <c r="AD44" s="209"/>
      <c r="AE44" s="209"/>
      <c r="AF44" s="209"/>
      <c r="AG44" s="209" t="s">
        <v>426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">
      <c r="A45" s="216"/>
      <c r="B45" s="217"/>
      <c r="C45" s="246"/>
      <c r="D45" s="240"/>
      <c r="E45" s="240"/>
      <c r="F45" s="240"/>
      <c r="G45" s="24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09"/>
      <c r="Z45" s="209"/>
      <c r="AA45" s="209"/>
      <c r="AB45" s="209"/>
      <c r="AC45" s="209"/>
      <c r="AD45" s="209"/>
      <c r="AE45" s="209"/>
      <c r="AF45" s="209"/>
      <c r="AG45" s="209" t="s">
        <v>136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">
      <c r="A46" s="229">
        <v>19</v>
      </c>
      <c r="B46" s="230" t="s">
        <v>632</v>
      </c>
      <c r="C46" s="243" t="s">
        <v>633</v>
      </c>
      <c r="D46" s="231" t="s">
        <v>343</v>
      </c>
      <c r="E46" s="232">
        <v>101</v>
      </c>
      <c r="F46" s="233"/>
      <c r="G46" s="234">
        <f>ROUND(E46*F46,2)</f>
        <v>0</v>
      </c>
      <c r="H46" s="233"/>
      <c r="I46" s="234">
        <f>ROUND(E46*H46,2)</f>
        <v>0</v>
      </c>
      <c r="J46" s="233"/>
      <c r="K46" s="234">
        <f>ROUND(E46*J46,2)</f>
        <v>0</v>
      </c>
      <c r="L46" s="234">
        <v>21</v>
      </c>
      <c r="M46" s="234">
        <f>G46*(1+L46/100)</f>
        <v>0</v>
      </c>
      <c r="N46" s="232">
        <v>0</v>
      </c>
      <c r="O46" s="232">
        <f>ROUND(E46*N46,2)</f>
        <v>0</v>
      </c>
      <c r="P46" s="232">
        <v>0</v>
      </c>
      <c r="Q46" s="232">
        <f>ROUND(E46*P46,2)</f>
        <v>0</v>
      </c>
      <c r="R46" s="234"/>
      <c r="S46" s="234" t="s">
        <v>146</v>
      </c>
      <c r="T46" s="235" t="s">
        <v>131</v>
      </c>
      <c r="U46" s="220">
        <v>0</v>
      </c>
      <c r="V46" s="220">
        <f>ROUND(E46*U46,2)</f>
        <v>0</v>
      </c>
      <c r="W46" s="220"/>
      <c r="X46" s="220" t="s">
        <v>147</v>
      </c>
      <c r="Y46" s="209"/>
      <c r="Z46" s="209"/>
      <c r="AA46" s="209"/>
      <c r="AB46" s="209"/>
      <c r="AC46" s="209"/>
      <c r="AD46" s="209"/>
      <c r="AE46" s="209"/>
      <c r="AF46" s="209"/>
      <c r="AG46" s="209" t="s">
        <v>426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">
      <c r="A47" s="216"/>
      <c r="B47" s="217"/>
      <c r="C47" s="246"/>
      <c r="D47" s="240"/>
      <c r="E47" s="240"/>
      <c r="F47" s="240"/>
      <c r="G47" s="24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09"/>
      <c r="Z47" s="209"/>
      <c r="AA47" s="209"/>
      <c r="AB47" s="209"/>
      <c r="AC47" s="209"/>
      <c r="AD47" s="209"/>
      <c r="AE47" s="209"/>
      <c r="AF47" s="209"/>
      <c r="AG47" s="209" t="s">
        <v>136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">
      <c r="A48" s="229">
        <v>20</v>
      </c>
      <c r="B48" s="230" t="s">
        <v>634</v>
      </c>
      <c r="C48" s="243" t="s">
        <v>635</v>
      </c>
      <c r="D48" s="231" t="s">
        <v>613</v>
      </c>
      <c r="E48" s="232">
        <v>2</v>
      </c>
      <c r="F48" s="233"/>
      <c r="G48" s="234">
        <f>ROUND(E48*F48,2)</f>
        <v>0</v>
      </c>
      <c r="H48" s="233"/>
      <c r="I48" s="234">
        <f>ROUND(E48*H48,2)</f>
        <v>0</v>
      </c>
      <c r="J48" s="233"/>
      <c r="K48" s="234">
        <f>ROUND(E48*J48,2)</f>
        <v>0</v>
      </c>
      <c r="L48" s="234">
        <v>21</v>
      </c>
      <c r="M48" s="234">
        <f>G48*(1+L48/100)</f>
        <v>0</v>
      </c>
      <c r="N48" s="232">
        <v>0</v>
      </c>
      <c r="O48" s="232">
        <f>ROUND(E48*N48,2)</f>
        <v>0</v>
      </c>
      <c r="P48" s="232">
        <v>0</v>
      </c>
      <c r="Q48" s="232">
        <f>ROUND(E48*P48,2)</f>
        <v>0</v>
      </c>
      <c r="R48" s="234"/>
      <c r="S48" s="234" t="s">
        <v>146</v>
      </c>
      <c r="T48" s="235" t="s">
        <v>131</v>
      </c>
      <c r="U48" s="220">
        <v>0</v>
      </c>
      <c r="V48" s="220">
        <f>ROUND(E48*U48,2)</f>
        <v>0</v>
      </c>
      <c r="W48" s="220"/>
      <c r="X48" s="220" t="s">
        <v>147</v>
      </c>
      <c r="Y48" s="209"/>
      <c r="Z48" s="209"/>
      <c r="AA48" s="209"/>
      <c r="AB48" s="209"/>
      <c r="AC48" s="209"/>
      <c r="AD48" s="209"/>
      <c r="AE48" s="209"/>
      <c r="AF48" s="209"/>
      <c r="AG48" s="209" t="s">
        <v>426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">
      <c r="A49" s="216"/>
      <c r="B49" s="217"/>
      <c r="C49" s="246"/>
      <c r="D49" s="240"/>
      <c r="E49" s="240"/>
      <c r="F49" s="240"/>
      <c r="G49" s="24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09"/>
      <c r="Z49" s="209"/>
      <c r="AA49" s="209"/>
      <c r="AB49" s="209"/>
      <c r="AC49" s="209"/>
      <c r="AD49" s="209"/>
      <c r="AE49" s="209"/>
      <c r="AF49" s="209"/>
      <c r="AG49" s="209" t="s">
        <v>136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">
      <c r="A50" s="229">
        <v>21</v>
      </c>
      <c r="B50" s="230" t="s">
        <v>636</v>
      </c>
      <c r="C50" s="243" t="s">
        <v>637</v>
      </c>
      <c r="D50" s="231" t="s">
        <v>476</v>
      </c>
      <c r="E50" s="232">
        <v>2</v>
      </c>
      <c r="F50" s="233"/>
      <c r="G50" s="234">
        <f>ROUND(E50*F50,2)</f>
        <v>0</v>
      </c>
      <c r="H50" s="233"/>
      <c r="I50" s="234">
        <f>ROUND(E50*H50,2)</f>
        <v>0</v>
      </c>
      <c r="J50" s="233"/>
      <c r="K50" s="234">
        <f>ROUND(E50*J50,2)</f>
        <v>0</v>
      </c>
      <c r="L50" s="234">
        <v>21</v>
      </c>
      <c r="M50" s="234">
        <f>G50*(1+L50/100)</f>
        <v>0</v>
      </c>
      <c r="N50" s="232">
        <v>0</v>
      </c>
      <c r="O50" s="232">
        <f>ROUND(E50*N50,2)</f>
        <v>0</v>
      </c>
      <c r="P50" s="232">
        <v>0</v>
      </c>
      <c r="Q50" s="232">
        <f>ROUND(E50*P50,2)</f>
        <v>0</v>
      </c>
      <c r="R50" s="234"/>
      <c r="S50" s="234" t="s">
        <v>146</v>
      </c>
      <c r="T50" s="235" t="s">
        <v>131</v>
      </c>
      <c r="U50" s="220">
        <v>0</v>
      </c>
      <c r="V50" s="220">
        <f>ROUND(E50*U50,2)</f>
        <v>0</v>
      </c>
      <c r="W50" s="220"/>
      <c r="X50" s="220" t="s">
        <v>147</v>
      </c>
      <c r="Y50" s="209"/>
      <c r="Z50" s="209"/>
      <c r="AA50" s="209"/>
      <c r="AB50" s="209"/>
      <c r="AC50" s="209"/>
      <c r="AD50" s="209"/>
      <c r="AE50" s="209"/>
      <c r="AF50" s="209"/>
      <c r="AG50" s="209" t="s">
        <v>426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">
      <c r="A51" s="216"/>
      <c r="B51" s="217"/>
      <c r="C51" s="246"/>
      <c r="D51" s="240"/>
      <c r="E51" s="240"/>
      <c r="F51" s="240"/>
      <c r="G51" s="24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09"/>
      <c r="Z51" s="209"/>
      <c r="AA51" s="209"/>
      <c r="AB51" s="209"/>
      <c r="AC51" s="209"/>
      <c r="AD51" s="209"/>
      <c r="AE51" s="209"/>
      <c r="AF51" s="209"/>
      <c r="AG51" s="209" t="s">
        <v>136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">
      <c r="A52" s="229">
        <v>22</v>
      </c>
      <c r="B52" s="230" t="s">
        <v>638</v>
      </c>
      <c r="C52" s="243" t="s">
        <v>639</v>
      </c>
      <c r="D52" s="231" t="s">
        <v>476</v>
      </c>
      <c r="E52" s="232">
        <v>2</v>
      </c>
      <c r="F52" s="233"/>
      <c r="G52" s="234">
        <f>ROUND(E52*F52,2)</f>
        <v>0</v>
      </c>
      <c r="H52" s="233"/>
      <c r="I52" s="234">
        <f>ROUND(E52*H52,2)</f>
        <v>0</v>
      </c>
      <c r="J52" s="233"/>
      <c r="K52" s="234">
        <f>ROUND(E52*J52,2)</f>
        <v>0</v>
      </c>
      <c r="L52" s="234">
        <v>21</v>
      </c>
      <c r="M52" s="234">
        <f>G52*(1+L52/100)</f>
        <v>0</v>
      </c>
      <c r="N52" s="232">
        <v>0</v>
      </c>
      <c r="O52" s="232">
        <f>ROUND(E52*N52,2)</f>
        <v>0</v>
      </c>
      <c r="P52" s="232">
        <v>0</v>
      </c>
      <c r="Q52" s="232">
        <f>ROUND(E52*P52,2)</f>
        <v>0</v>
      </c>
      <c r="R52" s="234"/>
      <c r="S52" s="234" t="s">
        <v>146</v>
      </c>
      <c r="T52" s="235" t="s">
        <v>131</v>
      </c>
      <c r="U52" s="220">
        <v>0</v>
      </c>
      <c r="V52" s="220">
        <f>ROUND(E52*U52,2)</f>
        <v>0</v>
      </c>
      <c r="W52" s="220"/>
      <c r="X52" s="220" t="s">
        <v>147</v>
      </c>
      <c r="Y52" s="209"/>
      <c r="Z52" s="209"/>
      <c r="AA52" s="209"/>
      <c r="AB52" s="209"/>
      <c r="AC52" s="209"/>
      <c r="AD52" s="209"/>
      <c r="AE52" s="209"/>
      <c r="AF52" s="209"/>
      <c r="AG52" s="209" t="s">
        <v>426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">
      <c r="A53" s="216"/>
      <c r="B53" s="217"/>
      <c r="C53" s="246"/>
      <c r="D53" s="240"/>
      <c r="E53" s="240"/>
      <c r="F53" s="240"/>
      <c r="G53" s="24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09"/>
      <c r="Z53" s="209"/>
      <c r="AA53" s="209"/>
      <c r="AB53" s="209"/>
      <c r="AC53" s="209"/>
      <c r="AD53" s="209"/>
      <c r="AE53" s="209"/>
      <c r="AF53" s="209"/>
      <c r="AG53" s="209" t="s">
        <v>136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">
      <c r="A54" s="229">
        <v>23</v>
      </c>
      <c r="B54" s="230" t="s">
        <v>640</v>
      </c>
      <c r="C54" s="243" t="s">
        <v>641</v>
      </c>
      <c r="D54" s="231" t="s">
        <v>476</v>
      </c>
      <c r="E54" s="232">
        <v>1</v>
      </c>
      <c r="F54" s="233"/>
      <c r="G54" s="234">
        <f>ROUND(E54*F54,2)</f>
        <v>0</v>
      </c>
      <c r="H54" s="233"/>
      <c r="I54" s="234">
        <f>ROUND(E54*H54,2)</f>
        <v>0</v>
      </c>
      <c r="J54" s="233"/>
      <c r="K54" s="234">
        <f>ROUND(E54*J54,2)</f>
        <v>0</v>
      </c>
      <c r="L54" s="234">
        <v>21</v>
      </c>
      <c r="M54" s="234">
        <f>G54*(1+L54/100)</f>
        <v>0</v>
      </c>
      <c r="N54" s="232">
        <v>0</v>
      </c>
      <c r="O54" s="232">
        <f>ROUND(E54*N54,2)</f>
        <v>0</v>
      </c>
      <c r="P54" s="232">
        <v>0</v>
      </c>
      <c r="Q54" s="232">
        <f>ROUND(E54*P54,2)</f>
        <v>0</v>
      </c>
      <c r="R54" s="234"/>
      <c r="S54" s="234" t="s">
        <v>146</v>
      </c>
      <c r="T54" s="235" t="s">
        <v>131</v>
      </c>
      <c r="U54" s="220">
        <v>0</v>
      </c>
      <c r="V54" s="220">
        <f>ROUND(E54*U54,2)</f>
        <v>0</v>
      </c>
      <c r="W54" s="220"/>
      <c r="X54" s="220" t="s">
        <v>147</v>
      </c>
      <c r="Y54" s="209"/>
      <c r="Z54" s="209"/>
      <c r="AA54" s="209"/>
      <c r="AB54" s="209"/>
      <c r="AC54" s="209"/>
      <c r="AD54" s="209"/>
      <c r="AE54" s="209"/>
      <c r="AF54" s="209"/>
      <c r="AG54" s="209" t="s">
        <v>426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">
      <c r="A55" s="216"/>
      <c r="B55" s="217"/>
      <c r="C55" s="246"/>
      <c r="D55" s="240"/>
      <c r="E55" s="240"/>
      <c r="F55" s="240"/>
      <c r="G55" s="24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09"/>
      <c r="Z55" s="209"/>
      <c r="AA55" s="209"/>
      <c r="AB55" s="209"/>
      <c r="AC55" s="209"/>
      <c r="AD55" s="209"/>
      <c r="AE55" s="209"/>
      <c r="AF55" s="209"/>
      <c r="AG55" s="209" t="s">
        <v>136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">
      <c r="A56" s="229">
        <v>24</v>
      </c>
      <c r="B56" s="230" t="s">
        <v>642</v>
      </c>
      <c r="C56" s="243" t="s">
        <v>643</v>
      </c>
      <c r="D56" s="231" t="s">
        <v>476</v>
      </c>
      <c r="E56" s="232">
        <v>3</v>
      </c>
      <c r="F56" s="233"/>
      <c r="G56" s="234">
        <f>ROUND(E56*F56,2)</f>
        <v>0</v>
      </c>
      <c r="H56" s="233"/>
      <c r="I56" s="234">
        <f>ROUND(E56*H56,2)</f>
        <v>0</v>
      </c>
      <c r="J56" s="233"/>
      <c r="K56" s="234">
        <f>ROUND(E56*J56,2)</f>
        <v>0</v>
      </c>
      <c r="L56" s="234">
        <v>21</v>
      </c>
      <c r="M56" s="234">
        <f>G56*(1+L56/100)</f>
        <v>0</v>
      </c>
      <c r="N56" s="232">
        <v>0</v>
      </c>
      <c r="O56" s="232">
        <f>ROUND(E56*N56,2)</f>
        <v>0</v>
      </c>
      <c r="P56" s="232">
        <v>0</v>
      </c>
      <c r="Q56" s="232">
        <f>ROUND(E56*P56,2)</f>
        <v>0</v>
      </c>
      <c r="R56" s="234"/>
      <c r="S56" s="234" t="s">
        <v>146</v>
      </c>
      <c r="T56" s="235" t="s">
        <v>131</v>
      </c>
      <c r="U56" s="220">
        <v>0</v>
      </c>
      <c r="V56" s="220">
        <f>ROUND(E56*U56,2)</f>
        <v>0</v>
      </c>
      <c r="W56" s="220"/>
      <c r="X56" s="220" t="s">
        <v>147</v>
      </c>
      <c r="Y56" s="209"/>
      <c r="Z56" s="209"/>
      <c r="AA56" s="209"/>
      <c r="AB56" s="209"/>
      <c r="AC56" s="209"/>
      <c r="AD56" s="209"/>
      <c r="AE56" s="209"/>
      <c r="AF56" s="209"/>
      <c r="AG56" s="209" t="s">
        <v>426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">
      <c r="A57" s="216"/>
      <c r="B57" s="217"/>
      <c r="C57" s="246"/>
      <c r="D57" s="240"/>
      <c r="E57" s="240"/>
      <c r="F57" s="240"/>
      <c r="G57" s="24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09"/>
      <c r="Z57" s="209"/>
      <c r="AA57" s="209"/>
      <c r="AB57" s="209"/>
      <c r="AC57" s="209"/>
      <c r="AD57" s="209"/>
      <c r="AE57" s="209"/>
      <c r="AF57" s="209"/>
      <c r="AG57" s="209" t="s">
        <v>136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">
      <c r="A58" s="229">
        <v>25</v>
      </c>
      <c r="B58" s="230" t="s">
        <v>644</v>
      </c>
      <c r="C58" s="243" t="s">
        <v>645</v>
      </c>
      <c r="D58" s="231" t="s">
        <v>476</v>
      </c>
      <c r="E58" s="232">
        <v>1</v>
      </c>
      <c r="F58" s="233"/>
      <c r="G58" s="234">
        <f>ROUND(E58*F58,2)</f>
        <v>0</v>
      </c>
      <c r="H58" s="233"/>
      <c r="I58" s="234">
        <f>ROUND(E58*H58,2)</f>
        <v>0</v>
      </c>
      <c r="J58" s="233"/>
      <c r="K58" s="234">
        <f>ROUND(E58*J58,2)</f>
        <v>0</v>
      </c>
      <c r="L58" s="234">
        <v>21</v>
      </c>
      <c r="M58" s="234">
        <f>G58*(1+L58/100)</f>
        <v>0</v>
      </c>
      <c r="N58" s="232">
        <v>0</v>
      </c>
      <c r="O58" s="232">
        <f>ROUND(E58*N58,2)</f>
        <v>0</v>
      </c>
      <c r="P58" s="232">
        <v>0</v>
      </c>
      <c r="Q58" s="232">
        <f>ROUND(E58*P58,2)</f>
        <v>0</v>
      </c>
      <c r="R58" s="234"/>
      <c r="S58" s="234" t="s">
        <v>146</v>
      </c>
      <c r="T58" s="235" t="s">
        <v>131</v>
      </c>
      <c r="U58" s="220">
        <v>0</v>
      </c>
      <c r="V58" s="220">
        <f>ROUND(E58*U58,2)</f>
        <v>0</v>
      </c>
      <c r="W58" s="220"/>
      <c r="X58" s="220" t="s">
        <v>147</v>
      </c>
      <c r="Y58" s="209"/>
      <c r="Z58" s="209"/>
      <c r="AA58" s="209"/>
      <c r="AB58" s="209"/>
      <c r="AC58" s="209"/>
      <c r="AD58" s="209"/>
      <c r="AE58" s="209"/>
      <c r="AF58" s="209"/>
      <c r="AG58" s="209" t="s">
        <v>426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">
      <c r="A59" s="216"/>
      <c r="B59" s="217"/>
      <c r="C59" s="246"/>
      <c r="D59" s="240"/>
      <c r="E59" s="240"/>
      <c r="F59" s="240"/>
      <c r="G59" s="24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09"/>
      <c r="Z59" s="209"/>
      <c r="AA59" s="209"/>
      <c r="AB59" s="209"/>
      <c r="AC59" s="209"/>
      <c r="AD59" s="209"/>
      <c r="AE59" s="209"/>
      <c r="AF59" s="209"/>
      <c r="AG59" s="209" t="s">
        <v>136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">
      <c r="A60" s="229">
        <v>26</v>
      </c>
      <c r="B60" s="230" t="s">
        <v>646</v>
      </c>
      <c r="C60" s="243" t="s">
        <v>647</v>
      </c>
      <c r="D60" s="231" t="s">
        <v>476</v>
      </c>
      <c r="E60" s="232">
        <v>1</v>
      </c>
      <c r="F60" s="233"/>
      <c r="G60" s="234">
        <f>ROUND(E60*F60,2)</f>
        <v>0</v>
      </c>
      <c r="H60" s="233"/>
      <c r="I60" s="234">
        <f>ROUND(E60*H60,2)</f>
        <v>0</v>
      </c>
      <c r="J60" s="233"/>
      <c r="K60" s="234">
        <f>ROUND(E60*J60,2)</f>
        <v>0</v>
      </c>
      <c r="L60" s="234">
        <v>21</v>
      </c>
      <c r="M60" s="234">
        <f>G60*(1+L60/100)</f>
        <v>0</v>
      </c>
      <c r="N60" s="232">
        <v>0</v>
      </c>
      <c r="O60" s="232">
        <f>ROUND(E60*N60,2)</f>
        <v>0</v>
      </c>
      <c r="P60" s="232">
        <v>0</v>
      </c>
      <c r="Q60" s="232">
        <f>ROUND(E60*P60,2)</f>
        <v>0</v>
      </c>
      <c r="R60" s="234"/>
      <c r="S60" s="234" t="s">
        <v>146</v>
      </c>
      <c r="T60" s="235" t="s">
        <v>131</v>
      </c>
      <c r="U60" s="220">
        <v>0</v>
      </c>
      <c r="V60" s="220">
        <f>ROUND(E60*U60,2)</f>
        <v>0</v>
      </c>
      <c r="W60" s="220"/>
      <c r="X60" s="220" t="s">
        <v>147</v>
      </c>
      <c r="Y60" s="209"/>
      <c r="Z60" s="209"/>
      <c r="AA60" s="209"/>
      <c r="AB60" s="209"/>
      <c r="AC60" s="209"/>
      <c r="AD60" s="209"/>
      <c r="AE60" s="209"/>
      <c r="AF60" s="209"/>
      <c r="AG60" s="209" t="s">
        <v>426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">
      <c r="A61" s="216"/>
      <c r="B61" s="217"/>
      <c r="C61" s="246"/>
      <c r="D61" s="240"/>
      <c r="E61" s="240"/>
      <c r="F61" s="240"/>
      <c r="G61" s="24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09"/>
      <c r="Z61" s="209"/>
      <c r="AA61" s="209"/>
      <c r="AB61" s="209"/>
      <c r="AC61" s="209"/>
      <c r="AD61" s="209"/>
      <c r="AE61" s="209"/>
      <c r="AF61" s="209"/>
      <c r="AG61" s="209" t="s">
        <v>136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">
      <c r="A62" s="229">
        <v>27</v>
      </c>
      <c r="B62" s="230" t="s">
        <v>648</v>
      </c>
      <c r="C62" s="243" t="s">
        <v>649</v>
      </c>
      <c r="D62" s="231" t="s">
        <v>476</v>
      </c>
      <c r="E62" s="232">
        <v>2</v>
      </c>
      <c r="F62" s="233"/>
      <c r="G62" s="234">
        <f>ROUND(E62*F62,2)</f>
        <v>0</v>
      </c>
      <c r="H62" s="233"/>
      <c r="I62" s="234">
        <f>ROUND(E62*H62,2)</f>
        <v>0</v>
      </c>
      <c r="J62" s="233"/>
      <c r="K62" s="234">
        <f>ROUND(E62*J62,2)</f>
        <v>0</v>
      </c>
      <c r="L62" s="234">
        <v>21</v>
      </c>
      <c r="M62" s="234">
        <f>G62*(1+L62/100)</f>
        <v>0</v>
      </c>
      <c r="N62" s="232">
        <v>0</v>
      </c>
      <c r="O62" s="232">
        <f>ROUND(E62*N62,2)</f>
        <v>0</v>
      </c>
      <c r="P62" s="232">
        <v>0</v>
      </c>
      <c r="Q62" s="232">
        <f>ROUND(E62*P62,2)</f>
        <v>0</v>
      </c>
      <c r="R62" s="234"/>
      <c r="S62" s="234" t="s">
        <v>146</v>
      </c>
      <c r="T62" s="235" t="s">
        <v>131</v>
      </c>
      <c r="U62" s="220">
        <v>0</v>
      </c>
      <c r="V62" s="220">
        <f>ROUND(E62*U62,2)</f>
        <v>0</v>
      </c>
      <c r="W62" s="220"/>
      <c r="X62" s="220" t="s">
        <v>147</v>
      </c>
      <c r="Y62" s="209"/>
      <c r="Z62" s="209"/>
      <c r="AA62" s="209"/>
      <c r="AB62" s="209"/>
      <c r="AC62" s="209"/>
      <c r="AD62" s="209"/>
      <c r="AE62" s="209"/>
      <c r="AF62" s="209"/>
      <c r="AG62" s="209" t="s">
        <v>426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">
      <c r="A63" s="216"/>
      <c r="B63" s="217"/>
      <c r="C63" s="246"/>
      <c r="D63" s="240"/>
      <c r="E63" s="240"/>
      <c r="F63" s="240"/>
      <c r="G63" s="24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09"/>
      <c r="Z63" s="209"/>
      <c r="AA63" s="209"/>
      <c r="AB63" s="209"/>
      <c r="AC63" s="209"/>
      <c r="AD63" s="209"/>
      <c r="AE63" s="209"/>
      <c r="AF63" s="209"/>
      <c r="AG63" s="209" t="s">
        <v>136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">
      <c r="A64" s="229">
        <v>28</v>
      </c>
      <c r="B64" s="230" t="s">
        <v>650</v>
      </c>
      <c r="C64" s="243" t="s">
        <v>651</v>
      </c>
      <c r="D64" s="231" t="s">
        <v>613</v>
      </c>
      <c r="E64" s="232">
        <v>1</v>
      </c>
      <c r="F64" s="233"/>
      <c r="G64" s="234">
        <f>ROUND(E64*F64,2)</f>
        <v>0</v>
      </c>
      <c r="H64" s="233"/>
      <c r="I64" s="234">
        <f>ROUND(E64*H64,2)</f>
        <v>0</v>
      </c>
      <c r="J64" s="233"/>
      <c r="K64" s="234">
        <f>ROUND(E64*J64,2)</f>
        <v>0</v>
      </c>
      <c r="L64" s="234">
        <v>21</v>
      </c>
      <c r="M64" s="234">
        <f>G64*(1+L64/100)</f>
        <v>0</v>
      </c>
      <c r="N64" s="232">
        <v>0</v>
      </c>
      <c r="O64" s="232">
        <f>ROUND(E64*N64,2)</f>
        <v>0</v>
      </c>
      <c r="P64" s="232">
        <v>0</v>
      </c>
      <c r="Q64" s="232">
        <f>ROUND(E64*P64,2)</f>
        <v>0</v>
      </c>
      <c r="R64" s="234"/>
      <c r="S64" s="234" t="s">
        <v>146</v>
      </c>
      <c r="T64" s="235" t="s">
        <v>131</v>
      </c>
      <c r="U64" s="220">
        <v>0</v>
      </c>
      <c r="V64" s="220">
        <f>ROUND(E64*U64,2)</f>
        <v>0</v>
      </c>
      <c r="W64" s="220"/>
      <c r="X64" s="220" t="s">
        <v>147</v>
      </c>
      <c r="Y64" s="209"/>
      <c r="Z64" s="209"/>
      <c r="AA64" s="209"/>
      <c r="AB64" s="209"/>
      <c r="AC64" s="209"/>
      <c r="AD64" s="209"/>
      <c r="AE64" s="209"/>
      <c r="AF64" s="209"/>
      <c r="AG64" s="209" t="s">
        <v>426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">
      <c r="A65" s="216"/>
      <c r="B65" s="217"/>
      <c r="C65" s="246"/>
      <c r="D65" s="240"/>
      <c r="E65" s="240"/>
      <c r="F65" s="240"/>
      <c r="G65" s="24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09"/>
      <c r="Z65" s="209"/>
      <c r="AA65" s="209"/>
      <c r="AB65" s="209"/>
      <c r="AC65" s="209"/>
      <c r="AD65" s="209"/>
      <c r="AE65" s="209"/>
      <c r="AF65" s="209"/>
      <c r="AG65" s="209" t="s">
        <v>136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">
      <c r="A66" s="229">
        <v>29</v>
      </c>
      <c r="B66" s="230" t="s">
        <v>652</v>
      </c>
      <c r="C66" s="243" t="s">
        <v>653</v>
      </c>
      <c r="D66" s="231" t="s">
        <v>613</v>
      </c>
      <c r="E66" s="232">
        <v>2</v>
      </c>
      <c r="F66" s="233"/>
      <c r="G66" s="234">
        <f>ROUND(E66*F66,2)</f>
        <v>0</v>
      </c>
      <c r="H66" s="233"/>
      <c r="I66" s="234">
        <f>ROUND(E66*H66,2)</f>
        <v>0</v>
      </c>
      <c r="J66" s="233"/>
      <c r="K66" s="234">
        <f>ROUND(E66*J66,2)</f>
        <v>0</v>
      </c>
      <c r="L66" s="234">
        <v>21</v>
      </c>
      <c r="M66" s="234">
        <f>G66*(1+L66/100)</f>
        <v>0</v>
      </c>
      <c r="N66" s="232">
        <v>0</v>
      </c>
      <c r="O66" s="232">
        <f>ROUND(E66*N66,2)</f>
        <v>0</v>
      </c>
      <c r="P66" s="232">
        <v>0</v>
      </c>
      <c r="Q66" s="232">
        <f>ROUND(E66*P66,2)</f>
        <v>0</v>
      </c>
      <c r="R66" s="234"/>
      <c r="S66" s="234" t="s">
        <v>146</v>
      </c>
      <c r="T66" s="235" t="s">
        <v>131</v>
      </c>
      <c r="U66" s="220">
        <v>0</v>
      </c>
      <c r="V66" s="220">
        <f>ROUND(E66*U66,2)</f>
        <v>0</v>
      </c>
      <c r="W66" s="220"/>
      <c r="X66" s="220" t="s">
        <v>147</v>
      </c>
      <c r="Y66" s="209"/>
      <c r="Z66" s="209"/>
      <c r="AA66" s="209"/>
      <c r="AB66" s="209"/>
      <c r="AC66" s="209"/>
      <c r="AD66" s="209"/>
      <c r="AE66" s="209"/>
      <c r="AF66" s="209"/>
      <c r="AG66" s="209" t="s">
        <v>426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">
      <c r="A67" s="216"/>
      <c r="B67" s="217"/>
      <c r="C67" s="246"/>
      <c r="D67" s="240"/>
      <c r="E67" s="240"/>
      <c r="F67" s="240"/>
      <c r="G67" s="24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09"/>
      <c r="Z67" s="209"/>
      <c r="AA67" s="209"/>
      <c r="AB67" s="209"/>
      <c r="AC67" s="209"/>
      <c r="AD67" s="209"/>
      <c r="AE67" s="209"/>
      <c r="AF67" s="209"/>
      <c r="AG67" s="209" t="s">
        <v>136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">
      <c r="A68" s="229">
        <v>30</v>
      </c>
      <c r="B68" s="230" t="s">
        <v>654</v>
      </c>
      <c r="C68" s="243" t="s">
        <v>655</v>
      </c>
      <c r="D68" s="231" t="s">
        <v>476</v>
      </c>
      <c r="E68" s="232">
        <v>1</v>
      </c>
      <c r="F68" s="233"/>
      <c r="G68" s="234">
        <f>ROUND(E68*F68,2)</f>
        <v>0</v>
      </c>
      <c r="H68" s="233"/>
      <c r="I68" s="234">
        <f>ROUND(E68*H68,2)</f>
        <v>0</v>
      </c>
      <c r="J68" s="233"/>
      <c r="K68" s="234">
        <f>ROUND(E68*J68,2)</f>
        <v>0</v>
      </c>
      <c r="L68" s="234">
        <v>21</v>
      </c>
      <c r="M68" s="234">
        <f>G68*(1+L68/100)</f>
        <v>0</v>
      </c>
      <c r="N68" s="232">
        <v>0</v>
      </c>
      <c r="O68" s="232">
        <f>ROUND(E68*N68,2)</f>
        <v>0</v>
      </c>
      <c r="P68" s="232">
        <v>0</v>
      </c>
      <c r="Q68" s="232">
        <f>ROUND(E68*P68,2)</f>
        <v>0</v>
      </c>
      <c r="R68" s="234"/>
      <c r="S68" s="234" t="s">
        <v>146</v>
      </c>
      <c r="T68" s="235" t="s">
        <v>131</v>
      </c>
      <c r="U68" s="220">
        <v>0</v>
      </c>
      <c r="V68" s="220">
        <f>ROUND(E68*U68,2)</f>
        <v>0</v>
      </c>
      <c r="W68" s="220"/>
      <c r="X68" s="220" t="s">
        <v>147</v>
      </c>
      <c r="Y68" s="209"/>
      <c r="Z68" s="209"/>
      <c r="AA68" s="209"/>
      <c r="AB68" s="209"/>
      <c r="AC68" s="209"/>
      <c r="AD68" s="209"/>
      <c r="AE68" s="209"/>
      <c r="AF68" s="209"/>
      <c r="AG68" s="209" t="s">
        <v>426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">
      <c r="A69" s="216"/>
      <c r="B69" s="217"/>
      <c r="C69" s="246"/>
      <c r="D69" s="240"/>
      <c r="E69" s="240"/>
      <c r="F69" s="240"/>
      <c r="G69" s="24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09"/>
      <c r="Z69" s="209"/>
      <c r="AA69" s="209"/>
      <c r="AB69" s="209"/>
      <c r="AC69" s="209"/>
      <c r="AD69" s="209"/>
      <c r="AE69" s="209"/>
      <c r="AF69" s="209"/>
      <c r="AG69" s="209" t="s">
        <v>136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">
      <c r="A70" s="229">
        <v>31</v>
      </c>
      <c r="B70" s="230" t="s">
        <v>656</v>
      </c>
      <c r="C70" s="243" t="s">
        <v>657</v>
      </c>
      <c r="D70" s="231" t="s">
        <v>476</v>
      </c>
      <c r="E70" s="232">
        <v>3</v>
      </c>
      <c r="F70" s="233"/>
      <c r="G70" s="234">
        <f>ROUND(E70*F70,2)</f>
        <v>0</v>
      </c>
      <c r="H70" s="233"/>
      <c r="I70" s="234">
        <f>ROUND(E70*H70,2)</f>
        <v>0</v>
      </c>
      <c r="J70" s="233"/>
      <c r="K70" s="234">
        <f>ROUND(E70*J70,2)</f>
        <v>0</v>
      </c>
      <c r="L70" s="234">
        <v>21</v>
      </c>
      <c r="M70" s="234">
        <f>G70*(1+L70/100)</f>
        <v>0</v>
      </c>
      <c r="N70" s="232">
        <v>0</v>
      </c>
      <c r="O70" s="232">
        <f>ROUND(E70*N70,2)</f>
        <v>0</v>
      </c>
      <c r="P70" s="232">
        <v>0</v>
      </c>
      <c r="Q70" s="232">
        <f>ROUND(E70*P70,2)</f>
        <v>0</v>
      </c>
      <c r="R70" s="234"/>
      <c r="S70" s="234" t="s">
        <v>146</v>
      </c>
      <c r="T70" s="235" t="s">
        <v>131</v>
      </c>
      <c r="U70" s="220">
        <v>0</v>
      </c>
      <c r="V70" s="220">
        <f>ROUND(E70*U70,2)</f>
        <v>0</v>
      </c>
      <c r="W70" s="220"/>
      <c r="X70" s="220" t="s">
        <v>147</v>
      </c>
      <c r="Y70" s="209"/>
      <c r="Z70" s="209"/>
      <c r="AA70" s="209"/>
      <c r="AB70" s="209"/>
      <c r="AC70" s="209"/>
      <c r="AD70" s="209"/>
      <c r="AE70" s="209"/>
      <c r="AF70" s="209"/>
      <c r="AG70" s="209" t="s">
        <v>426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">
      <c r="A71" s="216"/>
      <c r="B71" s="217"/>
      <c r="C71" s="246"/>
      <c r="D71" s="240"/>
      <c r="E71" s="240"/>
      <c r="F71" s="240"/>
      <c r="G71" s="24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09"/>
      <c r="Z71" s="209"/>
      <c r="AA71" s="209"/>
      <c r="AB71" s="209"/>
      <c r="AC71" s="209"/>
      <c r="AD71" s="209"/>
      <c r="AE71" s="209"/>
      <c r="AF71" s="209"/>
      <c r="AG71" s="209" t="s">
        <v>136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">
      <c r="A72" s="229">
        <v>32</v>
      </c>
      <c r="B72" s="230" t="s">
        <v>658</v>
      </c>
      <c r="C72" s="243" t="s">
        <v>659</v>
      </c>
      <c r="D72" s="231" t="s">
        <v>476</v>
      </c>
      <c r="E72" s="232">
        <v>3</v>
      </c>
      <c r="F72" s="233"/>
      <c r="G72" s="234">
        <f>ROUND(E72*F72,2)</f>
        <v>0</v>
      </c>
      <c r="H72" s="233"/>
      <c r="I72" s="234">
        <f>ROUND(E72*H72,2)</f>
        <v>0</v>
      </c>
      <c r="J72" s="233"/>
      <c r="K72" s="234">
        <f>ROUND(E72*J72,2)</f>
        <v>0</v>
      </c>
      <c r="L72" s="234">
        <v>21</v>
      </c>
      <c r="M72" s="234">
        <f>G72*(1+L72/100)</f>
        <v>0</v>
      </c>
      <c r="N72" s="232">
        <v>0</v>
      </c>
      <c r="O72" s="232">
        <f>ROUND(E72*N72,2)</f>
        <v>0</v>
      </c>
      <c r="P72" s="232">
        <v>0</v>
      </c>
      <c r="Q72" s="232">
        <f>ROUND(E72*P72,2)</f>
        <v>0</v>
      </c>
      <c r="R72" s="234"/>
      <c r="S72" s="234" t="s">
        <v>146</v>
      </c>
      <c r="T72" s="235" t="s">
        <v>131</v>
      </c>
      <c r="U72" s="220">
        <v>0</v>
      </c>
      <c r="V72" s="220">
        <f>ROUND(E72*U72,2)</f>
        <v>0</v>
      </c>
      <c r="W72" s="220"/>
      <c r="X72" s="220" t="s">
        <v>147</v>
      </c>
      <c r="Y72" s="209"/>
      <c r="Z72" s="209"/>
      <c r="AA72" s="209"/>
      <c r="AB72" s="209"/>
      <c r="AC72" s="209"/>
      <c r="AD72" s="209"/>
      <c r="AE72" s="209"/>
      <c r="AF72" s="209"/>
      <c r="AG72" s="209" t="s">
        <v>426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">
      <c r="A73" s="216"/>
      <c r="B73" s="217"/>
      <c r="C73" s="246"/>
      <c r="D73" s="240"/>
      <c r="E73" s="240"/>
      <c r="F73" s="240"/>
      <c r="G73" s="24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09"/>
      <c r="Z73" s="209"/>
      <c r="AA73" s="209"/>
      <c r="AB73" s="209"/>
      <c r="AC73" s="209"/>
      <c r="AD73" s="209"/>
      <c r="AE73" s="209"/>
      <c r="AF73" s="209"/>
      <c r="AG73" s="209" t="s">
        <v>136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">
      <c r="A74" s="229">
        <v>33</v>
      </c>
      <c r="B74" s="230" t="s">
        <v>660</v>
      </c>
      <c r="C74" s="243" t="s">
        <v>661</v>
      </c>
      <c r="D74" s="231" t="s">
        <v>476</v>
      </c>
      <c r="E74" s="232">
        <v>2</v>
      </c>
      <c r="F74" s="233"/>
      <c r="G74" s="234">
        <f>ROUND(E74*F74,2)</f>
        <v>0</v>
      </c>
      <c r="H74" s="233"/>
      <c r="I74" s="234">
        <f>ROUND(E74*H74,2)</f>
        <v>0</v>
      </c>
      <c r="J74" s="233"/>
      <c r="K74" s="234">
        <f>ROUND(E74*J74,2)</f>
        <v>0</v>
      </c>
      <c r="L74" s="234">
        <v>21</v>
      </c>
      <c r="M74" s="234">
        <f>G74*(1+L74/100)</f>
        <v>0</v>
      </c>
      <c r="N74" s="232">
        <v>0</v>
      </c>
      <c r="O74" s="232">
        <f>ROUND(E74*N74,2)</f>
        <v>0</v>
      </c>
      <c r="P74" s="232">
        <v>0</v>
      </c>
      <c r="Q74" s="232">
        <f>ROUND(E74*P74,2)</f>
        <v>0</v>
      </c>
      <c r="R74" s="234"/>
      <c r="S74" s="234" t="s">
        <v>146</v>
      </c>
      <c r="T74" s="235" t="s">
        <v>131</v>
      </c>
      <c r="U74" s="220">
        <v>0</v>
      </c>
      <c r="V74" s="220">
        <f>ROUND(E74*U74,2)</f>
        <v>0</v>
      </c>
      <c r="W74" s="220"/>
      <c r="X74" s="220" t="s">
        <v>147</v>
      </c>
      <c r="Y74" s="209"/>
      <c r="Z74" s="209"/>
      <c r="AA74" s="209"/>
      <c r="AB74" s="209"/>
      <c r="AC74" s="209"/>
      <c r="AD74" s="209"/>
      <c r="AE74" s="209"/>
      <c r="AF74" s="209"/>
      <c r="AG74" s="209" t="s">
        <v>426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">
      <c r="A75" s="216"/>
      <c r="B75" s="217"/>
      <c r="C75" s="246"/>
      <c r="D75" s="240"/>
      <c r="E75" s="240"/>
      <c r="F75" s="240"/>
      <c r="G75" s="24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09"/>
      <c r="Z75" s="209"/>
      <c r="AA75" s="209"/>
      <c r="AB75" s="209"/>
      <c r="AC75" s="209"/>
      <c r="AD75" s="209"/>
      <c r="AE75" s="209"/>
      <c r="AF75" s="209"/>
      <c r="AG75" s="209" t="s">
        <v>136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">
      <c r="A76" s="229">
        <v>34</v>
      </c>
      <c r="B76" s="230" t="s">
        <v>662</v>
      </c>
      <c r="C76" s="243" t="s">
        <v>663</v>
      </c>
      <c r="D76" s="231" t="s">
        <v>613</v>
      </c>
      <c r="E76" s="232">
        <v>2</v>
      </c>
      <c r="F76" s="233"/>
      <c r="G76" s="234">
        <f>ROUND(E76*F76,2)</f>
        <v>0</v>
      </c>
      <c r="H76" s="233"/>
      <c r="I76" s="234">
        <f>ROUND(E76*H76,2)</f>
        <v>0</v>
      </c>
      <c r="J76" s="233"/>
      <c r="K76" s="234">
        <f>ROUND(E76*J76,2)</f>
        <v>0</v>
      </c>
      <c r="L76" s="234">
        <v>21</v>
      </c>
      <c r="M76" s="234">
        <f>G76*(1+L76/100)</f>
        <v>0</v>
      </c>
      <c r="N76" s="232">
        <v>0</v>
      </c>
      <c r="O76" s="232">
        <f>ROUND(E76*N76,2)</f>
        <v>0</v>
      </c>
      <c r="P76" s="232">
        <v>0</v>
      </c>
      <c r="Q76" s="232">
        <f>ROUND(E76*P76,2)</f>
        <v>0</v>
      </c>
      <c r="R76" s="234"/>
      <c r="S76" s="234" t="s">
        <v>146</v>
      </c>
      <c r="T76" s="235" t="s">
        <v>131</v>
      </c>
      <c r="U76" s="220">
        <v>0</v>
      </c>
      <c r="V76" s="220">
        <f>ROUND(E76*U76,2)</f>
        <v>0</v>
      </c>
      <c r="W76" s="220"/>
      <c r="X76" s="220" t="s">
        <v>147</v>
      </c>
      <c r="Y76" s="209"/>
      <c r="Z76" s="209"/>
      <c r="AA76" s="209"/>
      <c r="AB76" s="209"/>
      <c r="AC76" s="209"/>
      <c r="AD76" s="209"/>
      <c r="AE76" s="209"/>
      <c r="AF76" s="209"/>
      <c r="AG76" s="209" t="s">
        <v>426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">
      <c r="A77" s="216"/>
      <c r="B77" s="217"/>
      <c r="C77" s="246"/>
      <c r="D77" s="240"/>
      <c r="E77" s="240"/>
      <c r="F77" s="240"/>
      <c r="G77" s="24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09"/>
      <c r="Z77" s="209"/>
      <c r="AA77" s="209"/>
      <c r="AB77" s="209"/>
      <c r="AC77" s="209"/>
      <c r="AD77" s="209"/>
      <c r="AE77" s="209"/>
      <c r="AF77" s="209"/>
      <c r="AG77" s="209" t="s">
        <v>136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">
      <c r="A78" s="229">
        <v>35</v>
      </c>
      <c r="B78" s="230" t="s">
        <v>664</v>
      </c>
      <c r="C78" s="243" t="s">
        <v>665</v>
      </c>
      <c r="D78" s="231" t="s">
        <v>613</v>
      </c>
      <c r="E78" s="232">
        <v>2</v>
      </c>
      <c r="F78" s="233"/>
      <c r="G78" s="234">
        <f>ROUND(E78*F78,2)</f>
        <v>0</v>
      </c>
      <c r="H78" s="233"/>
      <c r="I78" s="234">
        <f>ROUND(E78*H78,2)</f>
        <v>0</v>
      </c>
      <c r="J78" s="233"/>
      <c r="K78" s="234">
        <f>ROUND(E78*J78,2)</f>
        <v>0</v>
      </c>
      <c r="L78" s="234">
        <v>21</v>
      </c>
      <c r="M78" s="234">
        <f>G78*(1+L78/100)</f>
        <v>0</v>
      </c>
      <c r="N78" s="232">
        <v>0</v>
      </c>
      <c r="O78" s="232">
        <f>ROUND(E78*N78,2)</f>
        <v>0</v>
      </c>
      <c r="P78" s="232">
        <v>0</v>
      </c>
      <c r="Q78" s="232">
        <f>ROUND(E78*P78,2)</f>
        <v>0</v>
      </c>
      <c r="R78" s="234"/>
      <c r="S78" s="234" t="s">
        <v>146</v>
      </c>
      <c r="T78" s="235" t="s">
        <v>131</v>
      </c>
      <c r="U78" s="220">
        <v>0</v>
      </c>
      <c r="V78" s="220">
        <f>ROUND(E78*U78,2)</f>
        <v>0</v>
      </c>
      <c r="W78" s="220"/>
      <c r="X78" s="220" t="s">
        <v>147</v>
      </c>
      <c r="Y78" s="209"/>
      <c r="Z78" s="209"/>
      <c r="AA78" s="209"/>
      <c r="AB78" s="209"/>
      <c r="AC78" s="209"/>
      <c r="AD78" s="209"/>
      <c r="AE78" s="209"/>
      <c r="AF78" s="209"/>
      <c r="AG78" s="209" t="s">
        <v>426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">
      <c r="A79" s="216"/>
      <c r="B79" s="217"/>
      <c r="C79" s="246"/>
      <c r="D79" s="240"/>
      <c r="E79" s="240"/>
      <c r="F79" s="240"/>
      <c r="G79" s="24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09"/>
      <c r="Z79" s="209"/>
      <c r="AA79" s="209"/>
      <c r="AB79" s="209"/>
      <c r="AC79" s="209"/>
      <c r="AD79" s="209"/>
      <c r="AE79" s="209"/>
      <c r="AF79" s="209"/>
      <c r="AG79" s="209" t="s">
        <v>136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">
      <c r="A80" s="229">
        <v>36</v>
      </c>
      <c r="B80" s="230" t="s">
        <v>666</v>
      </c>
      <c r="C80" s="243" t="s">
        <v>667</v>
      </c>
      <c r="D80" s="231" t="s">
        <v>613</v>
      </c>
      <c r="E80" s="232">
        <v>1</v>
      </c>
      <c r="F80" s="233"/>
      <c r="G80" s="234">
        <f>ROUND(E80*F80,2)</f>
        <v>0</v>
      </c>
      <c r="H80" s="233"/>
      <c r="I80" s="234">
        <f>ROUND(E80*H80,2)</f>
        <v>0</v>
      </c>
      <c r="J80" s="233"/>
      <c r="K80" s="234">
        <f>ROUND(E80*J80,2)</f>
        <v>0</v>
      </c>
      <c r="L80" s="234">
        <v>21</v>
      </c>
      <c r="M80" s="234">
        <f>G80*(1+L80/100)</f>
        <v>0</v>
      </c>
      <c r="N80" s="232">
        <v>0</v>
      </c>
      <c r="O80" s="232">
        <f>ROUND(E80*N80,2)</f>
        <v>0</v>
      </c>
      <c r="P80" s="232">
        <v>0</v>
      </c>
      <c r="Q80" s="232">
        <f>ROUND(E80*P80,2)</f>
        <v>0</v>
      </c>
      <c r="R80" s="234"/>
      <c r="S80" s="234" t="s">
        <v>146</v>
      </c>
      <c r="T80" s="235" t="s">
        <v>131</v>
      </c>
      <c r="U80" s="220">
        <v>0</v>
      </c>
      <c r="V80" s="220">
        <f>ROUND(E80*U80,2)</f>
        <v>0</v>
      </c>
      <c r="W80" s="220"/>
      <c r="X80" s="220" t="s">
        <v>147</v>
      </c>
      <c r="Y80" s="209"/>
      <c r="Z80" s="209"/>
      <c r="AA80" s="209"/>
      <c r="AB80" s="209"/>
      <c r="AC80" s="209"/>
      <c r="AD80" s="209"/>
      <c r="AE80" s="209"/>
      <c r="AF80" s="209"/>
      <c r="AG80" s="209" t="s">
        <v>426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">
      <c r="A81" s="216"/>
      <c r="B81" s="217"/>
      <c r="C81" s="246"/>
      <c r="D81" s="240"/>
      <c r="E81" s="240"/>
      <c r="F81" s="240"/>
      <c r="G81" s="24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09"/>
      <c r="Z81" s="209"/>
      <c r="AA81" s="209"/>
      <c r="AB81" s="209"/>
      <c r="AC81" s="209"/>
      <c r="AD81" s="209"/>
      <c r="AE81" s="209"/>
      <c r="AF81" s="209"/>
      <c r="AG81" s="209" t="s">
        <v>136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">
      <c r="A82" s="229">
        <v>37</v>
      </c>
      <c r="B82" s="230" t="s">
        <v>668</v>
      </c>
      <c r="C82" s="243" t="s">
        <v>669</v>
      </c>
      <c r="D82" s="231" t="s">
        <v>476</v>
      </c>
      <c r="E82" s="232">
        <v>1</v>
      </c>
      <c r="F82" s="233"/>
      <c r="G82" s="234">
        <f>ROUND(E82*F82,2)</f>
        <v>0</v>
      </c>
      <c r="H82" s="233"/>
      <c r="I82" s="234">
        <f>ROUND(E82*H82,2)</f>
        <v>0</v>
      </c>
      <c r="J82" s="233"/>
      <c r="K82" s="234">
        <f>ROUND(E82*J82,2)</f>
        <v>0</v>
      </c>
      <c r="L82" s="234">
        <v>21</v>
      </c>
      <c r="M82" s="234">
        <f>G82*(1+L82/100)</f>
        <v>0</v>
      </c>
      <c r="N82" s="232">
        <v>0</v>
      </c>
      <c r="O82" s="232">
        <f>ROUND(E82*N82,2)</f>
        <v>0</v>
      </c>
      <c r="P82" s="232">
        <v>0</v>
      </c>
      <c r="Q82" s="232">
        <f>ROUND(E82*P82,2)</f>
        <v>0</v>
      </c>
      <c r="R82" s="234"/>
      <c r="S82" s="234" t="s">
        <v>146</v>
      </c>
      <c r="T82" s="235" t="s">
        <v>131</v>
      </c>
      <c r="U82" s="220">
        <v>0</v>
      </c>
      <c r="V82" s="220">
        <f>ROUND(E82*U82,2)</f>
        <v>0</v>
      </c>
      <c r="W82" s="220"/>
      <c r="X82" s="220" t="s">
        <v>147</v>
      </c>
      <c r="Y82" s="209"/>
      <c r="Z82" s="209"/>
      <c r="AA82" s="209"/>
      <c r="AB82" s="209"/>
      <c r="AC82" s="209"/>
      <c r="AD82" s="209"/>
      <c r="AE82" s="209"/>
      <c r="AF82" s="209"/>
      <c r="AG82" s="209" t="s">
        <v>426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">
      <c r="A83" s="216"/>
      <c r="B83" s="217"/>
      <c r="C83" s="246"/>
      <c r="D83" s="240"/>
      <c r="E83" s="240"/>
      <c r="F83" s="240"/>
      <c r="G83" s="24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09"/>
      <c r="Z83" s="209"/>
      <c r="AA83" s="209"/>
      <c r="AB83" s="209"/>
      <c r="AC83" s="209"/>
      <c r="AD83" s="209"/>
      <c r="AE83" s="209"/>
      <c r="AF83" s="209"/>
      <c r="AG83" s="209" t="s">
        <v>136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">
      <c r="A84" s="229">
        <v>38</v>
      </c>
      <c r="B84" s="230" t="s">
        <v>670</v>
      </c>
      <c r="C84" s="243" t="s">
        <v>671</v>
      </c>
      <c r="D84" s="231" t="s">
        <v>613</v>
      </c>
      <c r="E84" s="232">
        <v>1</v>
      </c>
      <c r="F84" s="233"/>
      <c r="G84" s="234">
        <f>ROUND(E84*F84,2)</f>
        <v>0</v>
      </c>
      <c r="H84" s="233"/>
      <c r="I84" s="234">
        <f>ROUND(E84*H84,2)</f>
        <v>0</v>
      </c>
      <c r="J84" s="233"/>
      <c r="K84" s="234">
        <f>ROUND(E84*J84,2)</f>
        <v>0</v>
      </c>
      <c r="L84" s="234">
        <v>21</v>
      </c>
      <c r="M84" s="234">
        <f>G84*(1+L84/100)</f>
        <v>0</v>
      </c>
      <c r="N84" s="232">
        <v>0</v>
      </c>
      <c r="O84" s="232">
        <f>ROUND(E84*N84,2)</f>
        <v>0</v>
      </c>
      <c r="P84" s="232">
        <v>0</v>
      </c>
      <c r="Q84" s="232">
        <f>ROUND(E84*P84,2)</f>
        <v>0</v>
      </c>
      <c r="R84" s="234"/>
      <c r="S84" s="234" t="s">
        <v>146</v>
      </c>
      <c r="T84" s="235" t="s">
        <v>131</v>
      </c>
      <c r="U84" s="220">
        <v>0</v>
      </c>
      <c r="V84" s="220">
        <f>ROUND(E84*U84,2)</f>
        <v>0</v>
      </c>
      <c r="W84" s="220"/>
      <c r="X84" s="220" t="s">
        <v>147</v>
      </c>
      <c r="Y84" s="209"/>
      <c r="Z84" s="209"/>
      <c r="AA84" s="209"/>
      <c r="AB84" s="209"/>
      <c r="AC84" s="209"/>
      <c r="AD84" s="209"/>
      <c r="AE84" s="209"/>
      <c r="AF84" s="209"/>
      <c r="AG84" s="209" t="s">
        <v>426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">
      <c r="A85" s="216"/>
      <c r="B85" s="217"/>
      <c r="C85" s="246"/>
      <c r="D85" s="240"/>
      <c r="E85" s="240"/>
      <c r="F85" s="240"/>
      <c r="G85" s="24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09"/>
      <c r="Z85" s="209"/>
      <c r="AA85" s="209"/>
      <c r="AB85" s="209"/>
      <c r="AC85" s="209"/>
      <c r="AD85" s="209"/>
      <c r="AE85" s="209"/>
      <c r="AF85" s="209"/>
      <c r="AG85" s="209" t="s">
        <v>136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">
      <c r="A86" s="229">
        <v>39</v>
      </c>
      <c r="B86" s="230" t="s">
        <v>672</v>
      </c>
      <c r="C86" s="243" t="s">
        <v>673</v>
      </c>
      <c r="D86" s="231" t="s">
        <v>476</v>
      </c>
      <c r="E86" s="232">
        <v>1</v>
      </c>
      <c r="F86" s="233"/>
      <c r="G86" s="234">
        <f>ROUND(E86*F86,2)</f>
        <v>0</v>
      </c>
      <c r="H86" s="233"/>
      <c r="I86" s="234">
        <f>ROUND(E86*H86,2)</f>
        <v>0</v>
      </c>
      <c r="J86" s="233"/>
      <c r="K86" s="234">
        <f>ROUND(E86*J86,2)</f>
        <v>0</v>
      </c>
      <c r="L86" s="234">
        <v>21</v>
      </c>
      <c r="M86" s="234">
        <f>G86*(1+L86/100)</f>
        <v>0</v>
      </c>
      <c r="N86" s="232">
        <v>0</v>
      </c>
      <c r="O86" s="232">
        <f>ROUND(E86*N86,2)</f>
        <v>0</v>
      </c>
      <c r="P86" s="232">
        <v>0</v>
      </c>
      <c r="Q86" s="232">
        <f>ROUND(E86*P86,2)</f>
        <v>0</v>
      </c>
      <c r="R86" s="234"/>
      <c r="S86" s="234" t="s">
        <v>146</v>
      </c>
      <c r="T86" s="235" t="s">
        <v>131</v>
      </c>
      <c r="U86" s="220">
        <v>0</v>
      </c>
      <c r="V86" s="220">
        <f>ROUND(E86*U86,2)</f>
        <v>0</v>
      </c>
      <c r="W86" s="220"/>
      <c r="X86" s="220" t="s">
        <v>147</v>
      </c>
      <c r="Y86" s="209"/>
      <c r="Z86" s="209"/>
      <c r="AA86" s="209"/>
      <c r="AB86" s="209"/>
      <c r="AC86" s="209"/>
      <c r="AD86" s="209"/>
      <c r="AE86" s="209"/>
      <c r="AF86" s="209"/>
      <c r="AG86" s="209" t="s">
        <v>426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">
      <c r="A87" s="216"/>
      <c r="B87" s="217"/>
      <c r="C87" s="246"/>
      <c r="D87" s="240"/>
      <c r="E87" s="240"/>
      <c r="F87" s="240"/>
      <c r="G87" s="24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09"/>
      <c r="Z87" s="209"/>
      <c r="AA87" s="209"/>
      <c r="AB87" s="209"/>
      <c r="AC87" s="209"/>
      <c r="AD87" s="209"/>
      <c r="AE87" s="209"/>
      <c r="AF87" s="209"/>
      <c r="AG87" s="209" t="s">
        <v>136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">
      <c r="A88" s="229">
        <v>40</v>
      </c>
      <c r="B88" s="230" t="s">
        <v>674</v>
      </c>
      <c r="C88" s="243" t="s">
        <v>675</v>
      </c>
      <c r="D88" s="231" t="s">
        <v>476</v>
      </c>
      <c r="E88" s="232">
        <v>1</v>
      </c>
      <c r="F88" s="233"/>
      <c r="G88" s="234">
        <f>ROUND(E88*F88,2)</f>
        <v>0</v>
      </c>
      <c r="H88" s="233"/>
      <c r="I88" s="234">
        <f>ROUND(E88*H88,2)</f>
        <v>0</v>
      </c>
      <c r="J88" s="233"/>
      <c r="K88" s="234">
        <f>ROUND(E88*J88,2)</f>
        <v>0</v>
      </c>
      <c r="L88" s="234">
        <v>21</v>
      </c>
      <c r="M88" s="234">
        <f>G88*(1+L88/100)</f>
        <v>0</v>
      </c>
      <c r="N88" s="232">
        <v>0</v>
      </c>
      <c r="O88" s="232">
        <f>ROUND(E88*N88,2)</f>
        <v>0</v>
      </c>
      <c r="P88" s="232">
        <v>0</v>
      </c>
      <c r="Q88" s="232">
        <f>ROUND(E88*P88,2)</f>
        <v>0</v>
      </c>
      <c r="R88" s="234"/>
      <c r="S88" s="234" t="s">
        <v>146</v>
      </c>
      <c r="T88" s="235" t="s">
        <v>131</v>
      </c>
      <c r="U88" s="220">
        <v>0</v>
      </c>
      <c r="V88" s="220">
        <f>ROUND(E88*U88,2)</f>
        <v>0</v>
      </c>
      <c r="W88" s="220"/>
      <c r="X88" s="220" t="s">
        <v>147</v>
      </c>
      <c r="Y88" s="209"/>
      <c r="Z88" s="209"/>
      <c r="AA88" s="209"/>
      <c r="AB88" s="209"/>
      <c r="AC88" s="209"/>
      <c r="AD88" s="209"/>
      <c r="AE88" s="209"/>
      <c r="AF88" s="209"/>
      <c r="AG88" s="209" t="s">
        <v>426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">
      <c r="A89" s="216"/>
      <c r="B89" s="217"/>
      <c r="C89" s="246"/>
      <c r="D89" s="240"/>
      <c r="E89" s="240"/>
      <c r="F89" s="240"/>
      <c r="G89" s="24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09"/>
      <c r="Z89" s="209"/>
      <c r="AA89" s="209"/>
      <c r="AB89" s="209"/>
      <c r="AC89" s="209"/>
      <c r="AD89" s="209"/>
      <c r="AE89" s="209"/>
      <c r="AF89" s="209"/>
      <c r="AG89" s="209" t="s">
        <v>136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">
      <c r="A90" s="229">
        <v>41</v>
      </c>
      <c r="B90" s="230" t="s">
        <v>676</v>
      </c>
      <c r="C90" s="243" t="s">
        <v>677</v>
      </c>
      <c r="D90" s="231" t="s">
        <v>476</v>
      </c>
      <c r="E90" s="232">
        <v>1</v>
      </c>
      <c r="F90" s="233"/>
      <c r="G90" s="234">
        <f>ROUND(E90*F90,2)</f>
        <v>0</v>
      </c>
      <c r="H90" s="233"/>
      <c r="I90" s="234">
        <f>ROUND(E90*H90,2)</f>
        <v>0</v>
      </c>
      <c r="J90" s="233"/>
      <c r="K90" s="234">
        <f>ROUND(E90*J90,2)</f>
        <v>0</v>
      </c>
      <c r="L90" s="234">
        <v>21</v>
      </c>
      <c r="M90" s="234">
        <f>G90*(1+L90/100)</f>
        <v>0</v>
      </c>
      <c r="N90" s="232">
        <v>0</v>
      </c>
      <c r="O90" s="232">
        <f>ROUND(E90*N90,2)</f>
        <v>0</v>
      </c>
      <c r="P90" s="232">
        <v>0</v>
      </c>
      <c r="Q90" s="232">
        <f>ROUND(E90*P90,2)</f>
        <v>0</v>
      </c>
      <c r="R90" s="234"/>
      <c r="S90" s="234" t="s">
        <v>146</v>
      </c>
      <c r="T90" s="235" t="s">
        <v>131</v>
      </c>
      <c r="U90" s="220">
        <v>0</v>
      </c>
      <c r="V90" s="220">
        <f>ROUND(E90*U90,2)</f>
        <v>0</v>
      </c>
      <c r="W90" s="220"/>
      <c r="X90" s="220" t="s">
        <v>147</v>
      </c>
      <c r="Y90" s="209"/>
      <c r="Z90" s="209"/>
      <c r="AA90" s="209"/>
      <c r="AB90" s="209"/>
      <c r="AC90" s="209"/>
      <c r="AD90" s="209"/>
      <c r="AE90" s="209"/>
      <c r="AF90" s="209"/>
      <c r="AG90" s="209" t="s">
        <v>426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">
      <c r="A91" s="216"/>
      <c r="B91" s="217"/>
      <c r="C91" s="246"/>
      <c r="D91" s="240"/>
      <c r="E91" s="240"/>
      <c r="F91" s="240"/>
      <c r="G91" s="24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09"/>
      <c r="Z91" s="209"/>
      <c r="AA91" s="209"/>
      <c r="AB91" s="209"/>
      <c r="AC91" s="209"/>
      <c r="AD91" s="209"/>
      <c r="AE91" s="209"/>
      <c r="AF91" s="209"/>
      <c r="AG91" s="209" t="s">
        <v>136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">
      <c r="A92" s="229">
        <v>42</v>
      </c>
      <c r="B92" s="230" t="s">
        <v>678</v>
      </c>
      <c r="C92" s="243" t="s">
        <v>679</v>
      </c>
      <c r="D92" s="231" t="s">
        <v>476</v>
      </c>
      <c r="E92" s="232">
        <v>1</v>
      </c>
      <c r="F92" s="233"/>
      <c r="G92" s="234">
        <f>ROUND(E92*F92,2)</f>
        <v>0</v>
      </c>
      <c r="H92" s="233"/>
      <c r="I92" s="234">
        <f>ROUND(E92*H92,2)</f>
        <v>0</v>
      </c>
      <c r="J92" s="233"/>
      <c r="K92" s="234">
        <f>ROUND(E92*J92,2)</f>
        <v>0</v>
      </c>
      <c r="L92" s="234">
        <v>21</v>
      </c>
      <c r="M92" s="234">
        <f>G92*(1+L92/100)</f>
        <v>0</v>
      </c>
      <c r="N92" s="232">
        <v>0</v>
      </c>
      <c r="O92" s="232">
        <f>ROUND(E92*N92,2)</f>
        <v>0</v>
      </c>
      <c r="P92" s="232">
        <v>0</v>
      </c>
      <c r="Q92" s="232">
        <f>ROUND(E92*P92,2)</f>
        <v>0</v>
      </c>
      <c r="R92" s="234"/>
      <c r="S92" s="234" t="s">
        <v>146</v>
      </c>
      <c r="T92" s="235" t="s">
        <v>131</v>
      </c>
      <c r="U92" s="220">
        <v>0</v>
      </c>
      <c r="V92" s="220">
        <f>ROUND(E92*U92,2)</f>
        <v>0</v>
      </c>
      <c r="W92" s="220"/>
      <c r="X92" s="220" t="s">
        <v>147</v>
      </c>
      <c r="Y92" s="209"/>
      <c r="Z92" s="209"/>
      <c r="AA92" s="209"/>
      <c r="AB92" s="209"/>
      <c r="AC92" s="209"/>
      <c r="AD92" s="209"/>
      <c r="AE92" s="209"/>
      <c r="AF92" s="209"/>
      <c r="AG92" s="209" t="s">
        <v>426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">
      <c r="A93" s="216"/>
      <c r="B93" s="217"/>
      <c r="C93" s="246"/>
      <c r="D93" s="240"/>
      <c r="E93" s="240"/>
      <c r="F93" s="240"/>
      <c r="G93" s="24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09"/>
      <c r="Z93" s="209"/>
      <c r="AA93" s="209"/>
      <c r="AB93" s="209"/>
      <c r="AC93" s="209"/>
      <c r="AD93" s="209"/>
      <c r="AE93" s="209"/>
      <c r="AF93" s="209"/>
      <c r="AG93" s="209" t="s">
        <v>136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">
      <c r="A94" s="229">
        <v>43</v>
      </c>
      <c r="B94" s="230" t="s">
        <v>680</v>
      </c>
      <c r="C94" s="243" t="s">
        <v>681</v>
      </c>
      <c r="D94" s="231" t="s">
        <v>476</v>
      </c>
      <c r="E94" s="232">
        <v>2</v>
      </c>
      <c r="F94" s="233"/>
      <c r="G94" s="234">
        <f>ROUND(E94*F94,2)</f>
        <v>0</v>
      </c>
      <c r="H94" s="233"/>
      <c r="I94" s="234">
        <f>ROUND(E94*H94,2)</f>
        <v>0</v>
      </c>
      <c r="J94" s="233"/>
      <c r="K94" s="234">
        <f>ROUND(E94*J94,2)</f>
        <v>0</v>
      </c>
      <c r="L94" s="234">
        <v>21</v>
      </c>
      <c r="M94" s="234">
        <f>G94*(1+L94/100)</f>
        <v>0</v>
      </c>
      <c r="N94" s="232">
        <v>0</v>
      </c>
      <c r="O94" s="232">
        <f>ROUND(E94*N94,2)</f>
        <v>0</v>
      </c>
      <c r="P94" s="232">
        <v>0</v>
      </c>
      <c r="Q94" s="232">
        <f>ROUND(E94*P94,2)</f>
        <v>0</v>
      </c>
      <c r="R94" s="234"/>
      <c r="S94" s="234" t="s">
        <v>146</v>
      </c>
      <c r="T94" s="235" t="s">
        <v>131</v>
      </c>
      <c r="U94" s="220">
        <v>0</v>
      </c>
      <c r="V94" s="220">
        <f>ROUND(E94*U94,2)</f>
        <v>0</v>
      </c>
      <c r="W94" s="220"/>
      <c r="X94" s="220" t="s">
        <v>147</v>
      </c>
      <c r="Y94" s="209"/>
      <c r="Z94" s="209"/>
      <c r="AA94" s="209"/>
      <c r="AB94" s="209"/>
      <c r="AC94" s="209"/>
      <c r="AD94" s="209"/>
      <c r="AE94" s="209"/>
      <c r="AF94" s="209"/>
      <c r="AG94" s="209" t="s">
        <v>426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">
      <c r="A95" s="216"/>
      <c r="B95" s="217"/>
      <c r="C95" s="246"/>
      <c r="D95" s="240"/>
      <c r="E95" s="240"/>
      <c r="F95" s="240"/>
      <c r="G95" s="24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09"/>
      <c r="Z95" s="209"/>
      <c r="AA95" s="209"/>
      <c r="AB95" s="209"/>
      <c r="AC95" s="209"/>
      <c r="AD95" s="209"/>
      <c r="AE95" s="209"/>
      <c r="AF95" s="209"/>
      <c r="AG95" s="209" t="s">
        <v>136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">
      <c r="A96" s="229">
        <v>44</v>
      </c>
      <c r="B96" s="230" t="s">
        <v>682</v>
      </c>
      <c r="C96" s="243" t="s">
        <v>683</v>
      </c>
      <c r="D96" s="231" t="s">
        <v>613</v>
      </c>
      <c r="E96" s="232">
        <v>1</v>
      </c>
      <c r="F96" s="233"/>
      <c r="G96" s="234">
        <f>ROUND(E96*F96,2)</f>
        <v>0</v>
      </c>
      <c r="H96" s="233"/>
      <c r="I96" s="234">
        <f>ROUND(E96*H96,2)</f>
        <v>0</v>
      </c>
      <c r="J96" s="233"/>
      <c r="K96" s="234">
        <f>ROUND(E96*J96,2)</f>
        <v>0</v>
      </c>
      <c r="L96" s="234">
        <v>21</v>
      </c>
      <c r="M96" s="234">
        <f>G96*(1+L96/100)</f>
        <v>0</v>
      </c>
      <c r="N96" s="232">
        <v>0</v>
      </c>
      <c r="O96" s="232">
        <f>ROUND(E96*N96,2)</f>
        <v>0</v>
      </c>
      <c r="P96" s="232">
        <v>0</v>
      </c>
      <c r="Q96" s="232">
        <f>ROUND(E96*P96,2)</f>
        <v>0</v>
      </c>
      <c r="R96" s="234"/>
      <c r="S96" s="234" t="s">
        <v>146</v>
      </c>
      <c r="T96" s="235" t="s">
        <v>131</v>
      </c>
      <c r="U96" s="220">
        <v>0</v>
      </c>
      <c r="V96" s="220">
        <f>ROUND(E96*U96,2)</f>
        <v>0</v>
      </c>
      <c r="W96" s="220"/>
      <c r="X96" s="220" t="s">
        <v>147</v>
      </c>
      <c r="Y96" s="209"/>
      <c r="Z96" s="209"/>
      <c r="AA96" s="209"/>
      <c r="AB96" s="209"/>
      <c r="AC96" s="209"/>
      <c r="AD96" s="209"/>
      <c r="AE96" s="209"/>
      <c r="AF96" s="209"/>
      <c r="AG96" s="209" t="s">
        <v>426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">
      <c r="A97" s="216"/>
      <c r="B97" s="217"/>
      <c r="C97" s="246"/>
      <c r="D97" s="240"/>
      <c r="E97" s="240"/>
      <c r="F97" s="240"/>
      <c r="G97" s="24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09"/>
      <c r="Z97" s="209"/>
      <c r="AA97" s="209"/>
      <c r="AB97" s="209"/>
      <c r="AC97" s="209"/>
      <c r="AD97" s="209"/>
      <c r="AE97" s="209"/>
      <c r="AF97" s="209"/>
      <c r="AG97" s="209" t="s">
        <v>136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">
      <c r="A98" s="229">
        <v>45</v>
      </c>
      <c r="B98" s="230" t="s">
        <v>684</v>
      </c>
      <c r="C98" s="243" t="s">
        <v>685</v>
      </c>
      <c r="D98" s="231" t="s">
        <v>476</v>
      </c>
      <c r="E98" s="232">
        <v>2</v>
      </c>
      <c r="F98" s="233"/>
      <c r="G98" s="234">
        <f>ROUND(E98*F98,2)</f>
        <v>0</v>
      </c>
      <c r="H98" s="233"/>
      <c r="I98" s="234">
        <f>ROUND(E98*H98,2)</f>
        <v>0</v>
      </c>
      <c r="J98" s="233"/>
      <c r="K98" s="234">
        <f>ROUND(E98*J98,2)</f>
        <v>0</v>
      </c>
      <c r="L98" s="234">
        <v>21</v>
      </c>
      <c r="M98" s="234">
        <f>G98*(1+L98/100)</f>
        <v>0</v>
      </c>
      <c r="N98" s="232">
        <v>0</v>
      </c>
      <c r="O98" s="232">
        <f>ROUND(E98*N98,2)</f>
        <v>0</v>
      </c>
      <c r="P98" s="232">
        <v>0</v>
      </c>
      <c r="Q98" s="232">
        <f>ROUND(E98*P98,2)</f>
        <v>0</v>
      </c>
      <c r="R98" s="234"/>
      <c r="S98" s="234" t="s">
        <v>146</v>
      </c>
      <c r="T98" s="235" t="s">
        <v>131</v>
      </c>
      <c r="U98" s="220">
        <v>0</v>
      </c>
      <c r="V98" s="220">
        <f>ROUND(E98*U98,2)</f>
        <v>0</v>
      </c>
      <c r="W98" s="220"/>
      <c r="X98" s="220" t="s">
        <v>147</v>
      </c>
      <c r="Y98" s="209"/>
      <c r="Z98" s="209"/>
      <c r="AA98" s="209"/>
      <c r="AB98" s="209"/>
      <c r="AC98" s="209"/>
      <c r="AD98" s="209"/>
      <c r="AE98" s="209"/>
      <c r="AF98" s="209"/>
      <c r="AG98" s="209" t="s">
        <v>426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">
      <c r="A99" s="216"/>
      <c r="B99" s="217"/>
      <c r="C99" s="246"/>
      <c r="D99" s="240"/>
      <c r="E99" s="240"/>
      <c r="F99" s="240"/>
      <c r="G99" s="24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09"/>
      <c r="Z99" s="209"/>
      <c r="AA99" s="209"/>
      <c r="AB99" s="209"/>
      <c r="AC99" s="209"/>
      <c r="AD99" s="209"/>
      <c r="AE99" s="209"/>
      <c r="AF99" s="209"/>
      <c r="AG99" s="209" t="s">
        <v>136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">
      <c r="A100" s="229">
        <v>46</v>
      </c>
      <c r="B100" s="230" t="s">
        <v>686</v>
      </c>
      <c r="C100" s="243" t="s">
        <v>687</v>
      </c>
      <c r="D100" s="231" t="s">
        <v>476</v>
      </c>
      <c r="E100" s="232">
        <v>1</v>
      </c>
      <c r="F100" s="233"/>
      <c r="G100" s="234">
        <f>ROUND(E100*F100,2)</f>
        <v>0</v>
      </c>
      <c r="H100" s="233"/>
      <c r="I100" s="234">
        <f>ROUND(E100*H100,2)</f>
        <v>0</v>
      </c>
      <c r="J100" s="233"/>
      <c r="K100" s="234">
        <f>ROUND(E100*J100,2)</f>
        <v>0</v>
      </c>
      <c r="L100" s="234">
        <v>21</v>
      </c>
      <c r="M100" s="234">
        <f>G100*(1+L100/100)</f>
        <v>0</v>
      </c>
      <c r="N100" s="232">
        <v>0</v>
      </c>
      <c r="O100" s="232">
        <f>ROUND(E100*N100,2)</f>
        <v>0</v>
      </c>
      <c r="P100" s="232">
        <v>0</v>
      </c>
      <c r="Q100" s="232">
        <f>ROUND(E100*P100,2)</f>
        <v>0</v>
      </c>
      <c r="R100" s="234"/>
      <c r="S100" s="234" t="s">
        <v>146</v>
      </c>
      <c r="T100" s="235" t="s">
        <v>131</v>
      </c>
      <c r="U100" s="220">
        <v>0</v>
      </c>
      <c r="V100" s="220">
        <f>ROUND(E100*U100,2)</f>
        <v>0</v>
      </c>
      <c r="W100" s="220"/>
      <c r="X100" s="220" t="s">
        <v>147</v>
      </c>
      <c r="Y100" s="209"/>
      <c r="Z100" s="209"/>
      <c r="AA100" s="209"/>
      <c r="AB100" s="209"/>
      <c r="AC100" s="209"/>
      <c r="AD100" s="209"/>
      <c r="AE100" s="209"/>
      <c r="AF100" s="209"/>
      <c r="AG100" s="209" t="s">
        <v>426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">
      <c r="A101" s="216"/>
      <c r="B101" s="217"/>
      <c r="C101" s="246"/>
      <c r="D101" s="240"/>
      <c r="E101" s="240"/>
      <c r="F101" s="240"/>
      <c r="G101" s="24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136</v>
      </c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">
      <c r="A102" s="229">
        <v>47</v>
      </c>
      <c r="B102" s="230" t="s">
        <v>688</v>
      </c>
      <c r="C102" s="243" t="s">
        <v>689</v>
      </c>
      <c r="D102" s="231" t="s">
        <v>343</v>
      </c>
      <c r="E102" s="232">
        <v>50</v>
      </c>
      <c r="F102" s="233"/>
      <c r="G102" s="234">
        <f>ROUND(E102*F102,2)</f>
        <v>0</v>
      </c>
      <c r="H102" s="233"/>
      <c r="I102" s="234">
        <f>ROUND(E102*H102,2)</f>
        <v>0</v>
      </c>
      <c r="J102" s="233"/>
      <c r="K102" s="234">
        <f>ROUND(E102*J102,2)</f>
        <v>0</v>
      </c>
      <c r="L102" s="234">
        <v>21</v>
      </c>
      <c r="M102" s="234">
        <f>G102*(1+L102/100)</f>
        <v>0</v>
      </c>
      <c r="N102" s="232">
        <v>0</v>
      </c>
      <c r="O102" s="232">
        <f>ROUND(E102*N102,2)</f>
        <v>0</v>
      </c>
      <c r="P102" s="232">
        <v>0</v>
      </c>
      <c r="Q102" s="232">
        <f>ROUND(E102*P102,2)</f>
        <v>0</v>
      </c>
      <c r="R102" s="234"/>
      <c r="S102" s="234" t="s">
        <v>146</v>
      </c>
      <c r="T102" s="235" t="s">
        <v>131</v>
      </c>
      <c r="U102" s="220">
        <v>0</v>
      </c>
      <c r="V102" s="220">
        <f>ROUND(E102*U102,2)</f>
        <v>0</v>
      </c>
      <c r="W102" s="220"/>
      <c r="X102" s="220" t="s">
        <v>147</v>
      </c>
      <c r="Y102" s="209"/>
      <c r="Z102" s="209"/>
      <c r="AA102" s="209"/>
      <c r="AB102" s="209"/>
      <c r="AC102" s="209"/>
      <c r="AD102" s="209"/>
      <c r="AE102" s="209"/>
      <c r="AF102" s="209"/>
      <c r="AG102" s="209" t="s">
        <v>426</v>
      </c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">
      <c r="A103" s="216"/>
      <c r="B103" s="217"/>
      <c r="C103" s="246"/>
      <c r="D103" s="240"/>
      <c r="E103" s="240"/>
      <c r="F103" s="240"/>
      <c r="G103" s="24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09"/>
      <c r="Z103" s="209"/>
      <c r="AA103" s="209"/>
      <c r="AB103" s="209"/>
      <c r="AC103" s="209"/>
      <c r="AD103" s="209"/>
      <c r="AE103" s="209"/>
      <c r="AF103" s="209"/>
      <c r="AG103" s="209" t="s">
        <v>136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1" x14ac:dyDescent="0.2">
      <c r="A104" s="229">
        <v>48</v>
      </c>
      <c r="B104" s="230" t="s">
        <v>690</v>
      </c>
      <c r="C104" s="243" t="s">
        <v>691</v>
      </c>
      <c r="D104" s="231" t="s">
        <v>613</v>
      </c>
      <c r="E104" s="232">
        <v>1</v>
      </c>
      <c r="F104" s="233"/>
      <c r="G104" s="234">
        <f>ROUND(E104*F104,2)</f>
        <v>0</v>
      </c>
      <c r="H104" s="233"/>
      <c r="I104" s="234">
        <f>ROUND(E104*H104,2)</f>
        <v>0</v>
      </c>
      <c r="J104" s="233"/>
      <c r="K104" s="234">
        <f>ROUND(E104*J104,2)</f>
        <v>0</v>
      </c>
      <c r="L104" s="234">
        <v>21</v>
      </c>
      <c r="M104" s="234">
        <f>G104*(1+L104/100)</f>
        <v>0</v>
      </c>
      <c r="N104" s="232">
        <v>0</v>
      </c>
      <c r="O104" s="232">
        <f>ROUND(E104*N104,2)</f>
        <v>0</v>
      </c>
      <c r="P104" s="232">
        <v>0</v>
      </c>
      <c r="Q104" s="232">
        <f>ROUND(E104*P104,2)</f>
        <v>0</v>
      </c>
      <c r="R104" s="234"/>
      <c r="S104" s="234" t="s">
        <v>146</v>
      </c>
      <c r="T104" s="235" t="s">
        <v>131</v>
      </c>
      <c r="U104" s="220">
        <v>0</v>
      </c>
      <c r="V104" s="220">
        <f>ROUND(E104*U104,2)</f>
        <v>0</v>
      </c>
      <c r="W104" s="220"/>
      <c r="X104" s="220" t="s">
        <v>147</v>
      </c>
      <c r="Y104" s="209"/>
      <c r="Z104" s="209"/>
      <c r="AA104" s="209"/>
      <c r="AB104" s="209"/>
      <c r="AC104" s="209"/>
      <c r="AD104" s="209"/>
      <c r="AE104" s="209"/>
      <c r="AF104" s="209"/>
      <c r="AG104" s="209" t="s">
        <v>426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">
      <c r="A105" s="216"/>
      <c r="B105" s="217"/>
      <c r="C105" s="246"/>
      <c r="D105" s="240"/>
      <c r="E105" s="240"/>
      <c r="F105" s="240"/>
      <c r="G105" s="24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136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">
      <c r="A106" s="229">
        <v>49</v>
      </c>
      <c r="B106" s="230" t="s">
        <v>692</v>
      </c>
      <c r="C106" s="243" t="s">
        <v>693</v>
      </c>
      <c r="D106" s="231" t="s">
        <v>343</v>
      </c>
      <c r="E106" s="232">
        <v>45</v>
      </c>
      <c r="F106" s="233"/>
      <c r="G106" s="234">
        <f>ROUND(E106*F106,2)</f>
        <v>0</v>
      </c>
      <c r="H106" s="233"/>
      <c r="I106" s="234">
        <f>ROUND(E106*H106,2)</f>
        <v>0</v>
      </c>
      <c r="J106" s="233"/>
      <c r="K106" s="234">
        <f>ROUND(E106*J106,2)</f>
        <v>0</v>
      </c>
      <c r="L106" s="234">
        <v>21</v>
      </c>
      <c r="M106" s="234">
        <f>G106*(1+L106/100)</f>
        <v>0</v>
      </c>
      <c r="N106" s="232">
        <v>0</v>
      </c>
      <c r="O106" s="232">
        <f>ROUND(E106*N106,2)</f>
        <v>0</v>
      </c>
      <c r="P106" s="232">
        <v>0</v>
      </c>
      <c r="Q106" s="232">
        <f>ROUND(E106*P106,2)</f>
        <v>0</v>
      </c>
      <c r="R106" s="234"/>
      <c r="S106" s="234" t="s">
        <v>146</v>
      </c>
      <c r="T106" s="235" t="s">
        <v>131</v>
      </c>
      <c r="U106" s="220">
        <v>0</v>
      </c>
      <c r="V106" s="220">
        <f>ROUND(E106*U106,2)</f>
        <v>0</v>
      </c>
      <c r="W106" s="220"/>
      <c r="X106" s="220" t="s">
        <v>147</v>
      </c>
      <c r="Y106" s="209"/>
      <c r="Z106" s="209"/>
      <c r="AA106" s="209"/>
      <c r="AB106" s="209"/>
      <c r="AC106" s="209"/>
      <c r="AD106" s="209"/>
      <c r="AE106" s="209"/>
      <c r="AF106" s="209"/>
      <c r="AG106" s="209" t="s">
        <v>426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">
      <c r="A107" s="216"/>
      <c r="B107" s="217"/>
      <c r="C107" s="246"/>
      <c r="D107" s="240"/>
      <c r="E107" s="240"/>
      <c r="F107" s="240"/>
      <c r="G107" s="240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09"/>
      <c r="Z107" s="209"/>
      <c r="AA107" s="209"/>
      <c r="AB107" s="209"/>
      <c r="AC107" s="209"/>
      <c r="AD107" s="209"/>
      <c r="AE107" s="209"/>
      <c r="AF107" s="209"/>
      <c r="AG107" s="209" t="s">
        <v>136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">
      <c r="A108" s="229">
        <v>50</v>
      </c>
      <c r="B108" s="230" t="s">
        <v>694</v>
      </c>
      <c r="C108" s="243" t="s">
        <v>695</v>
      </c>
      <c r="D108" s="231" t="s">
        <v>476</v>
      </c>
      <c r="E108" s="232">
        <v>3</v>
      </c>
      <c r="F108" s="233"/>
      <c r="G108" s="234">
        <f>ROUND(E108*F108,2)</f>
        <v>0</v>
      </c>
      <c r="H108" s="233"/>
      <c r="I108" s="234">
        <f>ROUND(E108*H108,2)</f>
        <v>0</v>
      </c>
      <c r="J108" s="233"/>
      <c r="K108" s="234">
        <f>ROUND(E108*J108,2)</f>
        <v>0</v>
      </c>
      <c r="L108" s="234">
        <v>21</v>
      </c>
      <c r="M108" s="234">
        <f>G108*(1+L108/100)</f>
        <v>0</v>
      </c>
      <c r="N108" s="232">
        <v>0</v>
      </c>
      <c r="O108" s="232">
        <f>ROUND(E108*N108,2)</f>
        <v>0</v>
      </c>
      <c r="P108" s="232">
        <v>0</v>
      </c>
      <c r="Q108" s="232">
        <f>ROUND(E108*P108,2)</f>
        <v>0</v>
      </c>
      <c r="R108" s="234"/>
      <c r="S108" s="234" t="s">
        <v>146</v>
      </c>
      <c r="T108" s="235" t="s">
        <v>131</v>
      </c>
      <c r="U108" s="220">
        <v>0</v>
      </c>
      <c r="V108" s="220">
        <f>ROUND(E108*U108,2)</f>
        <v>0</v>
      </c>
      <c r="W108" s="220"/>
      <c r="X108" s="220" t="s">
        <v>147</v>
      </c>
      <c r="Y108" s="209"/>
      <c r="Z108" s="209"/>
      <c r="AA108" s="209"/>
      <c r="AB108" s="209"/>
      <c r="AC108" s="209"/>
      <c r="AD108" s="209"/>
      <c r="AE108" s="209"/>
      <c r="AF108" s="209"/>
      <c r="AG108" s="209" t="s">
        <v>426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1" x14ac:dyDescent="0.2">
      <c r="A109" s="216"/>
      <c r="B109" s="217"/>
      <c r="C109" s="246"/>
      <c r="D109" s="240"/>
      <c r="E109" s="240"/>
      <c r="F109" s="240"/>
      <c r="G109" s="24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09"/>
      <c r="Z109" s="209"/>
      <c r="AA109" s="209"/>
      <c r="AB109" s="209"/>
      <c r="AC109" s="209"/>
      <c r="AD109" s="209"/>
      <c r="AE109" s="209"/>
      <c r="AF109" s="209"/>
      <c r="AG109" s="209" t="s">
        <v>136</v>
      </c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1" x14ac:dyDescent="0.2">
      <c r="A110" s="229">
        <v>51</v>
      </c>
      <c r="B110" s="230" t="s">
        <v>696</v>
      </c>
      <c r="C110" s="243" t="s">
        <v>697</v>
      </c>
      <c r="D110" s="231" t="s">
        <v>304</v>
      </c>
      <c r="E110" s="232">
        <v>2.2000000000000002</v>
      </c>
      <c r="F110" s="233"/>
      <c r="G110" s="234">
        <f>ROUND(E110*F110,2)</f>
        <v>0</v>
      </c>
      <c r="H110" s="233"/>
      <c r="I110" s="234">
        <f>ROUND(E110*H110,2)</f>
        <v>0</v>
      </c>
      <c r="J110" s="233"/>
      <c r="K110" s="234">
        <f>ROUND(E110*J110,2)</f>
        <v>0</v>
      </c>
      <c r="L110" s="234">
        <v>21</v>
      </c>
      <c r="M110" s="234">
        <f>G110*(1+L110/100)</f>
        <v>0</v>
      </c>
      <c r="N110" s="232">
        <v>0</v>
      </c>
      <c r="O110" s="232">
        <f>ROUND(E110*N110,2)</f>
        <v>0</v>
      </c>
      <c r="P110" s="232">
        <v>0</v>
      </c>
      <c r="Q110" s="232">
        <f>ROUND(E110*P110,2)</f>
        <v>0</v>
      </c>
      <c r="R110" s="234"/>
      <c r="S110" s="234" t="s">
        <v>146</v>
      </c>
      <c r="T110" s="235" t="s">
        <v>131</v>
      </c>
      <c r="U110" s="220">
        <v>0</v>
      </c>
      <c r="V110" s="220">
        <f>ROUND(E110*U110,2)</f>
        <v>0</v>
      </c>
      <c r="W110" s="220"/>
      <c r="X110" s="220" t="s">
        <v>147</v>
      </c>
      <c r="Y110" s="209"/>
      <c r="Z110" s="209"/>
      <c r="AA110" s="209"/>
      <c r="AB110" s="209"/>
      <c r="AC110" s="209"/>
      <c r="AD110" s="209"/>
      <c r="AE110" s="209"/>
      <c r="AF110" s="209"/>
      <c r="AG110" s="209" t="s">
        <v>426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">
      <c r="A111" s="216"/>
      <c r="B111" s="217"/>
      <c r="C111" s="246"/>
      <c r="D111" s="240"/>
      <c r="E111" s="240"/>
      <c r="F111" s="240"/>
      <c r="G111" s="24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136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">
      <c r="A112" s="229">
        <v>52</v>
      </c>
      <c r="B112" s="230" t="s">
        <v>698</v>
      </c>
      <c r="C112" s="243" t="s">
        <v>699</v>
      </c>
      <c r="D112" s="231" t="s">
        <v>343</v>
      </c>
      <c r="E112" s="232">
        <v>105</v>
      </c>
      <c r="F112" s="233"/>
      <c r="G112" s="234">
        <f>ROUND(E112*F112,2)</f>
        <v>0</v>
      </c>
      <c r="H112" s="233"/>
      <c r="I112" s="234">
        <f>ROUND(E112*H112,2)</f>
        <v>0</v>
      </c>
      <c r="J112" s="233"/>
      <c r="K112" s="234">
        <f>ROUND(E112*J112,2)</f>
        <v>0</v>
      </c>
      <c r="L112" s="234">
        <v>21</v>
      </c>
      <c r="M112" s="234">
        <f>G112*(1+L112/100)</f>
        <v>0</v>
      </c>
      <c r="N112" s="232">
        <v>0</v>
      </c>
      <c r="O112" s="232">
        <f>ROUND(E112*N112,2)</f>
        <v>0</v>
      </c>
      <c r="P112" s="232">
        <v>0</v>
      </c>
      <c r="Q112" s="232">
        <f>ROUND(E112*P112,2)</f>
        <v>0</v>
      </c>
      <c r="R112" s="234"/>
      <c r="S112" s="234" t="s">
        <v>146</v>
      </c>
      <c r="T112" s="235" t="s">
        <v>131</v>
      </c>
      <c r="U112" s="220">
        <v>0</v>
      </c>
      <c r="V112" s="220">
        <f>ROUND(E112*U112,2)</f>
        <v>0</v>
      </c>
      <c r="W112" s="220"/>
      <c r="X112" s="220" t="s">
        <v>147</v>
      </c>
      <c r="Y112" s="209"/>
      <c r="Z112" s="209"/>
      <c r="AA112" s="209"/>
      <c r="AB112" s="209"/>
      <c r="AC112" s="209"/>
      <c r="AD112" s="209"/>
      <c r="AE112" s="209"/>
      <c r="AF112" s="209"/>
      <c r="AG112" s="209" t="s">
        <v>426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">
      <c r="A113" s="216"/>
      <c r="B113" s="217"/>
      <c r="C113" s="246"/>
      <c r="D113" s="240"/>
      <c r="E113" s="240"/>
      <c r="F113" s="240"/>
      <c r="G113" s="240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136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">
      <c r="A114" s="229">
        <v>53</v>
      </c>
      <c r="B114" s="230" t="s">
        <v>700</v>
      </c>
      <c r="C114" s="243" t="s">
        <v>701</v>
      </c>
      <c r="D114" s="231" t="s">
        <v>343</v>
      </c>
      <c r="E114" s="232">
        <v>105</v>
      </c>
      <c r="F114" s="233"/>
      <c r="G114" s="234">
        <f>ROUND(E114*F114,2)</f>
        <v>0</v>
      </c>
      <c r="H114" s="233"/>
      <c r="I114" s="234">
        <f>ROUND(E114*H114,2)</f>
        <v>0</v>
      </c>
      <c r="J114" s="233"/>
      <c r="K114" s="234">
        <f>ROUND(E114*J114,2)</f>
        <v>0</v>
      </c>
      <c r="L114" s="234">
        <v>21</v>
      </c>
      <c r="M114" s="234">
        <f>G114*(1+L114/100)</f>
        <v>0</v>
      </c>
      <c r="N114" s="232">
        <v>0</v>
      </c>
      <c r="O114" s="232">
        <f>ROUND(E114*N114,2)</f>
        <v>0</v>
      </c>
      <c r="P114" s="232">
        <v>0</v>
      </c>
      <c r="Q114" s="232">
        <f>ROUND(E114*P114,2)</f>
        <v>0</v>
      </c>
      <c r="R114" s="234"/>
      <c r="S114" s="234" t="s">
        <v>146</v>
      </c>
      <c r="T114" s="235" t="s">
        <v>131</v>
      </c>
      <c r="U114" s="220">
        <v>0</v>
      </c>
      <c r="V114" s="220">
        <f>ROUND(E114*U114,2)</f>
        <v>0</v>
      </c>
      <c r="W114" s="220"/>
      <c r="X114" s="220" t="s">
        <v>147</v>
      </c>
      <c r="Y114" s="209"/>
      <c r="Z114" s="209"/>
      <c r="AA114" s="209"/>
      <c r="AB114" s="209"/>
      <c r="AC114" s="209"/>
      <c r="AD114" s="209"/>
      <c r="AE114" s="209"/>
      <c r="AF114" s="209"/>
      <c r="AG114" s="209" t="s">
        <v>426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">
      <c r="A115" s="216"/>
      <c r="B115" s="217"/>
      <c r="C115" s="246"/>
      <c r="D115" s="240"/>
      <c r="E115" s="240"/>
      <c r="F115" s="240"/>
      <c r="G115" s="240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09"/>
      <c r="Z115" s="209"/>
      <c r="AA115" s="209"/>
      <c r="AB115" s="209"/>
      <c r="AC115" s="209"/>
      <c r="AD115" s="209"/>
      <c r="AE115" s="209"/>
      <c r="AF115" s="209"/>
      <c r="AG115" s="209" t="s">
        <v>136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">
      <c r="A116" s="229">
        <v>54</v>
      </c>
      <c r="B116" s="230" t="s">
        <v>702</v>
      </c>
      <c r="C116" s="243" t="s">
        <v>703</v>
      </c>
      <c r="D116" s="231" t="s">
        <v>0</v>
      </c>
      <c r="E116" s="232">
        <v>1.68</v>
      </c>
      <c r="F116" s="233"/>
      <c r="G116" s="234">
        <f>ROUND(E116*F116,2)</f>
        <v>0</v>
      </c>
      <c r="H116" s="233"/>
      <c r="I116" s="234">
        <f>ROUND(E116*H116,2)</f>
        <v>0</v>
      </c>
      <c r="J116" s="233"/>
      <c r="K116" s="234">
        <f>ROUND(E116*J116,2)</f>
        <v>0</v>
      </c>
      <c r="L116" s="234">
        <v>21</v>
      </c>
      <c r="M116" s="234">
        <f>G116*(1+L116/100)</f>
        <v>0</v>
      </c>
      <c r="N116" s="232">
        <v>0</v>
      </c>
      <c r="O116" s="232">
        <f>ROUND(E116*N116,2)</f>
        <v>0</v>
      </c>
      <c r="P116" s="232">
        <v>0</v>
      </c>
      <c r="Q116" s="232">
        <f>ROUND(E116*P116,2)</f>
        <v>0</v>
      </c>
      <c r="R116" s="234"/>
      <c r="S116" s="234" t="s">
        <v>146</v>
      </c>
      <c r="T116" s="235" t="s">
        <v>131</v>
      </c>
      <c r="U116" s="220">
        <v>0</v>
      </c>
      <c r="V116" s="220">
        <f>ROUND(E116*U116,2)</f>
        <v>0</v>
      </c>
      <c r="W116" s="220"/>
      <c r="X116" s="220" t="s">
        <v>147</v>
      </c>
      <c r="Y116" s="209"/>
      <c r="Z116" s="209"/>
      <c r="AA116" s="209"/>
      <c r="AB116" s="209"/>
      <c r="AC116" s="209"/>
      <c r="AD116" s="209"/>
      <c r="AE116" s="209"/>
      <c r="AF116" s="209"/>
      <c r="AG116" s="209" t="s">
        <v>426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">
      <c r="A117" s="216"/>
      <c r="B117" s="217"/>
      <c r="C117" s="246"/>
      <c r="D117" s="240"/>
      <c r="E117" s="240"/>
      <c r="F117" s="240"/>
      <c r="G117" s="24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09"/>
      <c r="Z117" s="209"/>
      <c r="AA117" s="209"/>
      <c r="AB117" s="209"/>
      <c r="AC117" s="209"/>
      <c r="AD117" s="209"/>
      <c r="AE117" s="209"/>
      <c r="AF117" s="209"/>
      <c r="AG117" s="209" t="s">
        <v>136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">
      <c r="A118" s="229">
        <v>55</v>
      </c>
      <c r="B118" s="230" t="s">
        <v>704</v>
      </c>
      <c r="C118" s="243" t="s">
        <v>705</v>
      </c>
      <c r="D118" s="231" t="s">
        <v>706</v>
      </c>
      <c r="E118" s="232">
        <v>160</v>
      </c>
      <c r="F118" s="233"/>
      <c r="G118" s="234">
        <f>ROUND(E118*F118,2)</f>
        <v>0</v>
      </c>
      <c r="H118" s="233"/>
      <c r="I118" s="234">
        <f>ROUND(E118*H118,2)</f>
        <v>0</v>
      </c>
      <c r="J118" s="233"/>
      <c r="K118" s="234">
        <f>ROUND(E118*J118,2)</f>
        <v>0</v>
      </c>
      <c r="L118" s="234">
        <v>21</v>
      </c>
      <c r="M118" s="234">
        <f>G118*(1+L118/100)</f>
        <v>0</v>
      </c>
      <c r="N118" s="232">
        <v>0</v>
      </c>
      <c r="O118" s="232">
        <f>ROUND(E118*N118,2)</f>
        <v>0</v>
      </c>
      <c r="P118" s="232">
        <v>0</v>
      </c>
      <c r="Q118" s="232">
        <f>ROUND(E118*P118,2)</f>
        <v>0</v>
      </c>
      <c r="R118" s="234"/>
      <c r="S118" s="234" t="s">
        <v>146</v>
      </c>
      <c r="T118" s="235" t="s">
        <v>131</v>
      </c>
      <c r="U118" s="220">
        <v>0</v>
      </c>
      <c r="V118" s="220">
        <f>ROUND(E118*U118,2)</f>
        <v>0</v>
      </c>
      <c r="W118" s="220"/>
      <c r="X118" s="220" t="s">
        <v>147</v>
      </c>
      <c r="Y118" s="209"/>
      <c r="Z118" s="209"/>
      <c r="AA118" s="209"/>
      <c r="AB118" s="209"/>
      <c r="AC118" s="209"/>
      <c r="AD118" s="209"/>
      <c r="AE118" s="209"/>
      <c r="AF118" s="209"/>
      <c r="AG118" s="209" t="s">
        <v>426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">
      <c r="A119" s="216"/>
      <c r="B119" s="217"/>
      <c r="C119" s="246"/>
      <c r="D119" s="240"/>
      <c r="E119" s="240"/>
      <c r="F119" s="240"/>
      <c r="G119" s="24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09"/>
      <c r="Z119" s="209"/>
      <c r="AA119" s="209"/>
      <c r="AB119" s="209"/>
      <c r="AC119" s="209"/>
      <c r="AD119" s="209"/>
      <c r="AE119" s="209"/>
      <c r="AF119" s="209"/>
      <c r="AG119" s="209" t="s">
        <v>136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x14ac:dyDescent="0.2">
      <c r="A120" s="3"/>
      <c r="B120" s="4"/>
      <c r="C120" s="247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AE120">
        <v>15</v>
      </c>
      <c r="AF120">
        <v>21</v>
      </c>
      <c r="AG120" t="s">
        <v>112</v>
      </c>
    </row>
    <row r="121" spans="1:60" x14ac:dyDescent="0.2">
      <c r="A121" s="212"/>
      <c r="B121" s="213" t="s">
        <v>29</v>
      </c>
      <c r="C121" s="248"/>
      <c r="D121" s="214"/>
      <c r="E121" s="215"/>
      <c r="F121" s="215"/>
      <c r="G121" s="241">
        <f>G8+G31</f>
        <v>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AE121">
        <f>SUMIF(L7:L119,AE120,G7:G119)</f>
        <v>0</v>
      </c>
      <c r="AF121">
        <f>SUMIF(L7:L119,AF120,G7:G119)</f>
        <v>0</v>
      </c>
      <c r="AG121" t="s">
        <v>158</v>
      </c>
    </row>
    <row r="122" spans="1:60" x14ac:dyDescent="0.2">
      <c r="C122" s="249"/>
      <c r="D122" s="10"/>
      <c r="AG122" t="s">
        <v>159</v>
      </c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D13" sheet="1"/>
  <mergeCells count="59">
    <mergeCell ref="C111:G111"/>
    <mergeCell ref="C113:G113"/>
    <mergeCell ref="C115:G115"/>
    <mergeCell ref="C117:G117"/>
    <mergeCell ref="C119:G119"/>
    <mergeCell ref="C99:G99"/>
    <mergeCell ref="C101:G101"/>
    <mergeCell ref="C103:G103"/>
    <mergeCell ref="C105:G105"/>
    <mergeCell ref="C107:G107"/>
    <mergeCell ref="C109:G109"/>
    <mergeCell ref="C87:G87"/>
    <mergeCell ref="C89:G89"/>
    <mergeCell ref="C91:G91"/>
    <mergeCell ref="C93:G93"/>
    <mergeCell ref="C95:G95"/>
    <mergeCell ref="C97:G97"/>
    <mergeCell ref="C75:G75"/>
    <mergeCell ref="C77:G77"/>
    <mergeCell ref="C79:G79"/>
    <mergeCell ref="C81:G81"/>
    <mergeCell ref="C83:G83"/>
    <mergeCell ref="C85:G85"/>
    <mergeCell ref="C63:G63"/>
    <mergeCell ref="C65:G65"/>
    <mergeCell ref="C67:G67"/>
    <mergeCell ref="C69:G69"/>
    <mergeCell ref="C71:G71"/>
    <mergeCell ref="C73:G73"/>
    <mergeCell ref="C51:G51"/>
    <mergeCell ref="C53:G53"/>
    <mergeCell ref="C55:G55"/>
    <mergeCell ref="C57:G57"/>
    <mergeCell ref="C59:G59"/>
    <mergeCell ref="C61:G61"/>
    <mergeCell ref="C39:G39"/>
    <mergeCell ref="C41:G41"/>
    <mergeCell ref="C43:G43"/>
    <mergeCell ref="C45:G45"/>
    <mergeCell ref="C47:G47"/>
    <mergeCell ref="C49:G49"/>
    <mergeCell ref="C26:G26"/>
    <mergeCell ref="C28:G28"/>
    <mergeCell ref="C30:G30"/>
    <mergeCell ref="C33:G33"/>
    <mergeCell ref="C35:G35"/>
    <mergeCell ref="C37:G37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Stavba</vt:lpstr>
      <vt:lpstr>VzorPolozky</vt:lpstr>
      <vt:lpstr>10. ETAPA 00 Pol</vt:lpstr>
      <vt:lpstr>10. ETAPA D.1.1 Pol</vt:lpstr>
      <vt:lpstr>10. ETAPA D.1.4.1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'10. ETAPA 00 Pol'!Názvy_tisku</vt:lpstr>
      <vt:lpstr>'10. ETAPA D.1.1 Pol'!Názvy_tisku</vt:lpstr>
      <vt:lpstr>'10. ETAPA D.1.4.1 Pol'!Názvy_tisku</vt:lpstr>
      <vt:lpstr>oadresa</vt:lpstr>
      <vt:lpstr>Stavba!Objednatel</vt:lpstr>
      <vt:lpstr>Stavba!Objekt</vt:lpstr>
      <vt:lpstr>'10. ETAPA 00 Pol'!Oblast_tisku</vt:lpstr>
      <vt:lpstr>'10. ETAPA D.1.1 Pol'!Oblast_tisku</vt:lpstr>
      <vt:lpstr>'10. ETAPA D.1.4.1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Pepa</cp:lastModifiedBy>
  <cp:lastPrinted>2019-03-19T12:27:02Z</cp:lastPrinted>
  <dcterms:created xsi:type="dcterms:W3CDTF">2009-04-08T07:15:50Z</dcterms:created>
  <dcterms:modified xsi:type="dcterms:W3CDTF">2023-05-15T20:18:10Z</dcterms:modified>
</cp:coreProperties>
</file>