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 2021\029_2021 Zvýšení bezpečnosti pěších v obci Nuzířov - místní část obce Malhostovice\Rozpočty_export\Export_09_03_2021\"/>
    </mc:Choice>
  </mc:AlternateContent>
  <xr:revisionPtr revIDLastSave="0" documentId="8_{E1B7D6F6-4B16-48ED-BE0C-3AFA345DDEBF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Pol'!$A$1:$X$456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I52" i="1"/>
  <c r="I51" i="1"/>
  <c r="I50" i="1"/>
  <c r="G42" i="1"/>
  <c r="F42" i="1"/>
  <c r="G41" i="1"/>
  <c r="F41" i="1"/>
  <c r="G39" i="1"/>
  <c r="F39" i="1"/>
  <c r="G455" i="12"/>
  <c r="BA452" i="12"/>
  <c r="BA450" i="12"/>
  <c r="BA448" i="12"/>
  <c r="BA446" i="12"/>
  <c r="BA439" i="12"/>
  <c r="BA391" i="12"/>
  <c r="BA311" i="12"/>
  <c r="BA305" i="12"/>
  <c r="BA265" i="12"/>
  <c r="BA262" i="12"/>
  <c r="BA254" i="12"/>
  <c r="BA244" i="12"/>
  <c r="BA158" i="12"/>
  <c r="BA149" i="12"/>
  <c r="BA108" i="12"/>
  <c r="BA104" i="12"/>
  <c r="BA85" i="12"/>
  <c r="BA81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8" i="12"/>
  <c r="I18" i="12"/>
  <c r="K18" i="12"/>
  <c r="M18" i="12"/>
  <c r="O18" i="12"/>
  <c r="Q18" i="12"/>
  <c r="V18" i="12"/>
  <c r="G21" i="12"/>
  <c r="I21" i="12"/>
  <c r="K21" i="12"/>
  <c r="M21" i="12"/>
  <c r="O21" i="12"/>
  <c r="Q21" i="12"/>
  <c r="V21" i="12"/>
  <c r="G24" i="12"/>
  <c r="M24" i="12" s="1"/>
  <c r="I24" i="12"/>
  <c r="K24" i="12"/>
  <c r="O24" i="12"/>
  <c r="O8" i="12" s="1"/>
  <c r="Q24" i="12"/>
  <c r="V24" i="12"/>
  <c r="G32" i="12"/>
  <c r="M32" i="12" s="1"/>
  <c r="I32" i="12"/>
  <c r="K32" i="12"/>
  <c r="O32" i="12"/>
  <c r="Q32" i="12"/>
  <c r="V32" i="12"/>
  <c r="G37" i="12"/>
  <c r="I37" i="12"/>
  <c r="K37" i="12"/>
  <c r="M37" i="12"/>
  <c r="O37" i="12"/>
  <c r="Q37" i="12"/>
  <c r="V37" i="12"/>
  <c r="G46" i="12"/>
  <c r="I46" i="12"/>
  <c r="K46" i="12"/>
  <c r="M46" i="12"/>
  <c r="O46" i="12"/>
  <c r="Q46" i="12"/>
  <c r="V46" i="12"/>
  <c r="G55" i="12"/>
  <c r="M55" i="12" s="1"/>
  <c r="I55" i="12"/>
  <c r="K55" i="12"/>
  <c r="O55" i="12"/>
  <c r="Q55" i="12"/>
  <c r="V55" i="12"/>
  <c r="G60" i="12"/>
  <c r="I60" i="12"/>
  <c r="K60" i="12"/>
  <c r="M60" i="12"/>
  <c r="O60" i="12"/>
  <c r="Q60" i="12"/>
  <c r="V60" i="12"/>
  <c r="G65" i="12"/>
  <c r="I65" i="12"/>
  <c r="K65" i="12"/>
  <c r="M65" i="12"/>
  <c r="O65" i="12"/>
  <c r="Q65" i="12"/>
  <c r="V65" i="12"/>
  <c r="G68" i="12"/>
  <c r="I68" i="12"/>
  <c r="K68" i="12"/>
  <c r="M68" i="12"/>
  <c r="O68" i="12"/>
  <c r="Q68" i="12"/>
  <c r="V68" i="12"/>
  <c r="G73" i="12"/>
  <c r="M73" i="12" s="1"/>
  <c r="I73" i="12"/>
  <c r="K73" i="12"/>
  <c r="O73" i="12"/>
  <c r="Q73" i="12"/>
  <c r="V73" i="12"/>
  <c r="G80" i="12"/>
  <c r="I80" i="12"/>
  <c r="K80" i="12"/>
  <c r="M80" i="12"/>
  <c r="O80" i="12"/>
  <c r="Q80" i="12"/>
  <c r="V80" i="12"/>
  <c r="G84" i="12"/>
  <c r="I84" i="12"/>
  <c r="K84" i="12"/>
  <c r="M84" i="12"/>
  <c r="O84" i="12"/>
  <c r="Q84" i="12"/>
  <c r="V84" i="12"/>
  <c r="G88" i="12"/>
  <c r="I88" i="12"/>
  <c r="K88" i="12"/>
  <c r="M88" i="12"/>
  <c r="O88" i="12"/>
  <c r="Q88" i="12"/>
  <c r="V88" i="12"/>
  <c r="G96" i="12"/>
  <c r="M96" i="12" s="1"/>
  <c r="I96" i="12"/>
  <c r="K96" i="12"/>
  <c r="O96" i="12"/>
  <c r="Q96" i="12"/>
  <c r="V96" i="12"/>
  <c r="G100" i="12"/>
  <c r="I100" i="12"/>
  <c r="K100" i="12"/>
  <c r="M100" i="12"/>
  <c r="O100" i="12"/>
  <c r="Q100" i="12"/>
  <c r="V100" i="12"/>
  <c r="G103" i="12"/>
  <c r="M103" i="12" s="1"/>
  <c r="I103" i="12"/>
  <c r="K103" i="12"/>
  <c r="O103" i="12"/>
  <c r="Q103" i="12"/>
  <c r="V103" i="12"/>
  <c r="G107" i="12"/>
  <c r="I107" i="12"/>
  <c r="K107" i="12"/>
  <c r="M107" i="12"/>
  <c r="O107" i="12"/>
  <c r="Q107" i="12"/>
  <c r="V107" i="12"/>
  <c r="G111" i="12"/>
  <c r="M111" i="12" s="1"/>
  <c r="I111" i="12"/>
  <c r="K111" i="12"/>
  <c r="O111" i="12"/>
  <c r="Q111" i="12"/>
  <c r="V111" i="12"/>
  <c r="G114" i="12"/>
  <c r="I114" i="12"/>
  <c r="K114" i="12"/>
  <c r="M114" i="12"/>
  <c r="O114" i="12"/>
  <c r="Q114" i="12"/>
  <c r="V114" i="12"/>
  <c r="G117" i="12"/>
  <c r="M117" i="12" s="1"/>
  <c r="I117" i="12"/>
  <c r="K117" i="12"/>
  <c r="O117" i="12"/>
  <c r="Q117" i="12"/>
  <c r="V117" i="12"/>
  <c r="G125" i="12"/>
  <c r="I125" i="12"/>
  <c r="K125" i="12"/>
  <c r="M125" i="12"/>
  <c r="O125" i="12"/>
  <c r="Q125" i="12"/>
  <c r="V125" i="12"/>
  <c r="G129" i="12"/>
  <c r="M129" i="12" s="1"/>
  <c r="I129" i="12"/>
  <c r="K129" i="12"/>
  <c r="O129" i="12"/>
  <c r="Q129" i="12"/>
  <c r="V129" i="12"/>
  <c r="G132" i="12"/>
  <c r="I132" i="12"/>
  <c r="K132" i="12"/>
  <c r="M132" i="12"/>
  <c r="O132" i="12"/>
  <c r="Q132" i="12"/>
  <c r="V132" i="12"/>
  <c r="G135" i="12"/>
  <c r="M135" i="12" s="1"/>
  <c r="I135" i="12"/>
  <c r="K135" i="12"/>
  <c r="O135" i="12"/>
  <c r="Q135" i="12"/>
  <c r="V135" i="12"/>
  <c r="G141" i="12"/>
  <c r="I141" i="12"/>
  <c r="K141" i="12"/>
  <c r="M141" i="12"/>
  <c r="O141" i="12"/>
  <c r="Q141" i="12"/>
  <c r="V141" i="12"/>
  <c r="G148" i="12"/>
  <c r="M148" i="12" s="1"/>
  <c r="I148" i="12"/>
  <c r="K148" i="12"/>
  <c r="O148" i="12"/>
  <c r="Q148" i="12"/>
  <c r="V148" i="12"/>
  <c r="G151" i="12"/>
  <c r="I151" i="12"/>
  <c r="K151" i="12"/>
  <c r="M151" i="12"/>
  <c r="O151" i="12"/>
  <c r="Q151" i="12"/>
  <c r="V151" i="12"/>
  <c r="G154" i="12"/>
  <c r="M154" i="12" s="1"/>
  <c r="I154" i="12"/>
  <c r="K154" i="12"/>
  <c r="O154" i="12"/>
  <c r="Q154" i="12"/>
  <c r="V154" i="12"/>
  <c r="G157" i="12"/>
  <c r="I157" i="12"/>
  <c r="K157" i="12"/>
  <c r="M157" i="12"/>
  <c r="O157" i="12"/>
  <c r="Q157" i="12"/>
  <c r="V157" i="12"/>
  <c r="G160" i="12"/>
  <c r="M160" i="12" s="1"/>
  <c r="I160" i="12"/>
  <c r="K160" i="12"/>
  <c r="O160" i="12"/>
  <c r="Q160" i="12"/>
  <c r="V160" i="12"/>
  <c r="G162" i="12"/>
  <c r="I162" i="12"/>
  <c r="K162" i="12"/>
  <c r="M162" i="12"/>
  <c r="O162" i="12"/>
  <c r="Q162" i="12"/>
  <c r="V162" i="12"/>
  <c r="G165" i="12"/>
  <c r="M165" i="12" s="1"/>
  <c r="I165" i="12"/>
  <c r="K165" i="12"/>
  <c r="O165" i="12"/>
  <c r="Q165" i="12"/>
  <c r="V165" i="12"/>
  <c r="G167" i="12"/>
  <c r="I167" i="12"/>
  <c r="K167" i="12"/>
  <c r="M167" i="12"/>
  <c r="O167" i="12"/>
  <c r="Q167" i="12"/>
  <c r="V167" i="12"/>
  <c r="G169" i="12"/>
  <c r="M169" i="12" s="1"/>
  <c r="I169" i="12"/>
  <c r="K169" i="12"/>
  <c r="O169" i="12"/>
  <c r="Q169" i="12"/>
  <c r="V169" i="12"/>
  <c r="G171" i="12"/>
  <c r="I171" i="12"/>
  <c r="K171" i="12"/>
  <c r="M171" i="12"/>
  <c r="O171" i="12"/>
  <c r="Q171" i="12"/>
  <c r="V171" i="12"/>
  <c r="G173" i="12"/>
  <c r="M173" i="12" s="1"/>
  <c r="I173" i="12"/>
  <c r="K173" i="12"/>
  <c r="O173" i="12"/>
  <c r="Q173" i="12"/>
  <c r="V173" i="12"/>
  <c r="G176" i="12"/>
  <c r="M176" i="12" s="1"/>
  <c r="M175" i="12" s="1"/>
  <c r="I176" i="12"/>
  <c r="I175" i="12" s="1"/>
  <c r="K176" i="12"/>
  <c r="K175" i="12" s="1"/>
  <c r="O176" i="12"/>
  <c r="O175" i="12" s="1"/>
  <c r="Q176" i="12"/>
  <c r="Q175" i="12" s="1"/>
  <c r="V176" i="12"/>
  <c r="V175" i="12" s="1"/>
  <c r="G180" i="12"/>
  <c r="I180" i="12"/>
  <c r="K180" i="12"/>
  <c r="M180" i="12"/>
  <c r="O180" i="12"/>
  <c r="Q180" i="12"/>
  <c r="V180" i="12"/>
  <c r="G185" i="12"/>
  <c r="I185" i="12"/>
  <c r="K185" i="12"/>
  <c r="M185" i="12"/>
  <c r="O185" i="12"/>
  <c r="Q185" i="12"/>
  <c r="V185" i="12"/>
  <c r="G188" i="12"/>
  <c r="I188" i="12"/>
  <c r="K188" i="12"/>
  <c r="M188" i="12"/>
  <c r="O188" i="12"/>
  <c r="Q188" i="12"/>
  <c r="V188" i="12"/>
  <c r="G198" i="12"/>
  <c r="M198" i="12" s="1"/>
  <c r="I198" i="12"/>
  <c r="K198" i="12"/>
  <c r="O198" i="12"/>
  <c r="Q198" i="12"/>
  <c r="V198" i="12"/>
  <c r="G201" i="12"/>
  <c r="I201" i="12"/>
  <c r="K201" i="12"/>
  <c r="M201" i="12"/>
  <c r="O201" i="12"/>
  <c r="Q201" i="12"/>
  <c r="V201" i="12"/>
  <c r="G205" i="12"/>
  <c r="G204" i="12" s="1"/>
  <c r="I205" i="12"/>
  <c r="I204" i="12" s="1"/>
  <c r="K205" i="12"/>
  <c r="M205" i="12"/>
  <c r="O205" i="12"/>
  <c r="O204" i="12" s="1"/>
  <c r="Q205" i="12"/>
  <c r="Q204" i="12" s="1"/>
  <c r="V205" i="12"/>
  <c r="G212" i="12"/>
  <c r="M212" i="12" s="1"/>
  <c r="I212" i="12"/>
  <c r="K212" i="12"/>
  <c r="O212" i="12"/>
  <c r="Q212" i="12"/>
  <c r="V212" i="12"/>
  <c r="G217" i="12"/>
  <c r="I217" i="12"/>
  <c r="K217" i="12"/>
  <c r="M217" i="12"/>
  <c r="O217" i="12"/>
  <c r="Q217" i="12"/>
  <c r="V217" i="12"/>
  <c r="G222" i="12"/>
  <c r="M222" i="12" s="1"/>
  <c r="I222" i="12"/>
  <c r="K222" i="12"/>
  <c r="K204" i="12" s="1"/>
  <c r="O222" i="12"/>
  <c r="Q222" i="12"/>
  <c r="V222" i="12"/>
  <c r="V204" i="12" s="1"/>
  <c r="G228" i="12"/>
  <c r="I228" i="12"/>
  <c r="K228" i="12"/>
  <c r="M228" i="12"/>
  <c r="O228" i="12"/>
  <c r="Q228" i="12"/>
  <c r="V228" i="12"/>
  <c r="G233" i="12"/>
  <c r="M233" i="12" s="1"/>
  <c r="I233" i="12"/>
  <c r="K233" i="12"/>
  <c r="O233" i="12"/>
  <c r="Q233" i="12"/>
  <c r="V233" i="12"/>
  <c r="G238" i="12"/>
  <c r="I238" i="12"/>
  <c r="K238" i="12"/>
  <c r="M238" i="12"/>
  <c r="O238" i="12"/>
  <c r="Q238" i="12"/>
  <c r="V238" i="12"/>
  <c r="G243" i="12"/>
  <c r="M243" i="12" s="1"/>
  <c r="I243" i="12"/>
  <c r="K243" i="12"/>
  <c r="O243" i="12"/>
  <c r="Q243" i="12"/>
  <c r="V243" i="12"/>
  <c r="G253" i="12"/>
  <c r="I253" i="12"/>
  <c r="K253" i="12"/>
  <c r="M253" i="12"/>
  <c r="O253" i="12"/>
  <c r="Q253" i="12"/>
  <c r="V253" i="12"/>
  <c r="G261" i="12"/>
  <c r="M261" i="12" s="1"/>
  <c r="I261" i="12"/>
  <c r="K261" i="12"/>
  <c r="O261" i="12"/>
  <c r="Q261" i="12"/>
  <c r="V261" i="12"/>
  <c r="G264" i="12"/>
  <c r="I264" i="12"/>
  <c r="K264" i="12"/>
  <c r="M264" i="12"/>
  <c r="O264" i="12"/>
  <c r="Q264" i="12"/>
  <c r="V264" i="12"/>
  <c r="G267" i="12"/>
  <c r="M267" i="12" s="1"/>
  <c r="I267" i="12"/>
  <c r="K267" i="12"/>
  <c r="O267" i="12"/>
  <c r="Q267" i="12"/>
  <c r="V267" i="12"/>
  <c r="G274" i="12"/>
  <c r="I274" i="12"/>
  <c r="K274" i="12"/>
  <c r="M274" i="12"/>
  <c r="O274" i="12"/>
  <c r="Q274" i="12"/>
  <c r="V274" i="12"/>
  <c r="G277" i="12"/>
  <c r="M277" i="12" s="1"/>
  <c r="I277" i="12"/>
  <c r="K277" i="12"/>
  <c r="O277" i="12"/>
  <c r="Q277" i="12"/>
  <c r="V277" i="12"/>
  <c r="G285" i="12"/>
  <c r="I285" i="12"/>
  <c r="K285" i="12"/>
  <c r="M285" i="12"/>
  <c r="O285" i="12"/>
  <c r="Q285" i="12"/>
  <c r="V285" i="12"/>
  <c r="G289" i="12"/>
  <c r="M289" i="12" s="1"/>
  <c r="I289" i="12"/>
  <c r="K289" i="12"/>
  <c r="O289" i="12"/>
  <c r="Q289" i="12"/>
  <c r="V289" i="12"/>
  <c r="G295" i="12"/>
  <c r="I295" i="12"/>
  <c r="K295" i="12"/>
  <c r="M295" i="12"/>
  <c r="O295" i="12"/>
  <c r="Q295" i="12"/>
  <c r="V295" i="12"/>
  <c r="G302" i="12"/>
  <c r="I302" i="12"/>
  <c r="I301" i="12" s="1"/>
  <c r="K302" i="12"/>
  <c r="M302" i="12"/>
  <c r="O302" i="12"/>
  <c r="Q302" i="12"/>
  <c r="Q301" i="12" s="1"/>
  <c r="V302" i="12"/>
  <c r="G304" i="12"/>
  <c r="M304" i="12" s="1"/>
  <c r="I304" i="12"/>
  <c r="K304" i="12"/>
  <c r="K301" i="12" s="1"/>
  <c r="O304" i="12"/>
  <c r="Q304" i="12"/>
  <c r="V304" i="12"/>
  <c r="V301" i="12" s="1"/>
  <c r="G306" i="12"/>
  <c r="I306" i="12"/>
  <c r="K306" i="12"/>
  <c r="M306" i="12"/>
  <c r="O306" i="12"/>
  <c r="Q306" i="12"/>
  <c r="V306" i="12"/>
  <c r="G308" i="12"/>
  <c r="M308" i="12" s="1"/>
  <c r="I308" i="12"/>
  <c r="K308" i="12"/>
  <c r="O308" i="12"/>
  <c r="O301" i="12" s="1"/>
  <c r="Q308" i="12"/>
  <c r="V308" i="12"/>
  <c r="G310" i="12"/>
  <c r="I310" i="12"/>
  <c r="K310" i="12"/>
  <c r="M310" i="12"/>
  <c r="O310" i="12"/>
  <c r="Q310" i="12"/>
  <c r="V310" i="12"/>
  <c r="G314" i="12"/>
  <c r="I314" i="12"/>
  <c r="I313" i="12" s="1"/>
  <c r="K314" i="12"/>
  <c r="M314" i="12"/>
  <c r="O314" i="12"/>
  <c r="Q314" i="12"/>
  <c r="Q313" i="12" s="1"/>
  <c r="V314" i="12"/>
  <c r="G316" i="12"/>
  <c r="G313" i="12" s="1"/>
  <c r="I316" i="12"/>
  <c r="K316" i="12"/>
  <c r="O316" i="12"/>
  <c r="O313" i="12" s="1"/>
  <c r="Q316" i="12"/>
  <c r="V316" i="12"/>
  <c r="G320" i="12"/>
  <c r="I320" i="12"/>
  <c r="K320" i="12"/>
  <c r="M320" i="12"/>
  <c r="O320" i="12"/>
  <c r="Q320" i="12"/>
  <c r="V320" i="12"/>
  <c r="G323" i="12"/>
  <c r="M323" i="12" s="1"/>
  <c r="I323" i="12"/>
  <c r="K323" i="12"/>
  <c r="K313" i="12" s="1"/>
  <c r="O323" i="12"/>
  <c r="Q323" i="12"/>
  <c r="V323" i="12"/>
  <c r="V313" i="12" s="1"/>
  <c r="G331" i="12"/>
  <c r="I331" i="12"/>
  <c r="K331" i="12"/>
  <c r="M331" i="12"/>
  <c r="O331" i="12"/>
  <c r="Q331" i="12"/>
  <c r="V331" i="12"/>
  <c r="G337" i="12"/>
  <c r="M337" i="12" s="1"/>
  <c r="I337" i="12"/>
  <c r="K337" i="12"/>
  <c r="O337" i="12"/>
  <c r="Q337" i="12"/>
  <c r="V337" i="12"/>
  <c r="G343" i="12"/>
  <c r="I343" i="12"/>
  <c r="K343" i="12"/>
  <c r="M343" i="12"/>
  <c r="O343" i="12"/>
  <c r="Q343" i="12"/>
  <c r="V343" i="12"/>
  <c r="G349" i="12"/>
  <c r="M349" i="12" s="1"/>
  <c r="I349" i="12"/>
  <c r="K349" i="12"/>
  <c r="O349" i="12"/>
  <c r="Q349" i="12"/>
  <c r="V349" i="12"/>
  <c r="G352" i="12"/>
  <c r="I352" i="12"/>
  <c r="K352" i="12"/>
  <c r="M352" i="12"/>
  <c r="O352" i="12"/>
  <c r="Q352" i="12"/>
  <c r="V352" i="12"/>
  <c r="G353" i="12"/>
  <c r="M353" i="12" s="1"/>
  <c r="I353" i="12"/>
  <c r="K353" i="12"/>
  <c r="O353" i="12"/>
  <c r="Q353" i="12"/>
  <c r="V353" i="12"/>
  <c r="G361" i="12"/>
  <c r="I361" i="12"/>
  <c r="K361" i="12"/>
  <c r="M361" i="12"/>
  <c r="O361" i="12"/>
  <c r="Q361" i="12"/>
  <c r="V361" i="12"/>
  <c r="G371" i="12"/>
  <c r="M371" i="12" s="1"/>
  <c r="I371" i="12"/>
  <c r="K371" i="12"/>
  <c r="O371" i="12"/>
  <c r="Q371" i="12"/>
  <c r="V371" i="12"/>
  <c r="G372" i="12"/>
  <c r="I372" i="12"/>
  <c r="K372" i="12"/>
  <c r="M372" i="12"/>
  <c r="O372" i="12"/>
  <c r="Q372" i="12"/>
  <c r="V372" i="12"/>
  <c r="G373" i="12"/>
  <c r="M373" i="12" s="1"/>
  <c r="I373" i="12"/>
  <c r="K373" i="12"/>
  <c r="O373" i="12"/>
  <c r="Q373" i="12"/>
  <c r="V373" i="12"/>
  <c r="G379" i="12"/>
  <c r="I379" i="12"/>
  <c r="K379" i="12"/>
  <c r="M379" i="12"/>
  <c r="O379" i="12"/>
  <c r="Q379" i="12"/>
  <c r="V379" i="12"/>
  <c r="K385" i="12"/>
  <c r="V385" i="12"/>
  <c r="G386" i="12"/>
  <c r="I386" i="12"/>
  <c r="I385" i="12" s="1"/>
  <c r="K386" i="12"/>
  <c r="M386" i="12"/>
  <c r="O386" i="12"/>
  <c r="Q386" i="12"/>
  <c r="Q385" i="12" s="1"/>
  <c r="V386" i="12"/>
  <c r="G388" i="12"/>
  <c r="G385" i="12" s="1"/>
  <c r="I388" i="12"/>
  <c r="K388" i="12"/>
  <c r="O388" i="12"/>
  <c r="O385" i="12" s="1"/>
  <c r="Q388" i="12"/>
  <c r="V388" i="12"/>
  <c r="I389" i="12"/>
  <c r="Q389" i="12"/>
  <c r="G390" i="12"/>
  <c r="G389" i="12" s="1"/>
  <c r="I390" i="12"/>
  <c r="K390" i="12"/>
  <c r="K389" i="12" s="1"/>
  <c r="O390" i="12"/>
  <c r="O389" i="12" s="1"/>
  <c r="Q390" i="12"/>
  <c r="V390" i="12"/>
  <c r="V389" i="12" s="1"/>
  <c r="I393" i="12"/>
  <c r="Q393" i="12"/>
  <c r="G394" i="12"/>
  <c r="M394" i="12" s="1"/>
  <c r="M393" i="12" s="1"/>
  <c r="I394" i="12"/>
  <c r="K394" i="12"/>
  <c r="K393" i="12" s="1"/>
  <c r="O394" i="12"/>
  <c r="O393" i="12" s="1"/>
  <c r="Q394" i="12"/>
  <c r="V394" i="12"/>
  <c r="V393" i="12" s="1"/>
  <c r="I400" i="12"/>
  <c r="Q400" i="12"/>
  <c r="G401" i="12"/>
  <c r="G400" i="12" s="1"/>
  <c r="I401" i="12"/>
  <c r="K401" i="12"/>
  <c r="K400" i="12" s="1"/>
  <c r="O401" i="12"/>
  <c r="O400" i="12" s="1"/>
  <c r="Q401" i="12"/>
  <c r="V401" i="12"/>
  <c r="V400" i="12" s="1"/>
  <c r="G406" i="12"/>
  <c r="I406" i="12"/>
  <c r="K406" i="12"/>
  <c r="M406" i="12"/>
  <c r="O406" i="12"/>
  <c r="Q406" i="12"/>
  <c r="V406" i="12"/>
  <c r="G411" i="12"/>
  <c r="O411" i="12"/>
  <c r="G412" i="12"/>
  <c r="I412" i="12"/>
  <c r="I411" i="12" s="1"/>
  <c r="K412" i="12"/>
  <c r="M412" i="12"/>
  <c r="O412" i="12"/>
  <c r="Q412" i="12"/>
  <c r="Q411" i="12" s="1"/>
  <c r="V412" i="12"/>
  <c r="G413" i="12"/>
  <c r="M413" i="12" s="1"/>
  <c r="I413" i="12"/>
  <c r="K413" i="12"/>
  <c r="K411" i="12" s="1"/>
  <c r="O413" i="12"/>
  <c r="Q413" i="12"/>
  <c r="V413" i="12"/>
  <c r="V411" i="12" s="1"/>
  <c r="G419" i="12"/>
  <c r="M419" i="12" s="1"/>
  <c r="I419" i="12"/>
  <c r="K419" i="12"/>
  <c r="K418" i="12" s="1"/>
  <c r="O419" i="12"/>
  <c r="O418" i="12" s="1"/>
  <c r="Q419" i="12"/>
  <c r="V419" i="12"/>
  <c r="V418" i="12" s="1"/>
  <c r="G425" i="12"/>
  <c r="I425" i="12"/>
  <c r="I418" i="12" s="1"/>
  <c r="K425" i="12"/>
  <c r="M425" i="12"/>
  <c r="O425" i="12"/>
  <c r="Q425" i="12"/>
  <c r="Q418" i="12" s="1"/>
  <c r="V425" i="12"/>
  <c r="G428" i="12"/>
  <c r="M428" i="12" s="1"/>
  <c r="I428" i="12"/>
  <c r="K428" i="12"/>
  <c r="O428" i="12"/>
  <c r="Q428" i="12"/>
  <c r="V428" i="12"/>
  <c r="G433" i="12"/>
  <c r="I433" i="12"/>
  <c r="K433" i="12"/>
  <c r="M433" i="12"/>
  <c r="O433" i="12"/>
  <c r="Q433" i="12"/>
  <c r="V433" i="12"/>
  <c r="G437" i="12"/>
  <c r="O437" i="12"/>
  <c r="G438" i="12"/>
  <c r="I438" i="12"/>
  <c r="I437" i="12" s="1"/>
  <c r="K438" i="12"/>
  <c r="M438" i="12"/>
  <c r="O438" i="12"/>
  <c r="Q438" i="12"/>
  <c r="Q437" i="12" s="1"/>
  <c r="V438" i="12"/>
  <c r="G440" i="12"/>
  <c r="M440" i="12" s="1"/>
  <c r="I440" i="12"/>
  <c r="K440" i="12"/>
  <c r="K437" i="12" s="1"/>
  <c r="O440" i="12"/>
  <c r="Q440" i="12"/>
  <c r="V440" i="12"/>
  <c r="V437" i="12" s="1"/>
  <c r="G442" i="12"/>
  <c r="I442" i="12"/>
  <c r="K442" i="12"/>
  <c r="M442" i="12"/>
  <c r="O442" i="12"/>
  <c r="Q442" i="12"/>
  <c r="V442" i="12"/>
  <c r="G444" i="12"/>
  <c r="G445" i="12"/>
  <c r="I445" i="12"/>
  <c r="I444" i="12" s="1"/>
  <c r="K445" i="12"/>
  <c r="M445" i="12"/>
  <c r="O445" i="12"/>
  <c r="Q445" i="12"/>
  <c r="Q444" i="12" s="1"/>
  <c r="V445" i="12"/>
  <c r="G447" i="12"/>
  <c r="M447" i="12" s="1"/>
  <c r="I447" i="12"/>
  <c r="K447" i="12"/>
  <c r="K444" i="12" s="1"/>
  <c r="O447" i="12"/>
  <c r="Q447" i="12"/>
  <c r="V447" i="12"/>
  <c r="V444" i="12" s="1"/>
  <c r="G449" i="12"/>
  <c r="I449" i="12"/>
  <c r="K449" i="12"/>
  <c r="M449" i="12"/>
  <c r="O449" i="12"/>
  <c r="Q449" i="12"/>
  <c r="V449" i="12"/>
  <c r="G451" i="12"/>
  <c r="M451" i="12" s="1"/>
  <c r="I451" i="12"/>
  <c r="K451" i="12"/>
  <c r="O451" i="12"/>
  <c r="O444" i="12" s="1"/>
  <c r="Q451" i="12"/>
  <c r="V451" i="12"/>
  <c r="AE455" i="12"/>
  <c r="AF455" i="12"/>
  <c r="I20" i="1"/>
  <c r="I19" i="1"/>
  <c r="I18" i="1"/>
  <c r="I17" i="1"/>
  <c r="I16" i="1"/>
  <c r="I63" i="1"/>
  <c r="J62" i="1" s="1"/>
  <c r="F43" i="1"/>
  <c r="G43" i="1"/>
  <c r="G25" i="1" s="1"/>
  <c r="A25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J55" i="1" l="1"/>
  <c r="J57" i="1"/>
  <c r="J60" i="1"/>
  <c r="J54" i="1"/>
  <c r="J51" i="1"/>
  <c r="J53" i="1"/>
  <c r="J56" i="1"/>
  <c r="J58" i="1"/>
  <c r="J50" i="1"/>
  <c r="J52" i="1"/>
  <c r="J59" i="1"/>
  <c r="J61" i="1"/>
  <c r="G26" i="1"/>
  <c r="A26" i="1"/>
  <c r="G28" i="1"/>
  <c r="G23" i="1"/>
  <c r="M204" i="12"/>
  <c r="M8" i="12"/>
  <c r="M444" i="12"/>
  <c r="M437" i="12"/>
  <c r="M301" i="12"/>
  <c r="M418" i="12"/>
  <c r="M411" i="12"/>
  <c r="G418" i="12"/>
  <c r="M401" i="12"/>
  <c r="M400" i="12" s="1"/>
  <c r="G393" i="12"/>
  <c r="M390" i="12"/>
  <c r="M389" i="12" s="1"/>
  <c r="G175" i="12"/>
  <c r="G301" i="12"/>
  <c r="G8" i="12"/>
  <c r="M388" i="12"/>
  <c r="M385" i="12" s="1"/>
  <c r="M316" i="12"/>
  <c r="M313" i="12" s="1"/>
  <c r="I21" i="1"/>
  <c r="I39" i="1"/>
  <c r="I43" i="1" s="1"/>
  <c r="J42" i="1" s="1"/>
  <c r="J63" i="1" l="1"/>
  <c r="A23" i="1"/>
  <c r="J39" i="1"/>
  <c r="J43" i="1" s="1"/>
  <c r="J41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DAC85BCA-BEF1-4CDA-8BAA-320016B18D7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D280FE9-9349-4D1A-9D8B-EDB81D40E61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<sst xmlns="http://schemas.openxmlformats.org/spreadsheetml/2006/main" count="1667" uniqueCount="548">
  <si>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</si>
  <si>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</si>
  <si>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</si>
  <si>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</si>
  <si>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</si>
  <si>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</si>
  <si>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</si>
  <si>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</si>
  <si>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</si>
  <si>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</si>
  <si>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</si>
  <si>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</si>
  <si>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</si>
  <si>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</si>
  <si>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</si>
  <si>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</si>
  <si>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</si>
  <si>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</si>
  <si>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</si>
  <si>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</si>
  <si>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</si>
  <si>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</si>
  <si>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</si>
  <si>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</si>
  <si>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</si>
  <si>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</si>
  <si>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</si>
  <si>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</si>
  <si>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</si>
  <si>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</si>
  <si>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</si>
  <si>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</si>
  <si>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</si>
  <si>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</si>
  <si>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</si>
  <si>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</si>
  <si>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</si>
  <si>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</si>
  <si>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</si>
  <si>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</si>
  <si>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</si>
  <si>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</si>
  <si>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</si>
  <si>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</si>
  <si>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ASŘ</t>
  </si>
  <si>
    <t>01</t>
  </si>
  <si>
    <t>Komunikace</t>
  </si>
  <si>
    <t>Objekt:</t>
  </si>
  <si>
    <t>Rozpočet:</t>
  </si>
  <si>
    <t>www.rozpocet-stavby.cz</t>
  </si>
  <si>
    <t>029_2021</t>
  </si>
  <si>
    <t>Zvýšení bezpečnosti pěších v obci Nuzířov - místní část obce Malhostovice</t>
  </si>
  <si>
    <t>Stavba</t>
  </si>
  <si>
    <t>Stavební objekt</t>
  </si>
  <si>
    <t>Celkem za stavbu</t>
  </si>
  <si>
    <t>CZK</t>
  </si>
  <si>
    <t>Rekapitulace dílů</t>
  </si>
  <si>
    <t>Typ dílu</t>
  </si>
  <si>
    <t>Zemní práce</t>
  </si>
  <si>
    <t>3</t>
  </si>
  <si>
    <t>Svislé a kompletní konstrukce</t>
  </si>
  <si>
    <t>5</t>
  </si>
  <si>
    <t>8</t>
  </si>
  <si>
    <t>Trubní vedení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</si>
  <si>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</si>
  <si>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</si>
  <si>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</si>
  <si>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</si>
  <si>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</si>
  <si>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</si>
  <si>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</si>
  <si>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</si>
  <si>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</si>
  <si>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</si>
  <si>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</si>
  <si>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</si>
  <si>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</si>
  <si>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</si>
  <si>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</si>
  <si>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</si>
  <si>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</si>
  <si>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</si>
  <si>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</si>
  <si>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</si>
  <si>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</si>
  <si>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</si>
  <si>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</si>
  <si>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</si>
  <si>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</si>
  <si>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</si>
  <si>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</si>
  <si>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</si>
  <si>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</si>
  <si>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</si>
  <si>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</si>
  <si>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</si>
  <si>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</si>
  <si>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</si>
  <si>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</si>
  <si>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</si>
  <si>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</si>
  <si>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</si>
  <si>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</si>
  <si>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</si>
  <si>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</si>
  <si>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</si>
  <si>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</si>
  <si>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</si>
  <si>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</si>
  <si>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113106231R00</t>
  </si>
  <si>
    <t>Rozebrání vozovek a ploch s jakoukoliv výplní spár _x000D_
 v jakékoliv ploše, ze zámkové dlažky, kladených do lože z kameniva</t>
  </si>
  <si>
    <t>m2</t>
  </si>
  <si>
    <t>822-1</t>
  </si>
  <si>
    <t>RTS 21/ I</t>
  </si>
  <si>
    <t>Práce</t>
  </si>
  <si>
    <t>POL1_</t>
  </si>
  <si>
    <t>s přemístěním hmot na skládku na vzdálenost do 3 m nebo s naložením na dopravní prostředek</t>
  </si>
  <si>
    <t>SPI</t>
  </si>
  <si>
    <t xml:space="preserve">Levá strana komunikace - směr Lipůvka : </t>
  </si>
  <si>
    <t>VV</t>
  </si>
  <si>
    <t>bourání  stáv.chodníků : 116,2</t>
  </si>
  <si>
    <t>bourání stáv.vjezdů : 41,7</t>
  </si>
  <si>
    <t>předláždění plochy pro kontejner : 5,3</t>
  </si>
  <si>
    <t>předláždění plochy stávající zastávky : 11,7</t>
  </si>
  <si>
    <t xml:space="preserve">Prava  strana komunikace - směr Lipůvka : </t>
  </si>
  <si>
    <t>bourání  stáv.chodníků : 188,9</t>
  </si>
  <si>
    <t>113106241R00</t>
  </si>
  <si>
    <t>Rozebrání vozovek a ploch s jakoukoliv výplní spár _x000D_
 v jakékoliv ploše, ze silničních panelů jakýchkoliv rozměrů, kladených do jakéhokoliv lože a se spárami zalitými živicí nebo cementovou maltou</t>
  </si>
  <si>
    <t>Prava  strana komunikace - směr Lipůvka : 21*0,5</t>
  </si>
  <si>
    <t>113107518R00</t>
  </si>
  <si>
    <t>Odstranění podkladů nebo krytů z kameniva hrubého drceného, v ploše jednotlivě do 50 m2, tloušťka vrstvy 180 mm</t>
  </si>
  <si>
    <t>113107615R00</t>
  </si>
  <si>
    <t>Odstranění podkladů nebo krytů z kameniva hrubého drceného, v ploše jednotlivě nad 50 m2, tloušťka vrstvy 150 mm</t>
  </si>
  <si>
    <t>360,2</t>
  </si>
  <si>
    <t>bourání stáv.vjezdů : 22,8</t>
  </si>
  <si>
    <t>10,1</t>
  </si>
  <si>
    <t>bourání  stáv.chodníků : 188,9+22,7</t>
  </si>
  <si>
    <t>113107620R00</t>
  </si>
  <si>
    <t>Odstranění podkladů nebo krytů z kameniva hrubého drceného, v ploše jednotlivě nad 50 m2, tloušťka vrstvy 200 mm</t>
  </si>
  <si>
    <t>vybourání stávající komunikace  do hl. 0,50m : 144,1</t>
  </si>
  <si>
    <t>vybourání stávající komunikace  do hl. 0,50m : 125,9</t>
  </si>
  <si>
    <t>113108405R00</t>
  </si>
  <si>
    <t>Odstranění podkladů nebo krytů živičných, v ploše jednotlivě nad 50 m2, tloušťka vrstvy 50 mm</t>
  </si>
  <si>
    <t>bourání  stáv.chodníků tl.30mm : 360,2</t>
  </si>
  <si>
    <t>bourání stáv.vjezdů tl.40mm : 22,8</t>
  </si>
  <si>
    <t>vybourání stávající komunikace pro osazení nových obrubníků po zařezání styčné hrany do hloubky 200 mm ve vzdál. 0,30 m od stáv.obrub tl. 40 mm : 448,5*0,3</t>
  </si>
  <si>
    <t>vybourání stávající komunikace pro osazení nových obrubníků po zařezání styčné hrany do hloubky 200 mm ve vzdál. 0,30 m od stáv.obrub : 72</t>
  </si>
  <si>
    <t>vybourání stávající komunikace  do hl. 0,50m tl.40mm : 125,9</t>
  </si>
  <si>
    <t>113108408R00</t>
  </si>
  <si>
    <t>Odstranění podkladů nebo krytů živičných, v ploše jednotlivě nad 50 m2, tloušťka vrstvy 80 mm</t>
  </si>
  <si>
    <t>bourání stáv.vjezdů obal kam. : 22,8</t>
  </si>
  <si>
    <t>vybourání stávající komunikace pro osazení nových obrubníků po zařezání styčné hrany do hloubky 200 mm ve vzdál. 0,30 m od stáv.obrub obal. kam. : 134,6</t>
  </si>
  <si>
    <t>113109305R00</t>
  </si>
  <si>
    <t>Odstranění podkladů nebo krytů z betonu prostého, v ploše jednotlivě do 50 m2, tloušťka vrstvy 50 mm</t>
  </si>
  <si>
    <t>bourání stáv.vjezdů tl. 40mm : 10,1</t>
  </si>
  <si>
    <t>bourání  stáv.chodníků tl. 30mm : 22,7</t>
  </si>
  <si>
    <t>113109407R00</t>
  </si>
  <si>
    <t>Odstranění podkladů nebo krytů z betonu prostého, v ploše jednotlivě nad 50 m2, tloušťka vrstvy 70 mm</t>
  </si>
  <si>
    <t>bourání  stáv.chodníků : 360,2</t>
  </si>
  <si>
    <t>bourání  stáv.chodníků : 22,7</t>
  </si>
  <si>
    <t>113111120R00</t>
  </si>
  <si>
    <t>Odstranění podkladů nebo krytů z kameniva zpevněného cementem, v ploše jednotlivě do 50 m2, tloušťka vrstvy 200 mm</t>
  </si>
  <si>
    <t>113111212R00</t>
  </si>
  <si>
    <t>Odstranění podkladů nebo krytů z kameniva zpevněného cementem, v ploše jednotlivě nad 50 m2, tloušťka vrstvy 120 mm</t>
  </si>
  <si>
    <t>vybourání stávající komunikace pro osazení nových obrubníků po zařezání styčné hrany do hloubky 200 mm ve vzdál. 0,30 m od stáv.obrub tl. 80mm : 134,6</t>
  </si>
  <si>
    <t>vybourání stávající komunikace pro osazení nových obrubníků po zařezání styčné hrany do hloubky 200 mm ve vzdál. 0,30 m od stáv.obrub tl.80mm : 72</t>
  </si>
  <si>
    <t>113111218R00</t>
  </si>
  <si>
    <t>Odstranění podkladů nebo krytů z kameniva zpevněného cementem, v ploše jednotlivě nad 50 m2, tloušťka vrstvy 180 mm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</si>
  <si>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</si>
  <si>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</si>
  <si>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</si>
  <si>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</si>
  <si>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Levá strana komunikace - směr Lipůvka : 111</t>
  </si>
  <si>
    <t>Prava  strana komunikace - směr Lipůvka : 158,4</t>
  </si>
  <si>
    <t>113202111R00</t>
  </si>
  <si>
    <t>Vytrhání obrub z krajníků nebo obrubníků stojatých</t>
  </si>
  <si>
    <t>Levá strana komunikace - směr Lipůvka : 171,5</t>
  </si>
  <si>
    <t>Prava  strana komunikace - směr Lipůvka : 25,8</t>
  </si>
  <si>
    <t>122201101R00</t>
  </si>
  <si>
    <t>Odkopávky a  prokopávky nezapažené v hornině 3_x000D_
 do 100 m3</t>
  </si>
  <si>
    <t>m3</t>
  </si>
  <si>
    <t>800-1</t>
  </si>
  <si>
    <t>s přehozením výkopku na vzdálenost do 3 m nebo s naložením na dopravní prostředek,</t>
  </si>
  <si>
    <t>pro nové chodníky : 183*0,25</t>
  </si>
  <si>
    <t>pro nové vjezdy : 22,6*0,45</t>
  </si>
  <si>
    <t>pro nové chodníky : 133,9*0,25</t>
  </si>
  <si>
    <t>pro nové vjezdy : 60,5*0,45</t>
  </si>
  <si>
    <t>122201109R00</t>
  </si>
  <si>
    <t>Odkopávky a  prokopávky nezapažené v hornině 3_x000D_
 příplatek k cenám za lepivost horniny</t>
  </si>
  <si>
    <t>Odkaz na mn. položky pořadí 15 : 116,62000</t>
  </si>
  <si>
    <t>Koeficient : -0,5</t>
  </si>
  <si>
    <t>130901112R00</t>
  </si>
  <si>
    <t>Bourání konstrukcí v hloubených vykopávkách ze zdiva kamenného, na maltu vápenocementovou, pneumatickým kladivem</t>
  </si>
  <si>
    <t>s přemístěním suti na hromady na vzdálenost do 20 m nebo s uložením na dopravní prostředek,</t>
  </si>
  <si>
    <t>stávající revizní šachty : 1,5*1,5*1,5*2</t>
  </si>
  <si>
    <t>131201110R00</t>
  </si>
  <si>
    <t>Hloubení nezapažených jam a zářezů do 50 m3, v hornině 3,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</si>
  <si>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</si>
  <si>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revizní šachta na potrubí DN 500 : 3,5*3,5*2</t>
  </si>
  <si>
    <t>revizní šachta na potrubí DN 1000 : 4*4*2</t>
  </si>
  <si>
    <t>131201119R00</t>
  </si>
  <si>
    <t xml:space="preserve">Hloubení nezapažených jam a zářezů příplatek za lepivost, v hornině 3,  </t>
  </si>
  <si>
    <t>Odkaz na mn. položky pořadí 18 : 56,50000</t>
  </si>
  <si>
    <t>151101201R00</t>
  </si>
  <si>
    <t>Zřízení pažení stěn výkopu bez rozepření, vzepření příložné, hloubky do 4 m</t>
  </si>
  <si>
    <t>revizní šachta na potrubí DN 500 : 3,5*2*4</t>
  </si>
  <si>
    <t>revizní šachta na potrubí DN 1000 : 4*2*4</t>
  </si>
  <si>
    <t>151101211R00</t>
  </si>
  <si>
    <t>Odstranění pažení stěn výkopu příložné, hloubky do 4 m</t>
  </si>
  <si>
    <t>s uložením pažin na vzdálenost do 3 m od okraje výkopu,</t>
  </si>
  <si>
    <t>Odkaz na mn. položky pořadí 20 : 60,00000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</si>
  <si>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</si>
  <si>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</si>
  <si>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</si>
  <si>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Odkaz na mn. položky pořadí 37 : 59,50500</t>
  </si>
  <si>
    <t>Odkaz na mn. položky pořadí 25 : 120,19000</t>
  </si>
  <si>
    <t xml:space="preserve">- zásyp : </t>
  </si>
  <si>
    <t>Odkaz na mn. položky pořadí 26 : 45,56250*-1</t>
  </si>
  <si>
    <t>162701109R00</t>
  </si>
  <si>
    <t>Vodorovné přemístění výkopku příplatek k ceně za každých dalších i započatých 1 000 m přes 10 000 m_x000D_
 z horniny 1 až 4</t>
  </si>
  <si>
    <t>Odkaz na mn. položky pořadí 22 : 307,25250</t>
  </si>
  <si>
    <t>Koeficient : 16</t>
  </si>
  <si>
    <t>167101102R00</t>
  </si>
  <si>
    <t>Nakládání, skládání, překládání neulehlého výkopku nakládání výkopku_x000D_
 přes 100 m3, z horniny 1 až 4</t>
  </si>
  <si>
    <t>171206111R00</t>
  </si>
  <si>
    <t>Uložení zemin do předepsaných tvarů uložení zemin schopných zúrodnění do násypů předepsaných tvarů s urovnáním</t>
  </si>
  <si>
    <t>823-2</t>
  </si>
  <si>
    <t>schopných zúrodnění nebo zemin výsypek do násypů</t>
  </si>
  <si>
    <t>pod nové plochy zeleně : 343,4*0,35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</si>
  <si>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</si>
  <si>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</si>
  <si>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</si>
  <si>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</si>
  <si>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POP</t>
  </si>
  <si>
    <t>- objem šachet : -1,5*1,5*1,75</t>
  </si>
  <si>
    <t>-2*2*1,75</t>
  </si>
  <si>
    <t>181101102R00</t>
  </si>
  <si>
    <t>Úprava pláně v zářezech v hornině 1 až 4, se zhutněním</t>
  </si>
  <si>
    <t>vyrovnáním výškových rozdílů, ploch vodorovných a ploch do sklonu 1 : 5.</t>
  </si>
  <si>
    <t>nové chodníky : 736,5</t>
  </si>
  <si>
    <t>nové vjezdy : 91,9</t>
  </si>
  <si>
    <t>nové chodníky šedá : 419,6</t>
  </si>
  <si>
    <t>181301102R00</t>
  </si>
  <si>
    <t>Rozprostření a urovnání ornice v rovině v souvislé ploše do 500 m2, tloušťka vrstvy přes 100 do 150 mm</t>
  </si>
  <si>
    <t>s případným nutným přemístěním hromad nebo dočasných skládek na místo potřeby ze vzdálenosti do 30 m, v rovině nebo ve svahu do 1 : 5,</t>
  </si>
  <si>
    <t>396,7</t>
  </si>
  <si>
    <t>184102113R00</t>
  </si>
  <si>
    <t xml:space="preserve">Výsadba dřevin s balem průměr přes 300 do 400 mm, v rovině nebo na svahu do 1:5,  </t>
  </si>
  <si>
    <t>kus</t>
  </si>
  <si>
    <t>823-1</t>
  </si>
  <si>
    <t>do předem vyhloubené jamky se zalitím,</t>
  </si>
  <si>
    <t>tavolník březolistý : 2</t>
  </si>
  <si>
    <t>184201111R00</t>
  </si>
  <si>
    <t>Výsadba stromů bez balu výška do 1,8 m, v rovině nebo na svahu do 1:5</t>
  </si>
  <si>
    <t>javor klen : 2</t>
  </si>
  <si>
    <t>184202111R00</t>
  </si>
  <si>
    <t>Ukotvení dřevin průměr do 100 mm, délka do 2 m</t>
  </si>
  <si>
    <t>třemi a více kůly, s ochranou proti poškození v místě vzepření, (příloha č. 8) při  průměru kůlů do 10 cm,</t>
  </si>
  <si>
    <t>Odkaz na mn. položky pořadí 30 : 2,00000</t>
  </si>
  <si>
    <t>199000002R00</t>
  </si>
  <si>
    <t>Poplatky za skládku horniny 1- 4, skupina 17 05 04 z Katalogu odpadů</t>
  </si>
  <si>
    <t>388993111R00</t>
  </si>
  <si>
    <t>Trubky tělesa trubkového kabelovodu chránička kabelu z PVC, 110/2,2 mm, v otevřeném výkopu</t>
  </si>
  <si>
    <t>828-1</t>
  </si>
  <si>
    <t>Včetně spojovacího materiálu.</t>
  </si>
  <si>
    <t>rezervní chránička : 112</t>
  </si>
  <si>
    <t>460620006RT1</t>
  </si>
  <si>
    <t>Osetí povrchu trávou, včetně dodávky osiva</t>
  </si>
  <si>
    <t>460510321Rxx</t>
  </si>
  <si>
    <t>Chránička kabelová dělená, DN 110 mm</t>
  </si>
  <si>
    <t>Vlastní</t>
  </si>
  <si>
    <t>RTS 19/ II</t>
  </si>
  <si>
    <t>chránička slaboproudu : 112</t>
  </si>
  <si>
    <t>05217108R</t>
  </si>
  <si>
    <t>tyč 70 až 80 mm; l = od 6 000 mm; tř. 1; kůra</t>
  </si>
  <si>
    <t>SPCM</t>
  </si>
  <si>
    <t>Specifikace</t>
  </si>
  <si>
    <t>POL3_</t>
  </si>
  <si>
    <t>pro ukotvení dřevin : 0,0064*8*2</t>
  </si>
  <si>
    <t>10364200R</t>
  </si>
  <si>
    <t>ornice pro pozemkové úpravy</t>
  </si>
  <si>
    <t>396,7*0,15</t>
  </si>
  <si>
    <t>59691018.AR</t>
  </si>
  <si>
    <t>zemina stabilizační</t>
  </si>
  <si>
    <t>t</t>
  </si>
  <si>
    <t>343,4*0,35*2</t>
  </si>
  <si>
    <t>894204161R00</t>
  </si>
  <si>
    <t>Ostatní konstrukce na trubním vedení z betonu prostého žlaby šachet _x000D_
 z betonu třídy C 25/30, průřezu o poloměru do 500 mm</t>
  </si>
  <si>
    <t>827-1</t>
  </si>
  <si>
    <t>z cementu portlandského nebo struskoportlandského,</t>
  </si>
  <si>
    <t>revizní šachta na potrubí DN 500 : 0,5</t>
  </si>
  <si>
    <t>revizní šachta na potrubí DN 1000 : 0,5</t>
  </si>
  <si>
    <t>899304111R00</t>
  </si>
  <si>
    <t>Osazení poklopů železobetonových jakékoliv hmotnosti</t>
  </si>
  <si>
    <t>osazení poklopů železobetonových včetně rámů,</t>
  </si>
  <si>
    <t>Včetně rámů.</t>
  </si>
  <si>
    <t>revizní šachta na potrubí DN 500 : 1</t>
  </si>
  <si>
    <t>revizní šachta na potrubí DN 1000 : 1</t>
  </si>
  <si>
    <t>899521111RT1</t>
  </si>
  <si>
    <t>Stupadla do šachet a drobných objektů ocelplastová osazovaná při zdění nebo betonáži</t>
  </si>
  <si>
    <t>revizní šachta na potrubí DN 500 : 4</t>
  </si>
  <si>
    <t>revizní šachta na potrubí DN 1000 : 4</t>
  </si>
  <si>
    <t>380320040RAB</t>
  </si>
  <si>
    <t>Kompletní konstrukce ze železobetonu beton C 25/30, bednění a odbednění, výztuž 120 kg/m3</t>
  </si>
  <si>
    <t>AP-HSV</t>
  </si>
  <si>
    <t>Agregovaná položka</t>
  </si>
  <si>
    <t>POL2_</t>
  </si>
  <si>
    <t>nádrží, vodojemů, žlabů nebo kanálů včetně bednění, odbednění a výztuže.</t>
  </si>
  <si>
    <t xml:space="preserve">revizní šachta na potrubí DN 500 : </t>
  </si>
  <si>
    <t>dno : 1,5*1,5*0,25</t>
  </si>
  <si>
    <t>stěny : (1,5+1,5)*2*1,5*0,25</t>
  </si>
  <si>
    <t>strop : 1,5*1,5*0,2</t>
  </si>
  <si>
    <t xml:space="preserve">revizní šachta na potrubí DN 1000 : </t>
  </si>
  <si>
    <t>dno : 2*2*0,25</t>
  </si>
  <si>
    <t>stěny : (2+2)*2*1,5*0,25</t>
  </si>
  <si>
    <t>strop : 2*2*0,2</t>
  </si>
  <si>
    <t>592238675R</t>
  </si>
  <si>
    <t>poklop uliční TBV; betonový; vnější rozměr 600 mm; výška 45 mm</t>
  </si>
  <si>
    <t>59224013R</t>
  </si>
  <si>
    <t>prstenec betonový; DN = 625,0 mm; h = 100,0 mm; s = 100,00 mm; beton C 35/45</t>
  </si>
  <si>
    <t>564851111RT2</t>
  </si>
  <si>
    <t>Podklad ze štěrkodrti s rozprostřením a zhutněním frakce 0-32 mm, tloušťka po zhutnění 150 mm</t>
  </si>
  <si>
    <t>nové chodníky šedá : 719,1</t>
  </si>
  <si>
    <t>červená signální : 17,4</t>
  </si>
  <si>
    <t>nové chodníky šedá : 403,3</t>
  </si>
  <si>
    <t>červená signální : 16,3</t>
  </si>
  <si>
    <t>564851111RT4</t>
  </si>
  <si>
    <t>Podklad ze štěrkodrti s rozprostřením a zhutněním frakce 0-63 mm, tloušťka po zhutnění 150 mm</t>
  </si>
  <si>
    <t>nové vjezdy : 62</t>
  </si>
  <si>
    <t>564851114RT2</t>
  </si>
  <si>
    <t>Podklad ze štěrkodrti s rozprostřením a zhutněním frakce 0-32 mm, tloušťka po zhutnění 180 mm</t>
  </si>
  <si>
    <t>565161111R00</t>
  </si>
  <si>
    <t>Podklad z kameniva obaleného asfaltem ACP 16+ až ACP 22+, v pruhu šířky do 3 m, třídy 1, tloušťka po zhutnění 80 mm</t>
  </si>
  <si>
    <t>s rozprostřením a zhutněním</t>
  </si>
  <si>
    <t>zapravení komunikace podél  osazených nových obrubníků : 134,6</t>
  </si>
  <si>
    <t>zapravení komunikace podél  osazených nových obrubníků : 72</t>
  </si>
  <si>
    <t>573231110R00</t>
  </si>
  <si>
    <t>Postřik živičný spojovací bez posypu kamenivem z emulze, v množství od 0,3 do 0,5 kg/m2</t>
  </si>
  <si>
    <t>zapravení komunikace podél  osazených nových obrubníků : 134,6*2</t>
  </si>
  <si>
    <t>zapravení komunikace podél  osazených nových obrubníků : 72*2</t>
  </si>
  <si>
    <t>577131111RT2</t>
  </si>
  <si>
    <t>Beton asfaltový s rozprostřením a zhutněním v pruhu šířky do 3 m, ACO 11+, tloušťky 40 mm, plochy od 201 do 1000 m2</t>
  </si>
  <si>
    <t>577171125RT2</t>
  </si>
  <si>
    <t>Beton asfaltový s rozprostřením a zhutněním v pruhu šířky do 3 m, ACL 16+, tloušťky 80 mm, plochy od 201 do 1000 m2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</si>
  <si>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</si>
  <si>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</si>
  <si>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</si>
  <si>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596215040R00</t>
  </si>
  <si>
    <t>Kladení zámkové dlažby do drtě tloušťka dlažby 80 mm, tloušťka lože 40 mm</t>
  </si>
  <si>
    <t>nové vjezdy červená : 70,5</t>
  </si>
  <si>
    <t>nové vjezdy signální šedá : 21,4</t>
  </si>
  <si>
    <t>nová vjezdy červená : 51,2</t>
  </si>
  <si>
    <t>nové vjezdy signální šedá : 10,8</t>
  </si>
  <si>
    <t>596215028R00</t>
  </si>
  <si>
    <t>Kladení zámkové dlažby do drtě příplatek za více barev dlažby tloušťky 60 mm</t>
  </si>
  <si>
    <t>Odkaz na mn. položky pořadí 52 : 1173,10000</t>
  </si>
  <si>
    <t>596215048R00</t>
  </si>
  <si>
    <t>Kladení zámkové dlažby do drtě příplatek za více barev dlažby tloušťky 80 mm</t>
  </si>
  <si>
    <t>Odkaz na mn. položky pořadí 53 : 153,90000</t>
  </si>
  <si>
    <t>596291111R00</t>
  </si>
  <si>
    <t>Řezání zámkové dlažby tloušťky 60 mm</t>
  </si>
  <si>
    <t>nové chodníky : 203,5</t>
  </si>
  <si>
    <t>předláždění plochy pro kontejner : 2,2+2,2</t>
  </si>
  <si>
    <t>předláždění plochy stávající zastávky : 3,4+3,4</t>
  </si>
  <si>
    <t>nové chodníky : 289</t>
  </si>
  <si>
    <t>596291113R00</t>
  </si>
  <si>
    <t>Řezání zámkové dlažby tloušťky 80 mm</t>
  </si>
  <si>
    <t>Levá  strana komunikace - směr Lipůvka : 25</t>
  </si>
  <si>
    <t>Prava  strana komunikace - směr Lipůvka : 23</t>
  </si>
  <si>
    <t>59245110R</t>
  </si>
  <si>
    <t>dlažba betonová dvouvrstvá, skladebná; obdélník; šedá; l = 200 mm; š = 100 mm; tl. 60,0 mm</t>
  </si>
  <si>
    <t>nové chodníky : 719,1</t>
  </si>
  <si>
    <t>nové chodníky : 403,3</t>
  </si>
  <si>
    <t>Koeficient prořez: 0,05</t>
  </si>
  <si>
    <t>592451151R</t>
  </si>
  <si>
    <t>dlažba betonová dvouvrstvá, skladebná; obdélník; dlaždice pro nevidomé; červená; l = 200 mm; š = 100 mm; tl. 60,0 mm</t>
  </si>
  <si>
    <t>Levá strana komunikace - směr Lipůvka : 17,4</t>
  </si>
  <si>
    <t>Prava  strana komunikace - směr Lipůvka : 16,3</t>
  </si>
  <si>
    <t>Koeficient prořez: 0,1</t>
  </si>
  <si>
    <t>592451157R</t>
  </si>
  <si>
    <t>dlažba betonová dvouvrstvá, skladebná; obdélník; dlaždice pro nevidomé; šedá; l = 200 mm; š = 100 mm; tl. 80,0 mm</t>
  </si>
  <si>
    <t>592451171R</t>
  </si>
  <si>
    <t>dlažba betonová dvouvrstvá; obdélník; červená; l = 200 mm; š = 100 mm; tl. 80,0 mm</t>
  </si>
  <si>
    <t>nové vjezdy červená : 51,2</t>
  </si>
  <si>
    <t>895941311RT2</t>
  </si>
  <si>
    <t xml:space="preserve">Zřízení vpusti kanalizační uliční z betonových dílců_x000D_
 včetně dodávky dílců pro uliční vpusti TBV_x000D_
 pro typ UVB-50 </t>
  </si>
  <si>
    <t>včetně zřízení lože ze štěrkopísku,</t>
  </si>
  <si>
    <t>899431111R00</t>
  </si>
  <si>
    <t>Výšková úprava uličního vstupu nebo vpustě do 20 cm zvýšením krytu šoupěte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</si>
  <si>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</si>
  <si>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72130094xxx</t>
  </si>
  <si>
    <t>Opravy odpadního potrubí hrdlového vpustí</t>
  </si>
  <si>
    <t>800-721</t>
  </si>
  <si>
    <t>Indiv</t>
  </si>
  <si>
    <t>721262107R00</t>
  </si>
  <si>
    <t>Koncové klapky DN 150, litinové, hrdlové, včetně dodávky materiálu</t>
  </si>
  <si>
    <t>na přípojce uliční vpusti : 1</t>
  </si>
  <si>
    <t>831350012RAB</t>
  </si>
  <si>
    <t>Kanalizace z trub plastových D 160 mm, hloubka 1,5 m</t>
  </si>
  <si>
    <t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kamenivem fr. 4-8 mm,  zhutnění, zásyp rýhy vytěženou zeminou, s uložením ve vrstvách, se zhutněním.</t>
  </si>
  <si>
    <t>přípojka uliční vpusti : 4</t>
  </si>
  <si>
    <t>914001121R00</t>
  </si>
  <si>
    <t xml:space="preserve">Osazení a montáž svislých dopravních značek sloupek, do betonového základu a AL patky,  </t>
  </si>
  <si>
    <t>přemístění stávající dopravní značky : 1</t>
  </si>
  <si>
    <t>915721122R00</t>
  </si>
  <si>
    <t>Vodorovné značení krytů plastem zvučící, stopčar, zeber, stínů, šipek, nápisů, přechodů apod.</t>
  </si>
  <si>
    <t>přechod : 21,3</t>
  </si>
  <si>
    <t>značení zastávky V 11a : 12*2</t>
  </si>
  <si>
    <t>pismena bus : 3*4</t>
  </si>
  <si>
    <t>915791112R00</t>
  </si>
  <si>
    <t xml:space="preserve">Předznačení pro vodorovné značení pro stopčáry, zebry,stíny, šipky, nápisy, přechody </t>
  </si>
  <si>
    <t>stříkané barvou nebo prováděné z nátěrových hmot</t>
  </si>
  <si>
    <t>Odkaz na mn. položky pořadí 68 : 57,30000</t>
  </si>
  <si>
    <t>917862111R00</t>
  </si>
  <si>
    <t>Osazení silničního nebo chodníkového betonového obrubníku stojatého, s boční opěrou z betonu prostého, do lože z betonu prostého C 12/15</t>
  </si>
  <si>
    <t>S dodáním hmot pro lože tl. 80-100 mm.</t>
  </si>
  <si>
    <t>nové vjezdy přechodový L : 16</t>
  </si>
  <si>
    <t>přechodový P : 16</t>
  </si>
  <si>
    <t>nové vjezdy přechodový L : 10</t>
  </si>
  <si>
    <t>přechodový P : 10</t>
  </si>
  <si>
    <t>917862111RT5</t>
  </si>
  <si>
    <t>Osazení silničního nebo chodníkového betonového obrubníku včetně dodávky obrubníku_x000D_
 stojatého, rozměru 1000/100/250 mm, s boční opěrou z betonu prostého, do lože z betonu prostého C 12/15</t>
  </si>
  <si>
    <t>nové vjezdy : 203,5</t>
  </si>
  <si>
    <t>nové vjezdy : 289</t>
  </si>
  <si>
    <t>917862111RT7</t>
  </si>
  <si>
    <t>Osazení silničního nebo chodníkového betonového obrubníku včetně dodávky obrubníku_x000D_
 stojatého, rozměru 1000/150/250 mm, s boční opěrou z betonu prostého, do lože z betonu prostého C 12/15</t>
  </si>
  <si>
    <t>nové vjezdy : 357,3</t>
  </si>
  <si>
    <t>nové vjezdy : 159</t>
  </si>
  <si>
    <t>917862111RV3</t>
  </si>
  <si>
    <t>Osazení silničního nebo chodníkového betonového obrubníku včetně dodávky obrubníku_x000D_
 stojatého, nájezdového 1000/150/150 mm, s boční opěrou z betonu prostého, do lože z betonu prostého C 12/15</t>
  </si>
  <si>
    <t>nové vjezdy : 59</t>
  </si>
  <si>
    <t>nové vjezdy : 61</t>
  </si>
  <si>
    <t>917882111RT2</t>
  </si>
  <si>
    <t>Osazení silničního nebo chodníkového betonového obrubníku včetně dodávky obrubníku_x000D_
 zastávkového přímého, délky 1000 mm, výšky 350 mm,  , do lože z betonu prostého C 12/15</t>
  </si>
  <si>
    <t>15+13</t>
  </si>
  <si>
    <t>917882123RT2</t>
  </si>
  <si>
    <t>Osazení sady zastávkových náběhových obrubníků celková délka sady 4,0 m, včetně dodávky 4 kusů náběhových obrubníků (2 levé a dva pravé)</t>
  </si>
  <si>
    <t>sada</t>
  </si>
  <si>
    <t>919723212R00</t>
  </si>
  <si>
    <t>Dilatační spáry řezané v cementobetonovém krytu podélné, zalití spár za tepla s těsněním, šířka přes 3 do 9 mm</t>
  </si>
  <si>
    <t>vyčištění spár po řezání, vyčištění spár před zálivkou a impregnace spár před zálivkou,</t>
  </si>
  <si>
    <t>vybourání stávající komunikace pro osazení nových obrubníků po zařezání styčné hrany do hloubky 200 mm ve vzdál. 0,30 m od stáv.obrub : 448,5</t>
  </si>
  <si>
    <t>zapravení komunikace podél  osazených nových obrubníků : 448,5</t>
  </si>
  <si>
    <t>vybourání stávající komunikace pro osazení nových obrubníků po zařezání styčné hrany do hloubky 200 mm ve vzdál. 0,30 m od stáv.obrub : 240</t>
  </si>
  <si>
    <t>zapravení komunikace podél  osazených nových obrubníků : 240</t>
  </si>
  <si>
    <t>919735114R00</t>
  </si>
  <si>
    <t>Řezání stávajících krytů nebo podkladů živičných, hloubky přes 150 do 200 mm</t>
  </si>
  <si>
    <t>včetně spotřeby vody</t>
  </si>
  <si>
    <t>vybourání stávající komunikace  do hl. 0,50m : 42,1</t>
  </si>
  <si>
    <t>vybourání stávající komunikace  do hl. 0,50m : 47,3</t>
  </si>
  <si>
    <t>911231111xxx</t>
  </si>
  <si>
    <t>Dodávka a montáž zábradlí ocelového, 2 madla, žárově zinkováno</t>
  </si>
  <si>
    <t>911231111xxxx</t>
  </si>
  <si>
    <t>Dodávka a montáž zábrany ( zábradlí ) ocelové trubkové , 1 madlo, žárově zinkováno, s výplní z polykarbonátové desky ( výška desek 1,10 m )</t>
  </si>
  <si>
    <t>59217480R</t>
  </si>
  <si>
    <t>obrubník silniční přechodový levý; materiál beton; l = 1000,0 mm; š = 150,0 mm; výškový rozsah h = 150 až 250 mm; barva šedá</t>
  </si>
  <si>
    <t>nové vjezdy : 16</t>
  </si>
  <si>
    <t>nové vjezdy : 10</t>
  </si>
  <si>
    <t>Koeficient prořez: 1</t>
  </si>
  <si>
    <t>59217481R</t>
  </si>
  <si>
    <t>obrubník silniční přechodový pravý; materiál beton; l = 1000,0 mm; š = 150,0 mm; výškový rozsah h = 150 až 250 mm; barva šedá</t>
  </si>
  <si>
    <t>953171002R00</t>
  </si>
  <si>
    <t>Osazování kov. předmětů - poklopů a stupadel hmotnosti přes 50 do 100 kg</t>
  </si>
  <si>
    <t>801-5</t>
  </si>
  <si>
    <t>uliční vpust : 1</t>
  </si>
  <si>
    <t>55243094R</t>
  </si>
  <si>
    <t>mříž vtoková; litina; rozměr 500x500 mm; únosnost D 400 kN</t>
  </si>
  <si>
    <t>966006132R00</t>
  </si>
  <si>
    <t>Odstranění značek pro staničení nebo dopravních značek dopravních nebo orientačních _x000D_
 s betonovými patkami</t>
  </si>
  <si>
    <t>s uložením hmot na skládku na vzdálenost do 3 m nebo s naložením na dopravní prostředek, se zásypem jam a jeho zhutněním</t>
  </si>
  <si>
    <t>přemístění dopr. značky : 1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</si>
  <si>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</si>
  <si>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</si>
  <si>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</si>
  <si>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</si>
  <si>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</si>
  <si>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 xml:space="preserve">Hmotnosti z položek s pořadovými čísly: : </t>
  </si>
  <si>
    <t xml:space="preserve">20,31,33,34,35,36,37,38,39,40,41,43,44,45,46,47,48,49,50,51,52,53,56,57,58,59,60,61,62,63,65,67,68, : </t>
  </si>
  <si>
    <t xml:space="preserve">70,71,72,73,74,75,76,78,79,80,81,82,83, : </t>
  </si>
  <si>
    <t>Součet: : 1617,71416</t>
  </si>
  <si>
    <t>711823121RT5</t>
  </si>
  <si>
    <t>Ochrana konstrukcí nopovou fólií svisle, výška nopu 8 mm, včetně dodávky fólie</t>
  </si>
  <si>
    <t>800-711</t>
  </si>
  <si>
    <t>nové vjezdy : 24,8</t>
  </si>
  <si>
    <t>nové vjezdy : 39,4</t>
  </si>
  <si>
    <t>998711101R00</t>
  </si>
  <si>
    <t>Přesun hmot pro izolace proti vodě svisle do 6 m</t>
  </si>
  <si>
    <t>50 m vodorovně měřeno od těžiště půdorysné plochy skládky do těžiště půdorysné plochy objektu</t>
  </si>
  <si>
    <t xml:space="preserve">86, : </t>
  </si>
  <si>
    <t>Součet: : 0,04045</t>
  </si>
  <si>
    <t>767001</t>
  </si>
  <si>
    <t>Přemístění stávajícího přístřešku zastávky, demontáž a zpětná montáž</t>
  </si>
  <si>
    <t xml:space="preserve">ks    </t>
  </si>
  <si>
    <t>998767101R00</t>
  </si>
  <si>
    <t>Přesun hmot pro kovové stavební doplňk. konstrukce v objektech výšky do 6 m</t>
  </si>
  <si>
    <t>800-767</t>
  </si>
  <si>
    <t>50 m vodorovně</t>
  </si>
  <si>
    <t xml:space="preserve">88, : </t>
  </si>
  <si>
    <t>Součet: : 1,00000</t>
  </si>
  <si>
    <t>979990001R00</t>
  </si>
  <si>
    <t>Poplatek za skládku stavební suti</t>
  </si>
  <si>
    <t>801-3</t>
  </si>
  <si>
    <t>RTS 20/ I</t>
  </si>
  <si>
    <t xml:space="preserve">Demontážní hmotnosti z položek s pořadovými čísly: : </t>
  </si>
  <si>
    <t xml:space="preserve">1,2,3,4,5,6,7,8,9,10,11,12,13,14,17,84, : </t>
  </si>
  <si>
    <t>Součet: : 1061,84806</t>
  </si>
  <si>
    <t xml:space="preserve">-asfalt : </t>
  </si>
  <si>
    <t>Odkaz na mn. položky pořadí 91 : 184,22250*-1</t>
  </si>
  <si>
    <t>979990112R00</t>
  </si>
  <si>
    <t>Poplatek za skládku obalovaný asfalt , skupina 17 09 04 z Katalogu odpadů</t>
  </si>
  <si>
    <t>Odkaz na dem. hmot. položky pořadí 6 : 94,55050</t>
  </si>
  <si>
    <t>Odkaz na dem. hmot. položky pořadí 7 : 89,67200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</si>
  <si>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</si>
  <si>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</si>
  <si>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</si>
  <si>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</si>
  <si>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</si>
  <si>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</si>
  <si>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</si>
  <si>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Součet: : 27608,04959</t>
  </si>
  <si>
    <t>005111021R</t>
  </si>
  <si>
    <t>Vytyčení inženýrských sítí</t>
  </si>
  <si>
    <t>Soubor</t>
  </si>
  <si>
    <t>VRN</t>
  </si>
  <si>
    <t>POL99_8</t>
  </si>
  <si>
    <t>Zaměření a vytýčení stávajících inženýrských sítí v místě stavby z hlediska jejich ochrany při provádění stavby.</t>
  </si>
  <si>
    <t>005121 R</t>
  </si>
  <si>
    <t>Zařízení staveniště</t>
  </si>
  <si>
    <t>POL99_2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</si>
  <si>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</si>
  <si>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</si>
  <si>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</si>
  <si>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</si>
  <si>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</si>
  <si>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</si>
  <si>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</si>
  <si>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</si>
  <si>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</si>
  <si>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</si>
  <si>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</si>
  <si>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</si>
  <si>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</si>
  <si>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005281010R</t>
  </si>
  <si>
    <t>Propagace</t>
  </si>
  <si>
    <t>Náklady spojené s povinnou publicitou, pokud ji objednatel požaduje. Zahrnuje zejména náklady na propagační a informační billboardy, tabule, internetovou propagaci, tiskoviny apod.</t>
  </si>
  <si>
    <t>cedule publicity : 1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</si>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</sst>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9" fillId="0" borderId="0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18" xfId="0" applyFont="1" applyBorder="1" applyAlignment="1">
      <alignment horizontal="center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4" t="s">
        <v>39</v>
      </c>
      <c r="B2" s="74"/>
      <c r="C2" s="74"/>
      <c r="D2" s="74"/>
      <c r="E2" s="74"/>
      <c r="F2" s="74"/>
      <c r="G2" s="74"/>
    </row>
  </sheetData>
  <sheetProtection algorithmName="SHA-512" hashValue="UregRWgOk0sGt3GTiudsNDWvDEkWR+1atq69wldgEvEBGe1MoZw9y3X3z/ifJ+ksu8kV4P8+VrKepIVxGOegiw==" saltValue="eG5dGPWNX3LdrD6ljbPuU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abSelected="1" topLeftCell="B1" zoomScaleNormal="100" zoomScaleSheetLayoutView="75" workbookViewId="0">
      <selection activeCell="D14" sqref="D14:G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">
      <c r="A2" s="2"/>
      <c r="B2" s="110" t="s">
        <v>22</v>
      </c>
      <c r="C2" s="111"/>
      <c r="D2" s="112" t="s">
        <v>50</v>
      </c>
      <c r="E2" s="113" t="s">
        <v>51</v>
      </c>
      <c r="F2" s="114"/>
      <c r="G2" s="114"/>
      <c r="H2" s="114"/>
      <c r="I2" s="114"/>
      <c r="J2" s="115"/>
      <c r="O2" s="1"/>
    </row>
    <row r="3" spans="1:15" ht="27" customHeight="1" x14ac:dyDescent="0.2">
      <c r="A3" s="2"/>
      <c r="B3" s="116" t="s">
        <v>47</v>
      </c>
      <c r="C3" s="111"/>
      <c r="D3" s="117" t="s">
        <v>45</v>
      </c>
      <c r="E3" s="118" t="s">
        <v>46</v>
      </c>
      <c r="F3" s="119"/>
      <c r="G3" s="119"/>
      <c r="H3" s="119"/>
      <c r="I3" s="119"/>
      <c r="J3" s="120"/>
    </row>
    <row r="4" spans="1:15" ht="23.25" customHeight="1" x14ac:dyDescent="0.2">
      <c r="A4" s="109">
        <v>7607</v>
      </c>
      <c r="B4" s="121" t="s">
        <v>48</v>
      </c>
      <c r="C4" s="122"/>
      <c r="D4" s="123" t="s">
        <v>43</v>
      </c>
      <c r="E4" s="124" t="s">
        <v>44</v>
      </c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0"/>
      <c r="E5" s="91"/>
      <c r="F5" s="91"/>
      <c r="G5" s="91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4"/>
      <c r="E6" s="92"/>
      <c r="F6" s="92"/>
      <c r="G6" s="9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3"/>
      <c r="F7" s="94"/>
      <c r="G7" s="94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261" t="s">
        <v>49</v>
      </c>
      <c r="E14" s="261"/>
      <c r="F14" s="261"/>
      <c r="G14" s="261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4"/>
      <c r="E15" s="85"/>
      <c r="F15" s="85"/>
      <c r="G15" s="86"/>
      <c r="H15" s="86"/>
      <c r="I15" s="86" t="s">
        <v>29</v>
      </c>
      <c r="J15" s="87"/>
    </row>
    <row r="16" spans="1:15" ht="23.25" customHeight="1" x14ac:dyDescent="0.2">
      <c r="A16" s="194" t="s">
        <v>24</v>
      </c>
      <c r="B16" s="38" t="s">
        <v>24</v>
      </c>
      <c r="C16" s="60"/>
      <c r="D16" s="61"/>
      <c r="E16" s="81"/>
      <c r="F16" s="82"/>
      <c r="G16" s="81"/>
      <c r="H16" s="82"/>
      <c r="I16" s="81">
        <f>SUMIF(F50:F62,A16,I50:I62)+SUMIF(F50:F62,"PSU",I50:I62)</f>
        <v>0</v>
      </c>
      <c r="J16" s="83"/>
    </row>
    <row r="17" spans="1:10" ht="23.25" customHeight="1" x14ac:dyDescent="0.2">
      <c r="A17" s="194" t="s">
        <v>25</v>
      </c>
      <c r="B17" s="38" t="s">
        <v>25</v>
      </c>
      <c r="C17" s="60"/>
      <c r="D17" s="61"/>
      <c r="E17" s="81"/>
      <c r="F17" s="82"/>
      <c r="G17" s="81"/>
      <c r="H17" s="82"/>
      <c r="I17" s="81">
        <f>SUMIF(F50:F62,A17,I50:I62)</f>
        <v>0</v>
      </c>
      <c r="J17" s="83"/>
    </row>
    <row r="18" spans="1:10" ht="23.25" customHeight="1" x14ac:dyDescent="0.2">
      <c r="A18" s="194" t="s">
        <v>26</v>
      </c>
      <c r="B18" s="38" t="s">
        <v>26</v>
      </c>
      <c r="C18" s="60"/>
      <c r="D18" s="61"/>
      <c r="E18" s="81"/>
      <c r="F18" s="82"/>
      <c r="G18" s="81"/>
      <c r="H18" s="82"/>
      <c r="I18" s="81">
        <f>SUMIF(F50:F62,A18,I50:I62)</f>
        <v>0</v>
      </c>
      <c r="J18" s="83"/>
    </row>
    <row r="19" spans="1:10" ht="23.25" customHeight="1" x14ac:dyDescent="0.2">
      <c r="A19" s="194" t="s">
        <v>79</v>
      </c>
      <c r="B19" s="38" t="s">
        <v>27</v>
      </c>
      <c r="C19" s="60"/>
      <c r="D19" s="61"/>
      <c r="E19" s="81"/>
      <c r="F19" s="82"/>
      <c r="G19" s="81"/>
      <c r="H19" s="82"/>
      <c r="I19" s="81">
        <f>SUMIF(F50:F62,A19,I50:I62)</f>
        <v>0</v>
      </c>
      <c r="J19" s="83"/>
    </row>
    <row r="20" spans="1:10" ht="23.25" customHeight="1" x14ac:dyDescent="0.2">
      <c r="A20" s="194" t="s">
        <v>80</v>
      </c>
      <c r="B20" s="38" t="s">
        <v>28</v>
      </c>
      <c r="C20" s="60"/>
      <c r="D20" s="61"/>
      <c r="E20" s="81"/>
      <c r="F20" s="82"/>
      <c r="G20" s="81"/>
      <c r="H20" s="82"/>
      <c r="I20" s="81">
        <f>SUMIF(F50:F62,A20,I50:I62)</f>
        <v>0</v>
      </c>
      <c r="J20" s="83"/>
    </row>
    <row r="21" spans="1:10" ht="23.25" customHeight="1" x14ac:dyDescent="0.2">
      <c r="A21" s="2"/>
      <c r="B21" s="48" t="s">
        <v>29</v>
      </c>
      <c r="C21" s="62"/>
      <c r="D21" s="63"/>
      <c r="E21" s="88"/>
      <c r="F21" s="89"/>
      <c r="G21" s="88"/>
      <c r="H21" s="89"/>
      <c r="I21" s="88">
        <f>SUM(I16:J20)</f>
        <v>0</v>
      </c>
      <c r="J21" s="100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15</v>
      </c>
      <c r="F23" s="39" t="s">
        <v>0</v>
      </c>
      <c r="G23" s="98">
        <f>ZakladDPHSniVypocet</f>
        <v>0</v>
      </c>
      <c r="H23" s="99"/>
      <c r="I23" s="9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15</v>
      </c>
      <c r="F24" s="39" t="s">
        <v>0</v>
      </c>
      <c r="G24" s="96">
        <f>A23</f>
        <v>0</v>
      </c>
      <c r="H24" s="97"/>
      <c r="I24" s="9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98">
        <f>ZakladDPHZaklVypocet</f>
        <v>0</v>
      </c>
      <c r="H25" s="99"/>
      <c r="I25" s="9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6"/>
      <c r="D26" s="54"/>
      <c r="E26" s="67">
        <f>SazbaDPH2</f>
        <v>21</v>
      </c>
      <c r="F26" s="30" t="s">
        <v>0</v>
      </c>
      <c r="G26" s="78">
        <f>A25</f>
        <v>0</v>
      </c>
      <c r="H26" s="79"/>
      <c r="I26" s="7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80">
        <f>CenaCelkem-(ZakladDPHSni+DPHSni+ZakladDPHZakl+DPHZakl)</f>
        <v>0</v>
      </c>
      <c r="H27" s="80"/>
      <c r="I27" s="80"/>
      <c r="J27" s="41" t="str">
        <f t="shared" si="0"/>
        <v>CZK</v>
      </c>
    </row>
    <row r="28" spans="1:10" ht="27.75" hidden="1" customHeight="1" thickBot="1" x14ac:dyDescent="0.25">
      <c r="A28" s="2"/>
      <c r="B28" s="164" t="s">
        <v>23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4" t="s">
        <v>35</v>
      </c>
      <c r="C29" s="170"/>
      <c r="D29" s="170"/>
      <c r="E29" s="170"/>
      <c r="F29" s="171"/>
      <c r="G29" s="172">
        <f>A27</f>
        <v>0</v>
      </c>
      <c r="H29" s="172"/>
      <c r="I29" s="172"/>
      <c r="J29" s="173" t="s">
        <v>55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101"/>
      <c r="E34" s="102"/>
      <c r="G34" s="103"/>
      <c r="H34" s="104"/>
      <c r="I34" s="104"/>
      <c r="J34" s="25"/>
    </row>
    <row r="35" spans="1:10" ht="12.75" customHeight="1" x14ac:dyDescent="0.2">
      <c r="A35" s="2"/>
      <c r="B35" s="2"/>
      <c r="D35" s="95" t="s">
        <v>2</v>
      </c>
      <c r="E35" s="95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hidden="1" customHeight="1" x14ac:dyDescent="0.2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hidden="1" customHeight="1" x14ac:dyDescent="0.2">
      <c r="A38" s="135" t="s">
        <v>37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5">
        <v>1</v>
      </c>
      <c r="B39" s="145" t="s">
        <v>52</v>
      </c>
      <c r="C39" s="146"/>
      <c r="D39" s="146"/>
      <c r="E39" s="146"/>
      <c r="F39" s="147">
        <f>'01 1 Pol'!AE455</f>
        <v>0</v>
      </c>
      <c r="G39" s="148">
        <f>'01 1 Pol'!AF455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hidden="1" customHeight="1" x14ac:dyDescent="0.2">
      <c r="A40" s="135">
        <v>2</v>
      </c>
      <c r="B40" s="151"/>
      <c r="C40" s="152" t="s">
        <v>53</v>
      </c>
      <c r="D40" s="152"/>
      <c r="E40" s="152"/>
      <c r="F40" s="153"/>
      <c r="G40" s="154"/>
      <c r="H40" s="154">
        <f>(F40*SazbaDPH1/100)+(G40*SazbaDPH2/100)</f>
        <v>0</v>
      </c>
      <c r="I40" s="154"/>
      <c r="J40" s="155"/>
    </row>
    <row r="41" spans="1:10" ht="25.5" hidden="1" customHeight="1" x14ac:dyDescent="0.2">
      <c r="A41" s="135">
        <v>2</v>
      </c>
      <c r="B41" s="151" t="s">
        <v>45</v>
      </c>
      <c r="C41" s="152" t="s">
        <v>46</v>
      </c>
      <c r="D41" s="152"/>
      <c r="E41" s="152"/>
      <c r="F41" s="153">
        <f>'01 1 Pol'!AE455</f>
        <v>0</v>
      </c>
      <c r="G41" s="154">
        <f>'01 1 Pol'!AF455</f>
        <v>0</v>
      </c>
      <c r="H41" s="154">
        <f>(F41*SazbaDPH1/100)+(G41*SazbaDPH2/100)</f>
        <v>0</v>
      </c>
      <c r="I41" s="154">
        <f>F41+G41+H41</f>
        <v>0</v>
      </c>
      <c r="J41" s="155" t="str">
        <f>IF(CenaCelkemVypocet=0,"",I41/CenaCelkemVypocet*100)</f>
        <v/>
      </c>
    </row>
    <row r="42" spans="1:10" ht="25.5" hidden="1" customHeight="1" x14ac:dyDescent="0.2">
      <c r="A42" s="135">
        <v>3</v>
      </c>
      <c r="B42" s="156" t="s">
        <v>43</v>
      </c>
      <c r="C42" s="146" t="s">
        <v>44</v>
      </c>
      <c r="D42" s="146"/>
      <c r="E42" s="146"/>
      <c r="F42" s="157">
        <f>'01 1 Pol'!AE455</f>
        <v>0</v>
      </c>
      <c r="G42" s="149">
        <f>'01 1 Pol'!AF455</f>
        <v>0</v>
      </c>
      <c r="H42" s="149">
        <f>(F42*SazbaDPH1/100)+(G42*SazbaDPH2/100)</f>
        <v>0</v>
      </c>
      <c r="I42" s="149">
        <f>F42+G42+H42</f>
        <v>0</v>
      </c>
      <c r="J42" s="150" t="str">
        <f>IF(CenaCelkemVypocet=0,"",I42/CenaCelkemVypocet*100)</f>
        <v/>
      </c>
    </row>
    <row r="43" spans="1:10" ht="25.5" hidden="1" customHeight="1" x14ac:dyDescent="0.2">
      <c r="A43" s="135"/>
      <c r="B43" s="158" t="s">
        <v>54</v>
      </c>
      <c r="C43" s="159"/>
      <c r="D43" s="159"/>
      <c r="E43" s="160"/>
      <c r="F43" s="161">
        <f>SUMIF(A39:A42,"=1",F39:F42)</f>
        <v>0</v>
      </c>
      <c r="G43" s="162">
        <f>SUMIF(A39:A42,"=1",G39:G42)</f>
        <v>0</v>
      </c>
      <c r="H43" s="162">
        <f>SUMIF(A39:A42,"=1",H39:H42)</f>
        <v>0</v>
      </c>
      <c r="I43" s="162">
        <f>SUMIF(A39:A42,"=1",I39:I42)</f>
        <v>0</v>
      </c>
      <c r="J43" s="163">
        <f>SUMIF(A39:A42,"=1",J39:J42)</f>
        <v>0</v>
      </c>
    </row>
    <row r="47" spans="1:10" ht="15.75" x14ac:dyDescent="0.25">
      <c r="B47" s="174" t="s">
        <v>56</v>
      </c>
    </row>
    <row r="49" spans="1:10" ht="25.5" customHeight="1" x14ac:dyDescent="0.2">
      <c r="A49" s="176"/>
      <c r="B49" s="179" t="s">
        <v>17</v>
      </c>
      <c r="C49" s="179" t="s">
        <v>5</v>
      </c>
      <c r="D49" s="180"/>
      <c r="E49" s="180"/>
      <c r="F49" s="181" t="s">
        <v>57</v>
      </c>
      <c r="G49" s="181"/>
      <c r="H49" s="181"/>
      <c r="I49" s="181" t="s">
        <v>29</v>
      </c>
      <c r="J49" s="181" t="s">
        <v>0</v>
      </c>
    </row>
    <row r="50" spans="1:10" ht="36.75" customHeight="1" x14ac:dyDescent="0.2">
      <c r="A50" s="177"/>
      <c r="B50" s="182" t="s">
        <v>43</v>
      </c>
      <c r="C50" s="183" t="s">
        <v>58</v>
      </c>
      <c r="D50" s="184"/>
      <c r="E50" s="184"/>
      <c r="F50" s="190" t="s">
        <v>24</v>
      </c>
      <c r="G50" s="191"/>
      <c r="H50" s="191"/>
      <c r="I50" s="191">
        <f>'01 1 Pol'!G8</f>
        <v>0</v>
      </c>
      <c r="J50" s="188" t="str">
        <f>IF(I63=0,"",I50/I63*100)</f>
        <v/>
      </c>
    </row>
    <row r="51" spans="1:10" ht="36.75" customHeight="1" x14ac:dyDescent="0.2">
      <c r="A51" s="177"/>
      <c r="B51" s="182" t="s">
        <v>59</v>
      </c>
      <c r="C51" s="183" t="s">
        <v>60</v>
      </c>
      <c r="D51" s="184"/>
      <c r="E51" s="184"/>
      <c r="F51" s="190" t="s">
        <v>24</v>
      </c>
      <c r="G51" s="191"/>
      <c r="H51" s="191"/>
      <c r="I51" s="191">
        <f>'01 1 Pol'!G175</f>
        <v>0</v>
      </c>
      <c r="J51" s="188" t="str">
        <f>IF(I63=0,"",I51/I63*100)</f>
        <v/>
      </c>
    </row>
    <row r="52" spans="1:10" ht="36.75" customHeight="1" x14ac:dyDescent="0.2">
      <c r="A52" s="177"/>
      <c r="B52" s="182" t="s">
        <v>61</v>
      </c>
      <c r="C52" s="183" t="s">
        <v>46</v>
      </c>
      <c r="D52" s="184"/>
      <c r="E52" s="184"/>
      <c r="F52" s="190" t="s">
        <v>24</v>
      </c>
      <c r="G52" s="191"/>
      <c r="H52" s="191"/>
      <c r="I52" s="191">
        <f>'01 1 Pol'!G204</f>
        <v>0</v>
      </c>
      <c r="J52" s="188" t="str">
        <f>IF(I63=0,"",I52/I63*100)</f>
        <v/>
      </c>
    </row>
    <row r="53" spans="1:10" ht="36.75" customHeight="1" x14ac:dyDescent="0.2">
      <c r="A53" s="177"/>
      <c r="B53" s="182" t="s">
        <v>62</v>
      </c>
      <c r="C53" s="183" t="s">
        <v>63</v>
      </c>
      <c r="D53" s="184"/>
      <c r="E53" s="184"/>
      <c r="F53" s="190" t="s">
        <v>24</v>
      </c>
      <c r="G53" s="191"/>
      <c r="H53" s="191"/>
      <c r="I53" s="191">
        <f>'01 1 Pol'!G301</f>
        <v>0</v>
      </c>
      <c r="J53" s="188" t="str">
        <f>IF(I63=0,"",I53/I63*100)</f>
        <v/>
      </c>
    </row>
    <row r="54" spans="1:10" ht="36.75" customHeight="1" x14ac:dyDescent="0.2">
      <c r="A54" s="177"/>
      <c r="B54" s="182" t="s">
        <v>64</v>
      </c>
      <c r="C54" s="183" t="s">
        <v>65</v>
      </c>
      <c r="D54" s="184"/>
      <c r="E54" s="184"/>
      <c r="F54" s="190" t="s">
        <v>24</v>
      </c>
      <c r="G54" s="191"/>
      <c r="H54" s="191"/>
      <c r="I54" s="191">
        <f>'01 1 Pol'!G313</f>
        <v>0</v>
      </c>
      <c r="J54" s="188" t="str">
        <f>IF(I63=0,"",I54/I63*100)</f>
        <v/>
      </c>
    </row>
    <row r="55" spans="1:10" ht="36.75" customHeight="1" x14ac:dyDescent="0.2">
      <c r="A55" s="177"/>
      <c r="B55" s="182" t="s">
        <v>66</v>
      </c>
      <c r="C55" s="183" t="s">
        <v>67</v>
      </c>
      <c r="D55" s="184"/>
      <c r="E55" s="184"/>
      <c r="F55" s="190" t="s">
        <v>24</v>
      </c>
      <c r="G55" s="191"/>
      <c r="H55" s="191"/>
      <c r="I55" s="191">
        <f>'01 1 Pol'!G385</f>
        <v>0</v>
      </c>
      <c r="J55" s="188" t="str">
        <f>IF(I63=0,"",I55/I63*100)</f>
        <v/>
      </c>
    </row>
    <row r="56" spans="1:10" ht="36.75" customHeight="1" x14ac:dyDescent="0.2">
      <c r="A56" s="177"/>
      <c r="B56" s="182" t="s">
        <v>68</v>
      </c>
      <c r="C56" s="183" t="s">
        <v>69</v>
      </c>
      <c r="D56" s="184"/>
      <c r="E56" s="184"/>
      <c r="F56" s="190" t="s">
        <v>24</v>
      </c>
      <c r="G56" s="191"/>
      <c r="H56" s="191"/>
      <c r="I56" s="191">
        <f>'01 1 Pol'!G389</f>
        <v>0</v>
      </c>
      <c r="J56" s="188" t="str">
        <f>IF(I63=0,"",I56/I63*100)</f>
        <v/>
      </c>
    </row>
    <row r="57" spans="1:10" ht="36.75" customHeight="1" x14ac:dyDescent="0.2">
      <c r="A57" s="177"/>
      <c r="B57" s="182" t="s">
        <v>70</v>
      </c>
      <c r="C57" s="183" t="s">
        <v>71</v>
      </c>
      <c r="D57" s="184"/>
      <c r="E57" s="184"/>
      <c r="F57" s="190" t="s">
        <v>24</v>
      </c>
      <c r="G57" s="191"/>
      <c r="H57" s="191"/>
      <c r="I57" s="191">
        <f>'01 1 Pol'!G393</f>
        <v>0</v>
      </c>
      <c r="J57" s="188" t="str">
        <f>IF(I63=0,"",I57/I63*100)</f>
        <v/>
      </c>
    </row>
    <row r="58" spans="1:10" ht="36.75" customHeight="1" x14ac:dyDescent="0.2">
      <c r="A58" s="177"/>
      <c r="B58" s="182" t="s">
        <v>72</v>
      </c>
      <c r="C58" s="183" t="s">
        <v>73</v>
      </c>
      <c r="D58" s="184"/>
      <c r="E58" s="184"/>
      <c r="F58" s="190" t="s">
        <v>25</v>
      </c>
      <c r="G58" s="191"/>
      <c r="H58" s="191"/>
      <c r="I58" s="191">
        <f>'01 1 Pol'!G400</f>
        <v>0</v>
      </c>
      <c r="J58" s="188" t="str">
        <f>IF(I63=0,"",I58/I63*100)</f>
        <v/>
      </c>
    </row>
    <row r="59" spans="1:10" ht="36.75" customHeight="1" x14ac:dyDescent="0.2">
      <c r="A59" s="177"/>
      <c r="B59" s="182" t="s">
        <v>74</v>
      </c>
      <c r="C59" s="183" t="s">
        <v>75</v>
      </c>
      <c r="D59" s="184"/>
      <c r="E59" s="184"/>
      <c r="F59" s="190" t="s">
        <v>25</v>
      </c>
      <c r="G59" s="191"/>
      <c r="H59" s="191"/>
      <c r="I59" s="191">
        <f>'01 1 Pol'!G411</f>
        <v>0</v>
      </c>
      <c r="J59" s="188" t="str">
        <f>IF(I63=0,"",I59/I63*100)</f>
        <v/>
      </c>
    </row>
    <row r="60" spans="1:10" ht="36.75" customHeight="1" x14ac:dyDescent="0.2">
      <c r="A60" s="177"/>
      <c r="B60" s="182" t="s">
        <v>76</v>
      </c>
      <c r="C60" s="183" t="s">
        <v>77</v>
      </c>
      <c r="D60" s="184"/>
      <c r="E60" s="184"/>
      <c r="F60" s="190" t="s">
        <v>78</v>
      </c>
      <c r="G60" s="191"/>
      <c r="H60" s="191"/>
      <c r="I60" s="191">
        <f>'01 1 Pol'!G418</f>
        <v>0</v>
      </c>
      <c r="J60" s="188" t="str">
        <f>IF(I63=0,"",I60/I63*100)</f>
        <v/>
      </c>
    </row>
    <row r="61" spans="1:10" ht="36.75" customHeight="1" x14ac:dyDescent="0.2">
      <c r="A61" s="177"/>
      <c r="B61" s="182" t="s">
        <v>79</v>
      </c>
      <c r="C61" s="183" t="s">
        <v>27</v>
      </c>
      <c r="D61" s="184"/>
      <c r="E61" s="184"/>
      <c r="F61" s="190" t="s">
        <v>79</v>
      </c>
      <c r="G61" s="191"/>
      <c r="H61" s="191"/>
      <c r="I61" s="191">
        <f>'01 1 Pol'!G437</f>
        <v>0</v>
      </c>
      <c r="J61" s="188" t="str">
        <f>IF(I63=0,"",I61/I63*100)</f>
        <v/>
      </c>
    </row>
    <row r="62" spans="1:10" ht="36.75" customHeight="1" x14ac:dyDescent="0.2">
      <c r="A62" s="177"/>
      <c r="B62" s="182" t="s">
        <v>80</v>
      </c>
      <c r="C62" s="183" t="s">
        <v>28</v>
      </c>
      <c r="D62" s="184"/>
      <c r="E62" s="184"/>
      <c r="F62" s="190" t="s">
        <v>80</v>
      </c>
      <c r="G62" s="191"/>
      <c r="H62" s="191"/>
      <c r="I62" s="191">
        <f>'01 1 Pol'!G444</f>
        <v>0</v>
      </c>
      <c r="J62" s="188" t="str">
        <f>IF(I63=0,"",I62/I63*100)</f>
        <v/>
      </c>
    </row>
    <row r="63" spans="1:10" ht="25.5" customHeight="1" x14ac:dyDescent="0.2">
      <c r="A63" s="178"/>
      <c r="B63" s="185" t="s">
        <v>1</v>
      </c>
      <c r="C63" s="186"/>
      <c r="D63" s="187"/>
      <c r="E63" s="187"/>
      <c r="F63" s="192"/>
      <c r="G63" s="193"/>
      <c r="H63" s="193"/>
      <c r="I63" s="193">
        <f>SUM(I50:I62)</f>
        <v>0</v>
      </c>
      <c r="J63" s="189">
        <f>SUM(J50:J62)</f>
        <v>0</v>
      </c>
    </row>
    <row r="64" spans="1:10" x14ac:dyDescent="0.2">
      <c r="F64" s="133"/>
      <c r="G64" s="133"/>
      <c r="H64" s="133"/>
      <c r="I64" s="133"/>
      <c r="J64" s="134"/>
    </row>
    <row r="65" spans="6:10" x14ac:dyDescent="0.2">
      <c r="F65" s="133"/>
      <c r="G65" s="133"/>
      <c r="H65" s="133"/>
      <c r="I65" s="133"/>
      <c r="J65" s="134"/>
    </row>
    <row r="66" spans="6:10" x14ac:dyDescent="0.2">
      <c r="F66" s="133"/>
      <c r="G66" s="133"/>
      <c r="H66" s="133"/>
      <c r="I66" s="133"/>
      <c r="J66" s="134"/>
    </row>
  </sheetData>
  <sheetProtection algorithmName="SHA-512" hashValue="4/a5cH38SOfXkfS4Qy4HKErQT0M9N/klkpXkTb6hIq9/WZnJwPXgDLKlbwZ72iILiJ8Q/wgSjOwPO1TFdbkueg==" saltValue="ixImbGIAsn1jZ3eCqdR9yg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0:E60"/>
    <mergeCell ref="C61:E61"/>
    <mergeCell ref="C62:E62"/>
    <mergeCell ref="D14:G1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5" t="s">
        <v>6</v>
      </c>
      <c r="B1" s="105"/>
      <c r="C1" s="106"/>
      <c r="D1" s="105"/>
      <c r="E1" s="105"/>
      <c r="F1" s="105"/>
      <c r="G1" s="105"/>
    </row>
    <row r="2" spans="1:7" ht="24.95" customHeight="1" x14ac:dyDescent="0.2">
      <c r="A2" s="50" t="s">
        <v>7</v>
      </c>
      <c r="B2" s="49"/>
      <c r="C2" s="107"/>
      <c r="D2" s="107"/>
      <c r="E2" s="107"/>
      <c r="F2" s="107"/>
      <c r="G2" s="108"/>
    </row>
    <row r="3" spans="1:7" ht="24.95" customHeight="1" x14ac:dyDescent="0.2">
      <c r="A3" s="50" t="s">
        <v>8</v>
      </c>
      <c r="B3" s="49"/>
      <c r="C3" s="107"/>
      <c r="D3" s="107"/>
      <c r="E3" s="107"/>
      <c r="F3" s="107"/>
      <c r="G3" s="108"/>
    </row>
    <row r="4" spans="1:7" ht="24.95" customHeight="1" x14ac:dyDescent="0.2">
      <c r="A4" s="50" t="s">
        <v>9</v>
      </c>
      <c r="B4" s="49"/>
      <c r="C4" s="107"/>
      <c r="D4" s="107"/>
      <c r="E4" s="107"/>
      <c r="F4" s="107"/>
      <c r="G4" s="108"/>
    </row>
    <row r="5" spans="1:7" x14ac:dyDescent="0.2">
      <c r="B5" s="4"/>
      <c r="C5" s="5"/>
      <c r="D5" s="6"/>
    </row>
  </sheetData>
  <sheetProtection algorithmName="SHA-512" hashValue="j/LA+5fzG/xeVElRb2FaFc52BEejDIU2ZD6EwvrafwEKTlaEVdA2Rp0wJdlZMOdqhGlazowhghlFzAX6WM+1mA==" saltValue="aBsfjeJZHFVpc3Cm46FdwQ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7DCE-9569-442B-A0DD-7754D9D6B6C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63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81</v>
      </c>
      <c r="B1" s="195"/>
      <c r="C1" s="195"/>
      <c r="D1" s="195"/>
      <c r="E1" s="195"/>
      <c r="F1" s="195"/>
      <c r="G1" s="195"/>
      <c r="AG1" t="s">
        <v>82</v>
      </c>
    </row>
    <row r="2" spans="1:60" ht="24.95" customHeight="1" x14ac:dyDescent="0.2">
      <c r="A2" s="196" t="s">
        <v>7</v>
      </c>
      <c r="B2" s="49" t="s">
        <v>50</v>
      </c>
      <c r="C2" s="199" t="s">
        <v>51</v>
      </c>
      <c r="D2" s="197"/>
      <c r="E2" s="197"/>
      <c r="F2" s="197"/>
      <c r="G2" s="198"/>
      <c r="AG2" t="s">
        <v>83</v>
      </c>
    </row>
    <row r="3" spans="1:60" ht="24.95" customHeight="1" x14ac:dyDescent="0.2">
      <c r="A3" s="196" t="s">
        <v>8</v>
      </c>
      <c r="B3" s="49" t="s">
        <v>45</v>
      </c>
      <c r="C3" s="199" t="s">
        <v>46</v>
      </c>
      <c r="D3" s="197"/>
      <c r="E3" s="197"/>
      <c r="F3" s="197"/>
      <c r="G3" s="198"/>
      <c r="AC3" s="175" t="s">
        <v>83</v>
      </c>
      <c r="AG3" t="s">
        <v>84</v>
      </c>
    </row>
    <row r="4" spans="1:60" ht="24.95" customHeight="1" x14ac:dyDescent="0.2">
      <c r="A4" s="200" t="s">
        <v>9</v>
      </c>
      <c r="B4" s="201" t="s">
        <v>43</v>
      </c>
      <c r="C4" s="202" t="s">
        <v>44</v>
      </c>
      <c r="D4" s="203"/>
      <c r="E4" s="203"/>
      <c r="F4" s="203"/>
      <c r="G4" s="204"/>
      <c r="AG4" t="s">
        <v>85</v>
      </c>
    </row>
    <row r="5" spans="1:60" x14ac:dyDescent="0.2">
      <c r="D5" s="10"/>
    </row>
    <row r="6" spans="1:60" ht="38.25" x14ac:dyDescent="0.2">
      <c r="A6" s="206" t="s">
        <v>86</v>
      </c>
      <c r="B6" s="208" t="s">
        <v>87</v>
      </c>
      <c r="C6" s="208" t="s">
        <v>88</v>
      </c>
      <c r="D6" s="207" t="s">
        <v>89</v>
      </c>
      <c r="E6" s="206" t="s">
        <v>90</v>
      </c>
      <c r="F6" s="205" t="s">
        <v>91</v>
      </c>
      <c r="G6" s="206" t="s">
        <v>29</v>
      </c>
      <c r="H6" s="209" t="s">
        <v>30</v>
      </c>
      <c r="I6" s="209" t="s">
        <v>92</v>
      </c>
      <c r="J6" s="209" t="s">
        <v>31</v>
      </c>
      <c r="K6" s="209" t="s">
        <v>93</v>
      </c>
      <c r="L6" s="209" t="s">
        <v>94</v>
      </c>
      <c r="M6" s="209" t="s">
        <v>95</v>
      </c>
      <c r="N6" s="209" t="s">
        <v>96</v>
      </c>
      <c r="O6" s="209" t="s">
        <v>97</v>
      </c>
      <c r="P6" s="209" t="s">
        <v>98</v>
      </c>
      <c r="Q6" s="209" t="s">
        <v>99</v>
      </c>
      <c r="R6" s="209" t="s">
        <v>100</v>
      </c>
      <c r="S6" s="209" t="s">
        <v>101</v>
      </c>
      <c r="T6" s="209" t="s">
        <v>102</v>
      </c>
      <c r="U6" s="209" t="s">
        <v>103</v>
      </c>
      <c r="V6" s="209" t="s">
        <v>104</v>
      </c>
      <c r="W6" s="209" t="s">
        <v>105</v>
      </c>
      <c r="X6" s="209" t="s">
        <v>106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">
      <c r="A8" s="225" t="s">
        <v>107</v>
      </c>
      <c r="B8" s="226" t="s">
        <v>43</v>
      </c>
      <c r="C8" s="250" t="s">
        <v>58</v>
      </c>
      <c r="D8" s="227"/>
      <c r="E8" s="228"/>
      <c r="F8" s="229"/>
      <c r="G8" s="229">
        <f>SUMIF(AG9:AG174,"&lt;&gt;NOR",G9:G174)</f>
        <v>0</v>
      </c>
      <c r="H8" s="229"/>
      <c r="I8" s="229">
        <f>SUM(I9:I174)</f>
        <v>0</v>
      </c>
      <c r="J8" s="229"/>
      <c r="K8" s="229">
        <f>SUM(K9:K174)</f>
        <v>0</v>
      </c>
      <c r="L8" s="229"/>
      <c r="M8" s="229">
        <f>SUM(M9:M174)</f>
        <v>0</v>
      </c>
      <c r="N8" s="229"/>
      <c r="O8" s="229">
        <f>SUM(O9:O174)</f>
        <v>340.27</v>
      </c>
      <c r="P8" s="229"/>
      <c r="Q8" s="229">
        <f>SUM(Q9:Q174)</f>
        <v>1061.76</v>
      </c>
      <c r="R8" s="229"/>
      <c r="S8" s="229"/>
      <c r="T8" s="230"/>
      <c r="U8" s="224"/>
      <c r="V8" s="224">
        <f>SUM(V9:V174)</f>
        <v>586.63999999999987</v>
      </c>
      <c r="W8" s="224"/>
      <c r="X8" s="224"/>
      <c r="AG8" t="s">
        <v>108</v>
      </c>
    </row>
    <row r="9" spans="1:60" ht="22.5" outlineLevel="1" x14ac:dyDescent="0.2">
      <c r="A9" s="231">
        <v>1</v>
      </c>
      <c r="B9" s="232" t="s">
        <v>109</v>
      </c>
      <c r="C9" s="251" t="s">
        <v>110</v>
      </c>
      <c r="D9" s="233" t="s">
        <v>111</v>
      </c>
      <c r="E9" s="234">
        <v>363.8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6">
        <v>0</v>
      </c>
      <c r="O9" s="236">
        <f>ROUND(E9*N9,2)</f>
        <v>0</v>
      </c>
      <c r="P9" s="236">
        <v>0.22500000000000001</v>
      </c>
      <c r="Q9" s="236">
        <f>ROUND(E9*P9,2)</f>
        <v>81.86</v>
      </c>
      <c r="R9" s="236" t="s">
        <v>112</v>
      </c>
      <c r="S9" s="236" t="s">
        <v>113</v>
      </c>
      <c r="T9" s="237" t="s">
        <v>113</v>
      </c>
      <c r="U9" s="219">
        <v>0.14199999999999999</v>
      </c>
      <c r="V9" s="219">
        <f>ROUND(E9*U9,2)</f>
        <v>51.66</v>
      </c>
      <c r="W9" s="219"/>
      <c r="X9" s="219" t="s">
        <v>114</v>
      </c>
      <c r="Y9" s="210"/>
      <c r="Z9" s="210"/>
      <c r="AA9" s="210"/>
      <c r="AB9" s="210"/>
      <c r="AC9" s="210"/>
      <c r="AD9" s="210"/>
      <c r="AE9" s="210"/>
      <c r="AF9" s="210"/>
      <c r="AG9" s="210" t="s">
        <v>115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17"/>
      <c r="B10" s="218"/>
      <c r="C10" s="252" t="s">
        <v>116</v>
      </c>
      <c r="D10" s="238"/>
      <c r="E10" s="238"/>
      <c r="F10" s="238"/>
      <c r="G10" s="238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0"/>
      <c r="Z10" s="210"/>
      <c r="AA10" s="210"/>
      <c r="AB10" s="210"/>
      <c r="AC10" s="210"/>
      <c r="AD10" s="210"/>
      <c r="AE10" s="210"/>
      <c r="AF10" s="210"/>
      <c r="AG10" s="210" t="s">
        <v>117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17"/>
      <c r="B11" s="218"/>
      <c r="C11" s="253" t="s">
        <v>118</v>
      </c>
      <c r="D11" s="220"/>
      <c r="E11" s="221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0"/>
      <c r="Z11" s="210"/>
      <c r="AA11" s="210"/>
      <c r="AB11" s="210"/>
      <c r="AC11" s="210"/>
      <c r="AD11" s="210"/>
      <c r="AE11" s="210"/>
      <c r="AF11" s="210"/>
      <c r="AG11" s="210" t="s">
        <v>119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17"/>
      <c r="B12" s="218"/>
      <c r="C12" s="253" t="s">
        <v>120</v>
      </c>
      <c r="D12" s="220"/>
      <c r="E12" s="221">
        <v>116.2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0"/>
      <c r="Z12" s="210"/>
      <c r="AA12" s="210"/>
      <c r="AB12" s="210"/>
      <c r="AC12" s="210"/>
      <c r="AD12" s="210"/>
      <c r="AE12" s="210"/>
      <c r="AF12" s="210"/>
      <c r="AG12" s="210" t="s">
        <v>119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17"/>
      <c r="B13" s="218"/>
      <c r="C13" s="253" t="s">
        <v>121</v>
      </c>
      <c r="D13" s="220"/>
      <c r="E13" s="221">
        <v>41.7</v>
      </c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0"/>
      <c r="Z13" s="210"/>
      <c r="AA13" s="210"/>
      <c r="AB13" s="210"/>
      <c r="AC13" s="210"/>
      <c r="AD13" s="210"/>
      <c r="AE13" s="210"/>
      <c r="AF13" s="210"/>
      <c r="AG13" s="210" t="s">
        <v>119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17"/>
      <c r="B14" s="218"/>
      <c r="C14" s="253" t="s">
        <v>122</v>
      </c>
      <c r="D14" s="220"/>
      <c r="E14" s="221">
        <v>5.3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0"/>
      <c r="Z14" s="210"/>
      <c r="AA14" s="210"/>
      <c r="AB14" s="210"/>
      <c r="AC14" s="210"/>
      <c r="AD14" s="210"/>
      <c r="AE14" s="210"/>
      <c r="AF14" s="210"/>
      <c r="AG14" s="210" t="s">
        <v>119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17"/>
      <c r="B15" s="218"/>
      <c r="C15" s="253" t="s">
        <v>123</v>
      </c>
      <c r="D15" s="220"/>
      <c r="E15" s="221">
        <v>11.7</v>
      </c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0"/>
      <c r="Z15" s="210"/>
      <c r="AA15" s="210"/>
      <c r="AB15" s="210"/>
      <c r="AC15" s="210"/>
      <c r="AD15" s="210"/>
      <c r="AE15" s="210"/>
      <c r="AF15" s="210"/>
      <c r="AG15" s="210" t="s">
        <v>119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17"/>
      <c r="B16" s="218"/>
      <c r="C16" s="253" t="s">
        <v>124</v>
      </c>
      <c r="D16" s="220"/>
      <c r="E16" s="221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0"/>
      <c r="Z16" s="210"/>
      <c r="AA16" s="210"/>
      <c r="AB16" s="210"/>
      <c r="AC16" s="210"/>
      <c r="AD16" s="210"/>
      <c r="AE16" s="210"/>
      <c r="AF16" s="210"/>
      <c r="AG16" s="210" t="s">
        <v>119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17"/>
      <c r="B17" s="218"/>
      <c r="C17" s="253" t="s">
        <v>125</v>
      </c>
      <c r="D17" s="220"/>
      <c r="E17" s="221">
        <v>188.9</v>
      </c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0"/>
      <c r="Z17" s="210"/>
      <c r="AA17" s="210"/>
      <c r="AB17" s="210"/>
      <c r="AC17" s="210"/>
      <c r="AD17" s="210"/>
      <c r="AE17" s="210"/>
      <c r="AF17" s="210"/>
      <c r="AG17" s="210" t="s">
        <v>119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33.75" outlineLevel="1" x14ac:dyDescent="0.2">
      <c r="A18" s="231">
        <v>2</v>
      </c>
      <c r="B18" s="232" t="s">
        <v>126</v>
      </c>
      <c r="C18" s="251" t="s">
        <v>127</v>
      </c>
      <c r="D18" s="233" t="s">
        <v>111</v>
      </c>
      <c r="E18" s="234">
        <v>10.5</v>
      </c>
      <c r="F18" s="235"/>
      <c r="G18" s="236">
        <f>ROUND(E18*F18,2)</f>
        <v>0</v>
      </c>
      <c r="H18" s="235"/>
      <c r="I18" s="236">
        <f>ROUND(E18*H18,2)</f>
        <v>0</v>
      </c>
      <c r="J18" s="235"/>
      <c r="K18" s="236">
        <f>ROUND(E18*J18,2)</f>
        <v>0</v>
      </c>
      <c r="L18" s="236">
        <v>21</v>
      </c>
      <c r="M18" s="236">
        <f>G18*(1+L18/100)</f>
        <v>0</v>
      </c>
      <c r="N18" s="236">
        <v>0</v>
      </c>
      <c r="O18" s="236">
        <f>ROUND(E18*N18,2)</f>
        <v>0</v>
      </c>
      <c r="P18" s="236">
        <v>0.40799999999999997</v>
      </c>
      <c r="Q18" s="236">
        <f>ROUND(E18*P18,2)</f>
        <v>4.28</v>
      </c>
      <c r="R18" s="236" t="s">
        <v>112</v>
      </c>
      <c r="S18" s="236" t="s">
        <v>113</v>
      </c>
      <c r="T18" s="237" t="s">
        <v>113</v>
      </c>
      <c r="U18" s="219">
        <v>6.2E-2</v>
      </c>
      <c r="V18" s="219">
        <f>ROUND(E18*U18,2)</f>
        <v>0.65</v>
      </c>
      <c r="W18" s="219"/>
      <c r="X18" s="219" t="s">
        <v>114</v>
      </c>
      <c r="Y18" s="210"/>
      <c r="Z18" s="210"/>
      <c r="AA18" s="210"/>
      <c r="AB18" s="210"/>
      <c r="AC18" s="210"/>
      <c r="AD18" s="210"/>
      <c r="AE18" s="210"/>
      <c r="AF18" s="210"/>
      <c r="AG18" s="210" t="s">
        <v>115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17"/>
      <c r="B19" s="218"/>
      <c r="C19" s="252" t="s">
        <v>116</v>
      </c>
      <c r="D19" s="238"/>
      <c r="E19" s="238"/>
      <c r="F19" s="238"/>
      <c r="G19" s="238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0"/>
      <c r="Z19" s="210"/>
      <c r="AA19" s="210"/>
      <c r="AB19" s="210"/>
      <c r="AC19" s="210"/>
      <c r="AD19" s="210"/>
      <c r="AE19" s="210"/>
      <c r="AF19" s="210"/>
      <c r="AG19" s="210" t="s">
        <v>117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17"/>
      <c r="B20" s="218"/>
      <c r="C20" s="253" t="s">
        <v>128</v>
      </c>
      <c r="D20" s="220"/>
      <c r="E20" s="221">
        <v>10.5</v>
      </c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0"/>
      <c r="Z20" s="210"/>
      <c r="AA20" s="210"/>
      <c r="AB20" s="210"/>
      <c r="AC20" s="210"/>
      <c r="AD20" s="210"/>
      <c r="AE20" s="210"/>
      <c r="AF20" s="210"/>
      <c r="AG20" s="210" t="s">
        <v>119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2.5" outlineLevel="1" x14ac:dyDescent="0.2">
      <c r="A21" s="231">
        <v>3</v>
      </c>
      <c r="B21" s="232" t="s">
        <v>129</v>
      </c>
      <c r="C21" s="251" t="s">
        <v>130</v>
      </c>
      <c r="D21" s="233" t="s">
        <v>111</v>
      </c>
      <c r="E21" s="234">
        <v>41.7</v>
      </c>
      <c r="F21" s="235"/>
      <c r="G21" s="236">
        <f>ROUND(E21*F21,2)</f>
        <v>0</v>
      </c>
      <c r="H21" s="235"/>
      <c r="I21" s="236">
        <f>ROUND(E21*H21,2)</f>
        <v>0</v>
      </c>
      <c r="J21" s="235"/>
      <c r="K21" s="236">
        <f>ROUND(E21*J21,2)</f>
        <v>0</v>
      </c>
      <c r="L21" s="236">
        <v>21</v>
      </c>
      <c r="M21" s="236">
        <f>G21*(1+L21/100)</f>
        <v>0</v>
      </c>
      <c r="N21" s="236">
        <v>0</v>
      </c>
      <c r="O21" s="236">
        <f>ROUND(E21*N21,2)</f>
        <v>0</v>
      </c>
      <c r="P21" s="236">
        <v>0.39600000000000002</v>
      </c>
      <c r="Q21" s="236">
        <f>ROUND(E21*P21,2)</f>
        <v>16.510000000000002</v>
      </c>
      <c r="R21" s="236" t="s">
        <v>112</v>
      </c>
      <c r="S21" s="236" t="s">
        <v>113</v>
      </c>
      <c r="T21" s="237" t="s">
        <v>113</v>
      </c>
      <c r="U21" s="219">
        <v>0.58979999999999999</v>
      </c>
      <c r="V21" s="219">
        <f>ROUND(E21*U21,2)</f>
        <v>24.59</v>
      </c>
      <c r="W21" s="219"/>
      <c r="X21" s="219" t="s">
        <v>114</v>
      </c>
      <c r="Y21" s="210"/>
      <c r="Z21" s="210"/>
      <c r="AA21" s="210"/>
      <c r="AB21" s="210"/>
      <c r="AC21" s="210"/>
      <c r="AD21" s="210"/>
      <c r="AE21" s="210"/>
      <c r="AF21" s="210"/>
      <c r="AG21" s="210" t="s">
        <v>115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17"/>
      <c r="B22" s="218"/>
      <c r="C22" s="253" t="s">
        <v>118</v>
      </c>
      <c r="D22" s="220"/>
      <c r="E22" s="221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0"/>
      <c r="Z22" s="210"/>
      <c r="AA22" s="210"/>
      <c r="AB22" s="210"/>
      <c r="AC22" s="210"/>
      <c r="AD22" s="210"/>
      <c r="AE22" s="210"/>
      <c r="AF22" s="210"/>
      <c r="AG22" s="210" t="s">
        <v>119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17"/>
      <c r="B23" s="218"/>
      <c r="C23" s="253" t="s">
        <v>121</v>
      </c>
      <c r="D23" s="220"/>
      <c r="E23" s="221">
        <v>41.7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0"/>
      <c r="Z23" s="210"/>
      <c r="AA23" s="210"/>
      <c r="AB23" s="210"/>
      <c r="AC23" s="210"/>
      <c r="AD23" s="210"/>
      <c r="AE23" s="210"/>
      <c r="AF23" s="210"/>
      <c r="AG23" s="210" t="s">
        <v>119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1" x14ac:dyDescent="0.2">
      <c r="A24" s="231">
        <v>4</v>
      </c>
      <c r="B24" s="232" t="s">
        <v>131</v>
      </c>
      <c r="C24" s="251" t="s">
        <v>132</v>
      </c>
      <c r="D24" s="233" t="s">
        <v>111</v>
      </c>
      <c r="E24" s="234">
        <v>720.9</v>
      </c>
      <c r="F24" s="235"/>
      <c r="G24" s="236">
        <f>ROUND(E24*F24,2)</f>
        <v>0</v>
      </c>
      <c r="H24" s="235"/>
      <c r="I24" s="236">
        <f>ROUND(E24*H24,2)</f>
        <v>0</v>
      </c>
      <c r="J24" s="235"/>
      <c r="K24" s="236">
        <f>ROUND(E24*J24,2)</f>
        <v>0</v>
      </c>
      <c r="L24" s="236">
        <v>21</v>
      </c>
      <c r="M24" s="236">
        <f>G24*(1+L24/100)</f>
        <v>0</v>
      </c>
      <c r="N24" s="236">
        <v>0</v>
      </c>
      <c r="O24" s="236">
        <f>ROUND(E24*N24,2)</f>
        <v>0</v>
      </c>
      <c r="P24" s="236">
        <v>0.33</v>
      </c>
      <c r="Q24" s="236">
        <f>ROUND(E24*P24,2)</f>
        <v>237.9</v>
      </c>
      <c r="R24" s="236" t="s">
        <v>112</v>
      </c>
      <c r="S24" s="236" t="s">
        <v>113</v>
      </c>
      <c r="T24" s="237" t="s">
        <v>113</v>
      </c>
      <c r="U24" s="219">
        <v>0.06</v>
      </c>
      <c r="V24" s="219">
        <f>ROUND(E24*U24,2)</f>
        <v>43.25</v>
      </c>
      <c r="W24" s="219"/>
      <c r="X24" s="219" t="s">
        <v>114</v>
      </c>
      <c r="Y24" s="210"/>
      <c r="Z24" s="210"/>
      <c r="AA24" s="210"/>
      <c r="AB24" s="210"/>
      <c r="AC24" s="210"/>
      <c r="AD24" s="210"/>
      <c r="AE24" s="210"/>
      <c r="AF24" s="210"/>
      <c r="AG24" s="210" t="s">
        <v>115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17"/>
      <c r="B25" s="218"/>
      <c r="C25" s="253" t="s">
        <v>118</v>
      </c>
      <c r="D25" s="220"/>
      <c r="E25" s="221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0"/>
      <c r="Z25" s="210"/>
      <c r="AA25" s="210"/>
      <c r="AB25" s="210"/>
      <c r="AC25" s="210"/>
      <c r="AD25" s="210"/>
      <c r="AE25" s="210"/>
      <c r="AF25" s="210"/>
      <c r="AG25" s="210" t="s">
        <v>119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17"/>
      <c r="B26" s="218"/>
      <c r="C26" s="253" t="s">
        <v>120</v>
      </c>
      <c r="D26" s="220"/>
      <c r="E26" s="221">
        <v>116.2</v>
      </c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0"/>
      <c r="Z26" s="210"/>
      <c r="AA26" s="210"/>
      <c r="AB26" s="210"/>
      <c r="AC26" s="210"/>
      <c r="AD26" s="210"/>
      <c r="AE26" s="210"/>
      <c r="AF26" s="210"/>
      <c r="AG26" s="210" t="s">
        <v>119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17"/>
      <c r="B27" s="218"/>
      <c r="C27" s="253" t="s">
        <v>133</v>
      </c>
      <c r="D27" s="220"/>
      <c r="E27" s="221">
        <v>360.2</v>
      </c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0"/>
      <c r="Z27" s="210"/>
      <c r="AA27" s="210"/>
      <c r="AB27" s="210"/>
      <c r="AC27" s="210"/>
      <c r="AD27" s="210"/>
      <c r="AE27" s="210"/>
      <c r="AF27" s="210"/>
      <c r="AG27" s="210" t="s">
        <v>119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17"/>
      <c r="B28" s="218"/>
      <c r="C28" s="253" t="s">
        <v>134</v>
      </c>
      <c r="D28" s="220"/>
      <c r="E28" s="221">
        <v>22.8</v>
      </c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0"/>
      <c r="Z28" s="210"/>
      <c r="AA28" s="210"/>
      <c r="AB28" s="210"/>
      <c r="AC28" s="210"/>
      <c r="AD28" s="210"/>
      <c r="AE28" s="210"/>
      <c r="AF28" s="210"/>
      <c r="AG28" s="210" t="s">
        <v>119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17"/>
      <c r="B29" s="218"/>
      <c r="C29" s="253" t="s">
        <v>135</v>
      </c>
      <c r="D29" s="220"/>
      <c r="E29" s="221">
        <v>10.1</v>
      </c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0"/>
      <c r="Z29" s="210"/>
      <c r="AA29" s="210"/>
      <c r="AB29" s="210"/>
      <c r="AC29" s="210"/>
      <c r="AD29" s="210"/>
      <c r="AE29" s="210"/>
      <c r="AF29" s="210"/>
      <c r="AG29" s="210" t="s">
        <v>119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17"/>
      <c r="B30" s="218"/>
      <c r="C30" s="253" t="s">
        <v>124</v>
      </c>
      <c r="D30" s="220"/>
      <c r="E30" s="221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0"/>
      <c r="Z30" s="210"/>
      <c r="AA30" s="210"/>
      <c r="AB30" s="210"/>
      <c r="AC30" s="210"/>
      <c r="AD30" s="210"/>
      <c r="AE30" s="210"/>
      <c r="AF30" s="210"/>
      <c r="AG30" s="210" t="s">
        <v>119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17"/>
      <c r="B31" s="218"/>
      <c r="C31" s="253" t="s">
        <v>136</v>
      </c>
      <c r="D31" s="220"/>
      <c r="E31" s="221">
        <v>211.6</v>
      </c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0"/>
      <c r="Z31" s="210"/>
      <c r="AA31" s="210"/>
      <c r="AB31" s="210"/>
      <c r="AC31" s="210"/>
      <c r="AD31" s="210"/>
      <c r="AE31" s="210"/>
      <c r="AF31" s="210"/>
      <c r="AG31" s="210" t="s">
        <v>119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2.5" outlineLevel="1" x14ac:dyDescent="0.2">
      <c r="A32" s="231">
        <v>5</v>
      </c>
      <c r="B32" s="232" t="s">
        <v>137</v>
      </c>
      <c r="C32" s="251" t="s">
        <v>138</v>
      </c>
      <c r="D32" s="233" t="s">
        <v>111</v>
      </c>
      <c r="E32" s="234">
        <v>270</v>
      </c>
      <c r="F32" s="235"/>
      <c r="G32" s="236">
        <f>ROUND(E32*F32,2)</f>
        <v>0</v>
      </c>
      <c r="H32" s="235"/>
      <c r="I32" s="236">
        <f>ROUND(E32*H32,2)</f>
        <v>0</v>
      </c>
      <c r="J32" s="235"/>
      <c r="K32" s="236">
        <f>ROUND(E32*J32,2)</f>
        <v>0</v>
      </c>
      <c r="L32" s="236">
        <v>21</v>
      </c>
      <c r="M32" s="236">
        <f>G32*(1+L32/100)</f>
        <v>0</v>
      </c>
      <c r="N32" s="236">
        <v>0</v>
      </c>
      <c r="O32" s="236">
        <f>ROUND(E32*N32,2)</f>
        <v>0</v>
      </c>
      <c r="P32" s="236">
        <v>0.44</v>
      </c>
      <c r="Q32" s="236">
        <f>ROUND(E32*P32,2)</f>
        <v>118.8</v>
      </c>
      <c r="R32" s="236" t="s">
        <v>112</v>
      </c>
      <c r="S32" s="236" t="s">
        <v>113</v>
      </c>
      <c r="T32" s="237" t="s">
        <v>113</v>
      </c>
      <c r="U32" s="219">
        <v>7.2999999999999995E-2</v>
      </c>
      <c r="V32" s="219">
        <f>ROUND(E32*U32,2)</f>
        <v>19.71</v>
      </c>
      <c r="W32" s="219"/>
      <c r="X32" s="219" t="s">
        <v>114</v>
      </c>
      <c r="Y32" s="210"/>
      <c r="Z32" s="210"/>
      <c r="AA32" s="210"/>
      <c r="AB32" s="210"/>
      <c r="AC32" s="210"/>
      <c r="AD32" s="210"/>
      <c r="AE32" s="210"/>
      <c r="AF32" s="210"/>
      <c r="AG32" s="210" t="s">
        <v>115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17"/>
      <c r="B33" s="218"/>
      <c r="C33" s="253" t="s">
        <v>118</v>
      </c>
      <c r="D33" s="220"/>
      <c r="E33" s="221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0"/>
      <c r="Z33" s="210"/>
      <c r="AA33" s="210"/>
      <c r="AB33" s="210"/>
      <c r="AC33" s="210"/>
      <c r="AD33" s="210"/>
      <c r="AE33" s="210"/>
      <c r="AF33" s="210"/>
      <c r="AG33" s="210" t="s">
        <v>119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17"/>
      <c r="B34" s="218"/>
      <c r="C34" s="253" t="s">
        <v>139</v>
      </c>
      <c r="D34" s="220"/>
      <c r="E34" s="221">
        <v>144.1</v>
      </c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0"/>
      <c r="Z34" s="210"/>
      <c r="AA34" s="210"/>
      <c r="AB34" s="210"/>
      <c r="AC34" s="210"/>
      <c r="AD34" s="210"/>
      <c r="AE34" s="210"/>
      <c r="AF34" s="210"/>
      <c r="AG34" s="210" t="s">
        <v>119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17"/>
      <c r="B35" s="218"/>
      <c r="C35" s="253" t="s">
        <v>124</v>
      </c>
      <c r="D35" s="220"/>
      <c r="E35" s="221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0"/>
      <c r="Z35" s="210"/>
      <c r="AA35" s="210"/>
      <c r="AB35" s="210"/>
      <c r="AC35" s="210"/>
      <c r="AD35" s="210"/>
      <c r="AE35" s="210"/>
      <c r="AF35" s="210"/>
      <c r="AG35" s="210" t="s">
        <v>119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17"/>
      <c r="B36" s="218"/>
      <c r="C36" s="253" t="s">
        <v>140</v>
      </c>
      <c r="D36" s="220"/>
      <c r="E36" s="221">
        <v>125.9</v>
      </c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0"/>
      <c r="Z36" s="210"/>
      <c r="AA36" s="210"/>
      <c r="AB36" s="210"/>
      <c r="AC36" s="210"/>
      <c r="AD36" s="210"/>
      <c r="AE36" s="210"/>
      <c r="AF36" s="210"/>
      <c r="AG36" s="210" t="s">
        <v>119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1" x14ac:dyDescent="0.2">
      <c r="A37" s="231">
        <v>6</v>
      </c>
      <c r="B37" s="232" t="s">
        <v>141</v>
      </c>
      <c r="C37" s="251" t="s">
        <v>142</v>
      </c>
      <c r="D37" s="233" t="s">
        <v>111</v>
      </c>
      <c r="E37" s="234">
        <v>859.55</v>
      </c>
      <c r="F37" s="235"/>
      <c r="G37" s="236">
        <f>ROUND(E37*F37,2)</f>
        <v>0</v>
      </c>
      <c r="H37" s="235"/>
      <c r="I37" s="236">
        <f>ROUND(E37*H37,2)</f>
        <v>0</v>
      </c>
      <c r="J37" s="235"/>
      <c r="K37" s="236">
        <f>ROUND(E37*J37,2)</f>
        <v>0</v>
      </c>
      <c r="L37" s="236">
        <v>21</v>
      </c>
      <c r="M37" s="236">
        <f>G37*(1+L37/100)</f>
        <v>0</v>
      </c>
      <c r="N37" s="236">
        <v>0</v>
      </c>
      <c r="O37" s="236">
        <f>ROUND(E37*N37,2)</f>
        <v>0</v>
      </c>
      <c r="P37" s="236">
        <v>0.11</v>
      </c>
      <c r="Q37" s="236">
        <f>ROUND(E37*P37,2)</f>
        <v>94.55</v>
      </c>
      <c r="R37" s="236" t="s">
        <v>112</v>
      </c>
      <c r="S37" s="236" t="s">
        <v>113</v>
      </c>
      <c r="T37" s="237" t="s">
        <v>113</v>
      </c>
      <c r="U37" s="219">
        <v>4.2999999999999997E-2</v>
      </c>
      <c r="V37" s="219">
        <f>ROUND(E37*U37,2)</f>
        <v>36.96</v>
      </c>
      <c r="W37" s="219"/>
      <c r="X37" s="219" t="s">
        <v>114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115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17"/>
      <c r="B38" s="218"/>
      <c r="C38" s="253" t="s">
        <v>118</v>
      </c>
      <c r="D38" s="220"/>
      <c r="E38" s="221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0"/>
      <c r="Z38" s="210"/>
      <c r="AA38" s="210"/>
      <c r="AB38" s="210"/>
      <c r="AC38" s="210"/>
      <c r="AD38" s="210"/>
      <c r="AE38" s="210"/>
      <c r="AF38" s="210"/>
      <c r="AG38" s="210" t="s">
        <v>119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17"/>
      <c r="B39" s="218"/>
      <c r="C39" s="253" t="s">
        <v>143</v>
      </c>
      <c r="D39" s="220"/>
      <c r="E39" s="221">
        <v>360.2</v>
      </c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0"/>
      <c r="Z39" s="210"/>
      <c r="AA39" s="210"/>
      <c r="AB39" s="210"/>
      <c r="AC39" s="210"/>
      <c r="AD39" s="210"/>
      <c r="AE39" s="210"/>
      <c r="AF39" s="210"/>
      <c r="AG39" s="210" t="s">
        <v>119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17"/>
      <c r="B40" s="218"/>
      <c r="C40" s="253" t="s">
        <v>144</v>
      </c>
      <c r="D40" s="220"/>
      <c r="E40" s="221">
        <v>22.8</v>
      </c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0"/>
      <c r="Z40" s="210"/>
      <c r="AA40" s="210"/>
      <c r="AB40" s="210"/>
      <c r="AC40" s="210"/>
      <c r="AD40" s="210"/>
      <c r="AE40" s="210"/>
      <c r="AF40" s="210"/>
      <c r="AG40" s="210" t="s">
        <v>119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ht="22.5" outlineLevel="1" x14ac:dyDescent="0.2">
      <c r="A41" s="217"/>
      <c r="B41" s="218"/>
      <c r="C41" s="253" t="s">
        <v>145</v>
      </c>
      <c r="D41" s="220"/>
      <c r="E41" s="221">
        <v>134.55000000000001</v>
      </c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0"/>
      <c r="Z41" s="210"/>
      <c r="AA41" s="210"/>
      <c r="AB41" s="210"/>
      <c r="AC41" s="210"/>
      <c r="AD41" s="210"/>
      <c r="AE41" s="210"/>
      <c r="AF41" s="210"/>
      <c r="AG41" s="210" t="s">
        <v>119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17"/>
      <c r="B42" s="218"/>
      <c r="C42" s="253" t="s">
        <v>139</v>
      </c>
      <c r="D42" s="220"/>
      <c r="E42" s="221">
        <v>144.1</v>
      </c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0"/>
      <c r="Z42" s="210"/>
      <c r="AA42" s="210"/>
      <c r="AB42" s="210"/>
      <c r="AC42" s="210"/>
      <c r="AD42" s="210"/>
      <c r="AE42" s="210"/>
      <c r="AF42" s="210"/>
      <c r="AG42" s="210" t="s">
        <v>119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17"/>
      <c r="B43" s="218"/>
      <c r="C43" s="253" t="s">
        <v>124</v>
      </c>
      <c r="D43" s="220"/>
      <c r="E43" s="221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0"/>
      <c r="Z43" s="210"/>
      <c r="AA43" s="210"/>
      <c r="AB43" s="210"/>
      <c r="AC43" s="210"/>
      <c r="AD43" s="210"/>
      <c r="AE43" s="210"/>
      <c r="AF43" s="210"/>
      <c r="AG43" s="210" t="s">
        <v>119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ht="22.5" outlineLevel="1" x14ac:dyDescent="0.2">
      <c r="A44" s="217"/>
      <c r="B44" s="218"/>
      <c r="C44" s="253" t="s">
        <v>146</v>
      </c>
      <c r="D44" s="220"/>
      <c r="E44" s="221">
        <v>72</v>
      </c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0"/>
      <c r="Z44" s="210"/>
      <c r="AA44" s="210"/>
      <c r="AB44" s="210"/>
      <c r="AC44" s="210"/>
      <c r="AD44" s="210"/>
      <c r="AE44" s="210"/>
      <c r="AF44" s="210"/>
      <c r="AG44" s="210" t="s">
        <v>119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17"/>
      <c r="B45" s="218"/>
      <c r="C45" s="253" t="s">
        <v>147</v>
      </c>
      <c r="D45" s="220"/>
      <c r="E45" s="221">
        <v>125.9</v>
      </c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0"/>
      <c r="Z45" s="210"/>
      <c r="AA45" s="210"/>
      <c r="AB45" s="210"/>
      <c r="AC45" s="210"/>
      <c r="AD45" s="210"/>
      <c r="AE45" s="210"/>
      <c r="AF45" s="210"/>
      <c r="AG45" s="210" t="s">
        <v>119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22.5" outlineLevel="1" x14ac:dyDescent="0.2">
      <c r="A46" s="231">
        <v>7</v>
      </c>
      <c r="B46" s="232" t="s">
        <v>148</v>
      </c>
      <c r="C46" s="251" t="s">
        <v>149</v>
      </c>
      <c r="D46" s="233" t="s">
        <v>111</v>
      </c>
      <c r="E46" s="234">
        <v>509.5</v>
      </c>
      <c r="F46" s="235"/>
      <c r="G46" s="236">
        <f>ROUND(E46*F46,2)</f>
        <v>0</v>
      </c>
      <c r="H46" s="235"/>
      <c r="I46" s="236">
        <f>ROUND(E46*H46,2)</f>
        <v>0</v>
      </c>
      <c r="J46" s="235"/>
      <c r="K46" s="236">
        <f>ROUND(E46*J46,2)</f>
        <v>0</v>
      </c>
      <c r="L46" s="236">
        <v>21</v>
      </c>
      <c r="M46" s="236">
        <f>G46*(1+L46/100)</f>
        <v>0</v>
      </c>
      <c r="N46" s="236">
        <v>0</v>
      </c>
      <c r="O46" s="236">
        <f>ROUND(E46*N46,2)</f>
        <v>0</v>
      </c>
      <c r="P46" s="236">
        <v>0.17599999999999999</v>
      </c>
      <c r="Q46" s="236">
        <f>ROUND(E46*P46,2)</f>
        <v>89.67</v>
      </c>
      <c r="R46" s="236" t="s">
        <v>112</v>
      </c>
      <c r="S46" s="236" t="s">
        <v>113</v>
      </c>
      <c r="T46" s="237" t="s">
        <v>113</v>
      </c>
      <c r="U46" s="219">
        <v>5.9200000000000003E-2</v>
      </c>
      <c r="V46" s="219">
        <f>ROUND(E46*U46,2)</f>
        <v>30.16</v>
      </c>
      <c r="W46" s="219"/>
      <c r="X46" s="219" t="s">
        <v>114</v>
      </c>
      <c r="Y46" s="210"/>
      <c r="Z46" s="210"/>
      <c r="AA46" s="210"/>
      <c r="AB46" s="210"/>
      <c r="AC46" s="210"/>
      <c r="AD46" s="210"/>
      <c r="AE46" s="210"/>
      <c r="AF46" s="210"/>
      <c r="AG46" s="210" t="s">
        <v>115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17"/>
      <c r="B47" s="218"/>
      <c r="C47" s="253" t="s">
        <v>118</v>
      </c>
      <c r="D47" s="220"/>
      <c r="E47" s="221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0"/>
      <c r="Z47" s="210"/>
      <c r="AA47" s="210"/>
      <c r="AB47" s="210"/>
      <c r="AC47" s="210"/>
      <c r="AD47" s="210"/>
      <c r="AE47" s="210"/>
      <c r="AF47" s="210"/>
      <c r="AG47" s="210" t="s">
        <v>119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17"/>
      <c r="B48" s="218"/>
      <c r="C48" s="253" t="s">
        <v>150</v>
      </c>
      <c r="D48" s="220"/>
      <c r="E48" s="221">
        <v>22.8</v>
      </c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0"/>
      <c r="Z48" s="210"/>
      <c r="AA48" s="210"/>
      <c r="AB48" s="210"/>
      <c r="AC48" s="210"/>
      <c r="AD48" s="210"/>
      <c r="AE48" s="210"/>
      <c r="AF48" s="210"/>
      <c r="AG48" s="210" t="s">
        <v>119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17"/>
      <c r="B49" s="218"/>
      <c r="C49" s="253" t="s">
        <v>135</v>
      </c>
      <c r="D49" s="220"/>
      <c r="E49" s="221">
        <v>10.1</v>
      </c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0"/>
      <c r="Z49" s="210"/>
      <c r="AA49" s="210"/>
      <c r="AB49" s="210"/>
      <c r="AC49" s="210"/>
      <c r="AD49" s="210"/>
      <c r="AE49" s="210"/>
      <c r="AF49" s="210"/>
      <c r="AG49" s="210" t="s">
        <v>119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22.5" outlineLevel="1" x14ac:dyDescent="0.2">
      <c r="A50" s="217"/>
      <c r="B50" s="218"/>
      <c r="C50" s="253" t="s">
        <v>151</v>
      </c>
      <c r="D50" s="220"/>
      <c r="E50" s="221">
        <v>134.6</v>
      </c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0"/>
      <c r="Z50" s="210"/>
      <c r="AA50" s="210"/>
      <c r="AB50" s="210"/>
      <c r="AC50" s="210"/>
      <c r="AD50" s="210"/>
      <c r="AE50" s="210"/>
      <c r="AF50" s="210"/>
      <c r="AG50" s="210" t="s">
        <v>119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17"/>
      <c r="B51" s="218"/>
      <c r="C51" s="253" t="s">
        <v>139</v>
      </c>
      <c r="D51" s="220"/>
      <c r="E51" s="221">
        <v>144.1</v>
      </c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0"/>
      <c r="Z51" s="210"/>
      <c r="AA51" s="210"/>
      <c r="AB51" s="210"/>
      <c r="AC51" s="210"/>
      <c r="AD51" s="210"/>
      <c r="AE51" s="210"/>
      <c r="AF51" s="210"/>
      <c r="AG51" s="210" t="s">
        <v>119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17"/>
      <c r="B52" s="218"/>
      <c r="C52" s="253" t="s">
        <v>124</v>
      </c>
      <c r="D52" s="220"/>
      <c r="E52" s="221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0"/>
      <c r="Z52" s="210"/>
      <c r="AA52" s="210"/>
      <c r="AB52" s="210"/>
      <c r="AC52" s="210"/>
      <c r="AD52" s="210"/>
      <c r="AE52" s="210"/>
      <c r="AF52" s="210"/>
      <c r="AG52" s="210" t="s">
        <v>119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22.5" outlineLevel="1" x14ac:dyDescent="0.2">
      <c r="A53" s="217"/>
      <c r="B53" s="218"/>
      <c r="C53" s="253" t="s">
        <v>146</v>
      </c>
      <c r="D53" s="220"/>
      <c r="E53" s="221">
        <v>72</v>
      </c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0"/>
      <c r="Z53" s="210"/>
      <c r="AA53" s="210"/>
      <c r="AB53" s="210"/>
      <c r="AC53" s="210"/>
      <c r="AD53" s="210"/>
      <c r="AE53" s="210"/>
      <c r="AF53" s="210"/>
      <c r="AG53" s="210" t="s">
        <v>119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17"/>
      <c r="B54" s="218"/>
      <c r="C54" s="253" t="s">
        <v>140</v>
      </c>
      <c r="D54" s="220"/>
      <c r="E54" s="221">
        <v>125.9</v>
      </c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0"/>
      <c r="Z54" s="210"/>
      <c r="AA54" s="210"/>
      <c r="AB54" s="210"/>
      <c r="AC54" s="210"/>
      <c r="AD54" s="210"/>
      <c r="AE54" s="210"/>
      <c r="AF54" s="210"/>
      <c r="AG54" s="210" t="s">
        <v>119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22.5" outlineLevel="1" x14ac:dyDescent="0.2">
      <c r="A55" s="231">
        <v>8</v>
      </c>
      <c r="B55" s="232" t="s">
        <v>152</v>
      </c>
      <c r="C55" s="251" t="s">
        <v>153</v>
      </c>
      <c r="D55" s="233" t="s">
        <v>111</v>
      </c>
      <c r="E55" s="234">
        <v>32.799999999999997</v>
      </c>
      <c r="F55" s="235"/>
      <c r="G55" s="236">
        <f>ROUND(E55*F55,2)</f>
        <v>0</v>
      </c>
      <c r="H55" s="235"/>
      <c r="I55" s="236">
        <f>ROUND(E55*H55,2)</f>
        <v>0</v>
      </c>
      <c r="J55" s="235"/>
      <c r="K55" s="236">
        <f>ROUND(E55*J55,2)</f>
        <v>0</v>
      </c>
      <c r="L55" s="236">
        <v>21</v>
      </c>
      <c r="M55" s="236">
        <f>G55*(1+L55/100)</f>
        <v>0</v>
      </c>
      <c r="N55" s="236">
        <v>0</v>
      </c>
      <c r="O55" s="236">
        <f>ROUND(E55*N55,2)</f>
        <v>0</v>
      </c>
      <c r="P55" s="236">
        <v>0.12</v>
      </c>
      <c r="Q55" s="236">
        <f>ROUND(E55*P55,2)</f>
        <v>3.94</v>
      </c>
      <c r="R55" s="236" t="s">
        <v>112</v>
      </c>
      <c r="S55" s="236" t="s">
        <v>113</v>
      </c>
      <c r="T55" s="237" t="s">
        <v>113</v>
      </c>
      <c r="U55" s="219">
        <v>0.38124999999999998</v>
      </c>
      <c r="V55" s="219">
        <f>ROUND(E55*U55,2)</f>
        <v>12.51</v>
      </c>
      <c r="W55" s="219"/>
      <c r="X55" s="219" t="s">
        <v>114</v>
      </c>
      <c r="Y55" s="210"/>
      <c r="Z55" s="210"/>
      <c r="AA55" s="210"/>
      <c r="AB55" s="210"/>
      <c r="AC55" s="210"/>
      <c r="AD55" s="210"/>
      <c r="AE55" s="210"/>
      <c r="AF55" s="210"/>
      <c r="AG55" s="210" t="s">
        <v>115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17"/>
      <c r="B56" s="218"/>
      <c r="C56" s="253" t="s">
        <v>118</v>
      </c>
      <c r="D56" s="220"/>
      <c r="E56" s="221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0"/>
      <c r="Z56" s="210"/>
      <c r="AA56" s="210"/>
      <c r="AB56" s="210"/>
      <c r="AC56" s="210"/>
      <c r="AD56" s="210"/>
      <c r="AE56" s="210"/>
      <c r="AF56" s="210"/>
      <c r="AG56" s="210" t="s">
        <v>119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17"/>
      <c r="B57" s="218"/>
      <c r="C57" s="253" t="s">
        <v>154</v>
      </c>
      <c r="D57" s="220"/>
      <c r="E57" s="221">
        <v>10.1</v>
      </c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0"/>
      <c r="Z57" s="210"/>
      <c r="AA57" s="210"/>
      <c r="AB57" s="210"/>
      <c r="AC57" s="210"/>
      <c r="AD57" s="210"/>
      <c r="AE57" s="210"/>
      <c r="AF57" s="210"/>
      <c r="AG57" s="210" t="s">
        <v>119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17"/>
      <c r="B58" s="218"/>
      <c r="C58" s="253" t="s">
        <v>124</v>
      </c>
      <c r="D58" s="220"/>
      <c r="E58" s="221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0"/>
      <c r="Z58" s="210"/>
      <c r="AA58" s="210"/>
      <c r="AB58" s="210"/>
      <c r="AC58" s="210"/>
      <c r="AD58" s="210"/>
      <c r="AE58" s="210"/>
      <c r="AF58" s="210"/>
      <c r="AG58" s="210" t="s">
        <v>119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17"/>
      <c r="B59" s="218"/>
      <c r="C59" s="253" t="s">
        <v>155</v>
      </c>
      <c r="D59" s="220"/>
      <c r="E59" s="221">
        <v>22.7</v>
      </c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0"/>
      <c r="Z59" s="210"/>
      <c r="AA59" s="210"/>
      <c r="AB59" s="210"/>
      <c r="AC59" s="210"/>
      <c r="AD59" s="210"/>
      <c r="AE59" s="210"/>
      <c r="AF59" s="210"/>
      <c r="AG59" s="210" t="s">
        <v>119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ht="22.5" outlineLevel="1" x14ac:dyDescent="0.2">
      <c r="A60" s="231">
        <v>9</v>
      </c>
      <c r="B60" s="232" t="s">
        <v>156</v>
      </c>
      <c r="C60" s="251" t="s">
        <v>157</v>
      </c>
      <c r="D60" s="233" t="s">
        <v>111</v>
      </c>
      <c r="E60" s="234">
        <v>382.9</v>
      </c>
      <c r="F60" s="235"/>
      <c r="G60" s="236">
        <f>ROUND(E60*F60,2)</f>
        <v>0</v>
      </c>
      <c r="H60" s="235"/>
      <c r="I60" s="236">
        <f>ROUND(E60*H60,2)</f>
        <v>0</v>
      </c>
      <c r="J60" s="235"/>
      <c r="K60" s="236">
        <f>ROUND(E60*J60,2)</f>
        <v>0</v>
      </c>
      <c r="L60" s="236">
        <v>21</v>
      </c>
      <c r="M60" s="236">
        <f>G60*(1+L60/100)</f>
        <v>0</v>
      </c>
      <c r="N60" s="236">
        <v>0</v>
      </c>
      <c r="O60" s="236">
        <f>ROUND(E60*N60,2)</f>
        <v>0</v>
      </c>
      <c r="P60" s="236">
        <v>0.16800000000000001</v>
      </c>
      <c r="Q60" s="236">
        <f>ROUND(E60*P60,2)</f>
        <v>64.33</v>
      </c>
      <c r="R60" s="236" t="s">
        <v>112</v>
      </c>
      <c r="S60" s="236" t="s">
        <v>113</v>
      </c>
      <c r="T60" s="237" t="s">
        <v>113</v>
      </c>
      <c r="U60" s="219">
        <v>1.2E-2</v>
      </c>
      <c r="V60" s="219">
        <f>ROUND(E60*U60,2)</f>
        <v>4.59</v>
      </c>
      <c r="W60" s="219"/>
      <c r="X60" s="219" t="s">
        <v>114</v>
      </c>
      <c r="Y60" s="210"/>
      <c r="Z60" s="210"/>
      <c r="AA60" s="210"/>
      <c r="AB60" s="210"/>
      <c r="AC60" s="210"/>
      <c r="AD60" s="210"/>
      <c r="AE60" s="210"/>
      <c r="AF60" s="210"/>
      <c r="AG60" s="210" t="s">
        <v>115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17"/>
      <c r="B61" s="218"/>
      <c r="C61" s="253" t="s">
        <v>118</v>
      </c>
      <c r="D61" s="220"/>
      <c r="E61" s="221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0"/>
      <c r="Z61" s="210"/>
      <c r="AA61" s="210"/>
      <c r="AB61" s="210"/>
      <c r="AC61" s="210"/>
      <c r="AD61" s="210"/>
      <c r="AE61" s="210"/>
      <c r="AF61" s="210"/>
      <c r="AG61" s="210" t="s">
        <v>119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17"/>
      <c r="B62" s="218"/>
      <c r="C62" s="253" t="s">
        <v>158</v>
      </c>
      <c r="D62" s="220"/>
      <c r="E62" s="221">
        <v>360.2</v>
      </c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0"/>
      <c r="Z62" s="210"/>
      <c r="AA62" s="210"/>
      <c r="AB62" s="210"/>
      <c r="AC62" s="210"/>
      <c r="AD62" s="210"/>
      <c r="AE62" s="210"/>
      <c r="AF62" s="210"/>
      <c r="AG62" s="210" t="s">
        <v>119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17"/>
      <c r="B63" s="218"/>
      <c r="C63" s="253" t="s">
        <v>124</v>
      </c>
      <c r="D63" s="220"/>
      <c r="E63" s="221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0"/>
      <c r="Z63" s="210"/>
      <c r="AA63" s="210"/>
      <c r="AB63" s="210"/>
      <c r="AC63" s="210"/>
      <c r="AD63" s="210"/>
      <c r="AE63" s="210"/>
      <c r="AF63" s="210"/>
      <c r="AG63" s="210" t="s">
        <v>119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17"/>
      <c r="B64" s="218"/>
      <c r="C64" s="253" t="s">
        <v>159</v>
      </c>
      <c r="D64" s="220"/>
      <c r="E64" s="221">
        <v>22.7</v>
      </c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0"/>
      <c r="Z64" s="210"/>
      <c r="AA64" s="210"/>
      <c r="AB64" s="210"/>
      <c r="AC64" s="210"/>
      <c r="AD64" s="210"/>
      <c r="AE64" s="210"/>
      <c r="AF64" s="210"/>
      <c r="AG64" s="210" t="s">
        <v>119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ht="22.5" outlineLevel="1" x14ac:dyDescent="0.2">
      <c r="A65" s="231">
        <v>10</v>
      </c>
      <c r="B65" s="232" t="s">
        <v>160</v>
      </c>
      <c r="C65" s="251" t="s">
        <v>161</v>
      </c>
      <c r="D65" s="233" t="s">
        <v>111</v>
      </c>
      <c r="E65" s="234">
        <v>41.7</v>
      </c>
      <c r="F65" s="235"/>
      <c r="G65" s="236">
        <f>ROUND(E65*F65,2)</f>
        <v>0</v>
      </c>
      <c r="H65" s="235"/>
      <c r="I65" s="236">
        <f>ROUND(E65*H65,2)</f>
        <v>0</v>
      </c>
      <c r="J65" s="235"/>
      <c r="K65" s="236">
        <f>ROUND(E65*J65,2)</f>
        <v>0</v>
      </c>
      <c r="L65" s="236">
        <v>21</v>
      </c>
      <c r="M65" s="236">
        <f>G65*(1+L65/100)</f>
        <v>0</v>
      </c>
      <c r="N65" s="236">
        <v>0</v>
      </c>
      <c r="O65" s="236">
        <f>ROUND(E65*N65,2)</f>
        <v>0</v>
      </c>
      <c r="P65" s="236">
        <v>0.51085999999999998</v>
      </c>
      <c r="Q65" s="236">
        <f>ROUND(E65*P65,2)</f>
        <v>21.3</v>
      </c>
      <c r="R65" s="236" t="s">
        <v>112</v>
      </c>
      <c r="S65" s="236" t="s">
        <v>113</v>
      </c>
      <c r="T65" s="237" t="s">
        <v>113</v>
      </c>
      <c r="U65" s="219">
        <v>0.64</v>
      </c>
      <c r="V65" s="219">
        <f>ROUND(E65*U65,2)</f>
        <v>26.69</v>
      </c>
      <c r="W65" s="219"/>
      <c r="X65" s="219" t="s">
        <v>114</v>
      </c>
      <c r="Y65" s="210"/>
      <c r="Z65" s="210"/>
      <c r="AA65" s="210"/>
      <c r="AB65" s="210"/>
      <c r="AC65" s="210"/>
      <c r="AD65" s="210"/>
      <c r="AE65" s="210"/>
      <c r="AF65" s="210"/>
      <c r="AG65" s="210" t="s">
        <v>115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17"/>
      <c r="B66" s="218"/>
      <c r="C66" s="253" t="s">
        <v>118</v>
      </c>
      <c r="D66" s="220"/>
      <c r="E66" s="221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0"/>
      <c r="Z66" s="210"/>
      <c r="AA66" s="210"/>
      <c r="AB66" s="210"/>
      <c r="AC66" s="210"/>
      <c r="AD66" s="210"/>
      <c r="AE66" s="210"/>
      <c r="AF66" s="210"/>
      <c r="AG66" s="210" t="s">
        <v>119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17"/>
      <c r="B67" s="218"/>
      <c r="C67" s="253" t="s">
        <v>121</v>
      </c>
      <c r="D67" s="220"/>
      <c r="E67" s="221">
        <v>41.7</v>
      </c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0"/>
      <c r="Z67" s="210"/>
      <c r="AA67" s="210"/>
      <c r="AB67" s="210"/>
      <c r="AC67" s="210"/>
      <c r="AD67" s="210"/>
      <c r="AE67" s="210"/>
      <c r="AF67" s="210"/>
      <c r="AG67" s="210" t="s">
        <v>119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ht="22.5" outlineLevel="1" x14ac:dyDescent="0.2">
      <c r="A68" s="231">
        <v>11</v>
      </c>
      <c r="B68" s="232" t="s">
        <v>162</v>
      </c>
      <c r="C68" s="251" t="s">
        <v>163</v>
      </c>
      <c r="D68" s="233" t="s">
        <v>111</v>
      </c>
      <c r="E68" s="234">
        <v>206.6</v>
      </c>
      <c r="F68" s="235"/>
      <c r="G68" s="236">
        <f>ROUND(E68*F68,2)</f>
        <v>0</v>
      </c>
      <c r="H68" s="235"/>
      <c r="I68" s="236">
        <f>ROUND(E68*H68,2)</f>
        <v>0</v>
      </c>
      <c r="J68" s="235"/>
      <c r="K68" s="236">
        <f>ROUND(E68*J68,2)</f>
        <v>0</v>
      </c>
      <c r="L68" s="236">
        <v>21</v>
      </c>
      <c r="M68" s="236">
        <f>G68*(1+L68/100)</f>
        <v>0</v>
      </c>
      <c r="N68" s="236">
        <v>0</v>
      </c>
      <c r="O68" s="236">
        <f>ROUND(E68*N68,2)</f>
        <v>0</v>
      </c>
      <c r="P68" s="236">
        <v>0.30651</v>
      </c>
      <c r="Q68" s="236">
        <f>ROUND(E68*P68,2)</f>
        <v>63.32</v>
      </c>
      <c r="R68" s="236" t="s">
        <v>112</v>
      </c>
      <c r="S68" s="236" t="s">
        <v>113</v>
      </c>
      <c r="T68" s="237" t="s">
        <v>113</v>
      </c>
      <c r="U68" s="219">
        <v>1.4E-2</v>
      </c>
      <c r="V68" s="219">
        <f>ROUND(E68*U68,2)</f>
        <v>2.89</v>
      </c>
      <c r="W68" s="219"/>
      <c r="X68" s="219" t="s">
        <v>114</v>
      </c>
      <c r="Y68" s="210"/>
      <c r="Z68" s="210"/>
      <c r="AA68" s="210"/>
      <c r="AB68" s="210"/>
      <c r="AC68" s="210"/>
      <c r="AD68" s="210"/>
      <c r="AE68" s="210"/>
      <c r="AF68" s="210"/>
      <c r="AG68" s="210" t="s">
        <v>115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17"/>
      <c r="B69" s="218"/>
      <c r="C69" s="253" t="s">
        <v>118</v>
      </c>
      <c r="D69" s="220"/>
      <c r="E69" s="221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0"/>
      <c r="Z69" s="210"/>
      <c r="AA69" s="210"/>
      <c r="AB69" s="210"/>
      <c r="AC69" s="210"/>
      <c r="AD69" s="210"/>
      <c r="AE69" s="210"/>
      <c r="AF69" s="210"/>
      <c r="AG69" s="210" t="s">
        <v>119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ht="22.5" outlineLevel="1" x14ac:dyDescent="0.2">
      <c r="A70" s="217"/>
      <c r="B70" s="218"/>
      <c r="C70" s="253" t="s">
        <v>164</v>
      </c>
      <c r="D70" s="220"/>
      <c r="E70" s="221">
        <v>134.6</v>
      </c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0"/>
      <c r="Z70" s="210"/>
      <c r="AA70" s="210"/>
      <c r="AB70" s="210"/>
      <c r="AC70" s="210"/>
      <c r="AD70" s="210"/>
      <c r="AE70" s="210"/>
      <c r="AF70" s="210"/>
      <c r="AG70" s="210" t="s">
        <v>119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17"/>
      <c r="B71" s="218"/>
      <c r="C71" s="253" t="s">
        <v>124</v>
      </c>
      <c r="D71" s="220"/>
      <c r="E71" s="221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0"/>
      <c r="Z71" s="210"/>
      <c r="AA71" s="210"/>
      <c r="AB71" s="210"/>
      <c r="AC71" s="210"/>
      <c r="AD71" s="210"/>
      <c r="AE71" s="210"/>
      <c r="AF71" s="210"/>
      <c r="AG71" s="210" t="s">
        <v>119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ht="22.5" outlineLevel="1" x14ac:dyDescent="0.2">
      <c r="A72" s="217"/>
      <c r="B72" s="218"/>
      <c r="C72" s="253" t="s">
        <v>165</v>
      </c>
      <c r="D72" s="220"/>
      <c r="E72" s="221">
        <v>72</v>
      </c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0"/>
      <c r="Z72" s="210"/>
      <c r="AA72" s="210"/>
      <c r="AB72" s="210"/>
      <c r="AC72" s="210"/>
      <c r="AD72" s="210"/>
      <c r="AE72" s="210"/>
      <c r="AF72" s="210"/>
      <c r="AG72" s="210" t="s">
        <v>119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ht="22.5" outlineLevel="1" x14ac:dyDescent="0.2">
      <c r="A73" s="231">
        <v>12</v>
      </c>
      <c r="B73" s="232" t="s">
        <v>166</v>
      </c>
      <c r="C73" s="251" t="s">
        <v>167</v>
      </c>
      <c r="D73" s="233" t="s">
        <v>111</v>
      </c>
      <c r="E73" s="234">
        <v>302.89999999999998</v>
      </c>
      <c r="F73" s="235"/>
      <c r="G73" s="236">
        <f>ROUND(E73*F73,2)</f>
        <v>0</v>
      </c>
      <c r="H73" s="235"/>
      <c r="I73" s="236">
        <f>ROUND(E73*H73,2)</f>
        <v>0</v>
      </c>
      <c r="J73" s="235"/>
      <c r="K73" s="236">
        <f>ROUND(E73*J73,2)</f>
        <v>0</v>
      </c>
      <c r="L73" s="236">
        <v>21</v>
      </c>
      <c r="M73" s="236">
        <f>G73*(1+L73/100)</f>
        <v>0</v>
      </c>
      <c r="N73" s="236">
        <v>0</v>
      </c>
      <c r="O73" s="236">
        <f>ROUND(E73*N73,2)</f>
        <v>0</v>
      </c>
      <c r="P73" s="236">
        <v>0.45977000000000001</v>
      </c>
      <c r="Q73" s="236">
        <f>ROUND(E73*P73,2)</f>
        <v>139.26</v>
      </c>
      <c r="R73" s="236" t="s">
        <v>112</v>
      </c>
      <c r="S73" s="236" t="s">
        <v>113</v>
      </c>
      <c r="T73" s="237" t="s">
        <v>113</v>
      </c>
      <c r="U73" s="219">
        <v>0.02</v>
      </c>
      <c r="V73" s="219">
        <f>ROUND(E73*U73,2)</f>
        <v>6.06</v>
      </c>
      <c r="W73" s="219"/>
      <c r="X73" s="219" t="s">
        <v>114</v>
      </c>
      <c r="Y73" s="210"/>
      <c r="Z73" s="210"/>
      <c r="AA73" s="210"/>
      <c r="AB73" s="210"/>
      <c r="AC73" s="210"/>
      <c r="AD73" s="210"/>
      <c r="AE73" s="210"/>
      <c r="AF73" s="210"/>
      <c r="AG73" s="210" t="s">
        <v>115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17"/>
      <c r="B74" s="218"/>
      <c r="C74" s="253" t="s">
        <v>118</v>
      </c>
      <c r="D74" s="220"/>
      <c r="E74" s="221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0"/>
      <c r="Z74" s="210"/>
      <c r="AA74" s="210"/>
      <c r="AB74" s="210"/>
      <c r="AC74" s="210"/>
      <c r="AD74" s="210"/>
      <c r="AE74" s="210"/>
      <c r="AF74" s="210"/>
      <c r="AG74" s="210" t="s">
        <v>119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17"/>
      <c r="B75" s="218"/>
      <c r="C75" s="253" t="s">
        <v>134</v>
      </c>
      <c r="D75" s="220"/>
      <c r="E75" s="221">
        <v>22.8</v>
      </c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0"/>
      <c r="Z75" s="210"/>
      <c r="AA75" s="210"/>
      <c r="AB75" s="210"/>
      <c r="AC75" s="210"/>
      <c r="AD75" s="210"/>
      <c r="AE75" s="210"/>
      <c r="AF75" s="210"/>
      <c r="AG75" s="210" t="s">
        <v>119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17"/>
      <c r="B76" s="218"/>
      <c r="C76" s="253" t="s">
        <v>135</v>
      </c>
      <c r="D76" s="220"/>
      <c r="E76" s="221">
        <v>10.1</v>
      </c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0"/>
      <c r="Z76" s="210"/>
      <c r="AA76" s="210"/>
      <c r="AB76" s="210"/>
      <c r="AC76" s="210"/>
      <c r="AD76" s="210"/>
      <c r="AE76" s="210"/>
      <c r="AF76" s="210"/>
      <c r="AG76" s="210" t="s">
        <v>119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17"/>
      <c r="B77" s="218"/>
      <c r="C77" s="253" t="s">
        <v>139</v>
      </c>
      <c r="D77" s="220"/>
      <c r="E77" s="221">
        <v>144.1</v>
      </c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0"/>
      <c r="Z77" s="210"/>
      <c r="AA77" s="210"/>
      <c r="AB77" s="210"/>
      <c r="AC77" s="210"/>
      <c r="AD77" s="210"/>
      <c r="AE77" s="210"/>
      <c r="AF77" s="210"/>
      <c r="AG77" s="210" t="s">
        <v>119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17"/>
      <c r="B78" s="218"/>
      <c r="C78" s="253" t="s">
        <v>124</v>
      </c>
      <c r="D78" s="220"/>
      <c r="E78" s="221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0"/>
      <c r="Z78" s="210"/>
      <c r="AA78" s="210"/>
      <c r="AB78" s="210"/>
      <c r="AC78" s="210"/>
      <c r="AD78" s="210"/>
      <c r="AE78" s="210"/>
      <c r="AF78" s="210"/>
      <c r="AG78" s="210" t="s">
        <v>119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17"/>
      <c r="B79" s="218"/>
      <c r="C79" s="253" t="s">
        <v>140</v>
      </c>
      <c r="D79" s="220"/>
      <c r="E79" s="221">
        <v>125.9</v>
      </c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0"/>
      <c r="Z79" s="210"/>
      <c r="AA79" s="210"/>
      <c r="AB79" s="210"/>
      <c r="AC79" s="210"/>
      <c r="AD79" s="210"/>
      <c r="AE79" s="210"/>
      <c r="AF79" s="210"/>
      <c r="AG79" s="210" t="s">
        <v>119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31">
        <v>13</v>
      </c>
      <c r="B80" s="232" t="s">
        <v>168</v>
      </c>
      <c r="C80" s="251" t="s">
        <v>169</v>
      </c>
      <c r="D80" s="233" t="s">
        <v>170</v>
      </c>
      <c r="E80" s="234">
        <v>269.39999999999998</v>
      </c>
      <c r="F80" s="235"/>
      <c r="G80" s="236">
        <f>ROUND(E80*F80,2)</f>
        <v>0</v>
      </c>
      <c r="H80" s="235"/>
      <c r="I80" s="236">
        <f>ROUND(E80*H80,2)</f>
        <v>0</v>
      </c>
      <c r="J80" s="235"/>
      <c r="K80" s="236">
        <f>ROUND(E80*J80,2)</f>
        <v>0</v>
      </c>
      <c r="L80" s="236">
        <v>21</v>
      </c>
      <c r="M80" s="236">
        <f>G80*(1+L80/100)</f>
        <v>0</v>
      </c>
      <c r="N80" s="236">
        <v>0</v>
      </c>
      <c r="O80" s="236">
        <f>ROUND(E80*N80,2)</f>
        <v>0</v>
      </c>
      <c r="P80" s="236">
        <v>0.22</v>
      </c>
      <c r="Q80" s="236">
        <f>ROUND(E80*P80,2)</f>
        <v>59.27</v>
      </c>
      <c r="R80" s="236" t="s">
        <v>112</v>
      </c>
      <c r="S80" s="236" t="s">
        <v>113</v>
      </c>
      <c r="T80" s="237" t="s">
        <v>113</v>
      </c>
      <c r="U80" s="219">
        <v>0.14299999999999999</v>
      </c>
      <c r="V80" s="219">
        <f>ROUND(E80*U80,2)</f>
        <v>38.520000000000003</v>
      </c>
      <c r="W80" s="219"/>
      <c r="X80" s="219" t="s">
        <v>114</v>
      </c>
      <c r="Y80" s="210"/>
      <c r="Z80" s="210"/>
      <c r="AA80" s="210"/>
      <c r="AB80" s="210"/>
      <c r="AC80" s="210"/>
      <c r="AD80" s="210"/>
      <c r="AE80" s="210"/>
      <c r="AF80" s="210"/>
      <c r="AG80" s="210" t="s">
        <v>115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17"/>
      <c r="B81" s="218"/>
      <c r="C81" s="252" t="s">
        <v>171</v>
      </c>
      <c r="D81" s="238"/>
      <c r="E81" s="238"/>
      <c r="F81" s="238"/>
      <c r="G81" s="238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0"/>
      <c r="Z81" s="210"/>
      <c r="AA81" s="210"/>
      <c r="AB81" s="210"/>
      <c r="AC81" s="210"/>
      <c r="AD81" s="210"/>
      <c r="AE81" s="210"/>
      <c r="AF81" s="210"/>
      <c r="AG81" s="210" t="s">
        <v>117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39" t="str">
        <f>C81</f>
        <v>s vybouráním lože, s přemístěním hmot na skládku na vzdálenost do 3 m nebo naložením na dopravní prostředek</v>
      </c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17"/>
      <c r="B82" s="218"/>
      <c r="C82" s="253" t="s">
        <v>172</v>
      </c>
      <c r="D82" s="220"/>
      <c r="E82" s="221">
        <v>111</v>
      </c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0"/>
      <c r="Z82" s="210"/>
      <c r="AA82" s="210"/>
      <c r="AB82" s="210"/>
      <c r="AC82" s="210"/>
      <c r="AD82" s="210"/>
      <c r="AE82" s="210"/>
      <c r="AF82" s="210"/>
      <c r="AG82" s="210" t="s">
        <v>119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17"/>
      <c r="B83" s="218"/>
      <c r="C83" s="253" t="s">
        <v>173</v>
      </c>
      <c r="D83" s="220"/>
      <c r="E83" s="221">
        <v>158.4</v>
      </c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0"/>
      <c r="Z83" s="210"/>
      <c r="AA83" s="210"/>
      <c r="AB83" s="210"/>
      <c r="AC83" s="210"/>
      <c r="AD83" s="210"/>
      <c r="AE83" s="210"/>
      <c r="AF83" s="210"/>
      <c r="AG83" s="210" t="s">
        <v>119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31">
        <v>14</v>
      </c>
      <c r="B84" s="232" t="s">
        <v>174</v>
      </c>
      <c r="C84" s="251" t="s">
        <v>175</v>
      </c>
      <c r="D84" s="233" t="s">
        <v>170</v>
      </c>
      <c r="E84" s="234">
        <v>197.3</v>
      </c>
      <c r="F84" s="235"/>
      <c r="G84" s="236">
        <f>ROUND(E84*F84,2)</f>
        <v>0</v>
      </c>
      <c r="H84" s="235"/>
      <c r="I84" s="236">
        <f>ROUND(E84*H84,2)</f>
        <v>0</v>
      </c>
      <c r="J84" s="235"/>
      <c r="K84" s="236">
        <f>ROUND(E84*J84,2)</f>
        <v>0</v>
      </c>
      <c r="L84" s="236">
        <v>21</v>
      </c>
      <c r="M84" s="236">
        <f>G84*(1+L84/100)</f>
        <v>0</v>
      </c>
      <c r="N84" s="236">
        <v>0</v>
      </c>
      <c r="O84" s="236">
        <f>ROUND(E84*N84,2)</f>
        <v>0</v>
      </c>
      <c r="P84" s="236">
        <v>0.27</v>
      </c>
      <c r="Q84" s="236">
        <f>ROUND(E84*P84,2)</f>
        <v>53.27</v>
      </c>
      <c r="R84" s="236" t="s">
        <v>112</v>
      </c>
      <c r="S84" s="236" t="s">
        <v>113</v>
      </c>
      <c r="T84" s="237" t="s">
        <v>113</v>
      </c>
      <c r="U84" s="219">
        <v>0.123</v>
      </c>
      <c r="V84" s="219">
        <f>ROUND(E84*U84,2)</f>
        <v>24.27</v>
      </c>
      <c r="W84" s="219"/>
      <c r="X84" s="219" t="s">
        <v>114</v>
      </c>
      <c r="Y84" s="210"/>
      <c r="Z84" s="210"/>
      <c r="AA84" s="210"/>
      <c r="AB84" s="210"/>
      <c r="AC84" s="210"/>
      <c r="AD84" s="210"/>
      <c r="AE84" s="210"/>
      <c r="AF84" s="210"/>
      <c r="AG84" s="210" t="s">
        <v>115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17"/>
      <c r="B85" s="218"/>
      <c r="C85" s="252" t="s">
        <v>171</v>
      </c>
      <c r="D85" s="238"/>
      <c r="E85" s="238"/>
      <c r="F85" s="238"/>
      <c r="G85" s="238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0"/>
      <c r="Z85" s="210"/>
      <c r="AA85" s="210"/>
      <c r="AB85" s="210"/>
      <c r="AC85" s="210"/>
      <c r="AD85" s="210"/>
      <c r="AE85" s="210"/>
      <c r="AF85" s="210"/>
      <c r="AG85" s="210" t="s">
        <v>117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39" t="str">
        <f>C85</f>
        <v>s vybouráním lože, s přemístěním hmot na skládku na vzdálenost do 3 m nebo naložením na dopravní prostředek</v>
      </c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17"/>
      <c r="B86" s="218"/>
      <c r="C86" s="253" t="s">
        <v>176</v>
      </c>
      <c r="D86" s="220"/>
      <c r="E86" s="221">
        <v>171.5</v>
      </c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0"/>
      <c r="Z86" s="210"/>
      <c r="AA86" s="210"/>
      <c r="AB86" s="210"/>
      <c r="AC86" s="210"/>
      <c r="AD86" s="210"/>
      <c r="AE86" s="210"/>
      <c r="AF86" s="210"/>
      <c r="AG86" s="210" t="s">
        <v>119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17"/>
      <c r="B87" s="218"/>
      <c r="C87" s="253" t="s">
        <v>177</v>
      </c>
      <c r="D87" s="220"/>
      <c r="E87" s="221">
        <v>25.8</v>
      </c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0"/>
      <c r="Z87" s="210"/>
      <c r="AA87" s="210"/>
      <c r="AB87" s="210"/>
      <c r="AC87" s="210"/>
      <c r="AD87" s="210"/>
      <c r="AE87" s="210"/>
      <c r="AF87" s="210"/>
      <c r="AG87" s="210" t="s">
        <v>119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ht="22.5" outlineLevel="1" x14ac:dyDescent="0.2">
      <c r="A88" s="231">
        <v>15</v>
      </c>
      <c r="B88" s="232" t="s">
        <v>178</v>
      </c>
      <c r="C88" s="251" t="s">
        <v>179</v>
      </c>
      <c r="D88" s="233" t="s">
        <v>180</v>
      </c>
      <c r="E88" s="234">
        <v>116.62</v>
      </c>
      <c r="F88" s="235"/>
      <c r="G88" s="236">
        <f>ROUND(E88*F88,2)</f>
        <v>0</v>
      </c>
      <c r="H88" s="235"/>
      <c r="I88" s="236">
        <f>ROUND(E88*H88,2)</f>
        <v>0</v>
      </c>
      <c r="J88" s="235"/>
      <c r="K88" s="236">
        <f>ROUND(E88*J88,2)</f>
        <v>0</v>
      </c>
      <c r="L88" s="236">
        <v>21</v>
      </c>
      <c r="M88" s="236">
        <f>G88*(1+L88/100)</f>
        <v>0</v>
      </c>
      <c r="N88" s="236">
        <v>0</v>
      </c>
      <c r="O88" s="236">
        <f>ROUND(E88*N88,2)</f>
        <v>0</v>
      </c>
      <c r="P88" s="236">
        <v>0</v>
      </c>
      <c r="Q88" s="236">
        <f>ROUND(E88*P88,2)</f>
        <v>0</v>
      </c>
      <c r="R88" s="236" t="s">
        <v>181</v>
      </c>
      <c r="S88" s="236" t="s">
        <v>113</v>
      </c>
      <c r="T88" s="237" t="s">
        <v>113</v>
      </c>
      <c r="U88" s="219">
        <v>0.36799999999999999</v>
      </c>
      <c r="V88" s="219">
        <f>ROUND(E88*U88,2)</f>
        <v>42.92</v>
      </c>
      <c r="W88" s="219"/>
      <c r="X88" s="219" t="s">
        <v>114</v>
      </c>
      <c r="Y88" s="210"/>
      <c r="Z88" s="210"/>
      <c r="AA88" s="210"/>
      <c r="AB88" s="210"/>
      <c r="AC88" s="210"/>
      <c r="AD88" s="210"/>
      <c r="AE88" s="210"/>
      <c r="AF88" s="210"/>
      <c r="AG88" s="210" t="s">
        <v>115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17"/>
      <c r="B89" s="218"/>
      <c r="C89" s="252" t="s">
        <v>182</v>
      </c>
      <c r="D89" s="238"/>
      <c r="E89" s="238"/>
      <c r="F89" s="238"/>
      <c r="G89" s="238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0"/>
      <c r="Z89" s="210"/>
      <c r="AA89" s="210"/>
      <c r="AB89" s="210"/>
      <c r="AC89" s="210"/>
      <c r="AD89" s="210"/>
      <c r="AE89" s="210"/>
      <c r="AF89" s="210"/>
      <c r="AG89" s="210" t="s">
        <v>117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17"/>
      <c r="B90" s="218"/>
      <c r="C90" s="253" t="s">
        <v>118</v>
      </c>
      <c r="D90" s="220"/>
      <c r="E90" s="221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0"/>
      <c r="Z90" s="210"/>
      <c r="AA90" s="210"/>
      <c r="AB90" s="210"/>
      <c r="AC90" s="210"/>
      <c r="AD90" s="210"/>
      <c r="AE90" s="210"/>
      <c r="AF90" s="210"/>
      <c r="AG90" s="210" t="s">
        <v>119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17"/>
      <c r="B91" s="218"/>
      <c r="C91" s="253" t="s">
        <v>183</v>
      </c>
      <c r="D91" s="220"/>
      <c r="E91" s="221">
        <v>45.75</v>
      </c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0"/>
      <c r="Z91" s="210"/>
      <c r="AA91" s="210"/>
      <c r="AB91" s="210"/>
      <c r="AC91" s="210"/>
      <c r="AD91" s="210"/>
      <c r="AE91" s="210"/>
      <c r="AF91" s="210"/>
      <c r="AG91" s="210" t="s">
        <v>119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17"/>
      <c r="B92" s="218"/>
      <c r="C92" s="253" t="s">
        <v>184</v>
      </c>
      <c r="D92" s="220"/>
      <c r="E92" s="221">
        <v>10.17</v>
      </c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0"/>
      <c r="Z92" s="210"/>
      <c r="AA92" s="210"/>
      <c r="AB92" s="210"/>
      <c r="AC92" s="210"/>
      <c r="AD92" s="210"/>
      <c r="AE92" s="210"/>
      <c r="AF92" s="210"/>
      <c r="AG92" s="210" t="s">
        <v>119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17"/>
      <c r="B93" s="218"/>
      <c r="C93" s="253" t="s">
        <v>124</v>
      </c>
      <c r="D93" s="220"/>
      <c r="E93" s="221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0"/>
      <c r="Z93" s="210"/>
      <c r="AA93" s="210"/>
      <c r="AB93" s="210"/>
      <c r="AC93" s="210"/>
      <c r="AD93" s="210"/>
      <c r="AE93" s="210"/>
      <c r="AF93" s="210"/>
      <c r="AG93" s="210" t="s">
        <v>119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17"/>
      <c r="B94" s="218"/>
      <c r="C94" s="253" t="s">
        <v>185</v>
      </c>
      <c r="D94" s="220"/>
      <c r="E94" s="221">
        <v>33.475000000000001</v>
      </c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0"/>
      <c r="Z94" s="210"/>
      <c r="AA94" s="210"/>
      <c r="AB94" s="210"/>
      <c r="AC94" s="210"/>
      <c r="AD94" s="210"/>
      <c r="AE94" s="210"/>
      <c r="AF94" s="210"/>
      <c r="AG94" s="210" t="s">
        <v>119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17"/>
      <c r="B95" s="218"/>
      <c r="C95" s="253" t="s">
        <v>186</v>
      </c>
      <c r="D95" s="220"/>
      <c r="E95" s="221">
        <v>27.225000000000001</v>
      </c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0"/>
      <c r="Z95" s="210"/>
      <c r="AA95" s="210"/>
      <c r="AB95" s="210"/>
      <c r="AC95" s="210"/>
      <c r="AD95" s="210"/>
      <c r="AE95" s="210"/>
      <c r="AF95" s="210"/>
      <c r="AG95" s="210" t="s">
        <v>119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ht="22.5" outlineLevel="1" x14ac:dyDescent="0.2">
      <c r="A96" s="231">
        <v>16</v>
      </c>
      <c r="B96" s="232" t="s">
        <v>187</v>
      </c>
      <c r="C96" s="251" t="s">
        <v>188</v>
      </c>
      <c r="D96" s="233" t="s">
        <v>180</v>
      </c>
      <c r="E96" s="234">
        <v>58.31</v>
      </c>
      <c r="F96" s="235"/>
      <c r="G96" s="236">
        <f>ROUND(E96*F96,2)</f>
        <v>0</v>
      </c>
      <c r="H96" s="235"/>
      <c r="I96" s="236">
        <f>ROUND(E96*H96,2)</f>
        <v>0</v>
      </c>
      <c r="J96" s="235"/>
      <c r="K96" s="236">
        <f>ROUND(E96*J96,2)</f>
        <v>0</v>
      </c>
      <c r="L96" s="236">
        <v>21</v>
      </c>
      <c r="M96" s="236">
        <f>G96*(1+L96/100)</f>
        <v>0</v>
      </c>
      <c r="N96" s="236">
        <v>0</v>
      </c>
      <c r="O96" s="236">
        <f>ROUND(E96*N96,2)</f>
        <v>0</v>
      </c>
      <c r="P96" s="236">
        <v>0</v>
      </c>
      <c r="Q96" s="236">
        <f>ROUND(E96*P96,2)</f>
        <v>0</v>
      </c>
      <c r="R96" s="236" t="s">
        <v>181</v>
      </c>
      <c r="S96" s="236" t="s">
        <v>113</v>
      </c>
      <c r="T96" s="237" t="s">
        <v>113</v>
      </c>
      <c r="U96" s="219">
        <v>5.8000000000000003E-2</v>
      </c>
      <c r="V96" s="219">
        <f>ROUND(E96*U96,2)</f>
        <v>3.38</v>
      </c>
      <c r="W96" s="219"/>
      <c r="X96" s="219" t="s">
        <v>114</v>
      </c>
      <c r="Y96" s="210"/>
      <c r="Z96" s="210"/>
      <c r="AA96" s="210"/>
      <c r="AB96" s="210"/>
      <c r="AC96" s="210"/>
      <c r="AD96" s="210"/>
      <c r="AE96" s="210"/>
      <c r="AF96" s="210"/>
      <c r="AG96" s="210" t="s">
        <v>115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17"/>
      <c r="B97" s="218"/>
      <c r="C97" s="252" t="s">
        <v>182</v>
      </c>
      <c r="D97" s="238"/>
      <c r="E97" s="238"/>
      <c r="F97" s="238"/>
      <c r="G97" s="238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0"/>
      <c r="Z97" s="210"/>
      <c r="AA97" s="210"/>
      <c r="AB97" s="210"/>
      <c r="AC97" s="210"/>
      <c r="AD97" s="210"/>
      <c r="AE97" s="210"/>
      <c r="AF97" s="210"/>
      <c r="AG97" s="210" t="s">
        <v>117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">
      <c r="A98" s="217"/>
      <c r="B98" s="218"/>
      <c r="C98" s="253" t="s">
        <v>189</v>
      </c>
      <c r="D98" s="220"/>
      <c r="E98" s="221">
        <v>116.62</v>
      </c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0"/>
      <c r="Z98" s="210"/>
      <c r="AA98" s="210"/>
      <c r="AB98" s="210"/>
      <c r="AC98" s="210"/>
      <c r="AD98" s="210"/>
      <c r="AE98" s="210"/>
      <c r="AF98" s="210"/>
      <c r="AG98" s="210" t="s">
        <v>119</v>
      </c>
      <c r="AH98" s="210">
        <v>5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17"/>
      <c r="B99" s="218"/>
      <c r="C99" s="254" t="s">
        <v>190</v>
      </c>
      <c r="D99" s="222"/>
      <c r="E99" s="223">
        <v>-58.31</v>
      </c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0"/>
      <c r="Z99" s="210"/>
      <c r="AA99" s="210"/>
      <c r="AB99" s="210"/>
      <c r="AC99" s="210"/>
      <c r="AD99" s="210"/>
      <c r="AE99" s="210"/>
      <c r="AF99" s="210"/>
      <c r="AG99" s="210" t="s">
        <v>119</v>
      </c>
      <c r="AH99" s="210">
        <v>4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ht="22.5" outlineLevel="1" x14ac:dyDescent="0.2">
      <c r="A100" s="231">
        <v>17</v>
      </c>
      <c r="B100" s="232" t="s">
        <v>191</v>
      </c>
      <c r="C100" s="251" t="s">
        <v>192</v>
      </c>
      <c r="D100" s="233" t="s">
        <v>180</v>
      </c>
      <c r="E100" s="234">
        <v>6.75</v>
      </c>
      <c r="F100" s="235"/>
      <c r="G100" s="236">
        <f>ROUND(E100*F100,2)</f>
        <v>0</v>
      </c>
      <c r="H100" s="235"/>
      <c r="I100" s="236">
        <f>ROUND(E100*H100,2)</f>
        <v>0</v>
      </c>
      <c r="J100" s="235"/>
      <c r="K100" s="236">
        <f>ROUND(E100*J100,2)</f>
        <v>0</v>
      </c>
      <c r="L100" s="236">
        <v>21</v>
      </c>
      <c r="M100" s="236">
        <f>G100*(1+L100/100)</f>
        <v>0</v>
      </c>
      <c r="N100" s="236">
        <v>0</v>
      </c>
      <c r="O100" s="236">
        <f>ROUND(E100*N100,2)</f>
        <v>0</v>
      </c>
      <c r="P100" s="236">
        <v>2</v>
      </c>
      <c r="Q100" s="236">
        <f>ROUND(E100*P100,2)</f>
        <v>13.5</v>
      </c>
      <c r="R100" s="236" t="s">
        <v>181</v>
      </c>
      <c r="S100" s="236" t="s">
        <v>113</v>
      </c>
      <c r="T100" s="237" t="s">
        <v>113</v>
      </c>
      <c r="U100" s="219">
        <v>4.3929999999999998</v>
      </c>
      <c r="V100" s="219">
        <f>ROUND(E100*U100,2)</f>
        <v>29.65</v>
      </c>
      <c r="W100" s="219"/>
      <c r="X100" s="219" t="s">
        <v>114</v>
      </c>
      <c r="Y100" s="210"/>
      <c r="Z100" s="210"/>
      <c r="AA100" s="210"/>
      <c r="AB100" s="210"/>
      <c r="AC100" s="210"/>
      <c r="AD100" s="210"/>
      <c r="AE100" s="210"/>
      <c r="AF100" s="210"/>
      <c r="AG100" s="210" t="s">
        <v>115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">
      <c r="A101" s="217"/>
      <c r="B101" s="218"/>
      <c r="C101" s="252" t="s">
        <v>193</v>
      </c>
      <c r="D101" s="238"/>
      <c r="E101" s="238"/>
      <c r="F101" s="238"/>
      <c r="G101" s="238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0"/>
      <c r="Z101" s="210"/>
      <c r="AA101" s="210"/>
      <c r="AB101" s="210"/>
      <c r="AC101" s="210"/>
      <c r="AD101" s="210"/>
      <c r="AE101" s="210"/>
      <c r="AF101" s="210"/>
      <c r="AG101" s="210" t="s">
        <v>117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17"/>
      <c r="B102" s="218"/>
      <c r="C102" s="253" t="s">
        <v>194</v>
      </c>
      <c r="D102" s="220"/>
      <c r="E102" s="221">
        <v>6.75</v>
      </c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0"/>
      <c r="Z102" s="210"/>
      <c r="AA102" s="210"/>
      <c r="AB102" s="210"/>
      <c r="AC102" s="210"/>
      <c r="AD102" s="210"/>
      <c r="AE102" s="210"/>
      <c r="AF102" s="210"/>
      <c r="AG102" s="210" t="s">
        <v>119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31">
        <v>18</v>
      </c>
      <c r="B103" s="232" t="s">
        <v>195</v>
      </c>
      <c r="C103" s="251" t="s">
        <v>196</v>
      </c>
      <c r="D103" s="233" t="s">
        <v>180</v>
      </c>
      <c r="E103" s="234">
        <v>56.5</v>
      </c>
      <c r="F103" s="235"/>
      <c r="G103" s="236">
        <f>ROUND(E103*F103,2)</f>
        <v>0</v>
      </c>
      <c r="H103" s="235"/>
      <c r="I103" s="236">
        <f>ROUND(E103*H103,2)</f>
        <v>0</v>
      </c>
      <c r="J103" s="235"/>
      <c r="K103" s="236">
        <f>ROUND(E103*J103,2)</f>
        <v>0</v>
      </c>
      <c r="L103" s="236">
        <v>21</v>
      </c>
      <c r="M103" s="236">
        <f>G103*(1+L103/100)</f>
        <v>0</v>
      </c>
      <c r="N103" s="236">
        <v>0</v>
      </c>
      <c r="O103" s="236">
        <f>ROUND(E103*N103,2)</f>
        <v>0</v>
      </c>
      <c r="P103" s="236">
        <v>0</v>
      </c>
      <c r="Q103" s="236">
        <f>ROUND(E103*P103,2)</f>
        <v>0</v>
      </c>
      <c r="R103" s="236" t="s">
        <v>181</v>
      </c>
      <c r="S103" s="236" t="s">
        <v>113</v>
      </c>
      <c r="T103" s="237" t="s">
        <v>113</v>
      </c>
      <c r="U103" s="219">
        <v>0.26666000000000001</v>
      </c>
      <c r="V103" s="219">
        <f>ROUND(E103*U103,2)</f>
        <v>15.07</v>
      </c>
      <c r="W103" s="219"/>
      <c r="X103" s="219" t="s">
        <v>114</v>
      </c>
      <c r="Y103" s="210"/>
      <c r="Z103" s="210"/>
      <c r="AA103" s="210"/>
      <c r="AB103" s="210"/>
      <c r="AC103" s="210"/>
      <c r="AD103" s="210"/>
      <c r="AE103" s="210"/>
      <c r="AF103" s="210"/>
      <c r="AG103" s="210" t="s">
        <v>115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ht="33.75" outlineLevel="1" x14ac:dyDescent="0.2">
      <c r="A104" s="217"/>
      <c r="B104" s="218"/>
      <c r="C104" s="252" t="s">
        <v>197</v>
      </c>
      <c r="D104" s="238"/>
      <c r="E104" s="238"/>
      <c r="F104" s="238"/>
      <c r="G104" s="238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0"/>
      <c r="Z104" s="210"/>
      <c r="AA104" s="210"/>
      <c r="AB104" s="210"/>
      <c r="AC104" s="210"/>
      <c r="AD104" s="210"/>
      <c r="AE104" s="210"/>
      <c r="AF104" s="210"/>
      <c r="AG104" s="210" t="s">
        <v>117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39" t="str">
        <f>C104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17"/>
      <c r="B105" s="218"/>
      <c r="C105" s="253" t="s">
        <v>198</v>
      </c>
      <c r="D105" s="220"/>
      <c r="E105" s="221">
        <v>24.5</v>
      </c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0"/>
      <c r="Z105" s="210"/>
      <c r="AA105" s="210"/>
      <c r="AB105" s="210"/>
      <c r="AC105" s="210"/>
      <c r="AD105" s="210"/>
      <c r="AE105" s="210"/>
      <c r="AF105" s="210"/>
      <c r="AG105" s="210" t="s">
        <v>119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17"/>
      <c r="B106" s="218"/>
      <c r="C106" s="253" t="s">
        <v>199</v>
      </c>
      <c r="D106" s="220"/>
      <c r="E106" s="221">
        <v>32</v>
      </c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0"/>
      <c r="Z106" s="210"/>
      <c r="AA106" s="210"/>
      <c r="AB106" s="210"/>
      <c r="AC106" s="210"/>
      <c r="AD106" s="210"/>
      <c r="AE106" s="210"/>
      <c r="AF106" s="210"/>
      <c r="AG106" s="210" t="s">
        <v>119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31">
        <v>19</v>
      </c>
      <c r="B107" s="232" t="s">
        <v>200</v>
      </c>
      <c r="C107" s="251" t="s">
        <v>201</v>
      </c>
      <c r="D107" s="233" t="s">
        <v>180</v>
      </c>
      <c r="E107" s="234">
        <v>28.25</v>
      </c>
      <c r="F107" s="235"/>
      <c r="G107" s="236">
        <f>ROUND(E107*F107,2)</f>
        <v>0</v>
      </c>
      <c r="H107" s="235"/>
      <c r="I107" s="236">
        <f>ROUND(E107*H107,2)</f>
        <v>0</v>
      </c>
      <c r="J107" s="235"/>
      <c r="K107" s="236">
        <f>ROUND(E107*J107,2)</f>
        <v>0</v>
      </c>
      <c r="L107" s="236">
        <v>21</v>
      </c>
      <c r="M107" s="236">
        <f>G107*(1+L107/100)</f>
        <v>0</v>
      </c>
      <c r="N107" s="236">
        <v>0</v>
      </c>
      <c r="O107" s="236">
        <f>ROUND(E107*N107,2)</f>
        <v>0</v>
      </c>
      <c r="P107" s="236">
        <v>0</v>
      </c>
      <c r="Q107" s="236">
        <f>ROUND(E107*P107,2)</f>
        <v>0</v>
      </c>
      <c r="R107" s="236" t="s">
        <v>181</v>
      </c>
      <c r="S107" s="236" t="s">
        <v>113</v>
      </c>
      <c r="T107" s="237" t="s">
        <v>113</v>
      </c>
      <c r="U107" s="219">
        <v>4.3099999999999999E-2</v>
      </c>
      <c r="V107" s="219">
        <f>ROUND(E107*U107,2)</f>
        <v>1.22</v>
      </c>
      <c r="W107" s="219"/>
      <c r="X107" s="219" t="s">
        <v>114</v>
      </c>
      <c r="Y107" s="210"/>
      <c r="Z107" s="210"/>
      <c r="AA107" s="210"/>
      <c r="AB107" s="210"/>
      <c r="AC107" s="210"/>
      <c r="AD107" s="210"/>
      <c r="AE107" s="210"/>
      <c r="AF107" s="210"/>
      <c r="AG107" s="210" t="s">
        <v>115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ht="33.75" outlineLevel="1" x14ac:dyDescent="0.2">
      <c r="A108" s="217"/>
      <c r="B108" s="218"/>
      <c r="C108" s="252" t="s">
        <v>197</v>
      </c>
      <c r="D108" s="238"/>
      <c r="E108" s="238"/>
      <c r="F108" s="238"/>
      <c r="G108" s="238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0"/>
      <c r="Z108" s="210"/>
      <c r="AA108" s="210"/>
      <c r="AB108" s="210"/>
      <c r="AC108" s="210"/>
      <c r="AD108" s="210"/>
      <c r="AE108" s="210"/>
      <c r="AF108" s="210"/>
      <c r="AG108" s="210" t="s">
        <v>117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39" t="str">
        <f>C108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08" s="210"/>
      <c r="BC108" s="210"/>
      <c r="BD108" s="210"/>
      <c r="BE108" s="210"/>
      <c r="BF108" s="210"/>
      <c r="BG108" s="210"/>
      <c r="BH108" s="210"/>
    </row>
    <row r="109" spans="1:60" outlineLevel="1" x14ac:dyDescent="0.2">
      <c r="A109" s="217"/>
      <c r="B109" s="218"/>
      <c r="C109" s="253" t="s">
        <v>202</v>
      </c>
      <c r="D109" s="220"/>
      <c r="E109" s="221">
        <v>56.5</v>
      </c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0"/>
      <c r="Z109" s="210"/>
      <c r="AA109" s="210"/>
      <c r="AB109" s="210"/>
      <c r="AC109" s="210"/>
      <c r="AD109" s="210"/>
      <c r="AE109" s="210"/>
      <c r="AF109" s="210"/>
      <c r="AG109" s="210" t="s">
        <v>119</v>
      </c>
      <c r="AH109" s="210">
        <v>5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17"/>
      <c r="B110" s="218"/>
      <c r="C110" s="254" t="s">
        <v>190</v>
      </c>
      <c r="D110" s="222"/>
      <c r="E110" s="223">
        <v>-28.25</v>
      </c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0"/>
      <c r="Z110" s="210"/>
      <c r="AA110" s="210"/>
      <c r="AB110" s="210"/>
      <c r="AC110" s="210"/>
      <c r="AD110" s="210"/>
      <c r="AE110" s="210"/>
      <c r="AF110" s="210"/>
      <c r="AG110" s="210" t="s">
        <v>119</v>
      </c>
      <c r="AH110" s="210">
        <v>4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">
      <c r="A111" s="231">
        <v>20</v>
      </c>
      <c r="B111" s="232" t="s">
        <v>203</v>
      </c>
      <c r="C111" s="251" t="s">
        <v>204</v>
      </c>
      <c r="D111" s="233" t="s">
        <v>111</v>
      </c>
      <c r="E111" s="234">
        <v>60</v>
      </c>
      <c r="F111" s="235"/>
      <c r="G111" s="236">
        <f>ROUND(E111*F111,2)</f>
        <v>0</v>
      </c>
      <c r="H111" s="235"/>
      <c r="I111" s="236">
        <f>ROUND(E111*H111,2)</f>
        <v>0</v>
      </c>
      <c r="J111" s="235"/>
      <c r="K111" s="236">
        <f>ROUND(E111*J111,2)</f>
        <v>0</v>
      </c>
      <c r="L111" s="236">
        <v>21</v>
      </c>
      <c r="M111" s="236">
        <f>G111*(1+L111/100)</f>
        <v>0</v>
      </c>
      <c r="N111" s="236">
        <v>6.9999999999999999E-4</v>
      </c>
      <c r="O111" s="236">
        <f>ROUND(E111*N111,2)</f>
        <v>0.04</v>
      </c>
      <c r="P111" s="236">
        <v>0</v>
      </c>
      <c r="Q111" s="236">
        <f>ROUND(E111*P111,2)</f>
        <v>0</v>
      </c>
      <c r="R111" s="236" t="s">
        <v>181</v>
      </c>
      <c r="S111" s="236" t="s">
        <v>113</v>
      </c>
      <c r="T111" s="237" t="s">
        <v>113</v>
      </c>
      <c r="U111" s="219">
        <v>0.156</v>
      </c>
      <c r="V111" s="219">
        <f>ROUND(E111*U111,2)</f>
        <v>9.36</v>
      </c>
      <c r="W111" s="219"/>
      <c r="X111" s="219" t="s">
        <v>114</v>
      </c>
      <c r="Y111" s="210"/>
      <c r="Z111" s="210"/>
      <c r="AA111" s="210"/>
      <c r="AB111" s="210"/>
      <c r="AC111" s="210"/>
      <c r="AD111" s="210"/>
      <c r="AE111" s="210"/>
      <c r="AF111" s="210"/>
      <c r="AG111" s="210" t="s">
        <v>115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17"/>
      <c r="B112" s="218"/>
      <c r="C112" s="253" t="s">
        <v>205</v>
      </c>
      <c r="D112" s="220"/>
      <c r="E112" s="221">
        <v>28</v>
      </c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0"/>
      <c r="Z112" s="210"/>
      <c r="AA112" s="210"/>
      <c r="AB112" s="210"/>
      <c r="AC112" s="210"/>
      <c r="AD112" s="210"/>
      <c r="AE112" s="210"/>
      <c r="AF112" s="210"/>
      <c r="AG112" s="210" t="s">
        <v>119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17"/>
      <c r="B113" s="218"/>
      <c r="C113" s="253" t="s">
        <v>206</v>
      </c>
      <c r="D113" s="220"/>
      <c r="E113" s="221">
        <v>32</v>
      </c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0"/>
      <c r="Z113" s="210"/>
      <c r="AA113" s="210"/>
      <c r="AB113" s="210"/>
      <c r="AC113" s="210"/>
      <c r="AD113" s="210"/>
      <c r="AE113" s="210"/>
      <c r="AF113" s="210"/>
      <c r="AG113" s="210" t="s">
        <v>119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31">
        <v>21</v>
      </c>
      <c r="B114" s="232" t="s">
        <v>207</v>
      </c>
      <c r="C114" s="251" t="s">
        <v>208</v>
      </c>
      <c r="D114" s="233" t="s">
        <v>111</v>
      </c>
      <c r="E114" s="234">
        <v>60</v>
      </c>
      <c r="F114" s="235"/>
      <c r="G114" s="236">
        <f>ROUND(E114*F114,2)</f>
        <v>0</v>
      </c>
      <c r="H114" s="235"/>
      <c r="I114" s="236">
        <f>ROUND(E114*H114,2)</f>
        <v>0</v>
      </c>
      <c r="J114" s="235"/>
      <c r="K114" s="236">
        <f>ROUND(E114*J114,2)</f>
        <v>0</v>
      </c>
      <c r="L114" s="236">
        <v>21</v>
      </c>
      <c r="M114" s="236">
        <f>G114*(1+L114/100)</f>
        <v>0</v>
      </c>
      <c r="N114" s="236">
        <v>0</v>
      </c>
      <c r="O114" s="236">
        <f>ROUND(E114*N114,2)</f>
        <v>0</v>
      </c>
      <c r="P114" s="236">
        <v>0</v>
      </c>
      <c r="Q114" s="236">
        <f>ROUND(E114*P114,2)</f>
        <v>0</v>
      </c>
      <c r="R114" s="236" t="s">
        <v>181</v>
      </c>
      <c r="S114" s="236" t="s">
        <v>113</v>
      </c>
      <c r="T114" s="237" t="s">
        <v>113</v>
      </c>
      <c r="U114" s="219">
        <v>9.5000000000000001E-2</v>
      </c>
      <c r="V114" s="219">
        <f>ROUND(E114*U114,2)</f>
        <v>5.7</v>
      </c>
      <c r="W114" s="219"/>
      <c r="X114" s="219" t="s">
        <v>114</v>
      </c>
      <c r="Y114" s="210"/>
      <c r="Z114" s="210"/>
      <c r="AA114" s="210"/>
      <c r="AB114" s="210"/>
      <c r="AC114" s="210"/>
      <c r="AD114" s="210"/>
      <c r="AE114" s="210"/>
      <c r="AF114" s="210"/>
      <c r="AG114" s="210" t="s">
        <v>115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17"/>
      <c r="B115" s="218"/>
      <c r="C115" s="252" t="s">
        <v>209</v>
      </c>
      <c r="D115" s="238"/>
      <c r="E115" s="238"/>
      <c r="F115" s="238"/>
      <c r="G115" s="238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0"/>
      <c r="Z115" s="210"/>
      <c r="AA115" s="210"/>
      <c r="AB115" s="210"/>
      <c r="AC115" s="210"/>
      <c r="AD115" s="210"/>
      <c r="AE115" s="210"/>
      <c r="AF115" s="210"/>
      <c r="AG115" s="210" t="s">
        <v>117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17"/>
      <c r="B116" s="218"/>
      <c r="C116" s="253" t="s">
        <v>210</v>
      </c>
      <c r="D116" s="220"/>
      <c r="E116" s="221">
        <v>60</v>
      </c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0"/>
      <c r="Z116" s="210"/>
      <c r="AA116" s="210"/>
      <c r="AB116" s="210"/>
      <c r="AC116" s="210"/>
      <c r="AD116" s="210"/>
      <c r="AE116" s="210"/>
      <c r="AF116" s="210"/>
      <c r="AG116" s="210" t="s">
        <v>119</v>
      </c>
      <c r="AH116" s="210">
        <v>5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ht="22.5" outlineLevel="1" x14ac:dyDescent="0.2">
      <c r="A117" s="231">
        <v>22</v>
      </c>
      <c r="B117" s="232" t="s">
        <v>211</v>
      </c>
      <c r="C117" s="251" t="s">
        <v>212</v>
      </c>
      <c r="D117" s="233" t="s">
        <v>180</v>
      </c>
      <c r="E117" s="234">
        <v>307.2525</v>
      </c>
      <c r="F117" s="235"/>
      <c r="G117" s="236">
        <f>ROUND(E117*F117,2)</f>
        <v>0</v>
      </c>
      <c r="H117" s="235"/>
      <c r="I117" s="236">
        <f>ROUND(E117*H117,2)</f>
        <v>0</v>
      </c>
      <c r="J117" s="235"/>
      <c r="K117" s="236">
        <f>ROUND(E117*J117,2)</f>
        <v>0</v>
      </c>
      <c r="L117" s="236">
        <v>21</v>
      </c>
      <c r="M117" s="236">
        <f>G117*(1+L117/100)</f>
        <v>0</v>
      </c>
      <c r="N117" s="236">
        <v>0</v>
      </c>
      <c r="O117" s="236">
        <f>ROUND(E117*N117,2)</f>
        <v>0</v>
      </c>
      <c r="P117" s="236">
        <v>0</v>
      </c>
      <c r="Q117" s="236">
        <f>ROUND(E117*P117,2)</f>
        <v>0</v>
      </c>
      <c r="R117" s="236" t="s">
        <v>181</v>
      </c>
      <c r="S117" s="236" t="s">
        <v>113</v>
      </c>
      <c r="T117" s="237" t="s">
        <v>113</v>
      </c>
      <c r="U117" s="219">
        <v>1.0999999999999999E-2</v>
      </c>
      <c r="V117" s="219">
        <f>ROUND(E117*U117,2)</f>
        <v>3.38</v>
      </c>
      <c r="W117" s="219"/>
      <c r="X117" s="219" t="s">
        <v>114</v>
      </c>
      <c r="Y117" s="210"/>
      <c r="Z117" s="210"/>
      <c r="AA117" s="210"/>
      <c r="AB117" s="210"/>
      <c r="AC117" s="210"/>
      <c r="AD117" s="210"/>
      <c r="AE117" s="210"/>
      <c r="AF117" s="210"/>
      <c r="AG117" s="210" t="s">
        <v>115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">
      <c r="A118" s="217"/>
      <c r="B118" s="218"/>
      <c r="C118" s="252" t="s">
        <v>213</v>
      </c>
      <c r="D118" s="238"/>
      <c r="E118" s="238"/>
      <c r="F118" s="238"/>
      <c r="G118" s="238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0"/>
      <c r="Z118" s="210"/>
      <c r="AA118" s="210"/>
      <c r="AB118" s="210"/>
      <c r="AC118" s="210"/>
      <c r="AD118" s="210"/>
      <c r="AE118" s="210"/>
      <c r="AF118" s="210"/>
      <c r="AG118" s="210" t="s">
        <v>117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17"/>
      <c r="B119" s="218"/>
      <c r="C119" s="253" t="s">
        <v>189</v>
      </c>
      <c r="D119" s="220"/>
      <c r="E119" s="221">
        <v>116.62</v>
      </c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0"/>
      <c r="Z119" s="210"/>
      <c r="AA119" s="210"/>
      <c r="AB119" s="210"/>
      <c r="AC119" s="210"/>
      <c r="AD119" s="210"/>
      <c r="AE119" s="210"/>
      <c r="AF119" s="210"/>
      <c r="AG119" s="210" t="s">
        <v>119</v>
      </c>
      <c r="AH119" s="210">
        <v>5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">
      <c r="A120" s="217"/>
      <c r="B120" s="218"/>
      <c r="C120" s="253" t="s">
        <v>214</v>
      </c>
      <c r="D120" s="220"/>
      <c r="E120" s="221">
        <v>59.505000000000003</v>
      </c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0"/>
      <c r="Z120" s="210"/>
      <c r="AA120" s="210"/>
      <c r="AB120" s="210"/>
      <c r="AC120" s="210"/>
      <c r="AD120" s="210"/>
      <c r="AE120" s="210"/>
      <c r="AF120" s="210"/>
      <c r="AG120" s="210" t="s">
        <v>119</v>
      </c>
      <c r="AH120" s="210">
        <v>5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17"/>
      <c r="B121" s="218"/>
      <c r="C121" s="253" t="s">
        <v>215</v>
      </c>
      <c r="D121" s="220"/>
      <c r="E121" s="221">
        <v>120.19</v>
      </c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0"/>
      <c r="Z121" s="210"/>
      <c r="AA121" s="210"/>
      <c r="AB121" s="210"/>
      <c r="AC121" s="210"/>
      <c r="AD121" s="210"/>
      <c r="AE121" s="210"/>
      <c r="AF121" s="210"/>
      <c r="AG121" s="210" t="s">
        <v>119</v>
      </c>
      <c r="AH121" s="210">
        <v>5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">
      <c r="A122" s="217"/>
      <c r="B122" s="218"/>
      <c r="C122" s="253" t="s">
        <v>202</v>
      </c>
      <c r="D122" s="220"/>
      <c r="E122" s="221">
        <v>56.5</v>
      </c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0"/>
      <c r="Z122" s="210"/>
      <c r="AA122" s="210"/>
      <c r="AB122" s="210"/>
      <c r="AC122" s="210"/>
      <c r="AD122" s="210"/>
      <c r="AE122" s="210"/>
      <c r="AF122" s="210"/>
      <c r="AG122" s="210" t="s">
        <v>119</v>
      </c>
      <c r="AH122" s="210">
        <v>5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17"/>
      <c r="B123" s="218"/>
      <c r="C123" s="253" t="s">
        <v>216</v>
      </c>
      <c r="D123" s="220"/>
      <c r="E123" s="221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0"/>
      <c r="Z123" s="210"/>
      <c r="AA123" s="210"/>
      <c r="AB123" s="210"/>
      <c r="AC123" s="210"/>
      <c r="AD123" s="210"/>
      <c r="AE123" s="210"/>
      <c r="AF123" s="210"/>
      <c r="AG123" s="210" t="s">
        <v>119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">
      <c r="A124" s="217"/>
      <c r="B124" s="218"/>
      <c r="C124" s="253" t="s">
        <v>217</v>
      </c>
      <c r="D124" s="220"/>
      <c r="E124" s="221">
        <v>-45.5625</v>
      </c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0"/>
      <c r="Z124" s="210"/>
      <c r="AA124" s="210"/>
      <c r="AB124" s="210"/>
      <c r="AC124" s="210"/>
      <c r="AD124" s="210"/>
      <c r="AE124" s="210"/>
      <c r="AF124" s="210"/>
      <c r="AG124" s="210" t="s">
        <v>119</v>
      </c>
      <c r="AH124" s="210">
        <v>5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ht="33.75" outlineLevel="1" x14ac:dyDescent="0.2">
      <c r="A125" s="231">
        <v>23</v>
      </c>
      <c r="B125" s="232" t="s">
        <v>218</v>
      </c>
      <c r="C125" s="251" t="s">
        <v>219</v>
      </c>
      <c r="D125" s="233" t="s">
        <v>180</v>
      </c>
      <c r="E125" s="234">
        <v>5223.2924999999996</v>
      </c>
      <c r="F125" s="235"/>
      <c r="G125" s="236">
        <f>ROUND(E125*F125,2)</f>
        <v>0</v>
      </c>
      <c r="H125" s="235"/>
      <c r="I125" s="236">
        <f>ROUND(E125*H125,2)</f>
        <v>0</v>
      </c>
      <c r="J125" s="235"/>
      <c r="K125" s="236">
        <f>ROUND(E125*J125,2)</f>
        <v>0</v>
      </c>
      <c r="L125" s="236">
        <v>21</v>
      </c>
      <c r="M125" s="236">
        <f>G125*(1+L125/100)</f>
        <v>0</v>
      </c>
      <c r="N125" s="236">
        <v>0</v>
      </c>
      <c r="O125" s="236">
        <f>ROUND(E125*N125,2)</f>
        <v>0</v>
      </c>
      <c r="P125" s="236">
        <v>0</v>
      </c>
      <c r="Q125" s="236">
        <f>ROUND(E125*P125,2)</f>
        <v>0</v>
      </c>
      <c r="R125" s="236" t="s">
        <v>181</v>
      </c>
      <c r="S125" s="236" t="s">
        <v>113</v>
      </c>
      <c r="T125" s="237" t="s">
        <v>113</v>
      </c>
      <c r="U125" s="219">
        <v>0</v>
      </c>
      <c r="V125" s="219">
        <f>ROUND(E125*U125,2)</f>
        <v>0</v>
      </c>
      <c r="W125" s="219"/>
      <c r="X125" s="219" t="s">
        <v>114</v>
      </c>
      <c r="Y125" s="210"/>
      <c r="Z125" s="210"/>
      <c r="AA125" s="210"/>
      <c r="AB125" s="210"/>
      <c r="AC125" s="210"/>
      <c r="AD125" s="210"/>
      <c r="AE125" s="210"/>
      <c r="AF125" s="210"/>
      <c r="AG125" s="210" t="s">
        <v>115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17"/>
      <c r="B126" s="218"/>
      <c r="C126" s="252" t="s">
        <v>213</v>
      </c>
      <c r="D126" s="238"/>
      <c r="E126" s="238"/>
      <c r="F126" s="238"/>
      <c r="G126" s="238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0"/>
      <c r="Z126" s="210"/>
      <c r="AA126" s="210"/>
      <c r="AB126" s="210"/>
      <c r="AC126" s="210"/>
      <c r="AD126" s="210"/>
      <c r="AE126" s="210"/>
      <c r="AF126" s="210"/>
      <c r="AG126" s="210" t="s">
        <v>117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17"/>
      <c r="B127" s="218"/>
      <c r="C127" s="253" t="s">
        <v>220</v>
      </c>
      <c r="D127" s="220"/>
      <c r="E127" s="221">
        <v>307.2525</v>
      </c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0"/>
      <c r="Z127" s="210"/>
      <c r="AA127" s="210"/>
      <c r="AB127" s="210"/>
      <c r="AC127" s="210"/>
      <c r="AD127" s="210"/>
      <c r="AE127" s="210"/>
      <c r="AF127" s="210"/>
      <c r="AG127" s="210" t="s">
        <v>119</v>
      </c>
      <c r="AH127" s="210">
        <v>5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">
      <c r="A128" s="217"/>
      <c r="B128" s="218"/>
      <c r="C128" s="254" t="s">
        <v>221</v>
      </c>
      <c r="D128" s="222"/>
      <c r="E128" s="223">
        <v>4916.04</v>
      </c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0"/>
      <c r="Z128" s="210"/>
      <c r="AA128" s="210"/>
      <c r="AB128" s="210"/>
      <c r="AC128" s="210"/>
      <c r="AD128" s="210"/>
      <c r="AE128" s="210"/>
      <c r="AF128" s="210"/>
      <c r="AG128" s="210" t="s">
        <v>119</v>
      </c>
      <c r="AH128" s="210">
        <v>4</v>
      </c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ht="22.5" outlineLevel="1" x14ac:dyDescent="0.2">
      <c r="A129" s="231">
        <v>24</v>
      </c>
      <c r="B129" s="232" t="s">
        <v>222</v>
      </c>
      <c r="C129" s="251" t="s">
        <v>223</v>
      </c>
      <c r="D129" s="233" t="s">
        <v>180</v>
      </c>
      <c r="E129" s="234">
        <v>179.69499999999999</v>
      </c>
      <c r="F129" s="235"/>
      <c r="G129" s="236">
        <f>ROUND(E129*F129,2)</f>
        <v>0</v>
      </c>
      <c r="H129" s="235"/>
      <c r="I129" s="236">
        <f>ROUND(E129*H129,2)</f>
        <v>0</v>
      </c>
      <c r="J129" s="235"/>
      <c r="K129" s="236">
        <f>ROUND(E129*J129,2)</f>
        <v>0</v>
      </c>
      <c r="L129" s="236">
        <v>21</v>
      </c>
      <c r="M129" s="236">
        <f>G129*(1+L129/100)</f>
        <v>0</v>
      </c>
      <c r="N129" s="236">
        <v>0</v>
      </c>
      <c r="O129" s="236">
        <f>ROUND(E129*N129,2)</f>
        <v>0</v>
      </c>
      <c r="P129" s="236">
        <v>0</v>
      </c>
      <c r="Q129" s="236">
        <f>ROUND(E129*P129,2)</f>
        <v>0</v>
      </c>
      <c r="R129" s="236" t="s">
        <v>181</v>
      </c>
      <c r="S129" s="236" t="s">
        <v>113</v>
      </c>
      <c r="T129" s="237" t="s">
        <v>113</v>
      </c>
      <c r="U129" s="219">
        <v>5.2999999999999999E-2</v>
      </c>
      <c r="V129" s="219">
        <f>ROUND(E129*U129,2)</f>
        <v>9.52</v>
      </c>
      <c r="W129" s="219"/>
      <c r="X129" s="219" t="s">
        <v>114</v>
      </c>
      <c r="Y129" s="210"/>
      <c r="Z129" s="210"/>
      <c r="AA129" s="210"/>
      <c r="AB129" s="210"/>
      <c r="AC129" s="210"/>
      <c r="AD129" s="210"/>
      <c r="AE129" s="210"/>
      <c r="AF129" s="210"/>
      <c r="AG129" s="210" t="s">
        <v>115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17"/>
      <c r="B130" s="218"/>
      <c r="C130" s="253" t="s">
        <v>215</v>
      </c>
      <c r="D130" s="220"/>
      <c r="E130" s="221">
        <v>120.19</v>
      </c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0"/>
      <c r="Z130" s="210"/>
      <c r="AA130" s="210"/>
      <c r="AB130" s="210"/>
      <c r="AC130" s="210"/>
      <c r="AD130" s="210"/>
      <c r="AE130" s="210"/>
      <c r="AF130" s="210"/>
      <c r="AG130" s="210" t="s">
        <v>119</v>
      </c>
      <c r="AH130" s="210">
        <v>5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17"/>
      <c r="B131" s="218"/>
      <c r="C131" s="253" t="s">
        <v>214</v>
      </c>
      <c r="D131" s="220"/>
      <c r="E131" s="221">
        <v>59.505000000000003</v>
      </c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0"/>
      <c r="Z131" s="210"/>
      <c r="AA131" s="210"/>
      <c r="AB131" s="210"/>
      <c r="AC131" s="210"/>
      <c r="AD131" s="210"/>
      <c r="AE131" s="210"/>
      <c r="AF131" s="210"/>
      <c r="AG131" s="210" t="s">
        <v>119</v>
      </c>
      <c r="AH131" s="210">
        <v>5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ht="22.5" outlineLevel="1" x14ac:dyDescent="0.2">
      <c r="A132" s="231">
        <v>25</v>
      </c>
      <c r="B132" s="232" t="s">
        <v>224</v>
      </c>
      <c r="C132" s="251" t="s">
        <v>225</v>
      </c>
      <c r="D132" s="233" t="s">
        <v>180</v>
      </c>
      <c r="E132" s="234">
        <v>120.19</v>
      </c>
      <c r="F132" s="235"/>
      <c r="G132" s="236">
        <f>ROUND(E132*F132,2)</f>
        <v>0</v>
      </c>
      <c r="H132" s="235"/>
      <c r="I132" s="236">
        <f>ROUND(E132*H132,2)</f>
        <v>0</v>
      </c>
      <c r="J132" s="235"/>
      <c r="K132" s="236">
        <f>ROUND(E132*J132,2)</f>
        <v>0</v>
      </c>
      <c r="L132" s="236">
        <v>21</v>
      </c>
      <c r="M132" s="236">
        <f>G132*(1+L132/100)</f>
        <v>0</v>
      </c>
      <c r="N132" s="236">
        <v>0</v>
      </c>
      <c r="O132" s="236">
        <f>ROUND(E132*N132,2)</f>
        <v>0</v>
      </c>
      <c r="P132" s="236">
        <v>0</v>
      </c>
      <c r="Q132" s="236">
        <f>ROUND(E132*P132,2)</f>
        <v>0</v>
      </c>
      <c r="R132" s="236" t="s">
        <v>226</v>
      </c>
      <c r="S132" s="236" t="s">
        <v>113</v>
      </c>
      <c r="T132" s="237" t="s">
        <v>113</v>
      </c>
      <c r="U132" s="219">
        <v>0</v>
      </c>
      <c r="V132" s="219">
        <f>ROUND(E132*U132,2)</f>
        <v>0</v>
      </c>
      <c r="W132" s="219"/>
      <c r="X132" s="219" t="s">
        <v>114</v>
      </c>
      <c r="Y132" s="210"/>
      <c r="Z132" s="210"/>
      <c r="AA132" s="210"/>
      <c r="AB132" s="210"/>
      <c r="AC132" s="210"/>
      <c r="AD132" s="210"/>
      <c r="AE132" s="210"/>
      <c r="AF132" s="210"/>
      <c r="AG132" s="210" t="s">
        <v>115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17"/>
      <c r="B133" s="218"/>
      <c r="C133" s="252" t="s">
        <v>227</v>
      </c>
      <c r="D133" s="238"/>
      <c r="E133" s="238"/>
      <c r="F133" s="238"/>
      <c r="G133" s="238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0"/>
      <c r="Z133" s="210"/>
      <c r="AA133" s="210"/>
      <c r="AB133" s="210"/>
      <c r="AC133" s="210"/>
      <c r="AD133" s="210"/>
      <c r="AE133" s="210"/>
      <c r="AF133" s="210"/>
      <c r="AG133" s="210" t="s">
        <v>117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1" x14ac:dyDescent="0.2">
      <c r="A134" s="217"/>
      <c r="B134" s="218"/>
      <c r="C134" s="253" t="s">
        <v>228</v>
      </c>
      <c r="D134" s="220"/>
      <c r="E134" s="221">
        <v>120.19</v>
      </c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0"/>
      <c r="Z134" s="210"/>
      <c r="AA134" s="210"/>
      <c r="AB134" s="210"/>
      <c r="AC134" s="210"/>
      <c r="AD134" s="210"/>
      <c r="AE134" s="210"/>
      <c r="AF134" s="210"/>
      <c r="AG134" s="210" t="s">
        <v>119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ht="22.5" outlineLevel="1" x14ac:dyDescent="0.2">
      <c r="A135" s="231">
        <v>26</v>
      </c>
      <c r="B135" s="232" t="s">
        <v>229</v>
      </c>
      <c r="C135" s="251" t="s">
        <v>230</v>
      </c>
      <c r="D135" s="233" t="s">
        <v>180</v>
      </c>
      <c r="E135" s="234">
        <v>45.5625</v>
      </c>
      <c r="F135" s="235"/>
      <c r="G135" s="236">
        <f>ROUND(E135*F135,2)</f>
        <v>0</v>
      </c>
      <c r="H135" s="235"/>
      <c r="I135" s="236">
        <f>ROUND(E135*H135,2)</f>
        <v>0</v>
      </c>
      <c r="J135" s="235"/>
      <c r="K135" s="236">
        <f>ROUND(E135*J135,2)</f>
        <v>0</v>
      </c>
      <c r="L135" s="236">
        <v>21</v>
      </c>
      <c r="M135" s="236">
        <f>G135*(1+L135/100)</f>
        <v>0</v>
      </c>
      <c r="N135" s="236">
        <v>0</v>
      </c>
      <c r="O135" s="236">
        <f>ROUND(E135*N135,2)</f>
        <v>0</v>
      </c>
      <c r="P135" s="236">
        <v>0</v>
      </c>
      <c r="Q135" s="236">
        <f>ROUND(E135*P135,2)</f>
        <v>0</v>
      </c>
      <c r="R135" s="236" t="s">
        <v>181</v>
      </c>
      <c r="S135" s="236" t="s">
        <v>113</v>
      </c>
      <c r="T135" s="237" t="s">
        <v>113</v>
      </c>
      <c r="U135" s="219">
        <v>0.20200000000000001</v>
      </c>
      <c r="V135" s="219">
        <f>ROUND(E135*U135,2)</f>
        <v>9.1999999999999993</v>
      </c>
      <c r="W135" s="219"/>
      <c r="X135" s="219" t="s">
        <v>114</v>
      </c>
      <c r="Y135" s="210"/>
      <c r="Z135" s="210"/>
      <c r="AA135" s="210"/>
      <c r="AB135" s="210"/>
      <c r="AC135" s="210"/>
      <c r="AD135" s="210"/>
      <c r="AE135" s="210"/>
      <c r="AF135" s="210"/>
      <c r="AG135" s="210" t="s">
        <v>115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">
      <c r="A136" s="217"/>
      <c r="B136" s="218"/>
      <c r="C136" s="252" t="s">
        <v>231</v>
      </c>
      <c r="D136" s="238"/>
      <c r="E136" s="238"/>
      <c r="F136" s="238"/>
      <c r="G136" s="238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0"/>
      <c r="Z136" s="210"/>
      <c r="AA136" s="210"/>
      <c r="AB136" s="210"/>
      <c r="AC136" s="210"/>
      <c r="AD136" s="210"/>
      <c r="AE136" s="210"/>
      <c r="AF136" s="210"/>
      <c r="AG136" s="210" t="s">
        <v>117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17"/>
      <c r="B137" s="218"/>
      <c r="C137" s="255" t="s">
        <v>232</v>
      </c>
      <c r="D137" s="240"/>
      <c r="E137" s="240"/>
      <c r="F137" s="240"/>
      <c r="G137" s="240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0"/>
      <c r="Z137" s="210"/>
      <c r="AA137" s="210"/>
      <c r="AB137" s="210"/>
      <c r="AC137" s="210"/>
      <c r="AD137" s="210"/>
      <c r="AE137" s="210"/>
      <c r="AF137" s="210"/>
      <c r="AG137" s="210" t="s">
        <v>233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17"/>
      <c r="B138" s="218"/>
      <c r="C138" s="253" t="s">
        <v>202</v>
      </c>
      <c r="D138" s="220"/>
      <c r="E138" s="221">
        <v>56.5</v>
      </c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0"/>
      <c r="Z138" s="210"/>
      <c r="AA138" s="210"/>
      <c r="AB138" s="210"/>
      <c r="AC138" s="210"/>
      <c r="AD138" s="210"/>
      <c r="AE138" s="210"/>
      <c r="AF138" s="210"/>
      <c r="AG138" s="210" t="s">
        <v>119</v>
      </c>
      <c r="AH138" s="210">
        <v>5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">
      <c r="A139" s="217"/>
      <c r="B139" s="218"/>
      <c r="C139" s="253" t="s">
        <v>234</v>
      </c>
      <c r="D139" s="220"/>
      <c r="E139" s="221">
        <v>-3.9375</v>
      </c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0"/>
      <c r="Z139" s="210"/>
      <c r="AA139" s="210"/>
      <c r="AB139" s="210"/>
      <c r="AC139" s="210"/>
      <c r="AD139" s="210"/>
      <c r="AE139" s="210"/>
      <c r="AF139" s="210"/>
      <c r="AG139" s="210" t="s">
        <v>119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">
      <c r="A140" s="217"/>
      <c r="B140" s="218"/>
      <c r="C140" s="253" t="s">
        <v>235</v>
      </c>
      <c r="D140" s="220"/>
      <c r="E140" s="221">
        <v>-7</v>
      </c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0"/>
      <c r="Z140" s="210"/>
      <c r="AA140" s="210"/>
      <c r="AB140" s="210"/>
      <c r="AC140" s="210"/>
      <c r="AD140" s="210"/>
      <c r="AE140" s="210"/>
      <c r="AF140" s="210"/>
      <c r="AG140" s="210" t="s">
        <v>119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31">
        <v>27</v>
      </c>
      <c r="B141" s="232" t="s">
        <v>236</v>
      </c>
      <c r="C141" s="251" t="s">
        <v>237</v>
      </c>
      <c r="D141" s="233" t="s">
        <v>111</v>
      </c>
      <c r="E141" s="234">
        <v>1248</v>
      </c>
      <c r="F141" s="235"/>
      <c r="G141" s="236">
        <f>ROUND(E141*F141,2)</f>
        <v>0</v>
      </c>
      <c r="H141" s="235"/>
      <c r="I141" s="236">
        <f>ROUND(E141*H141,2)</f>
        <v>0</v>
      </c>
      <c r="J141" s="235"/>
      <c r="K141" s="236">
        <f>ROUND(E141*J141,2)</f>
        <v>0</v>
      </c>
      <c r="L141" s="236">
        <v>21</v>
      </c>
      <c r="M141" s="236">
        <f>G141*(1+L141/100)</f>
        <v>0</v>
      </c>
      <c r="N141" s="236">
        <v>0</v>
      </c>
      <c r="O141" s="236">
        <f>ROUND(E141*N141,2)</f>
        <v>0</v>
      </c>
      <c r="P141" s="236">
        <v>0</v>
      </c>
      <c r="Q141" s="236">
        <f>ROUND(E141*P141,2)</f>
        <v>0</v>
      </c>
      <c r="R141" s="236" t="s">
        <v>181</v>
      </c>
      <c r="S141" s="236" t="s">
        <v>113</v>
      </c>
      <c r="T141" s="237" t="s">
        <v>113</v>
      </c>
      <c r="U141" s="219">
        <v>1.7999999999999999E-2</v>
      </c>
      <c r="V141" s="219">
        <f>ROUND(E141*U141,2)</f>
        <v>22.46</v>
      </c>
      <c r="W141" s="219"/>
      <c r="X141" s="219" t="s">
        <v>114</v>
      </c>
      <c r="Y141" s="210"/>
      <c r="Z141" s="210"/>
      <c r="AA141" s="210"/>
      <c r="AB141" s="210"/>
      <c r="AC141" s="210"/>
      <c r="AD141" s="210"/>
      <c r="AE141" s="210"/>
      <c r="AF141" s="210"/>
      <c r="AG141" s="210" t="s">
        <v>115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17"/>
      <c r="B142" s="218"/>
      <c r="C142" s="252" t="s">
        <v>238</v>
      </c>
      <c r="D142" s="238"/>
      <c r="E142" s="238"/>
      <c r="F142" s="238"/>
      <c r="G142" s="238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0"/>
      <c r="Z142" s="210"/>
      <c r="AA142" s="210"/>
      <c r="AB142" s="210"/>
      <c r="AC142" s="210"/>
      <c r="AD142" s="210"/>
      <c r="AE142" s="210"/>
      <c r="AF142" s="210"/>
      <c r="AG142" s="210" t="s">
        <v>117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17"/>
      <c r="B143" s="218"/>
      <c r="C143" s="253" t="s">
        <v>118</v>
      </c>
      <c r="D143" s="220"/>
      <c r="E143" s="221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0"/>
      <c r="Z143" s="210"/>
      <c r="AA143" s="210"/>
      <c r="AB143" s="210"/>
      <c r="AC143" s="210"/>
      <c r="AD143" s="210"/>
      <c r="AE143" s="210"/>
      <c r="AF143" s="210"/>
      <c r="AG143" s="210" t="s">
        <v>119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17"/>
      <c r="B144" s="218"/>
      <c r="C144" s="253" t="s">
        <v>239</v>
      </c>
      <c r="D144" s="220"/>
      <c r="E144" s="221">
        <v>736.5</v>
      </c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0"/>
      <c r="Z144" s="210"/>
      <c r="AA144" s="210"/>
      <c r="AB144" s="210"/>
      <c r="AC144" s="210"/>
      <c r="AD144" s="210"/>
      <c r="AE144" s="210"/>
      <c r="AF144" s="210"/>
      <c r="AG144" s="210" t="s">
        <v>119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17"/>
      <c r="B145" s="218"/>
      <c r="C145" s="253" t="s">
        <v>240</v>
      </c>
      <c r="D145" s="220"/>
      <c r="E145" s="221">
        <v>91.9</v>
      </c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0"/>
      <c r="Z145" s="210"/>
      <c r="AA145" s="210"/>
      <c r="AB145" s="210"/>
      <c r="AC145" s="210"/>
      <c r="AD145" s="210"/>
      <c r="AE145" s="210"/>
      <c r="AF145" s="210"/>
      <c r="AG145" s="210" t="s">
        <v>119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17"/>
      <c r="B146" s="218"/>
      <c r="C146" s="253" t="s">
        <v>124</v>
      </c>
      <c r="D146" s="220"/>
      <c r="E146" s="221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0"/>
      <c r="Z146" s="210"/>
      <c r="AA146" s="210"/>
      <c r="AB146" s="210"/>
      <c r="AC146" s="210"/>
      <c r="AD146" s="210"/>
      <c r="AE146" s="210"/>
      <c r="AF146" s="210"/>
      <c r="AG146" s="210" t="s">
        <v>119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">
      <c r="A147" s="217"/>
      <c r="B147" s="218"/>
      <c r="C147" s="253" t="s">
        <v>241</v>
      </c>
      <c r="D147" s="220"/>
      <c r="E147" s="221">
        <v>419.6</v>
      </c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0"/>
      <c r="Z147" s="210"/>
      <c r="AA147" s="210"/>
      <c r="AB147" s="210"/>
      <c r="AC147" s="210"/>
      <c r="AD147" s="210"/>
      <c r="AE147" s="210"/>
      <c r="AF147" s="210"/>
      <c r="AG147" s="210" t="s">
        <v>119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2.5" outlineLevel="1" x14ac:dyDescent="0.2">
      <c r="A148" s="231">
        <v>28</v>
      </c>
      <c r="B148" s="232" t="s">
        <v>242</v>
      </c>
      <c r="C148" s="251" t="s">
        <v>243</v>
      </c>
      <c r="D148" s="233" t="s">
        <v>111</v>
      </c>
      <c r="E148" s="234">
        <v>396.7</v>
      </c>
      <c r="F148" s="235"/>
      <c r="G148" s="236">
        <f>ROUND(E148*F148,2)</f>
        <v>0</v>
      </c>
      <c r="H148" s="235"/>
      <c r="I148" s="236">
        <f>ROUND(E148*H148,2)</f>
        <v>0</v>
      </c>
      <c r="J148" s="235"/>
      <c r="K148" s="236">
        <f>ROUND(E148*J148,2)</f>
        <v>0</v>
      </c>
      <c r="L148" s="236">
        <v>21</v>
      </c>
      <c r="M148" s="236">
        <f>G148*(1+L148/100)</f>
        <v>0</v>
      </c>
      <c r="N148" s="236">
        <v>0</v>
      </c>
      <c r="O148" s="236">
        <f>ROUND(E148*N148,2)</f>
        <v>0</v>
      </c>
      <c r="P148" s="236">
        <v>0</v>
      </c>
      <c r="Q148" s="236">
        <f>ROUND(E148*P148,2)</f>
        <v>0</v>
      </c>
      <c r="R148" s="236" t="s">
        <v>181</v>
      </c>
      <c r="S148" s="236" t="s">
        <v>113</v>
      </c>
      <c r="T148" s="237" t="s">
        <v>113</v>
      </c>
      <c r="U148" s="219">
        <v>0.17699999999999999</v>
      </c>
      <c r="V148" s="219">
        <f>ROUND(E148*U148,2)</f>
        <v>70.22</v>
      </c>
      <c r="W148" s="219"/>
      <c r="X148" s="219" t="s">
        <v>114</v>
      </c>
      <c r="Y148" s="210"/>
      <c r="Z148" s="210"/>
      <c r="AA148" s="210"/>
      <c r="AB148" s="210"/>
      <c r="AC148" s="210"/>
      <c r="AD148" s="210"/>
      <c r="AE148" s="210"/>
      <c r="AF148" s="210"/>
      <c r="AG148" s="210" t="s">
        <v>115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ht="22.5" outlineLevel="1" x14ac:dyDescent="0.2">
      <c r="A149" s="217"/>
      <c r="B149" s="218"/>
      <c r="C149" s="252" t="s">
        <v>244</v>
      </c>
      <c r="D149" s="238"/>
      <c r="E149" s="238"/>
      <c r="F149" s="238"/>
      <c r="G149" s="238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0"/>
      <c r="Z149" s="210"/>
      <c r="AA149" s="210"/>
      <c r="AB149" s="210"/>
      <c r="AC149" s="210"/>
      <c r="AD149" s="210"/>
      <c r="AE149" s="210"/>
      <c r="AF149" s="210"/>
      <c r="AG149" s="210" t="s">
        <v>117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39" t="str">
        <f>C149</f>
        <v>s případným nutným přemístěním hromad nebo dočasných skládek na místo potřeby ze vzdálenosti do 30 m, v rovině nebo ve svahu do 1 : 5,</v>
      </c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17"/>
      <c r="B150" s="218"/>
      <c r="C150" s="253" t="s">
        <v>245</v>
      </c>
      <c r="D150" s="220"/>
      <c r="E150" s="221">
        <v>396.7</v>
      </c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0"/>
      <c r="Z150" s="210"/>
      <c r="AA150" s="210"/>
      <c r="AB150" s="210"/>
      <c r="AC150" s="210"/>
      <c r="AD150" s="210"/>
      <c r="AE150" s="210"/>
      <c r="AF150" s="210"/>
      <c r="AG150" s="210" t="s">
        <v>119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">
      <c r="A151" s="231">
        <v>29</v>
      </c>
      <c r="B151" s="232" t="s">
        <v>246</v>
      </c>
      <c r="C151" s="251" t="s">
        <v>247</v>
      </c>
      <c r="D151" s="233" t="s">
        <v>248</v>
      </c>
      <c r="E151" s="234">
        <v>2</v>
      </c>
      <c r="F151" s="235"/>
      <c r="G151" s="236">
        <f>ROUND(E151*F151,2)</f>
        <v>0</v>
      </c>
      <c r="H151" s="235"/>
      <c r="I151" s="236">
        <f>ROUND(E151*H151,2)</f>
        <v>0</v>
      </c>
      <c r="J151" s="235"/>
      <c r="K151" s="236">
        <f>ROUND(E151*J151,2)</f>
        <v>0</v>
      </c>
      <c r="L151" s="236">
        <v>21</v>
      </c>
      <c r="M151" s="236">
        <f>G151*(1+L151/100)</f>
        <v>0</v>
      </c>
      <c r="N151" s="236">
        <v>0</v>
      </c>
      <c r="O151" s="236">
        <f>ROUND(E151*N151,2)</f>
        <v>0</v>
      </c>
      <c r="P151" s="236">
        <v>0</v>
      </c>
      <c r="Q151" s="236">
        <f>ROUND(E151*P151,2)</f>
        <v>0</v>
      </c>
      <c r="R151" s="236" t="s">
        <v>249</v>
      </c>
      <c r="S151" s="236" t="s">
        <v>113</v>
      </c>
      <c r="T151" s="237" t="s">
        <v>113</v>
      </c>
      <c r="U151" s="219">
        <v>0.39600000000000002</v>
      </c>
      <c r="V151" s="219">
        <f>ROUND(E151*U151,2)</f>
        <v>0.79</v>
      </c>
      <c r="W151" s="219"/>
      <c r="X151" s="219" t="s">
        <v>114</v>
      </c>
      <c r="Y151" s="210"/>
      <c r="Z151" s="210"/>
      <c r="AA151" s="210"/>
      <c r="AB151" s="210"/>
      <c r="AC151" s="210"/>
      <c r="AD151" s="210"/>
      <c r="AE151" s="210"/>
      <c r="AF151" s="210"/>
      <c r="AG151" s="210" t="s">
        <v>115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17"/>
      <c r="B152" s="218"/>
      <c r="C152" s="252" t="s">
        <v>250</v>
      </c>
      <c r="D152" s="238"/>
      <c r="E152" s="238"/>
      <c r="F152" s="238"/>
      <c r="G152" s="238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0"/>
      <c r="Z152" s="210"/>
      <c r="AA152" s="210"/>
      <c r="AB152" s="210"/>
      <c r="AC152" s="210"/>
      <c r="AD152" s="210"/>
      <c r="AE152" s="210"/>
      <c r="AF152" s="210"/>
      <c r="AG152" s="210" t="s">
        <v>117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">
      <c r="A153" s="217"/>
      <c r="B153" s="218"/>
      <c r="C153" s="253" t="s">
        <v>251</v>
      </c>
      <c r="D153" s="220"/>
      <c r="E153" s="221">
        <v>2</v>
      </c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0"/>
      <c r="Z153" s="210"/>
      <c r="AA153" s="210"/>
      <c r="AB153" s="210"/>
      <c r="AC153" s="210"/>
      <c r="AD153" s="210"/>
      <c r="AE153" s="210"/>
      <c r="AF153" s="210"/>
      <c r="AG153" s="210" t="s">
        <v>119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">
      <c r="A154" s="231">
        <v>30</v>
      </c>
      <c r="B154" s="232" t="s">
        <v>252</v>
      </c>
      <c r="C154" s="251" t="s">
        <v>253</v>
      </c>
      <c r="D154" s="233" t="s">
        <v>248</v>
      </c>
      <c r="E154" s="234">
        <v>2</v>
      </c>
      <c r="F154" s="235"/>
      <c r="G154" s="236">
        <f>ROUND(E154*F154,2)</f>
        <v>0</v>
      </c>
      <c r="H154" s="235"/>
      <c r="I154" s="236">
        <f>ROUND(E154*H154,2)</f>
        <v>0</v>
      </c>
      <c r="J154" s="235"/>
      <c r="K154" s="236">
        <f>ROUND(E154*J154,2)</f>
        <v>0</v>
      </c>
      <c r="L154" s="236">
        <v>21</v>
      </c>
      <c r="M154" s="236">
        <f>G154*(1+L154/100)</f>
        <v>0</v>
      </c>
      <c r="N154" s="236">
        <v>0</v>
      </c>
      <c r="O154" s="236">
        <f>ROUND(E154*N154,2)</f>
        <v>0</v>
      </c>
      <c r="P154" s="236">
        <v>0</v>
      </c>
      <c r="Q154" s="236">
        <f>ROUND(E154*P154,2)</f>
        <v>0</v>
      </c>
      <c r="R154" s="236" t="s">
        <v>249</v>
      </c>
      <c r="S154" s="236" t="s">
        <v>113</v>
      </c>
      <c r="T154" s="237" t="s">
        <v>113</v>
      </c>
      <c r="U154" s="219">
        <v>0.34200000000000003</v>
      </c>
      <c r="V154" s="219">
        <f>ROUND(E154*U154,2)</f>
        <v>0.68</v>
      </c>
      <c r="W154" s="219"/>
      <c r="X154" s="219" t="s">
        <v>114</v>
      </c>
      <c r="Y154" s="210"/>
      <c r="Z154" s="210"/>
      <c r="AA154" s="210"/>
      <c r="AB154" s="210"/>
      <c r="AC154" s="210"/>
      <c r="AD154" s="210"/>
      <c r="AE154" s="210"/>
      <c r="AF154" s="210"/>
      <c r="AG154" s="210" t="s">
        <v>115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17"/>
      <c r="B155" s="218"/>
      <c r="C155" s="252" t="s">
        <v>250</v>
      </c>
      <c r="D155" s="238"/>
      <c r="E155" s="238"/>
      <c r="F155" s="238"/>
      <c r="G155" s="238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0"/>
      <c r="Z155" s="210"/>
      <c r="AA155" s="210"/>
      <c r="AB155" s="210"/>
      <c r="AC155" s="210"/>
      <c r="AD155" s="210"/>
      <c r="AE155" s="210"/>
      <c r="AF155" s="210"/>
      <c r="AG155" s="210" t="s">
        <v>117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17"/>
      <c r="B156" s="218"/>
      <c r="C156" s="253" t="s">
        <v>254</v>
      </c>
      <c r="D156" s="220"/>
      <c r="E156" s="221">
        <v>2</v>
      </c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0"/>
      <c r="Z156" s="210"/>
      <c r="AA156" s="210"/>
      <c r="AB156" s="210"/>
      <c r="AC156" s="210"/>
      <c r="AD156" s="210"/>
      <c r="AE156" s="210"/>
      <c r="AF156" s="210"/>
      <c r="AG156" s="210" t="s">
        <v>119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">
      <c r="A157" s="231">
        <v>31</v>
      </c>
      <c r="B157" s="232" t="s">
        <v>255</v>
      </c>
      <c r="C157" s="251" t="s">
        <v>256</v>
      </c>
      <c r="D157" s="233" t="s">
        <v>248</v>
      </c>
      <c r="E157" s="234">
        <v>2</v>
      </c>
      <c r="F157" s="235"/>
      <c r="G157" s="236">
        <f>ROUND(E157*F157,2)</f>
        <v>0</v>
      </c>
      <c r="H157" s="235"/>
      <c r="I157" s="236">
        <f>ROUND(E157*H157,2)</f>
        <v>0</v>
      </c>
      <c r="J157" s="235"/>
      <c r="K157" s="236">
        <f>ROUND(E157*J157,2)</f>
        <v>0</v>
      </c>
      <c r="L157" s="236">
        <v>21</v>
      </c>
      <c r="M157" s="236">
        <f>G157*(1+L157/100)</f>
        <v>0</v>
      </c>
      <c r="N157" s="236">
        <v>4.4999999999999999E-4</v>
      </c>
      <c r="O157" s="236">
        <f>ROUND(E157*N157,2)</f>
        <v>0</v>
      </c>
      <c r="P157" s="236">
        <v>0</v>
      </c>
      <c r="Q157" s="236">
        <f>ROUND(E157*P157,2)</f>
        <v>0</v>
      </c>
      <c r="R157" s="236" t="s">
        <v>249</v>
      </c>
      <c r="S157" s="236" t="s">
        <v>113</v>
      </c>
      <c r="T157" s="237" t="s">
        <v>113</v>
      </c>
      <c r="U157" s="219">
        <v>0.57099999999999995</v>
      </c>
      <c r="V157" s="219">
        <f>ROUND(E157*U157,2)</f>
        <v>1.1399999999999999</v>
      </c>
      <c r="W157" s="219"/>
      <c r="X157" s="219" t="s">
        <v>114</v>
      </c>
      <c r="Y157" s="210"/>
      <c r="Z157" s="210"/>
      <c r="AA157" s="210"/>
      <c r="AB157" s="210"/>
      <c r="AC157" s="210"/>
      <c r="AD157" s="210"/>
      <c r="AE157" s="210"/>
      <c r="AF157" s="210"/>
      <c r="AG157" s="210" t="s">
        <v>115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1" x14ac:dyDescent="0.2">
      <c r="A158" s="217"/>
      <c r="B158" s="218"/>
      <c r="C158" s="252" t="s">
        <v>257</v>
      </c>
      <c r="D158" s="238"/>
      <c r="E158" s="238"/>
      <c r="F158" s="238"/>
      <c r="G158" s="238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0"/>
      <c r="Z158" s="210"/>
      <c r="AA158" s="210"/>
      <c r="AB158" s="210"/>
      <c r="AC158" s="210"/>
      <c r="AD158" s="210"/>
      <c r="AE158" s="210"/>
      <c r="AF158" s="210"/>
      <c r="AG158" s="210" t="s">
        <v>117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39" t="str">
        <f>C158</f>
        <v>třemi a více kůly, s ochranou proti poškození v místě vzepření, (příloha č. 8) při  průměru kůlů do 10 cm,</v>
      </c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">
      <c r="A159" s="217"/>
      <c r="B159" s="218"/>
      <c r="C159" s="253" t="s">
        <v>258</v>
      </c>
      <c r="D159" s="220"/>
      <c r="E159" s="221">
        <v>2</v>
      </c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0"/>
      <c r="Z159" s="210"/>
      <c r="AA159" s="210"/>
      <c r="AB159" s="210"/>
      <c r="AC159" s="210"/>
      <c r="AD159" s="210"/>
      <c r="AE159" s="210"/>
      <c r="AF159" s="210"/>
      <c r="AG159" s="210" t="s">
        <v>119</v>
      </c>
      <c r="AH159" s="210">
        <v>5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">
      <c r="A160" s="231">
        <v>32</v>
      </c>
      <c r="B160" s="232" t="s">
        <v>259</v>
      </c>
      <c r="C160" s="251" t="s">
        <v>260</v>
      </c>
      <c r="D160" s="233" t="s">
        <v>180</v>
      </c>
      <c r="E160" s="234">
        <v>116.62</v>
      </c>
      <c r="F160" s="235"/>
      <c r="G160" s="236">
        <f>ROUND(E160*F160,2)</f>
        <v>0</v>
      </c>
      <c r="H160" s="235"/>
      <c r="I160" s="236">
        <f>ROUND(E160*H160,2)</f>
        <v>0</v>
      </c>
      <c r="J160" s="235"/>
      <c r="K160" s="236">
        <f>ROUND(E160*J160,2)</f>
        <v>0</v>
      </c>
      <c r="L160" s="236">
        <v>21</v>
      </c>
      <c r="M160" s="236">
        <f>G160*(1+L160/100)</f>
        <v>0</v>
      </c>
      <c r="N160" s="236">
        <v>0</v>
      </c>
      <c r="O160" s="236">
        <f>ROUND(E160*N160,2)</f>
        <v>0</v>
      </c>
      <c r="P160" s="236">
        <v>0</v>
      </c>
      <c r="Q160" s="236">
        <f>ROUND(E160*P160,2)</f>
        <v>0</v>
      </c>
      <c r="R160" s="236" t="s">
        <v>181</v>
      </c>
      <c r="S160" s="236" t="s">
        <v>113</v>
      </c>
      <c r="T160" s="237" t="s">
        <v>113</v>
      </c>
      <c r="U160" s="219">
        <v>0</v>
      </c>
      <c r="V160" s="219">
        <f>ROUND(E160*U160,2)</f>
        <v>0</v>
      </c>
      <c r="W160" s="219"/>
      <c r="X160" s="219" t="s">
        <v>114</v>
      </c>
      <c r="Y160" s="210"/>
      <c r="Z160" s="210"/>
      <c r="AA160" s="210"/>
      <c r="AB160" s="210"/>
      <c r="AC160" s="210"/>
      <c r="AD160" s="210"/>
      <c r="AE160" s="210"/>
      <c r="AF160" s="210"/>
      <c r="AG160" s="210" t="s">
        <v>115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17"/>
      <c r="B161" s="218"/>
      <c r="C161" s="253" t="s">
        <v>189</v>
      </c>
      <c r="D161" s="220"/>
      <c r="E161" s="221">
        <v>116.62</v>
      </c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0"/>
      <c r="Z161" s="210"/>
      <c r="AA161" s="210"/>
      <c r="AB161" s="210"/>
      <c r="AC161" s="210"/>
      <c r="AD161" s="210"/>
      <c r="AE161" s="210"/>
      <c r="AF161" s="210"/>
      <c r="AG161" s="210" t="s">
        <v>119</v>
      </c>
      <c r="AH161" s="210">
        <v>5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ht="22.5" outlineLevel="1" x14ac:dyDescent="0.2">
      <c r="A162" s="231">
        <v>33</v>
      </c>
      <c r="B162" s="232" t="s">
        <v>261</v>
      </c>
      <c r="C162" s="251" t="s">
        <v>262</v>
      </c>
      <c r="D162" s="233" t="s">
        <v>170</v>
      </c>
      <c r="E162" s="234">
        <v>112</v>
      </c>
      <c r="F162" s="235"/>
      <c r="G162" s="236">
        <f>ROUND(E162*F162,2)</f>
        <v>0</v>
      </c>
      <c r="H162" s="235"/>
      <c r="I162" s="236">
        <f>ROUND(E162*H162,2)</f>
        <v>0</v>
      </c>
      <c r="J162" s="235"/>
      <c r="K162" s="236">
        <f>ROUND(E162*J162,2)</f>
        <v>0</v>
      </c>
      <c r="L162" s="236">
        <v>21</v>
      </c>
      <c r="M162" s="236">
        <f>G162*(1+L162/100)</f>
        <v>0</v>
      </c>
      <c r="N162" s="236">
        <v>1.17E-3</v>
      </c>
      <c r="O162" s="236">
        <f>ROUND(E162*N162,2)</f>
        <v>0.13</v>
      </c>
      <c r="P162" s="236">
        <v>0</v>
      </c>
      <c r="Q162" s="236">
        <f>ROUND(E162*P162,2)</f>
        <v>0</v>
      </c>
      <c r="R162" s="236" t="s">
        <v>263</v>
      </c>
      <c r="S162" s="236" t="s">
        <v>113</v>
      </c>
      <c r="T162" s="237" t="s">
        <v>113</v>
      </c>
      <c r="U162" s="219">
        <v>0.125</v>
      </c>
      <c r="V162" s="219">
        <f>ROUND(E162*U162,2)</f>
        <v>14</v>
      </c>
      <c r="W162" s="219"/>
      <c r="X162" s="219" t="s">
        <v>114</v>
      </c>
      <c r="Y162" s="210"/>
      <c r="Z162" s="210"/>
      <c r="AA162" s="210"/>
      <c r="AB162" s="210"/>
      <c r="AC162" s="210"/>
      <c r="AD162" s="210"/>
      <c r="AE162" s="210"/>
      <c r="AF162" s="210"/>
      <c r="AG162" s="210" t="s">
        <v>115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">
      <c r="A163" s="217"/>
      <c r="B163" s="218"/>
      <c r="C163" s="256" t="s">
        <v>264</v>
      </c>
      <c r="D163" s="241"/>
      <c r="E163" s="241"/>
      <c r="F163" s="241"/>
      <c r="G163" s="241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0"/>
      <c r="Z163" s="210"/>
      <c r="AA163" s="210"/>
      <c r="AB163" s="210"/>
      <c r="AC163" s="210"/>
      <c r="AD163" s="210"/>
      <c r="AE163" s="210"/>
      <c r="AF163" s="210"/>
      <c r="AG163" s="210" t="s">
        <v>233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">
      <c r="A164" s="217"/>
      <c r="B164" s="218"/>
      <c r="C164" s="253" t="s">
        <v>265</v>
      </c>
      <c r="D164" s="220"/>
      <c r="E164" s="221">
        <v>112</v>
      </c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0"/>
      <c r="Z164" s="210"/>
      <c r="AA164" s="210"/>
      <c r="AB164" s="210"/>
      <c r="AC164" s="210"/>
      <c r="AD164" s="210"/>
      <c r="AE164" s="210"/>
      <c r="AF164" s="210"/>
      <c r="AG164" s="210" t="s">
        <v>119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1" x14ac:dyDescent="0.2">
      <c r="A165" s="231">
        <v>34</v>
      </c>
      <c r="B165" s="232" t="s">
        <v>266</v>
      </c>
      <c r="C165" s="251" t="s">
        <v>267</v>
      </c>
      <c r="D165" s="233" t="s">
        <v>111</v>
      </c>
      <c r="E165" s="234">
        <v>396.7</v>
      </c>
      <c r="F165" s="235"/>
      <c r="G165" s="236">
        <f>ROUND(E165*F165,2)</f>
        <v>0</v>
      </c>
      <c r="H165" s="235"/>
      <c r="I165" s="236">
        <f>ROUND(E165*H165,2)</f>
        <v>0</v>
      </c>
      <c r="J165" s="235"/>
      <c r="K165" s="236">
        <f>ROUND(E165*J165,2)</f>
        <v>0</v>
      </c>
      <c r="L165" s="236">
        <v>21</v>
      </c>
      <c r="M165" s="236">
        <f>G165*(1+L165/100)</f>
        <v>0</v>
      </c>
      <c r="N165" s="236">
        <v>2.0000000000000002E-5</v>
      </c>
      <c r="O165" s="236">
        <f>ROUND(E165*N165,2)</f>
        <v>0.01</v>
      </c>
      <c r="P165" s="236">
        <v>0</v>
      </c>
      <c r="Q165" s="236">
        <f>ROUND(E165*P165,2)</f>
        <v>0</v>
      </c>
      <c r="R165" s="236"/>
      <c r="S165" s="236" t="s">
        <v>113</v>
      </c>
      <c r="T165" s="237" t="s">
        <v>113</v>
      </c>
      <c r="U165" s="219">
        <v>0.05</v>
      </c>
      <c r="V165" s="219">
        <f>ROUND(E165*U165,2)</f>
        <v>19.84</v>
      </c>
      <c r="W165" s="219"/>
      <c r="X165" s="219" t="s">
        <v>114</v>
      </c>
      <c r="Y165" s="210"/>
      <c r="Z165" s="210"/>
      <c r="AA165" s="210"/>
      <c r="AB165" s="210"/>
      <c r="AC165" s="210"/>
      <c r="AD165" s="210"/>
      <c r="AE165" s="210"/>
      <c r="AF165" s="210"/>
      <c r="AG165" s="210" t="s">
        <v>115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">
      <c r="A166" s="217"/>
      <c r="B166" s="218"/>
      <c r="C166" s="253" t="s">
        <v>245</v>
      </c>
      <c r="D166" s="220"/>
      <c r="E166" s="221">
        <v>396.7</v>
      </c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0"/>
      <c r="Z166" s="210"/>
      <c r="AA166" s="210"/>
      <c r="AB166" s="210"/>
      <c r="AC166" s="210"/>
      <c r="AD166" s="210"/>
      <c r="AE166" s="210"/>
      <c r="AF166" s="210"/>
      <c r="AG166" s="210" t="s">
        <v>119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">
      <c r="A167" s="231">
        <v>35</v>
      </c>
      <c r="B167" s="232" t="s">
        <v>268</v>
      </c>
      <c r="C167" s="251" t="s">
        <v>269</v>
      </c>
      <c r="D167" s="233" t="s">
        <v>170</v>
      </c>
      <c r="E167" s="234">
        <v>112</v>
      </c>
      <c r="F167" s="235"/>
      <c r="G167" s="236">
        <f>ROUND(E167*F167,2)</f>
        <v>0</v>
      </c>
      <c r="H167" s="235"/>
      <c r="I167" s="236">
        <f>ROUND(E167*H167,2)</f>
        <v>0</v>
      </c>
      <c r="J167" s="235"/>
      <c r="K167" s="236">
        <f>ROUND(E167*J167,2)</f>
        <v>0</v>
      </c>
      <c r="L167" s="236">
        <v>21</v>
      </c>
      <c r="M167" s="236">
        <f>G167*(1+L167/100)</f>
        <v>0</v>
      </c>
      <c r="N167" s="236">
        <v>2.4199999999999998E-3</v>
      </c>
      <c r="O167" s="236">
        <f>ROUND(E167*N167,2)</f>
        <v>0.27</v>
      </c>
      <c r="P167" s="236">
        <v>0</v>
      </c>
      <c r="Q167" s="236">
        <f>ROUND(E167*P167,2)</f>
        <v>0</v>
      </c>
      <c r="R167" s="236"/>
      <c r="S167" s="236" t="s">
        <v>270</v>
      </c>
      <c r="T167" s="237" t="s">
        <v>271</v>
      </c>
      <c r="U167" s="219">
        <v>0.05</v>
      </c>
      <c r="V167" s="219">
        <f>ROUND(E167*U167,2)</f>
        <v>5.6</v>
      </c>
      <c r="W167" s="219"/>
      <c r="X167" s="219" t="s">
        <v>114</v>
      </c>
      <c r="Y167" s="210"/>
      <c r="Z167" s="210"/>
      <c r="AA167" s="210"/>
      <c r="AB167" s="210"/>
      <c r="AC167" s="210"/>
      <c r="AD167" s="210"/>
      <c r="AE167" s="210"/>
      <c r="AF167" s="210"/>
      <c r="AG167" s="210" t="s">
        <v>115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1" x14ac:dyDescent="0.2">
      <c r="A168" s="217"/>
      <c r="B168" s="218"/>
      <c r="C168" s="253" t="s">
        <v>272</v>
      </c>
      <c r="D168" s="220"/>
      <c r="E168" s="221">
        <v>112</v>
      </c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0"/>
      <c r="Z168" s="210"/>
      <c r="AA168" s="210"/>
      <c r="AB168" s="210"/>
      <c r="AC168" s="210"/>
      <c r="AD168" s="210"/>
      <c r="AE168" s="210"/>
      <c r="AF168" s="210"/>
      <c r="AG168" s="210" t="s">
        <v>119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1" x14ac:dyDescent="0.2">
      <c r="A169" s="231">
        <v>36</v>
      </c>
      <c r="B169" s="232" t="s">
        <v>273</v>
      </c>
      <c r="C169" s="251" t="s">
        <v>274</v>
      </c>
      <c r="D169" s="233" t="s">
        <v>180</v>
      </c>
      <c r="E169" s="234">
        <v>0.1024</v>
      </c>
      <c r="F169" s="235"/>
      <c r="G169" s="236">
        <f>ROUND(E169*F169,2)</f>
        <v>0</v>
      </c>
      <c r="H169" s="235"/>
      <c r="I169" s="236">
        <f>ROUND(E169*H169,2)</f>
        <v>0</v>
      </c>
      <c r="J169" s="235"/>
      <c r="K169" s="236">
        <f>ROUND(E169*J169,2)</f>
        <v>0</v>
      </c>
      <c r="L169" s="236">
        <v>21</v>
      </c>
      <c r="M169" s="236">
        <f>G169*(1+L169/100)</f>
        <v>0</v>
      </c>
      <c r="N169" s="236">
        <v>0.65</v>
      </c>
      <c r="O169" s="236">
        <f>ROUND(E169*N169,2)</f>
        <v>7.0000000000000007E-2</v>
      </c>
      <c r="P169" s="236">
        <v>0</v>
      </c>
      <c r="Q169" s="236">
        <f>ROUND(E169*P169,2)</f>
        <v>0</v>
      </c>
      <c r="R169" s="236" t="s">
        <v>275</v>
      </c>
      <c r="S169" s="236" t="s">
        <v>113</v>
      </c>
      <c r="T169" s="237" t="s">
        <v>113</v>
      </c>
      <c r="U169" s="219">
        <v>0</v>
      </c>
      <c r="V169" s="219">
        <f>ROUND(E169*U169,2)</f>
        <v>0</v>
      </c>
      <c r="W169" s="219"/>
      <c r="X169" s="219" t="s">
        <v>276</v>
      </c>
      <c r="Y169" s="210"/>
      <c r="Z169" s="210"/>
      <c r="AA169" s="210"/>
      <c r="AB169" s="210"/>
      <c r="AC169" s="210"/>
      <c r="AD169" s="210"/>
      <c r="AE169" s="210"/>
      <c r="AF169" s="210"/>
      <c r="AG169" s="210" t="s">
        <v>277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">
      <c r="A170" s="217"/>
      <c r="B170" s="218"/>
      <c r="C170" s="253" t="s">
        <v>278</v>
      </c>
      <c r="D170" s="220"/>
      <c r="E170" s="221">
        <v>0.1024</v>
      </c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0"/>
      <c r="Z170" s="210"/>
      <c r="AA170" s="210"/>
      <c r="AB170" s="210"/>
      <c r="AC170" s="210"/>
      <c r="AD170" s="210"/>
      <c r="AE170" s="210"/>
      <c r="AF170" s="210"/>
      <c r="AG170" s="210" t="s">
        <v>119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31">
        <v>37</v>
      </c>
      <c r="B171" s="232" t="s">
        <v>279</v>
      </c>
      <c r="C171" s="251" t="s">
        <v>280</v>
      </c>
      <c r="D171" s="233" t="s">
        <v>180</v>
      </c>
      <c r="E171" s="234">
        <v>59.505000000000003</v>
      </c>
      <c r="F171" s="235"/>
      <c r="G171" s="236">
        <f>ROUND(E171*F171,2)</f>
        <v>0</v>
      </c>
      <c r="H171" s="235"/>
      <c r="I171" s="236">
        <f>ROUND(E171*H171,2)</f>
        <v>0</v>
      </c>
      <c r="J171" s="235"/>
      <c r="K171" s="236">
        <f>ROUND(E171*J171,2)</f>
        <v>0</v>
      </c>
      <c r="L171" s="236">
        <v>21</v>
      </c>
      <c r="M171" s="236">
        <f>G171*(1+L171/100)</f>
        <v>0</v>
      </c>
      <c r="N171" s="236">
        <v>1.67</v>
      </c>
      <c r="O171" s="236">
        <f>ROUND(E171*N171,2)</f>
        <v>99.37</v>
      </c>
      <c r="P171" s="236">
        <v>0</v>
      </c>
      <c r="Q171" s="236">
        <f>ROUND(E171*P171,2)</f>
        <v>0</v>
      </c>
      <c r="R171" s="236" t="s">
        <v>275</v>
      </c>
      <c r="S171" s="236" t="s">
        <v>113</v>
      </c>
      <c r="T171" s="237" t="s">
        <v>113</v>
      </c>
      <c r="U171" s="219">
        <v>0</v>
      </c>
      <c r="V171" s="219">
        <f>ROUND(E171*U171,2)</f>
        <v>0</v>
      </c>
      <c r="W171" s="219"/>
      <c r="X171" s="219" t="s">
        <v>276</v>
      </c>
      <c r="Y171" s="210"/>
      <c r="Z171" s="210"/>
      <c r="AA171" s="210"/>
      <c r="AB171" s="210"/>
      <c r="AC171" s="210"/>
      <c r="AD171" s="210"/>
      <c r="AE171" s="210"/>
      <c r="AF171" s="210"/>
      <c r="AG171" s="210" t="s">
        <v>277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">
      <c r="A172" s="217"/>
      <c r="B172" s="218"/>
      <c r="C172" s="253" t="s">
        <v>281</v>
      </c>
      <c r="D172" s="220"/>
      <c r="E172" s="221">
        <v>59.505000000000003</v>
      </c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0"/>
      <c r="Z172" s="210"/>
      <c r="AA172" s="210"/>
      <c r="AB172" s="210"/>
      <c r="AC172" s="210"/>
      <c r="AD172" s="210"/>
      <c r="AE172" s="210"/>
      <c r="AF172" s="210"/>
      <c r="AG172" s="210" t="s">
        <v>119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31">
        <v>38</v>
      </c>
      <c r="B173" s="232" t="s">
        <v>282</v>
      </c>
      <c r="C173" s="251" t="s">
        <v>283</v>
      </c>
      <c r="D173" s="233" t="s">
        <v>284</v>
      </c>
      <c r="E173" s="234">
        <v>240.38</v>
      </c>
      <c r="F173" s="235"/>
      <c r="G173" s="236">
        <f>ROUND(E173*F173,2)</f>
        <v>0</v>
      </c>
      <c r="H173" s="235"/>
      <c r="I173" s="236">
        <f>ROUND(E173*H173,2)</f>
        <v>0</v>
      </c>
      <c r="J173" s="235"/>
      <c r="K173" s="236">
        <f>ROUND(E173*J173,2)</f>
        <v>0</v>
      </c>
      <c r="L173" s="236">
        <v>21</v>
      </c>
      <c r="M173" s="236">
        <f>G173*(1+L173/100)</f>
        <v>0</v>
      </c>
      <c r="N173" s="236">
        <v>1</v>
      </c>
      <c r="O173" s="236">
        <f>ROUND(E173*N173,2)</f>
        <v>240.38</v>
      </c>
      <c r="P173" s="236">
        <v>0</v>
      </c>
      <c r="Q173" s="236">
        <f>ROUND(E173*P173,2)</f>
        <v>0</v>
      </c>
      <c r="R173" s="236" t="s">
        <v>275</v>
      </c>
      <c r="S173" s="236" t="s">
        <v>113</v>
      </c>
      <c r="T173" s="237" t="s">
        <v>113</v>
      </c>
      <c r="U173" s="219">
        <v>0</v>
      </c>
      <c r="V173" s="219">
        <f>ROUND(E173*U173,2)</f>
        <v>0</v>
      </c>
      <c r="W173" s="219"/>
      <c r="X173" s="219" t="s">
        <v>276</v>
      </c>
      <c r="Y173" s="210"/>
      <c r="Z173" s="210"/>
      <c r="AA173" s="210"/>
      <c r="AB173" s="210"/>
      <c r="AC173" s="210"/>
      <c r="AD173" s="210"/>
      <c r="AE173" s="210"/>
      <c r="AF173" s="210"/>
      <c r="AG173" s="210" t="s">
        <v>277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17"/>
      <c r="B174" s="218"/>
      <c r="C174" s="253" t="s">
        <v>285</v>
      </c>
      <c r="D174" s="220"/>
      <c r="E174" s="221">
        <v>240.38</v>
      </c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0"/>
      <c r="Z174" s="210"/>
      <c r="AA174" s="210"/>
      <c r="AB174" s="210"/>
      <c r="AC174" s="210"/>
      <c r="AD174" s="210"/>
      <c r="AE174" s="210"/>
      <c r="AF174" s="210"/>
      <c r="AG174" s="210" t="s">
        <v>119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x14ac:dyDescent="0.2">
      <c r="A175" s="225" t="s">
        <v>107</v>
      </c>
      <c r="B175" s="226" t="s">
        <v>59</v>
      </c>
      <c r="C175" s="250" t="s">
        <v>60</v>
      </c>
      <c r="D175" s="227"/>
      <c r="E175" s="228"/>
      <c r="F175" s="229"/>
      <c r="G175" s="229">
        <f>SUMIF(AG176:AG203,"&lt;&gt;NOR",G176:G203)</f>
        <v>0</v>
      </c>
      <c r="H175" s="229"/>
      <c r="I175" s="229">
        <f>SUM(I176:I203)</f>
        <v>0</v>
      </c>
      <c r="J175" s="229"/>
      <c r="K175" s="229">
        <f>SUM(K176:K203)</f>
        <v>0</v>
      </c>
      <c r="L175" s="229"/>
      <c r="M175" s="229">
        <f>SUM(M176:M203)</f>
        <v>0</v>
      </c>
      <c r="N175" s="229"/>
      <c r="O175" s="229">
        <f>SUM(O176:O203)</f>
        <v>27.63</v>
      </c>
      <c r="P175" s="229"/>
      <c r="Q175" s="229">
        <f>SUM(Q176:Q203)</f>
        <v>0</v>
      </c>
      <c r="R175" s="229"/>
      <c r="S175" s="229"/>
      <c r="T175" s="230"/>
      <c r="U175" s="224"/>
      <c r="V175" s="224">
        <f>SUM(V176:V203)</f>
        <v>133.23000000000002</v>
      </c>
      <c r="W175" s="224"/>
      <c r="X175" s="224"/>
      <c r="AG175" t="s">
        <v>108</v>
      </c>
    </row>
    <row r="176" spans="1:60" ht="22.5" outlineLevel="1" x14ac:dyDescent="0.2">
      <c r="A176" s="231">
        <v>39</v>
      </c>
      <c r="B176" s="232" t="s">
        <v>286</v>
      </c>
      <c r="C176" s="251" t="s">
        <v>287</v>
      </c>
      <c r="D176" s="233" t="s">
        <v>180</v>
      </c>
      <c r="E176" s="234">
        <v>1</v>
      </c>
      <c r="F176" s="235"/>
      <c r="G176" s="236">
        <f>ROUND(E176*F176,2)</f>
        <v>0</v>
      </c>
      <c r="H176" s="235"/>
      <c r="I176" s="236">
        <f>ROUND(E176*H176,2)</f>
        <v>0</v>
      </c>
      <c r="J176" s="235"/>
      <c r="K176" s="236">
        <f>ROUND(E176*J176,2)</f>
        <v>0</v>
      </c>
      <c r="L176" s="236">
        <v>21</v>
      </c>
      <c r="M176" s="236">
        <f>G176*(1+L176/100)</f>
        <v>0</v>
      </c>
      <c r="N176" s="236">
        <v>2.5499999999999998</v>
      </c>
      <c r="O176" s="236">
        <f>ROUND(E176*N176,2)</f>
        <v>2.5499999999999998</v>
      </c>
      <c r="P176" s="236">
        <v>0</v>
      </c>
      <c r="Q176" s="236">
        <f>ROUND(E176*P176,2)</f>
        <v>0</v>
      </c>
      <c r="R176" s="236" t="s">
        <v>288</v>
      </c>
      <c r="S176" s="236" t="s">
        <v>113</v>
      </c>
      <c r="T176" s="237" t="s">
        <v>113</v>
      </c>
      <c r="U176" s="219">
        <v>9.2720000000000002</v>
      </c>
      <c r="V176" s="219">
        <f>ROUND(E176*U176,2)</f>
        <v>9.27</v>
      </c>
      <c r="W176" s="219"/>
      <c r="X176" s="219" t="s">
        <v>114</v>
      </c>
      <c r="Y176" s="210"/>
      <c r="Z176" s="210"/>
      <c r="AA176" s="210"/>
      <c r="AB176" s="210"/>
      <c r="AC176" s="210"/>
      <c r="AD176" s="210"/>
      <c r="AE176" s="210"/>
      <c r="AF176" s="210"/>
      <c r="AG176" s="210" t="s">
        <v>115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">
      <c r="A177" s="217"/>
      <c r="B177" s="218"/>
      <c r="C177" s="252" t="s">
        <v>289</v>
      </c>
      <c r="D177" s="238"/>
      <c r="E177" s="238"/>
      <c r="F177" s="238"/>
      <c r="G177" s="238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0"/>
      <c r="Z177" s="210"/>
      <c r="AA177" s="210"/>
      <c r="AB177" s="210"/>
      <c r="AC177" s="210"/>
      <c r="AD177" s="210"/>
      <c r="AE177" s="210"/>
      <c r="AF177" s="210"/>
      <c r="AG177" s="210" t="s">
        <v>117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17"/>
      <c r="B178" s="218"/>
      <c r="C178" s="253" t="s">
        <v>290</v>
      </c>
      <c r="D178" s="220"/>
      <c r="E178" s="221">
        <v>0.5</v>
      </c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0"/>
      <c r="Z178" s="210"/>
      <c r="AA178" s="210"/>
      <c r="AB178" s="210"/>
      <c r="AC178" s="210"/>
      <c r="AD178" s="210"/>
      <c r="AE178" s="210"/>
      <c r="AF178" s="210"/>
      <c r="AG178" s="210" t="s">
        <v>119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1" x14ac:dyDescent="0.2">
      <c r="A179" s="217"/>
      <c r="B179" s="218"/>
      <c r="C179" s="253" t="s">
        <v>291</v>
      </c>
      <c r="D179" s="220"/>
      <c r="E179" s="221">
        <v>0.5</v>
      </c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0"/>
      <c r="Z179" s="210"/>
      <c r="AA179" s="210"/>
      <c r="AB179" s="210"/>
      <c r="AC179" s="210"/>
      <c r="AD179" s="210"/>
      <c r="AE179" s="210"/>
      <c r="AF179" s="210"/>
      <c r="AG179" s="210" t="s">
        <v>119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31">
        <v>40</v>
      </c>
      <c r="B180" s="232" t="s">
        <v>292</v>
      </c>
      <c r="C180" s="251" t="s">
        <v>293</v>
      </c>
      <c r="D180" s="233" t="s">
        <v>248</v>
      </c>
      <c r="E180" s="234">
        <v>2</v>
      </c>
      <c r="F180" s="235"/>
      <c r="G180" s="236">
        <f>ROUND(E180*F180,2)</f>
        <v>0</v>
      </c>
      <c r="H180" s="235"/>
      <c r="I180" s="236">
        <f>ROUND(E180*H180,2)</f>
        <v>0</v>
      </c>
      <c r="J180" s="235"/>
      <c r="K180" s="236">
        <f>ROUND(E180*J180,2)</f>
        <v>0</v>
      </c>
      <c r="L180" s="236">
        <v>21</v>
      </c>
      <c r="M180" s="236">
        <f>G180*(1+L180/100)</f>
        <v>0</v>
      </c>
      <c r="N180" s="236">
        <v>7.0200000000000002E-3</v>
      </c>
      <c r="O180" s="236">
        <f>ROUND(E180*N180,2)</f>
        <v>0.01</v>
      </c>
      <c r="P180" s="236">
        <v>0</v>
      </c>
      <c r="Q180" s="236">
        <f>ROUND(E180*P180,2)</f>
        <v>0</v>
      </c>
      <c r="R180" s="236" t="s">
        <v>288</v>
      </c>
      <c r="S180" s="236" t="s">
        <v>113</v>
      </c>
      <c r="T180" s="237" t="s">
        <v>113</v>
      </c>
      <c r="U180" s="219">
        <v>1.68</v>
      </c>
      <c r="V180" s="219">
        <f>ROUND(E180*U180,2)</f>
        <v>3.36</v>
      </c>
      <c r="W180" s="219"/>
      <c r="X180" s="219" t="s">
        <v>114</v>
      </c>
      <c r="Y180" s="210"/>
      <c r="Z180" s="210"/>
      <c r="AA180" s="210"/>
      <c r="AB180" s="210"/>
      <c r="AC180" s="210"/>
      <c r="AD180" s="210"/>
      <c r="AE180" s="210"/>
      <c r="AF180" s="210"/>
      <c r="AG180" s="210" t="s">
        <v>115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1" x14ac:dyDescent="0.2">
      <c r="A181" s="217"/>
      <c r="B181" s="218"/>
      <c r="C181" s="252" t="s">
        <v>294</v>
      </c>
      <c r="D181" s="238"/>
      <c r="E181" s="238"/>
      <c r="F181" s="238"/>
      <c r="G181" s="238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0"/>
      <c r="Z181" s="210"/>
      <c r="AA181" s="210"/>
      <c r="AB181" s="210"/>
      <c r="AC181" s="210"/>
      <c r="AD181" s="210"/>
      <c r="AE181" s="210"/>
      <c r="AF181" s="210"/>
      <c r="AG181" s="210" t="s">
        <v>117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17"/>
      <c r="B182" s="218"/>
      <c r="C182" s="255" t="s">
        <v>295</v>
      </c>
      <c r="D182" s="240"/>
      <c r="E182" s="240"/>
      <c r="F182" s="240"/>
      <c r="G182" s="240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0"/>
      <c r="Z182" s="210"/>
      <c r="AA182" s="210"/>
      <c r="AB182" s="210"/>
      <c r="AC182" s="210"/>
      <c r="AD182" s="210"/>
      <c r="AE182" s="210"/>
      <c r="AF182" s="210"/>
      <c r="AG182" s="210" t="s">
        <v>233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1" x14ac:dyDescent="0.2">
      <c r="A183" s="217"/>
      <c r="B183" s="218"/>
      <c r="C183" s="253" t="s">
        <v>296</v>
      </c>
      <c r="D183" s="220"/>
      <c r="E183" s="221">
        <v>1</v>
      </c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0"/>
      <c r="Z183" s="210"/>
      <c r="AA183" s="210"/>
      <c r="AB183" s="210"/>
      <c r="AC183" s="210"/>
      <c r="AD183" s="210"/>
      <c r="AE183" s="210"/>
      <c r="AF183" s="210"/>
      <c r="AG183" s="210" t="s">
        <v>119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17"/>
      <c r="B184" s="218"/>
      <c r="C184" s="253" t="s">
        <v>297</v>
      </c>
      <c r="D184" s="220"/>
      <c r="E184" s="221">
        <v>1</v>
      </c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0"/>
      <c r="Z184" s="210"/>
      <c r="AA184" s="210"/>
      <c r="AB184" s="210"/>
      <c r="AC184" s="210"/>
      <c r="AD184" s="210"/>
      <c r="AE184" s="210"/>
      <c r="AF184" s="210"/>
      <c r="AG184" s="210" t="s">
        <v>119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ht="22.5" outlineLevel="1" x14ac:dyDescent="0.2">
      <c r="A185" s="231">
        <v>41</v>
      </c>
      <c r="B185" s="232" t="s">
        <v>298</v>
      </c>
      <c r="C185" s="251" t="s">
        <v>299</v>
      </c>
      <c r="D185" s="233" t="s">
        <v>248</v>
      </c>
      <c r="E185" s="234">
        <v>8</v>
      </c>
      <c r="F185" s="235"/>
      <c r="G185" s="236">
        <f>ROUND(E185*F185,2)</f>
        <v>0</v>
      </c>
      <c r="H185" s="235"/>
      <c r="I185" s="236">
        <f>ROUND(E185*H185,2)</f>
        <v>0</v>
      </c>
      <c r="J185" s="235"/>
      <c r="K185" s="236">
        <f>ROUND(E185*J185,2)</f>
        <v>0</v>
      </c>
      <c r="L185" s="236">
        <v>21</v>
      </c>
      <c r="M185" s="236">
        <f>G185*(1+L185/100)</f>
        <v>0</v>
      </c>
      <c r="N185" s="236">
        <v>1.5E-3</v>
      </c>
      <c r="O185" s="236">
        <f>ROUND(E185*N185,2)</f>
        <v>0.01</v>
      </c>
      <c r="P185" s="236">
        <v>0</v>
      </c>
      <c r="Q185" s="236">
        <f>ROUND(E185*P185,2)</f>
        <v>0</v>
      </c>
      <c r="R185" s="236" t="s">
        <v>288</v>
      </c>
      <c r="S185" s="236" t="s">
        <v>113</v>
      </c>
      <c r="T185" s="237" t="s">
        <v>113</v>
      </c>
      <c r="U185" s="219">
        <v>0.14000000000000001</v>
      </c>
      <c r="V185" s="219">
        <f>ROUND(E185*U185,2)</f>
        <v>1.1200000000000001</v>
      </c>
      <c r="W185" s="219"/>
      <c r="X185" s="219" t="s">
        <v>114</v>
      </c>
      <c r="Y185" s="210"/>
      <c r="Z185" s="210"/>
      <c r="AA185" s="210"/>
      <c r="AB185" s="210"/>
      <c r="AC185" s="210"/>
      <c r="AD185" s="210"/>
      <c r="AE185" s="210"/>
      <c r="AF185" s="210"/>
      <c r="AG185" s="210" t="s">
        <v>115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1" x14ac:dyDescent="0.2">
      <c r="A186" s="217"/>
      <c r="B186" s="218"/>
      <c r="C186" s="253" t="s">
        <v>300</v>
      </c>
      <c r="D186" s="220"/>
      <c r="E186" s="221">
        <v>4</v>
      </c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0"/>
      <c r="Z186" s="210"/>
      <c r="AA186" s="210"/>
      <c r="AB186" s="210"/>
      <c r="AC186" s="210"/>
      <c r="AD186" s="210"/>
      <c r="AE186" s="210"/>
      <c r="AF186" s="210"/>
      <c r="AG186" s="210" t="s">
        <v>119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">
      <c r="A187" s="217"/>
      <c r="B187" s="218"/>
      <c r="C187" s="253" t="s">
        <v>301</v>
      </c>
      <c r="D187" s="220"/>
      <c r="E187" s="221">
        <v>4</v>
      </c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0"/>
      <c r="Z187" s="210"/>
      <c r="AA187" s="210"/>
      <c r="AB187" s="210"/>
      <c r="AC187" s="210"/>
      <c r="AD187" s="210"/>
      <c r="AE187" s="210"/>
      <c r="AF187" s="210"/>
      <c r="AG187" s="210" t="s">
        <v>119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ht="22.5" outlineLevel="1" x14ac:dyDescent="0.2">
      <c r="A188" s="231">
        <v>42</v>
      </c>
      <c r="B188" s="232" t="s">
        <v>302</v>
      </c>
      <c r="C188" s="251" t="s">
        <v>303</v>
      </c>
      <c r="D188" s="233" t="s">
        <v>180</v>
      </c>
      <c r="E188" s="234">
        <v>8.0625</v>
      </c>
      <c r="F188" s="235"/>
      <c r="G188" s="236">
        <f>ROUND(E188*F188,2)</f>
        <v>0</v>
      </c>
      <c r="H188" s="235"/>
      <c r="I188" s="236">
        <f>ROUND(E188*H188,2)</f>
        <v>0</v>
      </c>
      <c r="J188" s="235"/>
      <c r="K188" s="236">
        <f>ROUND(E188*J188,2)</f>
        <v>0</v>
      </c>
      <c r="L188" s="236">
        <v>21</v>
      </c>
      <c r="M188" s="236">
        <f>G188*(1+L188/100)</f>
        <v>0</v>
      </c>
      <c r="N188" s="236">
        <v>3.08467</v>
      </c>
      <c r="O188" s="236">
        <f>ROUND(E188*N188,2)</f>
        <v>24.87</v>
      </c>
      <c r="P188" s="236">
        <v>0</v>
      </c>
      <c r="Q188" s="236">
        <f>ROUND(E188*P188,2)</f>
        <v>0</v>
      </c>
      <c r="R188" s="236" t="s">
        <v>304</v>
      </c>
      <c r="S188" s="236" t="s">
        <v>113</v>
      </c>
      <c r="T188" s="237" t="s">
        <v>113</v>
      </c>
      <c r="U188" s="219">
        <v>14.81879</v>
      </c>
      <c r="V188" s="219">
        <f>ROUND(E188*U188,2)</f>
        <v>119.48</v>
      </c>
      <c r="W188" s="219"/>
      <c r="X188" s="219" t="s">
        <v>305</v>
      </c>
      <c r="Y188" s="210"/>
      <c r="Z188" s="210"/>
      <c r="AA188" s="210"/>
      <c r="AB188" s="210"/>
      <c r="AC188" s="210"/>
      <c r="AD188" s="210"/>
      <c r="AE188" s="210"/>
      <c r="AF188" s="210"/>
      <c r="AG188" s="210" t="s">
        <v>306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1" x14ac:dyDescent="0.2">
      <c r="A189" s="217"/>
      <c r="B189" s="218"/>
      <c r="C189" s="252" t="s">
        <v>307</v>
      </c>
      <c r="D189" s="238"/>
      <c r="E189" s="238"/>
      <c r="F189" s="238"/>
      <c r="G189" s="238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0"/>
      <c r="Z189" s="210"/>
      <c r="AA189" s="210"/>
      <c r="AB189" s="210"/>
      <c r="AC189" s="210"/>
      <c r="AD189" s="210"/>
      <c r="AE189" s="210"/>
      <c r="AF189" s="210"/>
      <c r="AG189" s="210" t="s">
        <v>117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">
      <c r="A190" s="217"/>
      <c r="B190" s="218"/>
      <c r="C190" s="253" t="s">
        <v>308</v>
      </c>
      <c r="D190" s="220"/>
      <c r="E190" s="221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0"/>
      <c r="Z190" s="210"/>
      <c r="AA190" s="210"/>
      <c r="AB190" s="210"/>
      <c r="AC190" s="210"/>
      <c r="AD190" s="210"/>
      <c r="AE190" s="210"/>
      <c r="AF190" s="210"/>
      <c r="AG190" s="210" t="s">
        <v>119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17"/>
      <c r="B191" s="218"/>
      <c r="C191" s="253" t="s">
        <v>309</v>
      </c>
      <c r="D191" s="220"/>
      <c r="E191" s="221">
        <v>0.5625</v>
      </c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  <c r="T191" s="219"/>
      <c r="U191" s="219"/>
      <c r="V191" s="219"/>
      <c r="W191" s="219"/>
      <c r="X191" s="219"/>
      <c r="Y191" s="210"/>
      <c r="Z191" s="210"/>
      <c r="AA191" s="210"/>
      <c r="AB191" s="210"/>
      <c r="AC191" s="210"/>
      <c r="AD191" s="210"/>
      <c r="AE191" s="210"/>
      <c r="AF191" s="210"/>
      <c r="AG191" s="210" t="s">
        <v>119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">
      <c r="A192" s="217"/>
      <c r="B192" s="218"/>
      <c r="C192" s="253" t="s">
        <v>310</v>
      </c>
      <c r="D192" s="220"/>
      <c r="E192" s="221">
        <v>2.25</v>
      </c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0"/>
      <c r="Z192" s="210"/>
      <c r="AA192" s="210"/>
      <c r="AB192" s="210"/>
      <c r="AC192" s="210"/>
      <c r="AD192" s="210"/>
      <c r="AE192" s="210"/>
      <c r="AF192" s="210"/>
      <c r="AG192" s="210" t="s">
        <v>119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1" x14ac:dyDescent="0.2">
      <c r="A193" s="217"/>
      <c r="B193" s="218"/>
      <c r="C193" s="253" t="s">
        <v>311</v>
      </c>
      <c r="D193" s="220"/>
      <c r="E193" s="221">
        <v>0.45</v>
      </c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0"/>
      <c r="Z193" s="210"/>
      <c r="AA193" s="210"/>
      <c r="AB193" s="210"/>
      <c r="AC193" s="210"/>
      <c r="AD193" s="210"/>
      <c r="AE193" s="210"/>
      <c r="AF193" s="210"/>
      <c r="AG193" s="210" t="s">
        <v>119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1" x14ac:dyDescent="0.2">
      <c r="A194" s="217"/>
      <c r="B194" s="218"/>
      <c r="C194" s="253" t="s">
        <v>312</v>
      </c>
      <c r="D194" s="220"/>
      <c r="E194" s="221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0"/>
      <c r="Z194" s="210"/>
      <c r="AA194" s="210"/>
      <c r="AB194" s="210"/>
      <c r="AC194" s="210"/>
      <c r="AD194" s="210"/>
      <c r="AE194" s="210"/>
      <c r="AF194" s="210"/>
      <c r="AG194" s="210" t="s">
        <v>119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">
      <c r="A195" s="217"/>
      <c r="B195" s="218"/>
      <c r="C195" s="253" t="s">
        <v>313</v>
      </c>
      <c r="D195" s="220"/>
      <c r="E195" s="221">
        <v>1</v>
      </c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0"/>
      <c r="Z195" s="210"/>
      <c r="AA195" s="210"/>
      <c r="AB195" s="210"/>
      <c r="AC195" s="210"/>
      <c r="AD195" s="210"/>
      <c r="AE195" s="210"/>
      <c r="AF195" s="210"/>
      <c r="AG195" s="210" t="s">
        <v>119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1" x14ac:dyDescent="0.2">
      <c r="A196" s="217"/>
      <c r="B196" s="218"/>
      <c r="C196" s="253" t="s">
        <v>314</v>
      </c>
      <c r="D196" s="220"/>
      <c r="E196" s="221">
        <v>3</v>
      </c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0"/>
      <c r="Z196" s="210"/>
      <c r="AA196" s="210"/>
      <c r="AB196" s="210"/>
      <c r="AC196" s="210"/>
      <c r="AD196" s="210"/>
      <c r="AE196" s="210"/>
      <c r="AF196" s="210"/>
      <c r="AG196" s="210" t="s">
        <v>119</v>
      </c>
      <c r="AH196" s="210">
        <v>0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1" x14ac:dyDescent="0.2">
      <c r="A197" s="217"/>
      <c r="B197" s="218"/>
      <c r="C197" s="253" t="s">
        <v>315</v>
      </c>
      <c r="D197" s="220"/>
      <c r="E197" s="221">
        <v>0.8</v>
      </c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  <c r="T197" s="219"/>
      <c r="U197" s="219"/>
      <c r="V197" s="219"/>
      <c r="W197" s="219"/>
      <c r="X197" s="219"/>
      <c r="Y197" s="210"/>
      <c r="Z197" s="210"/>
      <c r="AA197" s="210"/>
      <c r="AB197" s="210"/>
      <c r="AC197" s="210"/>
      <c r="AD197" s="210"/>
      <c r="AE197" s="210"/>
      <c r="AF197" s="210"/>
      <c r="AG197" s="210" t="s">
        <v>119</v>
      </c>
      <c r="AH197" s="210">
        <v>0</v>
      </c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1" x14ac:dyDescent="0.2">
      <c r="A198" s="231">
        <v>43</v>
      </c>
      <c r="B198" s="232" t="s">
        <v>316</v>
      </c>
      <c r="C198" s="251" t="s">
        <v>317</v>
      </c>
      <c r="D198" s="233" t="s">
        <v>248</v>
      </c>
      <c r="E198" s="234">
        <v>2</v>
      </c>
      <c r="F198" s="235"/>
      <c r="G198" s="236">
        <f>ROUND(E198*F198,2)</f>
        <v>0</v>
      </c>
      <c r="H198" s="235"/>
      <c r="I198" s="236">
        <f>ROUND(E198*H198,2)</f>
        <v>0</v>
      </c>
      <c r="J198" s="235"/>
      <c r="K198" s="236">
        <f>ROUND(E198*J198,2)</f>
        <v>0</v>
      </c>
      <c r="L198" s="236">
        <v>21</v>
      </c>
      <c r="M198" s="236">
        <f>G198*(1+L198/100)</f>
        <v>0</v>
      </c>
      <c r="N198" s="236">
        <v>0.04</v>
      </c>
      <c r="O198" s="236">
        <f>ROUND(E198*N198,2)</f>
        <v>0.08</v>
      </c>
      <c r="P198" s="236">
        <v>0</v>
      </c>
      <c r="Q198" s="236">
        <f>ROUND(E198*P198,2)</f>
        <v>0</v>
      </c>
      <c r="R198" s="236" t="s">
        <v>275</v>
      </c>
      <c r="S198" s="236" t="s">
        <v>113</v>
      </c>
      <c r="T198" s="237" t="s">
        <v>113</v>
      </c>
      <c r="U198" s="219">
        <v>0</v>
      </c>
      <c r="V198" s="219">
        <f>ROUND(E198*U198,2)</f>
        <v>0</v>
      </c>
      <c r="W198" s="219"/>
      <c r="X198" s="219" t="s">
        <v>276</v>
      </c>
      <c r="Y198" s="210"/>
      <c r="Z198" s="210"/>
      <c r="AA198" s="210"/>
      <c r="AB198" s="210"/>
      <c r="AC198" s="210"/>
      <c r="AD198" s="210"/>
      <c r="AE198" s="210"/>
      <c r="AF198" s="210"/>
      <c r="AG198" s="210" t="s">
        <v>277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1" x14ac:dyDescent="0.2">
      <c r="A199" s="217"/>
      <c r="B199" s="218"/>
      <c r="C199" s="253" t="s">
        <v>296</v>
      </c>
      <c r="D199" s="220"/>
      <c r="E199" s="221">
        <v>1</v>
      </c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0"/>
      <c r="Z199" s="210"/>
      <c r="AA199" s="210"/>
      <c r="AB199" s="210"/>
      <c r="AC199" s="210"/>
      <c r="AD199" s="210"/>
      <c r="AE199" s="210"/>
      <c r="AF199" s="210"/>
      <c r="AG199" s="210" t="s">
        <v>119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">
      <c r="A200" s="217"/>
      <c r="B200" s="218"/>
      <c r="C200" s="253" t="s">
        <v>297</v>
      </c>
      <c r="D200" s="220"/>
      <c r="E200" s="221">
        <v>1</v>
      </c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0"/>
      <c r="Z200" s="210"/>
      <c r="AA200" s="210"/>
      <c r="AB200" s="210"/>
      <c r="AC200" s="210"/>
      <c r="AD200" s="210"/>
      <c r="AE200" s="210"/>
      <c r="AF200" s="210"/>
      <c r="AG200" s="210" t="s">
        <v>119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1" x14ac:dyDescent="0.2">
      <c r="A201" s="231">
        <v>44</v>
      </c>
      <c r="B201" s="232" t="s">
        <v>318</v>
      </c>
      <c r="C201" s="251" t="s">
        <v>319</v>
      </c>
      <c r="D201" s="233" t="s">
        <v>248</v>
      </c>
      <c r="E201" s="234">
        <v>2</v>
      </c>
      <c r="F201" s="235"/>
      <c r="G201" s="236">
        <f>ROUND(E201*F201,2)</f>
        <v>0</v>
      </c>
      <c r="H201" s="235"/>
      <c r="I201" s="236">
        <f>ROUND(E201*H201,2)</f>
        <v>0</v>
      </c>
      <c r="J201" s="235"/>
      <c r="K201" s="236">
        <f>ROUND(E201*J201,2)</f>
        <v>0</v>
      </c>
      <c r="L201" s="236">
        <v>21</v>
      </c>
      <c r="M201" s="236">
        <f>G201*(1+L201/100)</f>
        <v>0</v>
      </c>
      <c r="N201" s="236">
        <v>5.2999999999999999E-2</v>
      </c>
      <c r="O201" s="236">
        <f>ROUND(E201*N201,2)</f>
        <v>0.11</v>
      </c>
      <c r="P201" s="236">
        <v>0</v>
      </c>
      <c r="Q201" s="236">
        <f>ROUND(E201*P201,2)</f>
        <v>0</v>
      </c>
      <c r="R201" s="236" t="s">
        <v>275</v>
      </c>
      <c r="S201" s="236" t="s">
        <v>113</v>
      </c>
      <c r="T201" s="237" t="s">
        <v>113</v>
      </c>
      <c r="U201" s="219">
        <v>0</v>
      </c>
      <c r="V201" s="219">
        <f>ROUND(E201*U201,2)</f>
        <v>0</v>
      </c>
      <c r="W201" s="219"/>
      <c r="X201" s="219" t="s">
        <v>276</v>
      </c>
      <c r="Y201" s="210"/>
      <c r="Z201" s="210"/>
      <c r="AA201" s="210"/>
      <c r="AB201" s="210"/>
      <c r="AC201" s="210"/>
      <c r="AD201" s="210"/>
      <c r="AE201" s="210"/>
      <c r="AF201" s="210"/>
      <c r="AG201" s="210" t="s">
        <v>277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1" x14ac:dyDescent="0.2">
      <c r="A202" s="217"/>
      <c r="B202" s="218"/>
      <c r="C202" s="253" t="s">
        <v>296</v>
      </c>
      <c r="D202" s="220"/>
      <c r="E202" s="221">
        <v>1</v>
      </c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0"/>
      <c r="Z202" s="210"/>
      <c r="AA202" s="210"/>
      <c r="AB202" s="210"/>
      <c r="AC202" s="210"/>
      <c r="AD202" s="210"/>
      <c r="AE202" s="210"/>
      <c r="AF202" s="210"/>
      <c r="AG202" s="210" t="s">
        <v>119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1" x14ac:dyDescent="0.2">
      <c r="A203" s="217"/>
      <c r="B203" s="218"/>
      <c r="C203" s="253" t="s">
        <v>297</v>
      </c>
      <c r="D203" s="220"/>
      <c r="E203" s="221">
        <v>1</v>
      </c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0"/>
      <c r="Z203" s="210"/>
      <c r="AA203" s="210"/>
      <c r="AB203" s="210"/>
      <c r="AC203" s="210"/>
      <c r="AD203" s="210"/>
      <c r="AE203" s="210"/>
      <c r="AF203" s="210"/>
      <c r="AG203" s="210" t="s">
        <v>119</v>
      </c>
      <c r="AH203" s="210">
        <v>0</v>
      </c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x14ac:dyDescent="0.2">
      <c r="A204" s="225" t="s">
        <v>107</v>
      </c>
      <c r="B204" s="226" t="s">
        <v>61</v>
      </c>
      <c r="C204" s="250" t="s">
        <v>46</v>
      </c>
      <c r="D204" s="227"/>
      <c r="E204" s="228"/>
      <c r="F204" s="229"/>
      <c r="G204" s="229">
        <f>SUMIF(AG205:AG300,"&lt;&gt;NOR",G205:G300)</f>
        <v>0</v>
      </c>
      <c r="H204" s="229"/>
      <c r="I204" s="229">
        <f>SUM(I205:I300)</f>
        <v>0</v>
      </c>
      <c r="J204" s="229"/>
      <c r="K204" s="229">
        <f>SUM(K205:K300)</f>
        <v>0</v>
      </c>
      <c r="L204" s="229"/>
      <c r="M204" s="229">
        <f>SUM(M205:M300)</f>
        <v>0</v>
      </c>
      <c r="N204" s="229"/>
      <c r="O204" s="229">
        <f>SUM(O205:O300)</f>
        <v>959.93</v>
      </c>
      <c r="P204" s="229"/>
      <c r="Q204" s="229">
        <f>SUM(Q205:Q300)</f>
        <v>0</v>
      </c>
      <c r="R204" s="229"/>
      <c r="S204" s="229"/>
      <c r="T204" s="230"/>
      <c r="U204" s="224"/>
      <c r="V204" s="224">
        <f>SUM(V205:V300)</f>
        <v>992.36</v>
      </c>
      <c r="W204" s="224"/>
      <c r="X204" s="224"/>
      <c r="AG204" t="s">
        <v>108</v>
      </c>
    </row>
    <row r="205" spans="1:60" ht="22.5" outlineLevel="1" x14ac:dyDescent="0.2">
      <c r="A205" s="231">
        <v>45</v>
      </c>
      <c r="B205" s="232" t="s">
        <v>320</v>
      </c>
      <c r="C205" s="251" t="s">
        <v>321</v>
      </c>
      <c r="D205" s="233" t="s">
        <v>111</v>
      </c>
      <c r="E205" s="234">
        <v>1156.0999999999999</v>
      </c>
      <c r="F205" s="235"/>
      <c r="G205" s="236">
        <f>ROUND(E205*F205,2)</f>
        <v>0</v>
      </c>
      <c r="H205" s="235"/>
      <c r="I205" s="236">
        <f>ROUND(E205*H205,2)</f>
        <v>0</v>
      </c>
      <c r="J205" s="235"/>
      <c r="K205" s="236">
        <f>ROUND(E205*J205,2)</f>
        <v>0</v>
      </c>
      <c r="L205" s="236">
        <v>21</v>
      </c>
      <c r="M205" s="236">
        <f>G205*(1+L205/100)</f>
        <v>0</v>
      </c>
      <c r="N205" s="236">
        <v>0.378</v>
      </c>
      <c r="O205" s="236">
        <f>ROUND(E205*N205,2)</f>
        <v>437.01</v>
      </c>
      <c r="P205" s="236">
        <v>0</v>
      </c>
      <c r="Q205" s="236">
        <f>ROUND(E205*P205,2)</f>
        <v>0</v>
      </c>
      <c r="R205" s="236" t="s">
        <v>112</v>
      </c>
      <c r="S205" s="236" t="s">
        <v>113</v>
      </c>
      <c r="T205" s="237" t="s">
        <v>113</v>
      </c>
      <c r="U205" s="219">
        <v>2.5999999999999999E-2</v>
      </c>
      <c r="V205" s="219">
        <f>ROUND(E205*U205,2)</f>
        <v>30.06</v>
      </c>
      <c r="W205" s="219"/>
      <c r="X205" s="219" t="s">
        <v>114</v>
      </c>
      <c r="Y205" s="210"/>
      <c r="Z205" s="210"/>
      <c r="AA205" s="210"/>
      <c r="AB205" s="210"/>
      <c r="AC205" s="210"/>
      <c r="AD205" s="210"/>
      <c r="AE205" s="210"/>
      <c r="AF205" s="210"/>
      <c r="AG205" s="210" t="s">
        <v>115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">
      <c r="A206" s="217"/>
      <c r="B206" s="218"/>
      <c r="C206" s="253" t="s">
        <v>118</v>
      </c>
      <c r="D206" s="220"/>
      <c r="E206" s="221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0"/>
      <c r="Z206" s="210"/>
      <c r="AA206" s="210"/>
      <c r="AB206" s="210"/>
      <c r="AC206" s="210"/>
      <c r="AD206" s="210"/>
      <c r="AE206" s="210"/>
      <c r="AF206" s="210"/>
      <c r="AG206" s="210" t="s">
        <v>119</v>
      </c>
      <c r="AH206" s="210">
        <v>0</v>
      </c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1" x14ac:dyDescent="0.2">
      <c r="A207" s="217"/>
      <c r="B207" s="218"/>
      <c r="C207" s="253" t="s">
        <v>322</v>
      </c>
      <c r="D207" s="220"/>
      <c r="E207" s="221">
        <v>719.1</v>
      </c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0"/>
      <c r="Z207" s="210"/>
      <c r="AA207" s="210"/>
      <c r="AB207" s="210"/>
      <c r="AC207" s="210"/>
      <c r="AD207" s="210"/>
      <c r="AE207" s="210"/>
      <c r="AF207" s="210"/>
      <c r="AG207" s="210" t="s">
        <v>119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1" x14ac:dyDescent="0.2">
      <c r="A208" s="217"/>
      <c r="B208" s="218"/>
      <c r="C208" s="253" t="s">
        <v>323</v>
      </c>
      <c r="D208" s="220"/>
      <c r="E208" s="221">
        <v>17.399999999999999</v>
      </c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0"/>
      <c r="Z208" s="210"/>
      <c r="AA208" s="210"/>
      <c r="AB208" s="210"/>
      <c r="AC208" s="210"/>
      <c r="AD208" s="210"/>
      <c r="AE208" s="210"/>
      <c r="AF208" s="210"/>
      <c r="AG208" s="210" t="s">
        <v>119</v>
      </c>
      <c r="AH208" s="210">
        <v>0</v>
      </c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1" x14ac:dyDescent="0.2">
      <c r="A209" s="217"/>
      <c r="B209" s="218"/>
      <c r="C209" s="253" t="s">
        <v>124</v>
      </c>
      <c r="D209" s="220"/>
      <c r="E209" s="221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0"/>
      <c r="Z209" s="210"/>
      <c r="AA209" s="210"/>
      <c r="AB209" s="210"/>
      <c r="AC209" s="210"/>
      <c r="AD209" s="210"/>
      <c r="AE209" s="210"/>
      <c r="AF209" s="210"/>
      <c r="AG209" s="210" t="s">
        <v>119</v>
      </c>
      <c r="AH209" s="210">
        <v>0</v>
      </c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1" x14ac:dyDescent="0.2">
      <c r="A210" s="217"/>
      <c r="B210" s="218"/>
      <c r="C210" s="253" t="s">
        <v>324</v>
      </c>
      <c r="D210" s="220"/>
      <c r="E210" s="221">
        <v>403.3</v>
      </c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0"/>
      <c r="Z210" s="210"/>
      <c r="AA210" s="210"/>
      <c r="AB210" s="210"/>
      <c r="AC210" s="210"/>
      <c r="AD210" s="210"/>
      <c r="AE210" s="210"/>
      <c r="AF210" s="210"/>
      <c r="AG210" s="210" t="s">
        <v>119</v>
      </c>
      <c r="AH210" s="210">
        <v>0</v>
      </c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1" x14ac:dyDescent="0.2">
      <c r="A211" s="217"/>
      <c r="B211" s="218"/>
      <c r="C211" s="253" t="s">
        <v>325</v>
      </c>
      <c r="D211" s="220"/>
      <c r="E211" s="221">
        <v>16.3</v>
      </c>
      <c r="F211" s="219"/>
      <c r="G211" s="219"/>
      <c r="H211" s="219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0"/>
      <c r="Z211" s="210"/>
      <c r="AA211" s="210"/>
      <c r="AB211" s="210"/>
      <c r="AC211" s="210"/>
      <c r="AD211" s="210"/>
      <c r="AE211" s="210"/>
      <c r="AF211" s="210"/>
      <c r="AG211" s="210" t="s">
        <v>119</v>
      </c>
      <c r="AH211" s="210">
        <v>0</v>
      </c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ht="22.5" outlineLevel="1" x14ac:dyDescent="0.2">
      <c r="A212" s="231">
        <v>46</v>
      </c>
      <c r="B212" s="232" t="s">
        <v>326</v>
      </c>
      <c r="C212" s="251" t="s">
        <v>327</v>
      </c>
      <c r="D212" s="233" t="s">
        <v>111</v>
      </c>
      <c r="E212" s="234">
        <v>153.9</v>
      </c>
      <c r="F212" s="235"/>
      <c r="G212" s="236">
        <f>ROUND(E212*F212,2)</f>
        <v>0</v>
      </c>
      <c r="H212" s="235"/>
      <c r="I212" s="236">
        <f>ROUND(E212*H212,2)</f>
        <v>0</v>
      </c>
      <c r="J212" s="235"/>
      <c r="K212" s="236">
        <f>ROUND(E212*J212,2)</f>
        <v>0</v>
      </c>
      <c r="L212" s="236">
        <v>21</v>
      </c>
      <c r="M212" s="236">
        <f>G212*(1+L212/100)</f>
        <v>0</v>
      </c>
      <c r="N212" s="236">
        <v>0.378</v>
      </c>
      <c r="O212" s="236">
        <f>ROUND(E212*N212,2)</f>
        <v>58.17</v>
      </c>
      <c r="P212" s="236">
        <v>0</v>
      </c>
      <c r="Q212" s="236">
        <f>ROUND(E212*P212,2)</f>
        <v>0</v>
      </c>
      <c r="R212" s="236" t="s">
        <v>112</v>
      </c>
      <c r="S212" s="236" t="s">
        <v>113</v>
      </c>
      <c r="T212" s="237" t="s">
        <v>113</v>
      </c>
      <c r="U212" s="219">
        <v>2.5999999999999999E-2</v>
      </c>
      <c r="V212" s="219">
        <f>ROUND(E212*U212,2)</f>
        <v>4</v>
      </c>
      <c r="W212" s="219"/>
      <c r="X212" s="219" t="s">
        <v>114</v>
      </c>
      <c r="Y212" s="210"/>
      <c r="Z212" s="210"/>
      <c r="AA212" s="210"/>
      <c r="AB212" s="210"/>
      <c r="AC212" s="210"/>
      <c r="AD212" s="210"/>
      <c r="AE212" s="210"/>
      <c r="AF212" s="210"/>
      <c r="AG212" s="210" t="s">
        <v>115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1" x14ac:dyDescent="0.2">
      <c r="A213" s="217"/>
      <c r="B213" s="218"/>
      <c r="C213" s="253" t="s">
        <v>118</v>
      </c>
      <c r="D213" s="220"/>
      <c r="E213" s="221"/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0"/>
      <c r="Z213" s="210"/>
      <c r="AA213" s="210"/>
      <c r="AB213" s="210"/>
      <c r="AC213" s="210"/>
      <c r="AD213" s="210"/>
      <c r="AE213" s="210"/>
      <c r="AF213" s="210"/>
      <c r="AG213" s="210" t="s">
        <v>119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1" x14ac:dyDescent="0.2">
      <c r="A214" s="217"/>
      <c r="B214" s="218"/>
      <c r="C214" s="253" t="s">
        <v>240</v>
      </c>
      <c r="D214" s="220"/>
      <c r="E214" s="221">
        <v>91.9</v>
      </c>
      <c r="F214" s="219"/>
      <c r="G214" s="219"/>
      <c r="H214" s="219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0"/>
      <c r="Z214" s="210"/>
      <c r="AA214" s="210"/>
      <c r="AB214" s="210"/>
      <c r="AC214" s="210"/>
      <c r="AD214" s="210"/>
      <c r="AE214" s="210"/>
      <c r="AF214" s="210"/>
      <c r="AG214" s="210" t="s">
        <v>119</v>
      </c>
      <c r="AH214" s="210">
        <v>0</v>
      </c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1" x14ac:dyDescent="0.2">
      <c r="A215" s="217"/>
      <c r="B215" s="218"/>
      <c r="C215" s="253" t="s">
        <v>124</v>
      </c>
      <c r="D215" s="220"/>
      <c r="E215" s="221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0"/>
      <c r="Z215" s="210"/>
      <c r="AA215" s="210"/>
      <c r="AB215" s="210"/>
      <c r="AC215" s="210"/>
      <c r="AD215" s="210"/>
      <c r="AE215" s="210"/>
      <c r="AF215" s="210"/>
      <c r="AG215" s="210" t="s">
        <v>119</v>
      </c>
      <c r="AH215" s="210">
        <v>0</v>
      </c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1" x14ac:dyDescent="0.2">
      <c r="A216" s="217"/>
      <c r="B216" s="218"/>
      <c r="C216" s="253" t="s">
        <v>328</v>
      </c>
      <c r="D216" s="220"/>
      <c r="E216" s="221">
        <v>62</v>
      </c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0"/>
      <c r="Z216" s="210"/>
      <c r="AA216" s="210"/>
      <c r="AB216" s="210"/>
      <c r="AC216" s="210"/>
      <c r="AD216" s="210"/>
      <c r="AE216" s="210"/>
      <c r="AF216" s="210"/>
      <c r="AG216" s="210" t="s">
        <v>119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ht="22.5" outlineLevel="1" x14ac:dyDescent="0.2">
      <c r="A217" s="231">
        <v>47</v>
      </c>
      <c r="B217" s="232" t="s">
        <v>329</v>
      </c>
      <c r="C217" s="251" t="s">
        <v>330</v>
      </c>
      <c r="D217" s="233" t="s">
        <v>111</v>
      </c>
      <c r="E217" s="234">
        <v>153.9</v>
      </c>
      <c r="F217" s="235"/>
      <c r="G217" s="236">
        <f>ROUND(E217*F217,2)</f>
        <v>0</v>
      </c>
      <c r="H217" s="235"/>
      <c r="I217" s="236">
        <f>ROUND(E217*H217,2)</f>
        <v>0</v>
      </c>
      <c r="J217" s="235"/>
      <c r="K217" s="236">
        <f>ROUND(E217*J217,2)</f>
        <v>0</v>
      </c>
      <c r="L217" s="236">
        <v>21</v>
      </c>
      <c r="M217" s="236">
        <f>G217*(1+L217/100)</f>
        <v>0</v>
      </c>
      <c r="N217" s="236">
        <v>0.4536</v>
      </c>
      <c r="O217" s="236">
        <f>ROUND(E217*N217,2)</f>
        <v>69.81</v>
      </c>
      <c r="P217" s="236">
        <v>0</v>
      </c>
      <c r="Q217" s="236">
        <f>ROUND(E217*P217,2)</f>
        <v>0</v>
      </c>
      <c r="R217" s="236" t="s">
        <v>112</v>
      </c>
      <c r="S217" s="236" t="s">
        <v>113</v>
      </c>
      <c r="T217" s="237" t="s">
        <v>113</v>
      </c>
      <c r="U217" s="219">
        <v>2.5999999999999999E-2</v>
      </c>
      <c r="V217" s="219">
        <f>ROUND(E217*U217,2)</f>
        <v>4</v>
      </c>
      <c r="W217" s="219"/>
      <c r="X217" s="219" t="s">
        <v>114</v>
      </c>
      <c r="Y217" s="210"/>
      <c r="Z217" s="210"/>
      <c r="AA217" s="210"/>
      <c r="AB217" s="210"/>
      <c r="AC217" s="210"/>
      <c r="AD217" s="210"/>
      <c r="AE217" s="210"/>
      <c r="AF217" s="210"/>
      <c r="AG217" s="210" t="s">
        <v>115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1" x14ac:dyDescent="0.2">
      <c r="A218" s="217"/>
      <c r="B218" s="218"/>
      <c r="C218" s="253" t="s">
        <v>118</v>
      </c>
      <c r="D218" s="220"/>
      <c r="E218" s="221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0"/>
      <c r="Z218" s="210"/>
      <c r="AA218" s="210"/>
      <c r="AB218" s="210"/>
      <c r="AC218" s="210"/>
      <c r="AD218" s="210"/>
      <c r="AE218" s="210"/>
      <c r="AF218" s="210"/>
      <c r="AG218" s="210" t="s">
        <v>119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1" x14ac:dyDescent="0.2">
      <c r="A219" s="217"/>
      <c r="B219" s="218"/>
      <c r="C219" s="253" t="s">
        <v>240</v>
      </c>
      <c r="D219" s="220"/>
      <c r="E219" s="221">
        <v>91.9</v>
      </c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0"/>
      <c r="Z219" s="210"/>
      <c r="AA219" s="210"/>
      <c r="AB219" s="210"/>
      <c r="AC219" s="210"/>
      <c r="AD219" s="210"/>
      <c r="AE219" s="210"/>
      <c r="AF219" s="210"/>
      <c r="AG219" s="210" t="s">
        <v>119</v>
      </c>
      <c r="AH219" s="210">
        <v>0</v>
      </c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1" x14ac:dyDescent="0.2">
      <c r="A220" s="217"/>
      <c r="B220" s="218"/>
      <c r="C220" s="253" t="s">
        <v>124</v>
      </c>
      <c r="D220" s="220"/>
      <c r="E220" s="221"/>
      <c r="F220" s="219"/>
      <c r="G220" s="219"/>
      <c r="H220" s="219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0"/>
      <c r="Z220" s="210"/>
      <c r="AA220" s="210"/>
      <c r="AB220" s="210"/>
      <c r="AC220" s="210"/>
      <c r="AD220" s="210"/>
      <c r="AE220" s="210"/>
      <c r="AF220" s="210"/>
      <c r="AG220" s="210" t="s">
        <v>119</v>
      </c>
      <c r="AH220" s="210">
        <v>0</v>
      </c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1" x14ac:dyDescent="0.2">
      <c r="A221" s="217"/>
      <c r="B221" s="218"/>
      <c r="C221" s="253" t="s">
        <v>328</v>
      </c>
      <c r="D221" s="220"/>
      <c r="E221" s="221">
        <v>62</v>
      </c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19"/>
      <c r="U221" s="219"/>
      <c r="V221" s="219"/>
      <c r="W221" s="219"/>
      <c r="X221" s="219"/>
      <c r="Y221" s="210"/>
      <c r="Z221" s="210"/>
      <c r="AA221" s="210"/>
      <c r="AB221" s="210"/>
      <c r="AC221" s="210"/>
      <c r="AD221" s="210"/>
      <c r="AE221" s="210"/>
      <c r="AF221" s="210"/>
      <c r="AG221" s="210" t="s">
        <v>119</v>
      </c>
      <c r="AH221" s="210">
        <v>0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ht="22.5" outlineLevel="1" x14ac:dyDescent="0.2">
      <c r="A222" s="231">
        <v>48</v>
      </c>
      <c r="B222" s="232" t="s">
        <v>331</v>
      </c>
      <c r="C222" s="251" t="s">
        <v>332</v>
      </c>
      <c r="D222" s="233" t="s">
        <v>111</v>
      </c>
      <c r="E222" s="234">
        <v>206.6</v>
      </c>
      <c r="F222" s="235"/>
      <c r="G222" s="236">
        <f>ROUND(E222*F222,2)</f>
        <v>0</v>
      </c>
      <c r="H222" s="235"/>
      <c r="I222" s="236">
        <f>ROUND(E222*H222,2)</f>
        <v>0</v>
      </c>
      <c r="J222" s="235"/>
      <c r="K222" s="236">
        <f>ROUND(E222*J222,2)</f>
        <v>0</v>
      </c>
      <c r="L222" s="236">
        <v>21</v>
      </c>
      <c r="M222" s="236">
        <f>G222*(1+L222/100)</f>
        <v>0</v>
      </c>
      <c r="N222" s="236">
        <v>0.21099999999999999</v>
      </c>
      <c r="O222" s="236">
        <f>ROUND(E222*N222,2)</f>
        <v>43.59</v>
      </c>
      <c r="P222" s="236">
        <v>0</v>
      </c>
      <c r="Q222" s="236">
        <f>ROUND(E222*P222,2)</f>
        <v>0</v>
      </c>
      <c r="R222" s="236" t="s">
        <v>112</v>
      </c>
      <c r="S222" s="236" t="s">
        <v>113</v>
      </c>
      <c r="T222" s="237" t="s">
        <v>113</v>
      </c>
      <c r="U222" s="219">
        <v>7.1999999999999995E-2</v>
      </c>
      <c r="V222" s="219">
        <f>ROUND(E222*U222,2)</f>
        <v>14.88</v>
      </c>
      <c r="W222" s="219"/>
      <c r="X222" s="219" t="s">
        <v>114</v>
      </c>
      <c r="Y222" s="210"/>
      <c r="Z222" s="210"/>
      <c r="AA222" s="210"/>
      <c r="AB222" s="210"/>
      <c r="AC222" s="210"/>
      <c r="AD222" s="210"/>
      <c r="AE222" s="210"/>
      <c r="AF222" s="210"/>
      <c r="AG222" s="210" t="s">
        <v>115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">
      <c r="A223" s="217"/>
      <c r="B223" s="218"/>
      <c r="C223" s="252" t="s">
        <v>333</v>
      </c>
      <c r="D223" s="238"/>
      <c r="E223" s="238"/>
      <c r="F223" s="238"/>
      <c r="G223" s="238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0"/>
      <c r="Z223" s="210"/>
      <c r="AA223" s="210"/>
      <c r="AB223" s="210"/>
      <c r="AC223" s="210"/>
      <c r="AD223" s="210"/>
      <c r="AE223" s="210"/>
      <c r="AF223" s="210"/>
      <c r="AG223" s="210" t="s">
        <v>117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">
      <c r="A224" s="217"/>
      <c r="B224" s="218"/>
      <c r="C224" s="253" t="s">
        <v>118</v>
      </c>
      <c r="D224" s="220"/>
      <c r="E224" s="221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0"/>
      <c r="Z224" s="210"/>
      <c r="AA224" s="210"/>
      <c r="AB224" s="210"/>
      <c r="AC224" s="210"/>
      <c r="AD224" s="210"/>
      <c r="AE224" s="210"/>
      <c r="AF224" s="210"/>
      <c r="AG224" s="210" t="s">
        <v>119</v>
      </c>
      <c r="AH224" s="210">
        <v>0</v>
      </c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1" x14ac:dyDescent="0.2">
      <c r="A225" s="217"/>
      <c r="B225" s="218"/>
      <c r="C225" s="253" t="s">
        <v>334</v>
      </c>
      <c r="D225" s="220"/>
      <c r="E225" s="221">
        <v>134.6</v>
      </c>
      <c r="F225" s="219"/>
      <c r="G225" s="219"/>
      <c r="H225" s="219"/>
      <c r="I225" s="219"/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19"/>
      <c r="Y225" s="210"/>
      <c r="Z225" s="210"/>
      <c r="AA225" s="210"/>
      <c r="AB225" s="210"/>
      <c r="AC225" s="210"/>
      <c r="AD225" s="210"/>
      <c r="AE225" s="210"/>
      <c r="AF225" s="210"/>
      <c r="AG225" s="210" t="s">
        <v>119</v>
      </c>
      <c r="AH225" s="210">
        <v>0</v>
      </c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1" x14ac:dyDescent="0.2">
      <c r="A226" s="217"/>
      <c r="B226" s="218"/>
      <c r="C226" s="253" t="s">
        <v>124</v>
      </c>
      <c r="D226" s="220"/>
      <c r="E226" s="221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0"/>
      <c r="Z226" s="210"/>
      <c r="AA226" s="210"/>
      <c r="AB226" s="210"/>
      <c r="AC226" s="210"/>
      <c r="AD226" s="210"/>
      <c r="AE226" s="210"/>
      <c r="AF226" s="210"/>
      <c r="AG226" s="210" t="s">
        <v>119</v>
      </c>
      <c r="AH226" s="210">
        <v>0</v>
      </c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1" x14ac:dyDescent="0.2">
      <c r="A227" s="217"/>
      <c r="B227" s="218"/>
      <c r="C227" s="253" t="s">
        <v>335</v>
      </c>
      <c r="D227" s="220"/>
      <c r="E227" s="221">
        <v>72</v>
      </c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0"/>
      <c r="Z227" s="210"/>
      <c r="AA227" s="210"/>
      <c r="AB227" s="210"/>
      <c r="AC227" s="210"/>
      <c r="AD227" s="210"/>
      <c r="AE227" s="210"/>
      <c r="AF227" s="210"/>
      <c r="AG227" s="210" t="s">
        <v>119</v>
      </c>
      <c r="AH227" s="210">
        <v>0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ht="22.5" outlineLevel="1" x14ac:dyDescent="0.2">
      <c r="A228" s="231">
        <v>49</v>
      </c>
      <c r="B228" s="232" t="s">
        <v>336</v>
      </c>
      <c r="C228" s="251" t="s">
        <v>337</v>
      </c>
      <c r="D228" s="233" t="s">
        <v>111</v>
      </c>
      <c r="E228" s="234">
        <v>413.2</v>
      </c>
      <c r="F228" s="235"/>
      <c r="G228" s="236">
        <f>ROUND(E228*F228,2)</f>
        <v>0</v>
      </c>
      <c r="H228" s="235"/>
      <c r="I228" s="236">
        <f>ROUND(E228*H228,2)</f>
        <v>0</v>
      </c>
      <c r="J228" s="235"/>
      <c r="K228" s="236">
        <f>ROUND(E228*J228,2)</f>
        <v>0</v>
      </c>
      <c r="L228" s="236">
        <v>21</v>
      </c>
      <c r="M228" s="236">
        <f>G228*(1+L228/100)</f>
        <v>0</v>
      </c>
      <c r="N228" s="236">
        <v>5.0000000000000001E-4</v>
      </c>
      <c r="O228" s="236">
        <f>ROUND(E228*N228,2)</f>
        <v>0.21</v>
      </c>
      <c r="P228" s="236">
        <v>0</v>
      </c>
      <c r="Q228" s="236">
        <f>ROUND(E228*P228,2)</f>
        <v>0</v>
      </c>
      <c r="R228" s="236" t="s">
        <v>112</v>
      </c>
      <c r="S228" s="236" t="s">
        <v>113</v>
      </c>
      <c r="T228" s="237" t="s">
        <v>113</v>
      </c>
      <c r="U228" s="219">
        <v>2E-3</v>
      </c>
      <c r="V228" s="219">
        <f>ROUND(E228*U228,2)</f>
        <v>0.83</v>
      </c>
      <c r="W228" s="219"/>
      <c r="X228" s="219" t="s">
        <v>114</v>
      </c>
      <c r="Y228" s="210"/>
      <c r="Z228" s="210"/>
      <c r="AA228" s="210"/>
      <c r="AB228" s="210"/>
      <c r="AC228" s="210"/>
      <c r="AD228" s="210"/>
      <c r="AE228" s="210"/>
      <c r="AF228" s="210"/>
      <c r="AG228" s="210" t="s">
        <v>115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1" x14ac:dyDescent="0.2">
      <c r="A229" s="217"/>
      <c r="B229" s="218"/>
      <c r="C229" s="253" t="s">
        <v>118</v>
      </c>
      <c r="D229" s="220"/>
      <c r="E229" s="221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0"/>
      <c r="Z229" s="210"/>
      <c r="AA229" s="210"/>
      <c r="AB229" s="210"/>
      <c r="AC229" s="210"/>
      <c r="AD229" s="210"/>
      <c r="AE229" s="210"/>
      <c r="AF229" s="210"/>
      <c r="AG229" s="210" t="s">
        <v>119</v>
      </c>
      <c r="AH229" s="210">
        <v>0</v>
      </c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1" x14ac:dyDescent="0.2">
      <c r="A230" s="217"/>
      <c r="B230" s="218"/>
      <c r="C230" s="253" t="s">
        <v>338</v>
      </c>
      <c r="D230" s="220"/>
      <c r="E230" s="221">
        <v>269.2</v>
      </c>
      <c r="F230" s="219"/>
      <c r="G230" s="219"/>
      <c r="H230" s="219"/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  <c r="Y230" s="210"/>
      <c r="Z230" s="210"/>
      <c r="AA230" s="210"/>
      <c r="AB230" s="210"/>
      <c r="AC230" s="210"/>
      <c r="AD230" s="210"/>
      <c r="AE230" s="210"/>
      <c r="AF230" s="210"/>
      <c r="AG230" s="210" t="s">
        <v>119</v>
      </c>
      <c r="AH230" s="210">
        <v>0</v>
      </c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1" x14ac:dyDescent="0.2">
      <c r="A231" s="217"/>
      <c r="B231" s="218"/>
      <c r="C231" s="253" t="s">
        <v>124</v>
      </c>
      <c r="D231" s="220"/>
      <c r="E231" s="221"/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0"/>
      <c r="Z231" s="210"/>
      <c r="AA231" s="210"/>
      <c r="AB231" s="210"/>
      <c r="AC231" s="210"/>
      <c r="AD231" s="210"/>
      <c r="AE231" s="210"/>
      <c r="AF231" s="210"/>
      <c r="AG231" s="210" t="s">
        <v>119</v>
      </c>
      <c r="AH231" s="210">
        <v>0</v>
      </c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1" x14ac:dyDescent="0.2">
      <c r="A232" s="217"/>
      <c r="B232" s="218"/>
      <c r="C232" s="253" t="s">
        <v>339</v>
      </c>
      <c r="D232" s="220"/>
      <c r="E232" s="221">
        <v>144</v>
      </c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0"/>
      <c r="Z232" s="210"/>
      <c r="AA232" s="210"/>
      <c r="AB232" s="210"/>
      <c r="AC232" s="210"/>
      <c r="AD232" s="210"/>
      <c r="AE232" s="210"/>
      <c r="AF232" s="210"/>
      <c r="AG232" s="210" t="s">
        <v>119</v>
      </c>
      <c r="AH232" s="210">
        <v>0</v>
      </c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ht="22.5" outlineLevel="1" x14ac:dyDescent="0.2">
      <c r="A233" s="231">
        <v>50</v>
      </c>
      <c r="B233" s="232" t="s">
        <v>340</v>
      </c>
      <c r="C233" s="251" t="s">
        <v>341</v>
      </c>
      <c r="D233" s="233" t="s">
        <v>111</v>
      </c>
      <c r="E233" s="234">
        <v>206.6</v>
      </c>
      <c r="F233" s="235"/>
      <c r="G233" s="236">
        <f>ROUND(E233*F233,2)</f>
        <v>0</v>
      </c>
      <c r="H233" s="235"/>
      <c r="I233" s="236">
        <f>ROUND(E233*H233,2)</f>
        <v>0</v>
      </c>
      <c r="J233" s="235"/>
      <c r="K233" s="236">
        <f>ROUND(E233*J233,2)</f>
        <v>0</v>
      </c>
      <c r="L233" s="236">
        <v>21</v>
      </c>
      <c r="M233" s="236">
        <f>G233*(1+L233/100)</f>
        <v>0</v>
      </c>
      <c r="N233" s="236">
        <v>0.10373</v>
      </c>
      <c r="O233" s="236">
        <f>ROUND(E233*N233,2)</f>
        <v>21.43</v>
      </c>
      <c r="P233" s="236">
        <v>0</v>
      </c>
      <c r="Q233" s="236">
        <f>ROUND(E233*P233,2)</f>
        <v>0</v>
      </c>
      <c r="R233" s="236" t="s">
        <v>112</v>
      </c>
      <c r="S233" s="236" t="s">
        <v>113</v>
      </c>
      <c r="T233" s="237" t="s">
        <v>113</v>
      </c>
      <c r="U233" s="219">
        <v>6.4000000000000001E-2</v>
      </c>
      <c r="V233" s="219">
        <f>ROUND(E233*U233,2)</f>
        <v>13.22</v>
      </c>
      <c r="W233" s="219"/>
      <c r="X233" s="219" t="s">
        <v>114</v>
      </c>
      <c r="Y233" s="210"/>
      <c r="Z233" s="210"/>
      <c r="AA233" s="210"/>
      <c r="AB233" s="210"/>
      <c r="AC233" s="210"/>
      <c r="AD233" s="210"/>
      <c r="AE233" s="210"/>
      <c r="AF233" s="210"/>
      <c r="AG233" s="210" t="s">
        <v>115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1" x14ac:dyDescent="0.2">
      <c r="A234" s="217"/>
      <c r="B234" s="218"/>
      <c r="C234" s="253" t="s">
        <v>118</v>
      </c>
      <c r="D234" s="220"/>
      <c r="E234" s="221"/>
      <c r="F234" s="219"/>
      <c r="G234" s="219"/>
      <c r="H234" s="219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0"/>
      <c r="Z234" s="210"/>
      <c r="AA234" s="210"/>
      <c r="AB234" s="210"/>
      <c r="AC234" s="210"/>
      <c r="AD234" s="210"/>
      <c r="AE234" s="210"/>
      <c r="AF234" s="210"/>
      <c r="AG234" s="210" t="s">
        <v>119</v>
      </c>
      <c r="AH234" s="210">
        <v>0</v>
      </c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1" x14ac:dyDescent="0.2">
      <c r="A235" s="217"/>
      <c r="B235" s="218"/>
      <c r="C235" s="253" t="s">
        <v>334</v>
      </c>
      <c r="D235" s="220"/>
      <c r="E235" s="221">
        <v>134.6</v>
      </c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0"/>
      <c r="Z235" s="210"/>
      <c r="AA235" s="210"/>
      <c r="AB235" s="210"/>
      <c r="AC235" s="210"/>
      <c r="AD235" s="210"/>
      <c r="AE235" s="210"/>
      <c r="AF235" s="210"/>
      <c r="AG235" s="210" t="s">
        <v>119</v>
      </c>
      <c r="AH235" s="210">
        <v>0</v>
      </c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1" x14ac:dyDescent="0.2">
      <c r="A236" s="217"/>
      <c r="B236" s="218"/>
      <c r="C236" s="253" t="s">
        <v>124</v>
      </c>
      <c r="D236" s="220"/>
      <c r="E236" s="221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0"/>
      <c r="Z236" s="210"/>
      <c r="AA236" s="210"/>
      <c r="AB236" s="210"/>
      <c r="AC236" s="210"/>
      <c r="AD236" s="210"/>
      <c r="AE236" s="210"/>
      <c r="AF236" s="210"/>
      <c r="AG236" s="210" t="s">
        <v>119</v>
      </c>
      <c r="AH236" s="210">
        <v>0</v>
      </c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1" x14ac:dyDescent="0.2">
      <c r="A237" s="217"/>
      <c r="B237" s="218"/>
      <c r="C237" s="253" t="s">
        <v>335</v>
      </c>
      <c r="D237" s="220"/>
      <c r="E237" s="221">
        <v>72</v>
      </c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0"/>
      <c r="Z237" s="210"/>
      <c r="AA237" s="210"/>
      <c r="AB237" s="210"/>
      <c r="AC237" s="210"/>
      <c r="AD237" s="210"/>
      <c r="AE237" s="210"/>
      <c r="AF237" s="210"/>
      <c r="AG237" s="210" t="s">
        <v>119</v>
      </c>
      <c r="AH237" s="210">
        <v>0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ht="22.5" outlineLevel="1" x14ac:dyDescent="0.2">
      <c r="A238" s="231">
        <v>51</v>
      </c>
      <c r="B238" s="232" t="s">
        <v>342</v>
      </c>
      <c r="C238" s="251" t="s">
        <v>343</v>
      </c>
      <c r="D238" s="233" t="s">
        <v>111</v>
      </c>
      <c r="E238" s="234">
        <v>206.6</v>
      </c>
      <c r="F238" s="235"/>
      <c r="G238" s="236">
        <f>ROUND(E238*F238,2)</f>
        <v>0</v>
      </c>
      <c r="H238" s="235"/>
      <c r="I238" s="236">
        <f>ROUND(E238*H238,2)</f>
        <v>0</v>
      </c>
      <c r="J238" s="235"/>
      <c r="K238" s="236">
        <f>ROUND(E238*J238,2)</f>
        <v>0</v>
      </c>
      <c r="L238" s="236">
        <v>21</v>
      </c>
      <c r="M238" s="236">
        <f>G238*(1+L238/100)</f>
        <v>0</v>
      </c>
      <c r="N238" s="236">
        <v>0.20746000000000001</v>
      </c>
      <c r="O238" s="236">
        <f>ROUND(E238*N238,2)</f>
        <v>42.86</v>
      </c>
      <c r="P238" s="236">
        <v>0</v>
      </c>
      <c r="Q238" s="236">
        <f>ROUND(E238*P238,2)</f>
        <v>0</v>
      </c>
      <c r="R238" s="236" t="s">
        <v>112</v>
      </c>
      <c r="S238" s="236" t="s">
        <v>113</v>
      </c>
      <c r="T238" s="237" t="s">
        <v>113</v>
      </c>
      <c r="U238" s="219">
        <v>0.1</v>
      </c>
      <c r="V238" s="219">
        <f>ROUND(E238*U238,2)</f>
        <v>20.66</v>
      </c>
      <c r="W238" s="219"/>
      <c r="X238" s="219" t="s">
        <v>114</v>
      </c>
      <c r="Y238" s="210"/>
      <c r="Z238" s="210"/>
      <c r="AA238" s="210"/>
      <c r="AB238" s="210"/>
      <c r="AC238" s="210"/>
      <c r="AD238" s="210"/>
      <c r="AE238" s="210"/>
      <c r="AF238" s="210"/>
      <c r="AG238" s="210" t="s">
        <v>115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1" x14ac:dyDescent="0.2">
      <c r="A239" s="217"/>
      <c r="B239" s="218"/>
      <c r="C239" s="253" t="s">
        <v>118</v>
      </c>
      <c r="D239" s="220"/>
      <c r="E239" s="221"/>
      <c r="F239" s="219"/>
      <c r="G239" s="219"/>
      <c r="H239" s="219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  <c r="Y239" s="210"/>
      <c r="Z239" s="210"/>
      <c r="AA239" s="210"/>
      <c r="AB239" s="210"/>
      <c r="AC239" s="210"/>
      <c r="AD239" s="210"/>
      <c r="AE239" s="210"/>
      <c r="AF239" s="210"/>
      <c r="AG239" s="210" t="s">
        <v>119</v>
      </c>
      <c r="AH239" s="210">
        <v>0</v>
      </c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1" x14ac:dyDescent="0.2">
      <c r="A240" s="217"/>
      <c r="B240" s="218"/>
      <c r="C240" s="253" t="s">
        <v>334</v>
      </c>
      <c r="D240" s="220"/>
      <c r="E240" s="221">
        <v>134.6</v>
      </c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0"/>
      <c r="Z240" s="210"/>
      <c r="AA240" s="210"/>
      <c r="AB240" s="210"/>
      <c r="AC240" s="210"/>
      <c r="AD240" s="210"/>
      <c r="AE240" s="210"/>
      <c r="AF240" s="210"/>
      <c r="AG240" s="210" t="s">
        <v>119</v>
      </c>
      <c r="AH240" s="210">
        <v>0</v>
      </c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1" x14ac:dyDescent="0.2">
      <c r="A241" s="217"/>
      <c r="B241" s="218"/>
      <c r="C241" s="253" t="s">
        <v>124</v>
      </c>
      <c r="D241" s="220"/>
      <c r="E241" s="221"/>
      <c r="F241" s="219"/>
      <c r="G241" s="219"/>
      <c r="H241" s="219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0"/>
      <c r="Z241" s="210"/>
      <c r="AA241" s="210"/>
      <c r="AB241" s="210"/>
      <c r="AC241" s="210"/>
      <c r="AD241" s="210"/>
      <c r="AE241" s="210"/>
      <c r="AF241" s="210"/>
      <c r="AG241" s="210" t="s">
        <v>119</v>
      </c>
      <c r="AH241" s="210">
        <v>0</v>
      </c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1" x14ac:dyDescent="0.2">
      <c r="A242" s="217"/>
      <c r="B242" s="218"/>
      <c r="C242" s="253" t="s">
        <v>335</v>
      </c>
      <c r="D242" s="220"/>
      <c r="E242" s="221">
        <v>72</v>
      </c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0"/>
      <c r="Z242" s="210"/>
      <c r="AA242" s="210"/>
      <c r="AB242" s="210"/>
      <c r="AC242" s="210"/>
      <c r="AD242" s="210"/>
      <c r="AE242" s="210"/>
      <c r="AF242" s="210"/>
      <c r="AG242" s="210" t="s">
        <v>119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1" x14ac:dyDescent="0.2">
      <c r="A243" s="231">
        <v>52</v>
      </c>
      <c r="B243" s="232" t="s">
        <v>344</v>
      </c>
      <c r="C243" s="251" t="s">
        <v>345</v>
      </c>
      <c r="D243" s="233" t="s">
        <v>111</v>
      </c>
      <c r="E243" s="234">
        <v>1173.0999999999999</v>
      </c>
      <c r="F243" s="235"/>
      <c r="G243" s="236">
        <f>ROUND(E243*F243,2)</f>
        <v>0</v>
      </c>
      <c r="H243" s="235"/>
      <c r="I243" s="236">
        <f>ROUND(E243*H243,2)</f>
        <v>0</v>
      </c>
      <c r="J243" s="235"/>
      <c r="K243" s="236">
        <f>ROUND(E243*J243,2)</f>
        <v>0</v>
      </c>
      <c r="L243" s="236">
        <v>21</v>
      </c>
      <c r="M243" s="236">
        <f>G243*(1+L243/100)</f>
        <v>0</v>
      </c>
      <c r="N243" s="236">
        <v>7.3899999999999993E-2</v>
      </c>
      <c r="O243" s="236">
        <f>ROUND(E243*N243,2)</f>
        <v>86.69</v>
      </c>
      <c r="P243" s="236">
        <v>0</v>
      </c>
      <c r="Q243" s="236">
        <f>ROUND(E243*P243,2)</f>
        <v>0</v>
      </c>
      <c r="R243" s="236" t="s">
        <v>112</v>
      </c>
      <c r="S243" s="236" t="s">
        <v>113</v>
      </c>
      <c r="T243" s="237" t="s">
        <v>113</v>
      </c>
      <c r="U243" s="219">
        <v>0.45200000000000001</v>
      </c>
      <c r="V243" s="219">
        <f>ROUND(E243*U243,2)</f>
        <v>530.24</v>
      </c>
      <c r="W243" s="219"/>
      <c r="X243" s="219" t="s">
        <v>114</v>
      </c>
      <c r="Y243" s="210"/>
      <c r="Z243" s="210"/>
      <c r="AA243" s="210"/>
      <c r="AB243" s="210"/>
      <c r="AC243" s="210"/>
      <c r="AD243" s="210"/>
      <c r="AE243" s="210"/>
      <c r="AF243" s="210"/>
      <c r="AG243" s="210" t="s">
        <v>115</v>
      </c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ht="22.5" outlineLevel="1" x14ac:dyDescent="0.2">
      <c r="A244" s="217"/>
      <c r="B244" s="218"/>
      <c r="C244" s="252" t="s">
        <v>346</v>
      </c>
      <c r="D244" s="238"/>
      <c r="E244" s="238"/>
      <c r="F244" s="238"/>
      <c r="G244" s="238"/>
      <c r="H244" s="219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0"/>
      <c r="Z244" s="210"/>
      <c r="AA244" s="210"/>
      <c r="AB244" s="210"/>
      <c r="AC244" s="210"/>
      <c r="AD244" s="210"/>
      <c r="AE244" s="210"/>
      <c r="AF244" s="210"/>
      <c r="AG244" s="210" t="s">
        <v>117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39" t="str">
        <f>C244</f>
        <v>s provedením lože z kameniva drceného, s vyplněním spár, s dvojitým hutněním a se smetením přebytečného materiálu na krajnici. S dodáním hmot pro lože a výplň spár.</v>
      </c>
      <c r="BB244" s="210"/>
      <c r="BC244" s="210"/>
      <c r="BD244" s="210"/>
      <c r="BE244" s="210"/>
      <c r="BF244" s="210"/>
      <c r="BG244" s="210"/>
      <c r="BH244" s="210"/>
    </row>
    <row r="245" spans="1:60" outlineLevel="1" x14ac:dyDescent="0.2">
      <c r="A245" s="217"/>
      <c r="B245" s="218"/>
      <c r="C245" s="253" t="s">
        <v>118</v>
      </c>
      <c r="D245" s="220"/>
      <c r="E245" s="221"/>
      <c r="F245" s="219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0"/>
      <c r="Z245" s="210"/>
      <c r="AA245" s="210"/>
      <c r="AB245" s="210"/>
      <c r="AC245" s="210"/>
      <c r="AD245" s="210"/>
      <c r="AE245" s="210"/>
      <c r="AF245" s="210"/>
      <c r="AG245" s="210" t="s">
        <v>119</v>
      </c>
      <c r="AH245" s="210">
        <v>0</v>
      </c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1" x14ac:dyDescent="0.2">
      <c r="A246" s="217"/>
      <c r="B246" s="218"/>
      <c r="C246" s="253" t="s">
        <v>322</v>
      </c>
      <c r="D246" s="220"/>
      <c r="E246" s="221">
        <v>719.1</v>
      </c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0"/>
      <c r="Z246" s="210"/>
      <c r="AA246" s="210"/>
      <c r="AB246" s="210"/>
      <c r="AC246" s="210"/>
      <c r="AD246" s="210"/>
      <c r="AE246" s="210"/>
      <c r="AF246" s="210"/>
      <c r="AG246" s="210" t="s">
        <v>119</v>
      </c>
      <c r="AH246" s="210">
        <v>0</v>
      </c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1" x14ac:dyDescent="0.2">
      <c r="A247" s="217"/>
      <c r="B247" s="218"/>
      <c r="C247" s="253" t="s">
        <v>323</v>
      </c>
      <c r="D247" s="220"/>
      <c r="E247" s="221">
        <v>17.399999999999999</v>
      </c>
      <c r="F247" s="219"/>
      <c r="G247" s="219"/>
      <c r="H247" s="219"/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19"/>
      <c r="U247" s="219"/>
      <c r="V247" s="219"/>
      <c r="W247" s="219"/>
      <c r="X247" s="219"/>
      <c r="Y247" s="210"/>
      <c r="Z247" s="210"/>
      <c r="AA247" s="210"/>
      <c r="AB247" s="210"/>
      <c r="AC247" s="210"/>
      <c r="AD247" s="210"/>
      <c r="AE247" s="210"/>
      <c r="AF247" s="210"/>
      <c r="AG247" s="210" t="s">
        <v>119</v>
      </c>
      <c r="AH247" s="210">
        <v>0</v>
      </c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1" x14ac:dyDescent="0.2">
      <c r="A248" s="217"/>
      <c r="B248" s="218"/>
      <c r="C248" s="253" t="s">
        <v>122</v>
      </c>
      <c r="D248" s="220"/>
      <c r="E248" s="221">
        <v>5.3</v>
      </c>
      <c r="F248" s="219"/>
      <c r="G248" s="219"/>
      <c r="H248" s="219"/>
      <c r="I248" s="219"/>
      <c r="J248" s="219"/>
      <c r="K248" s="219"/>
      <c r="L248" s="219"/>
      <c r="M248" s="219"/>
      <c r="N248" s="219"/>
      <c r="O248" s="219"/>
      <c r="P248" s="219"/>
      <c r="Q248" s="219"/>
      <c r="R248" s="219"/>
      <c r="S248" s="219"/>
      <c r="T248" s="219"/>
      <c r="U248" s="219"/>
      <c r="V248" s="219"/>
      <c r="W248" s="219"/>
      <c r="X248" s="219"/>
      <c r="Y248" s="210"/>
      <c r="Z248" s="210"/>
      <c r="AA248" s="210"/>
      <c r="AB248" s="210"/>
      <c r="AC248" s="210"/>
      <c r="AD248" s="210"/>
      <c r="AE248" s="210"/>
      <c r="AF248" s="210"/>
      <c r="AG248" s="210" t="s">
        <v>119</v>
      </c>
      <c r="AH248" s="210">
        <v>0</v>
      </c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1" x14ac:dyDescent="0.2">
      <c r="A249" s="217"/>
      <c r="B249" s="218"/>
      <c r="C249" s="253" t="s">
        <v>123</v>
      </c>
      <c r="D249" s="220"/>
      <c r="E249" s="221">
        <v>11.7</v>
      </c>
      <c r="F249" s="219"/>
      <c r="G249" s="219"/>
      <c r="H249" s="219"/>
      <c r="I249" s="219"/>
      <c r="J249" s="219"/>
      <c r="K249" s="219"/>
      <c r="L249" s="219"/>
      <c r="M249" s="219"/>
      <c r="N249" s="219"/>
      <c r="O249" s="219"/>
      <c r="P249" s="219"/>
      <c r="Q249" s="219"/>
      <c r="R249" s="219"/>
      <c r="S249" s="219"/>
      <c r="T249" s="219"/>
      <c r="U249" s="219"/>
      <c r="V249" s="219"/>
      <c r="W249" s="219"/>
      <c r="X249" s="219"/>
      <c r="Y249" s="210"/>
      <c r="Z249" s="210"/>
      <c r="AA249" s="210"/>
      <c r="AB249" s="210"/>
      <c r="AC249" s="210"/>
      <c r="AD249" s="210"/>
      <c r="AE249" s="210"/>
      <c r="AF249" s="210"/>
      <c r="AG249" s="210" t="s">
        <v>119</v>
      </c>
      <c r="AH249" s="210">
        <v>0</v>
      </c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1" x14ac:dyDescent="0.2">
      <c r="A250" s="217"/>
      <c r="B250" s="218"/>
      <c r="C250" s="253" t="s">
        <v>124</v>
      </c>
      <c r="D250" s="220"/>
      <c r="E250" s="221"/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0"/>
      <c r="Z250" s="210"/>
      <c r="AA250" s="210"/>
      <c r="AB250" s="210"/>
      <c r="AC250" s="210"/>
      <c r="AD250" s="210"/>
      <c r="AE250" s="210"/>
      <c r="AF250" s="210"/>
      <c r="AG250" s="210" t="s">
        <v>119</v>
      </c>
      <c r="AH250" s="210">
        <v>0</v>
      </c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1" x14ac:dyDescent="0.2">
      <c r="A251" s="217"/>
      <c r="B251" s="218"/>
      <c r="C251" s="253" t="s">
        <v>324</v>
      </c>
      <c r="D251" s="220"/>
      <c r="E251" s="221">
        <v>403.3</v>
      </c>
      <c r="F251" s="219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0"/>
      <c r="Z251" s="210"/>
      <c r="AA251" s="210"/>
      <c r="AB251" s="210"/>
      <c r="AC251" s="210"/>
      <c r="AD251" s="210"/>
      <c r="AE251" s="210"/>
      <c r="AF251" s="210"/>
      <c r="AG251" s="210" t="s">
        <v>119</v>
      </c>
      <c r="AH251" s="210">
        <v>0</v>
      </c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1" x14ac:dyDescent="0.2">
      <c r="A252" s="217"/>
      <c r="B252" s="218"/>
      <c r="C252" s="253" t="s">
        <v>325</v>
      </c>
      <c r="D252" s="220"/>
      <c r="E252" s="221">
        <v>16.3</v>
      </c>
      <c r="F252" s="219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0"/>
      <c r="Z252" s="210"/>
      <c r="AA252" s="210"/>
      <c r="AB252" s="210"/>
      <c r="AC252" s="210"/>
      <c r="AD252" s="210"/>
      <c r="AE252" s="210"/>
      <c r="AF252" s="210"/>
      <c r="AG252" s="210" t="s">
        <v>119</v>
      </c>
      <c r="AH252" s="210">
        <v>0</v>
      </c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1" x14ac:dyDescent="0.2">
      <c r="A253" s="231">
        <v>53</v>
      </c>
      <c r="B253" s="232" t="s">
        <v>347</v>
      </c>
      <c r="C253" s="251" t="s">
        <v>348</v>
      </c>
      <c r="D253" s="233" t="s">
        <v>111</v>
      </c>
      <c r="E253" s="234">
        <v>153.9</v>
      </c>
      <c r="F253" s="235"/>
      <c r="G253" s="236">
        <f>ROUND(E253*F253,2)</f>
        <v>0</v>
      </c>
      <c r="H253" s="235"/>
      <c r="I253" s="236">
        <f>ROUND(E253*H253,2)</f>
        <v>0</v>
      </c>
      <c r="J253" s="235"/>
      <c r="K253" s="236">
        <f>ROUND(E253*J253,2)</f>
        <v>0</v>
      </c>
      <c r="L253" s="236">
        <v>21</v>
      </c>
      <c r="M253" s="236">
        <f>G253*(1+L253/100)</f>
        <v>0</v>
      </c>
      <c r="N253" s="236">
        <v>7.3899999999999993E-2</v>
      </c>
      <c r="O253" s="236">
        <f>ROUND(E253*N253,2)</f>
        <v>11.37</v>
      </c>
      <c r="P253" s="236">
        <v>0</v>
      </c>
      <c r="Q253" s="236">
        <f>ROUND(E253*P253,2)</f>
        <v>0</v>
      </c>
      <c r="R253" s="236" t="s">
        <v>112</v>
      </c>
      <c r="S253" s="236" t="s">
        <v>113</v>
      </c>
      <c r="T253" s="237" t="s">
        <v>113</v>
      </c>
      <c r="U253" s="219">
        <v>0.47799999999999998</v>
      </c>
      <c r="V253" s="219">
        <f>ROUND(E253*U253,2)</f>
        <v>73.56</v>
      </c>
      <c r="W253" s="219"/>
      <c r="X253" s="219" t="s">
        <v>114</v>
      </c>
      <c r="Y253" s="210"/>
      <c r="Z253" s="210"/>
      <c r="AA253" s="210"/>
      <c r="AB253" s="210"/>
      <c r="AC253" s="210"/>
      <c r="AD253" s="210"/>
      <c r="AE253" s="210"/>
      <c r="AF253" s="210"/>
      <c r="AG253" s="210" t="s">
        <v>115</v>
      </c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ht="22.5" outlineLevel="1" x14ac:dyDescent="0.2">
      <c r="A254" s="217"/>
      <c r="B254" s="218"/>
      <c r="C254" s="252" t="s">
        <v>346</v>
      </c>
      <c r="D254" s="238"/>
      <c r="E254" s="238"/>
      <c r="F254" s="238"/>
      <c r="G254" s="238"/>
      <c r="H254" s="219"/>
      <c r="I254" s="219"/>
      <c r="J254" s="219"/>
      <c r="K254" s="219"/>
      <c r="L254" s="219"/>
      <c r="M254" s="219"/>
      <c r="N254" s="219"/>
      <c r="O254" s="219"/>
      <c r="P254" s="219"/>
      <c r="Q254" s="219"/>
      <c r="R254" s="219"/>
      <c r="S254" s="219"/>
      <c r="T254" s="219"/>
      <c r="U254" s="219"/>
      <c r="V254" s="219"/>
      <c r="W254" s="219"/>
      <c r="X254" s="219"/>
      <c r="Y254" s="210"/>
      <c r="Z254" s="210"/>
      <c r="AA254" s="210"/>
      <c r="AB254" s="210"/>
      <c r="AC254" s="210"/>
      <c r="AD254" s="210"/>
      <c r="AE254" s="210"/>
      <c r="AF254" s="210"/>
      <c r="AG254" s="210" t="s">
        <v>117</v>
      </c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39" t="str">
        <f>C254</f>
        <v>s provedením lože z kameniva drceného, s vyplněním spár, s dvojitým hutněním a se smetením přebytečného materiálu na krajnici. S dodáním hmot pro lože a výplň spár.</v>
      </c>
      <c r="BB254" s="210"/>
      <c r="BC254" s="210"/>
      <c r="BD254" s="210"/>
      <c r="BE254" s="210"/>
      <c r="BF254" s="210"/>
      <c r="BG254" s="210"/>
      <c r="BH254" s="210"/>
    </row>
    <row r="255" spans="1:60" outlineLevel="1" x14ac:dyDescent="0.2">
      <c r="A255" s="217"/>
      <c r="B255" s="218"/>
      <c r="C255" s="253" t="s">
        <v>118</v>
      </c>
      <c r="D255" s="220"/>
      <c r="E255" s="221"/>
      <c r="F255" s="219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219"/>
      <c r="R255" s="219"/>
      <c r="S255" s="219"/>
      <c r="T255" s="219"/>
      <c r="U255" s="219"/>
      <c r="V255" s="219"/>
      <c r="W255" s="219"/>
      <c r="X255" s="219"/>
      <c r="Y255" s="210"/>
      <c r="Z255" s="210"/>
      <c r="AA255" s="210"/>
      <c r="AB255" s="210"/>
      <c r="AC255" s="210"/>
      <c r="AD255" s="210"/>
      <c r="AE255" s="210"/>
      <c r="AF255" s="210"/>
      <c r="AG255" s="210" t="s">
        <v>119</v>
      </c>
      <c r="AH255" s="210">
        <v>0</v>
      </c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1" x14ac:dyDescent="0.2">
      <c r="A256" s="217"/>
      <c r="B256" s="218"/>
      <c r="C256" s="253" t="s">
        <v>349</v>
      </c>
      <c r="D256" s="220"/>
      <c r="E256" s="221">
        <v>70.5</v>
      </c>
      <c r="F256" s="219"/>
      <c r="G256" s="219"/>
      <c r="H256" s="219"/>
      <c r="I256" s="219"/>
      <c r="J256" s="219"/>
      <c r="K256" s="219"/>
      <c r="L256" s="219"/>
      <c r="M256" s="219"/>
      <c r="N256" s="219"/>
      <c r="O256" s="219"/>
      <c r="P256" s="219"/>
      <c r="Q256" s="219"/>
      <c r="R256" s="219"/>
      <c r="S256" s="219"/>
      <c r="T256" s="219"/>
      <c r="U256" s="219"/>
      <c r="V256" s="219"/>
      <c r="W256" s="219"/>
      <c r="X256" s="219"/>
      <c r="Y256" s="210"/>
      <c r="Z256" s="210"/>
      <c r="AA256" s="210"/>
      <c r="AB256" s="210"/>
      <c r="AC256" s="210"/>
      <c r="AD256" s="210"/>
      <c r="AE256" s="210"/>
      <c r="AF256" s="210"/>
      <c r="AG256" s="210" t="s">
        <v>119</v>
      </c>
      <c r="AH256" s="210">
        <v>0</v>
      </c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1" x14ac:dyDescent="0.2">
      <c r="A257" s="217"/>
      <c r="B257" s="218"/>
      <c r="C257" s="253" t="s">
        <v>350</v>
      </c>
      <c r="D257" s="220"/>
      <c r="E257" s="221">
        <v>21.4</v>
      </c>
      <c r="F257" s="219"/>
      <c r="G257" s="219"/>
      <c r="H257" s="219"/>
      <c r="I257" s="219"/>
      <c r="J257" s="219"/>
      <c r="K257" s="219"/>
      <c r="L257" s="219"/>
      <c r="M257" s="219"/>
      <c r="N257" s="219"/>
      <c r="O257" s="219"/>
      <c r="P257" s="219"/>
      <c r="Q257" s="219"/>
      <c r="R257" s="219"/>
      <c r="S257" s="219"/>
      <c r="T257" s="219"/>
      <c r="U257" s="219"/>
      <c r="V257" s="219"/>
      <c r="W257" s="219"/>
      <c r="X257" s="219"/>
      <c r="Y257" s="210"/>
      <c r="Z257" s="210"/>
      <c r="AA257" s="210"/>
      <c r="AB257" s="210"/>
      <c r="AC257" s="210"/>
      <c r="AD257" s="210"/>
      <c r="AE257" s="210"/>
      <c r="AF257" s="210"/>
      <c r="AG257" s="210" t="s">
        <v>119</v>
      </c>
      <c r="AH257" s="210">
        <v>0</v>
      </c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1" x14ac:dyDescent="0.2">
      <c r="A258" s="217"/>
      <c r="B258" s="218"/>
      <c r="C258" s="253" t="s">
        <v>124</v>
      </c>
      <c r="D258" s="220"/>
      <c r="E258" s="221"/>
      <c r="F258" s="219"/>
      <c r="G258" s="219"/>
      <c r="H258" s="219"/>
      <c r="I258" s="219"/>
      <c r="J258" s="219"/>
      <c r="K258" s="219"/>
      <c r="L258" s="219"/>
      <c r="M258" s="219"/>
      <c r="N258" s="219"/>
      <c r="O258" s="219"/>
      <c r="P258" s="219"/>
      <c r="Q258" s="219"/>
      <c r="R258" s="219"/>
      <c r="S258" s="219"/>
      <c r="T258" s="219"/>
      <c r="U258" s="219"/>
      <c r="V258" s="219"/>
      <c r="W258" s="219"/>
      <c r="X258" s="219"/>
      <c r="Y258" s="210"/>
      <c r="Z258" s="210"/>
      <c r="AA258" s="210"/>
      <c r="AB258" s="210"/>
      <c r="AC258" s="210"/>
      <c r="AD258" s="210"/>
      <c r="AE258" s="210"/>
      <c r="AF258" s="210"/>
      <c r="AG258" s="210" t="s">
        <v>119</v>
      </c>
      <c r="AH258" s="210">
        <v>0</v>
      </c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1" x14ac:dyDescent="0.2">
      <c r="A259" s="217"/>
      <c r="B259" s="218"/>
      <c r="C259" s="253" t="s">
        <v>351</v>
      </c>
      <c r="D259" s="220"/>
      <c r="E259" s="221">
        <v>51.2</v>
      </c>
      <c r="F259" s="219"/>
      <c r="G259" s="219"/>
      <c r="H259" s="219"/>
      <c r="I259" s="219"/>
      <c r="J259" s="219"/>
      <c r="K259" s="219"/>
      <c r="L259" s="219"/>
      <c r="M259" s="219"/>
      <c r="N259" s="219"/>
      <c r="O259" s="219"/>
      <c r="P259" s="219"/>
      <c r="Q259" s="219"/>
      <c r="R259" s="219"/>
      <c r="S259" s="219"/>
      <c r="T259" s="219"/>
      <c r="U259" s="219"/>
      <c r="V259" s="219"/>
      <c r="W259" s="219"/>
      <c r="X259" s="219"/>
      <c r="Y259" s="210"/>
      <c r="Z259" s="210"/>
      <c r="AA259" s="210"/>
      <c r="AB259" s="210"/>
      <c r="AC259" s="210"/>
      <c r="AD259" s="210"/>
      <c r="AE259" s="210"/>
      <c r="AF259" s="210"/>
      <c r="AG259" s="210" t="s">
        <v>119</v>
      </c>
      <c r="AH259" s="210">
        <v>0</v>
      </c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1" x14ac:dyDescent="0.2">
      <c r="A260" s="217"/>
      <c r="B260" s="218"/>
      <c r="C260" s="253" t="s">
        <v>352</v>
      </c>
      <c r="D260" s="220"/>
      <c r="E260" s="221">
        <v>10.8</v>
      </c>
      <c r="F260" s="219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0"/>
      <c r="Z260" s="210"/>
      <c r="AA260" s="210"/>
      <c r="AB260" s="210"/>
      <c r="AC260" s="210"/>
      <c r="AD260" s="210"/>
      <c r="AE260" s="210"/>
      <c r="AF260" s="210"/>
      <c r="AG260" s="210" t="s">
        <v>119</v>
      </c>
      <c r="AH260" s="210">
        <v>0</v>
      </c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1" x14ac:dyDescent="0.2">
      <c r="A261" s="231">
        <v>54</v>
      </c>
      <c r="B261" s="232" t="s">
        <v>353</v>
      </c>
      <c r="C261" s="251" t="s">
        <v>354</v>
      </c>
      <c r="D261" s="233" t="s">
        <v>111</v>
      </c>
      <c r="E261" s="234">
        <v>1173.0999999999999</v>
      </c>
      <c r="F261" s="235"/>
      <c r="G261" s="236">
        <f>ROUND(E261*F261,2)</f>
        <v>0</v>
      </c>
      <c r="H261" s="235"/>
      <c r="I261" s="236">
        <f>ROUND(E261*H261,2)</f>
        <v>0</v>
      </c>
      <c r="J261" s="235"/>
      <c r="K261" s="236">
        <f>ROUND(E261*J261,2)</f>
        <v>0</v>
      </c>
      <c r="L261" s="236">
        <v>21</v>
      </c>
      <c r="M261" s="236">
        <f>G261*(1+L261/100)</f>
        <v>0</v>
      </c>
      <c r="N261" s="236">
        <v>0</v>
      </c>
      <c r="O261" s="236">
        <f>ROUND(E261*N261,2)</f>
        <v>0</v>
      </c>
      <c r="P261" s="236">
        <v>0</v>
      </c>
      <c r="Q261" s="236">
        <f>ROUND(E261*P261,2)</f>
        <v>0</v>
      </c>
      <c r="R261" s="236" t="s">
        <v>112</v>
      </c>
      <c r="S261" s="236" t="s">
        <v>113</v>
      </c>
      <c r="T261" s="237" t="s">
        <v>113</v>
      </c>
      <c r="U261" s="219">
        <v>5.5E-2</v>
      </c>
      <c r="V261" s="219">
        <f>ROUND(E261*U261,2)</f>
        <v>64.52</v>
      </c>
      <c r="W261" s="219"/>
      <c r="X261" s="219" t="s">
        <v>114</v>
      </c>
      <c r="Y261" s="210"/>
      <c r="Z261" s="210"/>
      <c r="AA261" s="210"/>
      <c r="AB261" s="210"/>
      <c r="AC261" s="210"/>
      <c r="AD261" s="210"/>
      <c r="AE261" s="210"/>
      <c r="AF261" s="210"/>
      <c r="AG261" s="210" t="s">
        <v>115</v>
      </c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ht="22.5" outlineLevel="1" x14ac:dyDescent="0.2">
      <c r="A262" s="217"/>
      <c r="B262" s="218"/>
      <c r="C262" s="252" t="s">
        <v>346</v>
      </c>
      <c r="D262" s="238"/>
      <c r="E262" s="238"/>
      <c r="F262" s="238"/>
      <c r="G262" s="238"/>
      <c r="H262" s="219"/>
      <c r="I262" s="219"/>
      <c r="J262" s="219"/>
      <c r="K262" s="219"/>
      <c r="L262" s="219"/>
      <c r="M262" s="219"/>
      <c r="N262" s="219"/>
      <c r="O262" s="219"/>
      <c r="P262" s="219"/>
      <c r="Q262" s="219"/>
      <c r="R262" s="219"/>
      <c r="S262" s="219"/>
      <c r="T262" s="219"/>
      <c r="U262" s="219"/>
      <c r="V262" s="219"/>
      <c r="W262" s="219"/>
      <c r="X262" s="219"/>
      <c r="Y262" s="210"/>
      <c r="Z262" s="210"/>
      <c r="AA262" s="210"/>
      <c r="AB262" s="210"/>
      <c r="AC262" s="210"/>
      <c r="AD262" s="210"/>
      <c r="AE262" s="210"/>
      <c r="AF262" s="210"/>
      <c r="AG262" s="210" t="s">
        <v>117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39" t="str">
        <f>C262</f>
        <v>s provedením lože z kameniva drceného, s vyplněním spár, s dvojitým hutněním a se smetením přebytečného materiálu na krajnici. S dodáním hmot pro lože a výplň spár.</v>
      </c>
      <c r="BB262" s="210"/>
      <c r="BC262" s="210"/>
      <c r="BD262" s="210"/>
      <c r="BE262" s="210"/>
      <c r="BF262" s="210"/>
      <c r="BG262" s="210"/>
      <c r="BH262" s="210"/>
    </row>
    <row r="263" spans="1:60" outlineLevel="1" x14ac:dyDescent="0.2">
      <c r="A263" s="217"/>
      <c r="B263" s="218"/>
      <c r="C263" s="253" t="s">
        <v>355</v>
      </c>
      <c r="D263" s="220"/>
      <c r="E263" s="221">
        <v>1173.0999999999999</v>
      </c>
      <c r="F263" s="219"/>
      <c r="G263" s="219"/>
      <c r="H263" s="219"/>
      <c r="I263" s="219"/>
      <c r="J263" s="219"/>
      <c r="K263" s="219"/>
      <c r="L263" s="219"/>
      <c r="M263" s="219"/>
      <c r="N263" s="219"/>
      <c r="O263" s="219"/>
      <c r="P263" s="219"/>
      <c r="Q263" s="219"/>
      <c r="R263" s="219"/>
      <c r="S263" s="219"/>
      <c r="T263" s="219"/>
      <c r="U263" s="219"/>
      <c r="V263" s="219"/>
      <c r="W263" s="219"/>
      <c r="X263" s="219"/>
      <c r="Y263" s="210"/>
      <c r="Z263" s="210"/>
      <c r="AA263" s="210"/>
      <c r="AB263" s="210"/>
      <c r="AC263" s="210"/>
      <c r="AD263" s="210"/>
      <c r="AE263" s="210"/>
      <c r="AF263" s="210"/>
      <c r="AG263" s="210" t="s">
        <v>119</v>
      </c>
      <c r="AH263" s="210">
        <v>5</v>
      </c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1" x14ac:dyDescent="0.2">
      <c r="A264" s="231">
        <v>55</v>
      </c>
      <c r="B264" s="232" t="s">
        <v>356</v>
      </c>
      <c r="C264" s="251" t="s">
        <v>357</v>
      </c>
      <c r="D264" s="233" t="s">
        <v>111</v>
      </c>
      <c r="E264" s="234">
        <v>153.9</v>
      </c>
      <c r="F264" s="235"/>
      <c r="G264" s="236">
        <f>ROUND(E264*F264,2)</f>
        <v>0</v>
      </c>
      <c r="H264" s="235"/>
      <c r="I264" s="236">
        <f>ROUND(E264*H264,2)</f>
        <v>0</v>
      </c>
      <c r="J264" s="235"/>
      <c r="K264" s="236">
        <f>ROUND(E264*J264,2)</f>
        <v>0</v>
      </c>
      <c r="L264" s="236">
        <v>21</v>
      </c>
      <c r="M264" s="236">
        <f>G264*(1+L264/100)</f>
        <v>0</v>
      </c>
      <c r="N264" s="236">
        <v>0</v>
      </c>
      <c r="O264" s="236">
        <f>ROUND(E264*N264,2)</f>
        <v>0</v>
      </c>
      <c r="P264" s="236">
        <v>0</v>
      </c>
      <c r="Q264" s="236">
        <f>ROUND(E264*P264,2)</f>
        <v>0</v>
      </c>
      <c r="R264" s="236" t="s">
        <v>112</v>
      </c>
      <c r="S264" s="236" t="s">
        <v>113</v>
      </c>
      <c r="T264" s="237" t="s">
        <v>113</v>
      </c>
      <c r="U264" s="219">
        <v>0.06</v>
      </c>
      <c r="V264" s="219">
        <f>ROUND(E264*U264,2)</f>
        <v>9.23</v>
      </c>
      <c r="W264" s="219"/>
      <c r="X264" s="219" t="s">
        <v>114</v>
      </c>
      <c r="Y264" s="210"/>
      <c r="Z264" s="210"/>
      <c r="AA264" s="210"/>
      <c r="AB264" s="210"/>
      <c r="AC264" s="210"/>
      <c r="AD264" s="210"/>
      <c r="AE264" s="210"/>
      <c r="AF264" s="210"/>
      <c r="AG264" s="210" t="s">
        <v>115</v>
      </c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ht="22.5" outlineLevel="1" x14ac:dyDescent="0.2">
      <c r="A265" s="217"/>
      <c r="B265" s="218"/>
      <c r="C265" s="252" t="s">
        <v>346</v>
      </c>
      <c r="D265" s="238"/>
      <c r="E265" s="238"/>
      <c r="F265" s="238"/>
      <c r="G265" s="238"/>
      <c r="H265" s="219"/>
      <c r="I265" s="219"/>
      <c r="J265" s="219"/>
      <c r="K265" s="219"/>
      <c r="L265" s="219"/>
      <c r="M265" s="219"/>
      <c r="N265" s="219"/>
      <c r="O265" s="219"/>
      <c r="P265" s="219"/>
      <c r="Q265" s="219"/>
      <c r="R265" s="219"/>
      <c r="S265" s="219"/>
      <c r="T265" s="219"/>
      <c r="U265" s="219"/>
      <c r="V265" s="219"/>
      <c r="W265" s="219"/>
      <c r="X265" s="219"/>
      <c r="Y265" s="210"/>
      <c r="Z265" s="210"/>
      <c r="AA265" s="210"/>
      <c r="AB265" s="210"/>
      <c r="AC265" s="210"/>
      <c r="AD265" s="210"/>
      <c r="AE265" s="210"/>
      <c r="AF265" s="210"/>
      <c r="AG265" s="210" t="s">
        <v>117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39" t="str">
        <f>C265</f>
        <v>s provedením lože z kameniva drceného, s vyplněním spár, s dvojitým hutněním a se smetením přebytečného materiálu na krajnici. S dodáním hmot pro lože a výplň spár.</v>
      </c>
      <c r="BB265" s="210"/>
      <c r="BC265" s="210"/>
      <c r="BD265" s="210"/>
      <c r="BE265" s="210"/>
      <c r="BF265" s="210"/>
      <c r="BG265" s="210"/>
      <c r="BH265" s="210"/>
    </row>
    <row r="266" spans="1:60" outlineLevel="1" x14ac:dyDescent="0.2">
      <c r="A266" s="217"/>
      <c r="B266" s="218"/>
      <c r="C266" s="253" t="s">
        <v>358</v>
      </c>
      <c r="D266" s="220"/>
      <c r="E266" s="221">
        <v>153.9</v>
      </c>
      <c r="F266" s="219"/>
      <c r="G266" s="219"/>
      <c r="H266" s="219"/>
      <c r="I266" s="219"/>
      <c r="J266" s="219"/>
      <c r="K266" s="219"/>
      <c r="L266" s="219"/>
      <c r="M266" s="219"/>
      <c r="N266" s="219"/>
      <c r="O266" s="219"/>
      <c r="P266" s="219"/>
      <c r="Q266" s="219"/>
      <c r="R266" s="219"/>
      <c r="S266" s="219"/>
      <c r="T266" s="219"/>
      <c r="U266" s="219"/>
      <c r="V266" s="219"/>
      <c r="W266" s="219"/>
      <c r="X266" s="219"/>
      <c r="Y266" s="210"/>
      <c r="Z266" s="210"/>
      <c r="AA266" s="210"/>
      <c r="AB266" s="210"/>
      <c r="AC266" s="210"/>
      <c r="AD266" s="210"/>
      <c r="AE266" s="210"/>
      <c r="AF266" s="210"/>
      <c r="AG266" s="210" t="s">
        <v>119</v>
      </c>
      <c r="AH266" s="210">
        <v>5</v>
      </c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1" x14ac:dyDescent="0.2">
      <c r="A267" s="231">
        <v>56</v>
      </c>
      <c r="B267" s="232" t="s">
        <v>359</v>
      </c>
      <c r="C267" s="251" t="s">
        <v>360</v>
      </c>
      <c r="D267" s="233" t="s">
        <v>170</v>
      </c>
      <c r="E267" s="234">
        <v>503.7</v>
      </c>
      <c r="F267" s="235"/>
      <c r="G267" s="236">
        <f>ROUND(E267*F267,2)</f>
        <v>0</v>
      </c>
      <c r="H267" s="235"/>
      <c r="I267" s="236">
        <f>ROUND(E267*H267,2)</f>
        <v>0</v>
      </c>
      <c r="J267" s="235"/>
      <c r="K267" s="236">
        <f>ROUND(E267*J267,2)</f>
        <v>0</v>
      </c>
      <c r="L267" s="236">
        <v>21</v>
      </c>
      <c r="M267" s="236">
        <f>G267*(1+L267/100)</f>
        <v>0</v>
      </c>
      <c r="N267" s="236">
        <v>3.3E-4</v>
      </c>
      <c r="O267" s="236">
        <f>ROUND(E267*N267,2)</f>
        <v>0.17</v>
      </c>
      <c r="P267" s="236">
        <v>0</v>
      </c>
      <c r="Q267" s="236">
        <f>ROUND(E267*P267,2)</f>
        <v>0</v>
      </c>
      <c r="R267" s="236" t="s">
        <v>112</v>
      </c>
      <c r="S267" s="236" t="s">
        <v>113</v>
      </c>
      <c r="T267" s="237" t="s">
        <v>113</v>
      </c>
      <c r="U267" s="219">
        <v>0.41</v>
      </c>
      <c r="V267" s="219">
        <f>ROUND(E267*U267,2)</f>
        <v>206.52</v>
      </c>
      <c r="W267" s="219"/>
      <c r="X267" s="219" t="s">
        <v>114</v>
      </c>
      <c r="Y267" s="210"/>
      <c r="Z267" s="210"/>
      <c r="AA267" s="210"/>
      <c r="AB267" s="210"/>
      <c r="AC267" s="210"/>
      <c r="AD267" s="210"/>
      <c r="AE267" s="210"/>
      <c r="AF267" s="210"/>
      <c r="AG267" s="210" t="s">
        <v>115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1" x14ac:dyDescent="0.2">
      <c r="A268" s="217"/>
      <c r="B268" s="218"/>
      <c r="C268" s="253" t="s">
        <v>118</v>
      </c>
      <c r="D268" s="220"/>
      <c r="E268" s="221"/>
      <c r="F268" s="219"/>
      <c r="G268" s="219"/>
      <c r="H268" s="219"/>
      <c r="I268" s="219"/>
      <c r="J268" s="219"/>
      <c r="K268" s="219"/>
      <c r="L268" s="219"/>
      <c r="M268" s="219"/>
      <c r="N268" s="219"/>
      <c r="O268" s="219"/>
      <c r="P268" s="219"/>
      <c r="Q268" s="219"/>
      <c r="R268" s="219"/>
      <c r="S268" s="219"/>
      <c r="T268" s="219"/>
      <c r="U268" s="219"/>
      <c r="V268" s="219"/>
      <c r="W268" s="219"/>
      <c r="X268" s="219"/>
      <c r="Y268" s="210"/>
      <c r="Z268" s="210"/>
      <c r="AA268" s="210"/>
      <c r="AB268" s="210"/>
      <c r="AC268" s="210"/>
      <c r="AD268" s="210"/>
      <c r="AE268" s="210"/>
      <c r="AF268" s="210"/>
      <c r="AG268" s="210" t="s">
        <v>119</v>
      </c>
      <c r="AH268" s="210">
        <v>0</v>
      </c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1" x14ac:dyDescent="0.2">
      <c r="A269" s="217"/>
      <c r="B269" s="218"/>
      <c r="C269" s="253" t="s">
        <v>361</v>
      </c>
      <c r="D269" s="220"/>
      <c r="E269" s="221">
        <v>203.5</v>
      </c>
      <c r="F269" s="219"/>
      <c r="G269" s="219"/>
      <c r="H269" s="219"/>
      <c r="I269" s="219"/>
      <c r="J269" s="219"/>
      <c r="K269" s="219"/>
      <c r="L269" s="219"/>
      <c r="M269" s="219"/>
      <c r="N269" s="219"/>
      <c r="O269" s="219"/>
      <c r="P269" s="219"/>
      <c r="Q269" s="219"/>
      <c r="R269" s="219"/>
      <c r="S269" s="219"/>
      <c r="T269" s="219"/>
      <c r="U269" s="219"/>
      <c r="V269" s="219"/>
      <c r="W269" s="219"/>
      <c r="X269" s="219"/>
      <c r="Y269" s="210"/>
      <c r="Z269" s="210"/>
      <c r="AA269" s="210"/>
      <c r="AB269" s="210"/>
      <c r="AC269" s="210"/>
      <c r="AD269" s="210"/>
      <c r="AE269" s="210"/>
      <c r="AF269" s="210"/>
      <c r="AG269" s="210" t="s">
        <v>119</v>
      </c>
      <c r="AH269" s="210">
        <v>0</v>
      </c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1" x14ac:dyDescent="0.2">
      <c r="A270" s="217"/>
      <c r="B270" s="218"/>
      <c r="C270" s="253" t="s">
        <v>362</v>
      </c>
      <c r="D270" s="220"/>
      <c r="E270" s="221">
        <v>4.4000000000000004</v>
      </c>
      <c r="F270" s="219"/>
      <c r="G270" s="219"/>
      <c r="H270" s="219"/>
      <c r="I270" s="219"/>
      <c r="J270" s="219"/>
      <c r="K270" s="219"/>
      <c r="L270" s="219"/>
      <c r="M270" s="219"/>
      <c r="N270" s="219"/>
      <c r="O270" s="219"/>
      <c r="P270" s="219"/>
      <c r="Q270" s="219"/>
      <c r="R270" s="219"/>
      <c r="S270" s="219"/>
      <c r="T270" s="219"/>
      <c r="U270" s="219"/>
      <c r="V270" s="219"/>
      <c r="W270" s="219"/>
      <c r="X270" s="219"/>
      <c r="Y270" s="210"/>
      <c r="Z270" s="210"/>
      <c r="AA270" s="210"/>
      <c r="AB270" s="210"/>
      <c r="AC270" s="210"/>
      <c r="AD270" s="210"/>
      <c r="AE270" s="210"/>
      <c r="AF270" s="210"/>
      <c r="AG270" s="210" t="s">
        <v>119</v>
      </c>
      <c r="AH270" s="210">
        <v>0</v>
      </c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1" x14ac:dyDescent="0.2">
      <c r="A271" s="217"/>
      <c r="B271" s="218"/>
      <c r="C271" s="253" t="s">
        <v>363</v>
      </c>
      <c r="D271" s="220"/>
      <c r="E271" s="221">
        <v>6.8</v>
      </c>
      <c r="F271" s="219"/>
      <c r="G271" s="219"/>
      <c r="H271" s="219"/>
      <c r="I271" s="219"/>
      <c r="J271" s="219"/>
      <c r="K271" s="219"/>
      <c r="L271" s="219"/>
      <c r="M271" s="219"/>
      <c r="N271" s="219"/>
      <c r="O271" s="219"/>
      <c r="P271" s="219"/>
      <c r="Q271" s="219"/>
      <c r="R271" s="219"/>
      <c r="S271" s="219"/>
      <c r="T271" s="219"/>
      <c r="U271" s="219"/>
      <c r="V271" s="219"/>
      <c r="W271" s="219"/>
      <c r="X271" s="219"/>
      <c r="Y271" s="210"/>
      <c r="Z271" s="210"/>
      <c r="AA271" s="210"/>
      <c r="AB271" s="210"/>
      <c r="AC271" s="210"/>
      <c r="AD271" s="210"/>
      <c r="AE271" s="210"/>
      <c r="AF271" s="210"/>
      <c r="AG271" s="210" t="s">
        <v>119</v>
      </c>
      <c r="AH271" s="210">
        <v>0</v>
      </c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1" x14ac:dyDescent="0.2">
      <c r="A272" s="217"/>
      <c r="B272" s="218"/>
      <c r="C272" s="253" t="s">
        <v>124</v>
      </c>
      <c r="D272" s="220"/>
      <c r="E272" s="221"/>
      <c r="F272" s="219"/>
      <c r="G272" s="219"/>
      <c r="H272" s="219"/>
      <c r="I272" s="219"/>
      <c r="J272" s="219"/>
      <c r="K272" s="219"/>
      <c r="L272" s="219"/>
      <c r="M272" s="219"/>
      <c r="N272" s="219"/>
      <c r="O272" s="219"/>
      <c r="P272" s="219"/>
      <c r="Q272" s="219"/>
      <c r="R272" s="219"/>
      <c r="S272" s="219"/>
      <c r="T272" s="219"/>
      <c r="U272" s="219"/>
      <c r="V272" s="219"/>
      <c r="W272" s="219"/>
      <c r="X272" s="219"/>
      <c r="Y272" s="210"/>
      <c r="Z272" s="210"/>
      <c r="AA272" s="210"/>
      <c r="AB272" s="210"/>
      <c r="AC272" s="210"/>
      <c r="AD272" s="210"/>
      <c r="AE272" s="210"/>
      <c r="AF272" s="210"/>
      <c r="AG272" s="210" t="s">
        <v>119</v>
      </c>
      <c r="AH272" s="210">
        <v>0</v>
      </c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1" x14ac:dyDescent="0.2">
      <c r="A273" s="217"/>
      <c r="B273" s="218"/>
      <c r="C273" s="253" t="s">
        <v>364</v>
      </c>
      <c r="D273" s="220"/>
      <c r="E273" s="221">
        <v>289</v>
      </c>
      <c r="F273" s="219"/>
      <c r="G273" s="219"/>
      <c r="H273" s="219"/>
      <c r="I273" s="219"/>
      <c r="J273" s="219"/>
      <c r="K273" s="219"/>
      <c r="L273" s="219"/>
      <c r="M273" s="219"/>
      <c r="N273" s="219"/>
      <c r="O273" s="219"/>
      <c r="P273" s="219"/>
      <c r="Q273" s="219"/>
      <c r="R273" s="219"/>
      <c r="S273" s="219"/>
      <c r="T273" s="219"/>
      <c r="U273" s="219"/>
      <c r="V273" s="219"/>
      <c r="W273" s="219"/>
      <c r="X273" s="219"/>
      <c r="Y273" s="210"/>
      <c r="Z273" s="210"/>
      <c r="AA273" s="210"/>
      <c r="AB273" s="210"/>
      <c r="AC273" s="210"/>
      <c r="AD273" s="210"/>
      <c r="AE273" s="210"/>
      <c r="AF273" s="210"/>
      <c r="AG273" s="210" t="s">
        <v>119</v>
      </c>
      <c r="AH273" s="210">
        <v>0</v>
      </c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1" x14ac:dyDescent="0.2">
      <c r="A274" s="231">
        <v>57</v>
      </c>
      <c r="B274" s="232" t="s">
        <v>365</v>
      </c>
      <c r="C274" s="251" t="s">
        <v>366</v>
      </c>
      <c r="D274" s="233" t="s">
        <v>170</v>
      </c>
      <c r="E274" s="234">
        <v>48</v>
      </c>
      <c r="F274" s="235"/>
      <c r="G274" s="236">
        <f>ROUND(E274*F274,2)</f>
        <v>0</v>
      </c>
      <c r="H274" s="235"/>
      <c r="I274" s="236">
        <f>ROUND(E274*H274,2)</f>
        <v>0</v>
      </c>
      <c r="J274" s="235"/>
      <c r="K274" s="236">
        <f>ROUND(E274*J274,2)</f>
        <v>0</v>
      </c>
      <c r="L274" s="236">
        <v>21</v>
      </c>
      <c r="M274" s="236">
        <f>G274*(1+L274/100)</f>
        <v>0</v>
      </c>
      <c r="N274" s="236">
        <v>3.6000000000000002E-4</v>
      </c>
      <c r="O274" s="236">
        <f>ROUND(E274*N274,2)</f>
        <v>0.02</v>
      </c>
      <c r="P274" s="236">
        <v>0</v>
      </c>
      <c r="Q274" s="236">
        <f>ROUND(E274*P274,2)</f>
        <v>0</v>
      </c>
      <c r="R274" s="236" t="s">
        <v>112</v>
      </c>
      <c r="S274" s="236" t="s">
        <v>113</v>
      </c>
      <c r="T274" s="237" t="s">
        <v>113</v>
      </c>
      <c r="U274" s="219">
        <v>0.43</v>
      </c>
      <c r="V274" s="219">
        <f>ROUND(E274*U274,2)</f>
        <v>20.64</v>
      </c>
      <c r="W274" s="219"/>
      <c r="X274" s="219" t="s">
        <v>114</v>
      </c>
      <c r="Y274" s="210"/>
      <c r="Z274" s="210"/>
      <c r="AA274" s="210"/>
      <c r="AB274" s="210"/>
      <c r="AC274" s="210"/>
      <c r="AD274" s="210"/>
      <c r="AE274" s="210"/>
      <c r="AF274" s="210"/>
      <c r="AG274" s="210" t="s">
        <v>115</v>
      </c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1" x14ac:dyDescent="0.2">
      <c r="A275" s="217"/>
      <c r="B275" s="218"/>
      <c r="C275" s="253" t="s">
        <v>367</v>
      </c>
      <c r="D275" s="220"/>
      <c r="E275" s="221">
        <v>25</v>
      </c>
      <c r="F275" s="219"/>
      <c r="G275" s="219"/>
      <c r="H275" s="219"/>
      <c r="I275" s="219"/>
      <c r="J275" s="219"/>
      <c r="K275" s="219"/>
      <c r="L275" s="219"/>
      <c r="M275" s="219"/>
      <c r="N275" s="219"/>
      <c r="O275" s="219"/>
      <c r="P275" s="219"/>
      <c r="Q275" s="219"/>
      <c r="R275" s="219"/>
      <c r="S275" s="219"/>
      <c r="T275" s="219"/>
      <c r="U275" s="219"/>
      <c r="V275" s="219"/>
      <c r="W275" s="219"/>
      <c r="X275" s="219"/>
      <c r="Y275" s="210"/>
      <c r="Z275" s="210"/>
      <c r="AA275" s="210"/>
      <c r="AB275" s="210"/>
      <c r="AC275" s="210"/>
      <c r="AD275" s="210"/>
      <c r="AE275" s="210"/>
      <c r="AF275" s="210"/>
      <c r="AG275" s="210" t="s">
        <v>119</v>
      </c>
      <c r="AH275" s="210">
        <v>0</v>
      </c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1" x14ac:dyDescent="0.2">
      <c r="A276" s="217"/>
      <c r="B276" s="218"/>
      <c r="C276" s="253" t="s">
        <v>368</v>
      </c>
      <c r="D276" s="220"/>
      <c r="E276" s="221">
        <v>23</v>
      </c>
      <c r="F276" s="219"/>
      <c r="G276" s="219"/>
      <c r="H276" s="219"/>
      <c r="I276" s="219"/>
      <c r="J276" s="219"/>
      <c r="K276" s="219"/>
      <c r="L276" s="219"/>
      <c r="M276" s="219"/>
      <c r="N276" s="219"/>
      <c r="O276" s="219"/>
      <c r="P276" s="219"/>
      <c r="Q276" s="219"/>
      <c r="R276" s="219"/>
      <c r="S276" s="219"/>
      <c r="T276" s="219"/>
      <c r="U276" s="219"/>
      <c r="V276" s="219"/>
      <c r="W276" s="219"/>
      <c r="X276" s="219"/>
      <c r="Y276" s="210"/>
      <c r="Z276" s="210"/>
      <c r="AA276" s="210"/>
      <c r="AB276" s="210"/>
      <c r="AC276" s="210"/>
      <c r="AD276" s="210"/>
      <c r="AE276" s="210"/>
      <c r="AF276" s="210"/>
      <c r="AG276" s="210" t="s">
        <v>119</v>
      </c>
      <c r="AH276" s="210">
        <v>0</v>
      </c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ht="22.5" outlineLevel="1" x14ac:dyDescent="0.2">
      <c r="A277" s="231">
        <v>58</v>
      </c>
      <c r="B277" s="232" t="s">
        <v>369</v>
      </c>
      <c r="C277" s="251" t="s">
        <v>370</v>
      </c>
      <c r="D277" s="233" t="s">
        <v>111</v>
      </c>
      <c r="E277" s="234">
        <v>1196.3699999999999</v>
      </c>
      <c r="F277" s="235"/>
      <c r="G277" s="236">
        <f>ROUND(E277*F277,2)</f>
        <v>0</v>
      </c>
      <c r="H277" s="235"/>
      <c r="I277" s="236">
        <f>ROUND(E277*H277,2)</f>
        <v>0</v>
      </c>
      <c r="J277" s="235"/>
      <c r="K277" s="236">
        <f>ROUND(E277*J277,2)</f>
        <v>0</v>
      </c>
      <c r="L277" s="236">
        <v>21</v>
      </c>
      <c r="M277" s="236">
        <f>G277*(1+L277/100)</f>
        <v>0</v>
      </c>
      <c r="N277" s="236">
        <v>0.129</v>
      </c>
      <c r="O277" s="236">
        <f>ROUND(E277*N277,2)</f>
        <v>154.33000000000001</v>
      </c>
      <c r="P277" s="236">
        <v>0</v>
      </c>
      <c r="Q277" s="236">
        <f>ROUND(E277*P277,2)</f>
        <v>0</v>
      </c>
      <c r="R277" s="236" t="s">
        <v>275</v>
      </c>
      <c r="S277" s="236" t="s">
        <v>113</v>
      </c>
      <c r="T277" s="237" t="s">
        <v>113</v>
      </c>
      <c r="U277" s="219">
        <v>0</v>
      </c>
      <c r="V277" s="219">
        <f>ROUND(E277*U277,2)</f>
        <v>0</v>
      </c>
      <c r="W277" s="219"/>
      <c r="X277" s="219" t="s">
        <v>276</v>
      </c>
      <c r="Y277" s="210"/>
      <c r="Z277" s="210"/>
      <c r="AA277" s="210"/>
      <c r="AB277" s="210"/>
      <c r="AC277" s="210"/>
      <c r="AD277" s="210"/>
      <c r="AE277" s="210"/>
      <c r="AF277" s="210"/>
      <c r="AG277" s="210" t="s">
        <v>277</v>
      </c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1" x14ac:dyDescent="0.2">
      <c r="A278" s="217"/>
      <c r="B278" s="218"/>
      <c r="C278" s="253" t="s">
        <v>118</v>
      </c>
      <c r="D278" s="220"/>
      <c r="E278" s="221"/>
      <c r="F278" s="219"/>
      <c r="G278" s="219"/>
      <c r="H278" s="219"/>
      <c r="I278" s="219"/>
      <c r="J278" s="219"/>
      <c r="K278" s="219"/>
      <c r="L278" s="219"/>
      <c r="M278" s="219"/>
      <c r="N278" s="219"/>
      <c r="O278" s="219"/>
      <c r="P278" s="219"/>
      <c r="Q278" s="219"/>
      <c r="R278" s="219"/>
      <c r="S278" s="219"/>
      <c r="T278" s="219"/>
      <c r="U278" s="219"/>
      <c r="V278" s="219"/>
      <c r="W278" s="219"/>
      <c r="X278" s="219"/>
      <c r="Y278" s="210"/>
      <c r="Z278" s="210"/>
      <c r="AA278" s="210"/>
      <c r="AB278" s="210"/>
      <c r="AC278" s="210"/>
      <c r="AD278" s="210"/>
      <c r="AE278" s="210"/>
      <c r="AF278" s="210"/>
      <c r="AG278" s="210" t="s">
        <v>119</v>
      </c>
      <c r="AH278" s="210">
        <v>0</v>
      </c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1" x14ac:dyDescent="0.2">
      <c r="A279" s="217"/>
      <c r="B279" s="218"/>
      <c r="C279" s="253" t="s">
        <v>371</v>
      </c>
      <c r="D279" s="220"/>
      <c r="E279" s="221">
        <v>719.1</v>
      </c>
      <c r="F279" s="219"/>
      <c r="G279" s="219"/>
      <c r="H279" s="219"/>
      <c r="I279" s="219"/>
      <c r="J279" s="219"/>
      <c r="K279" s="219"/>
      <c r="L279" s="219"/>
      <c r="M279" s="219"/>
      <c r="N279" s="219"/>
      <c r="O279" s="219"/>
      <c r="P279" s="219"/>
      <c r="Q279" s="219"/>
      <c r="R279" s="219"/>
      <c r="S279" s="219"/>
      <c r="T279" s="219"/>
      <c r="U279" s="219"/>
      <c r="V279" s="219"/>
      <c r="W279" s="219"/>
      <c r="X279" s="219"/>
      <c r="Y279" s="210"/>
      <c r="Z279" s="210"/>
      <c r="AA279" s="210"/>
      <c r="AB279" s="210"/>
      <c r="AC279" s="210"/>
      <c r="AD279" s="210"/>
      <c r="AE279" s="210"/>
      <c r="AF279" s="210"/>
      <c r="AG279" s="210" t="s">
        <v>119</v>
      </c>
      <c r="AH279" s="210">
        <v>0</v>
      </c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1" x14ac:dyDescent="0.2">
      <c r="A280" s="217"/>
      <c r="B280" s="218"/>
      <c r="C280" s="253" t="s">
        <v>122</v>
      </c>
      <c r="D280" s="220"/>
      <c r="E280" s="221">
        <v>5.3</v>
      </c>
      <c r="F280" s="219"/>
      <c r="G280" s="219"/>
      <c r="H280" s="219"/>
      <c r="I280" s="219"/>
      <c r="J280" s="219"/>
      <c r="K280" s="219"/>
      <c r="L280" s="219"/>
      <c r="M280" s="219"/>
      <c r="N280" s="219"/>
      <c r="O280" s="219"/>
      <c r="P280" s="219"/>
      <c r="Q280" s="219"/>
      <c r="R280" s="219"/>
      <c r="S280" s="219"/>
      <c r="T280" s="219"/>
      <c r="U280" s="219"/>
      <c r="V280" s="219"/>
      <c r="W280" s="219"/>
      <c r="X280" s="219"/>
      <c r="Y280" s="210"/>
      <c r="Z280" s="210"/>
      <c r="AA280" s="210"/>
      <c r="AB280" s="210"/>
      <c r="AC280" s="210"/>
      <c r="AD280" s="210"/>
      <c r="AE280" s="210"/>
      <c r="AF280" s="210"/>
      <c r="AG280" s="210" t="s">
        <v>119</v>
      </c>
      <c r="AH280" s="210">
        <v>0</v>
      </c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1" x14ac:dyDescent="0.2">
      <c r="A281" s="217"/>
      <c r="B281" s="218"/>
      <c r="C281" s="253" t="s">
        <v>123</v>
      </c>
      <c r="D281" s="220"/>
      <c r="E281" s="221">
        <v>11.7</v>
      </c>
      <c r="F281" s="219"/>
      <c r="G281" s="219"/>
      <c r="H281" s="219"/>
      <c r="I281" s="219"/>
      <c r="J281" s="219"/>
      <c r="K281" s="219"/>
      <c r="L281" s="219"/>
      <c r="M281" s="219"/>
      <c r="N281" s="219"/>
      <c r="O281" s="219"/>
      <c r="P281" s="219"/>
      <c r="Q281" s="219"/>
      <c r="R281" s="219"/>
      <c r="S281" s="219"/>
      <c r="T281" s="219"/>
      <c r="U281" s="219"/>
      <c r="V281" s="219"/>
      <c r="W281" s="219"/>
      <c r="X281" s="219"/>
      <c r="Y281" s="210"/>
      <c r="Z281" s="210"/>
      <c r="AA281" s="210"/>
      <c r="AB281" s="210"/>
      <c r="AC281" s="210"/>
      <c r="AD281" s="210"/>
      <c r="AE281" s="210"/>
      <c r="AF281" s="210"/>
      <c r="AG281" s="210" t="s">
        <v>119</v>
      </c>
      <c r="AH281" s="210">
        <v>0</v>
      </c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1" x14ac:dyDescent="0.2">
      <c r="A282" s="217"/>
      <c r="B282" s="218"/>
      <c r="C282" s="253" t="s">
        <v>124</v>
      </c>
      <c r="D282" s="220"/>
      <c r="E282" s="221"/>
      <c r="F282" s="219"/>
      <c r="G282" s="219"/>
      <c r="H282" s="219"/>
      <c r="I282" s="219"/>
      <c r="J282" s="219"/>
      <c r="K282" s="219"/>
      <c r="L282" s="219"/>
      <c r="M282" s="219"/>
      <c r="N282" s="219"/>
      <c r="O282" s="219"/>
      <c r="P282" s="219"/>
      <c r="Q282" s="219"/>
      <c r="R282" s="219"/>
      <c r="S282" s="219"/>
      <c r="T282" s="219"/>
      <c r="U282" s="219"/>
      <c r="V282" s="219"/>
      <c r="W282" s="219"/>
      <c r="X282" s="219"/>
      <c r="Y282" s="210"/>
      <c r="Z282" s="210"/>
      <c r="AA282" s="210"/>
      <c r="AB282" s="210"/>
      <c r="AC282" s="210"/>
      <c r="AD282" s="210"/>
      <c r="AE282" s="210"/>
      <c r="AF282" s="210"/>
      <c r="AG282" s="210" t="s">
        <v>119</v>
      </c>
      <c r="AH282" s="210">
        <v>0</v>
      </c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outlineLevel="1" x14ac:dyDescent="0.2">
      <c r="A283" s="217"/>
      <c r="B283" s="218"/>
      <c r="C283" s="253" t="s">
        <v>372</v>
      </c>
      <c r="D283" s="220"/>
      <c r="E283" s="221">
        <v>403.3</v>
      </c>
      <c r="F283" s="219"/>
      <c r="G283" s="219"/>
      <c r="H283" s="219"/>
      <c r="I283" s="219"/>
      <c r="J283" s="219"/>
      <c r="K283" s="219"/>
      <c r="L283" s="219"/>
      <c r="M283" s="219"/>
      <c r="N283" s="219"/>
      <c r="O283" s="219"/>
      <c r="P283" s="219"/>
      <c r="Q283" s="219"/>
      <c r="R283" s="219"/>
      <c r="S283" s="219"/>
      <c r="T283" s="219"/>
      <c r="U283" s="219"/>
      <c r="V283" s="219"/>
      <c r="W283" s="219"/>
      <c r="X283" s="219"/>
      <c r="Y283" s="210"/>
      <c r="Z283" s="210"/>
      <c r="AA283" s="210"/>
      <c r="AB283" s="210"/>
      <c r="AC283" s="210"/>
      <c r="AD283" s="210"/>
      <c r="AE283" s="210"/>
      <c r="AF283" s="210"/>
      <c r="AG283" s="210" t="s">
        <v>119</v>
      </c>
      <c r="AH283" s="210">
        <v>0</v>
      </c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1" x14ac:dyDescent="0.2">
      <c r="A284" s="217"/>
      <c r="B284" s="218"/>
      <c r="C284" s="254" t="s">
        <v>373</v>
      </c>
      <c r="D284" s="222"/>
      <c r="E284" s="223">
        <v>56.97</v>
      </c>
      <c r="F284" s="219"/>
      <c r="G284" s="219"/>
      <c r="H284" s="219"/>
      <c r="I284" s="219"/>
      <c r="J284" s="219"/>
      <c r="K284" s="219"/>
      <c r="L284" s="219"/>
      <c r="M284" s="219"/>
      <c r="N284" s="219"/>
      <c r="O284" s="219"/>
      <c r="P284" s="219"/>
      <c r="Q284" s="219"/>
      <c r="R284" s="219"/>
      <c r="S284" s="219"/>
      <c r="T284" s="219"/>
      <c r="U284" s="219"/>
      <c r="V284" s="219"/>
      <c r="W284" s="219"/>
      <c r="X284" s="219"/>
      <c r="Y284" s="210"/>
      <c r="Z284" s="210"/>
      <c r="AA284" s="210"/>
      <c r="AB284" s="210"/>
      <c r="AC284" s="210"/>
      <c r="AD284" s="210"/>
      <c r="AE284" s="210"/>
      <c r="AF284" s="210"/>
      <c r="AG284" s="210" t="s">
        <v>119</v>
      </c>
      <c r="AH284" s="210">
        <v>4</v>
      </c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ht="22.5" outlineLevel="1" x14ac:dyDescent="0.2">
      <c r="A285" s="231">
        <v>59</v>
      </c>
      <c r="B285" s="232" t="s">
        <v>374</v>
      </c>
      <c r="C285" s="251" t="s">
        <v>375</v>
      </c>
      <c r="D285" s="233" t="s">
        <v>111</v>
      </c>
      <c r="E285" s="234">
        <v>37.07</v>
      </c>
      <c r="F285" s="235"/>
      <c r="G285" s="236">
        <f>ROUND(E285*F285,2)</f>
        <v>0</v>
      </c>
      <c r="H285" s="235"/>
      <c r="I285" s="236">
        <f>ROUND(E285*H285,2)</f>
        <v>0</v>
      </c>
      <c r="J285" s="235"/>
      <c r="K285" s="236">
        <f>ROUND(E285*J285,2)</f>
        <v>0</v>
      </c>
      <c r="L285" s="236">
        <v>21</v>
      </c>
      <c r="M285" s="236">
        <f>G285*(1+L285/100)</f>
        <v>0</v>
      </c>
      <c r="N285" s="236">
        <v>0.13150000000000001</v>
      </c>
      <c r="O285" s="236">
        <f>ROUND(E285*N285,2)</f>
        <v>4.87</v>
      </c>
      <c r="P285" s="236">
        <v>0</v>
      </c>
      <c r="Q285" s="236">
        <f>ROUND(E285*P285,2)</f>
        <v>0</v>
      </c>
      <c r="R285" s="236" t="s">
        <v>275</v>
      </c>
      <c r="S285" s="236" t="s">
        <v>113</v>
      </c>
      <c r="T285" s="237" t="s">
        <v>113</v>
      </c>
      <c r="U285" s="219">
        <v>0</v>
      </c>
      <c r="V285" s="219">
        <f>ROUND(E285*U285,2)</f>
        <v>0</v>
      </c>
      <c r="W285" s="219"/>
      <c r="X285" s="219" t="s">
        <v>276</v>
      </c>
      <c r="Y285" s="210"/>
      <c r="Z285" s="210"/>
      <c r="AA285" s="210"/>
      <c r="AB285" s="210"/>
      <c r="AC285" s="210"/>
      <c r="AD285" s="210"/>
      <c r="AE285" s="210"/>
      <c r="AF285" s="210"/>
      <c r="AG285" s="210" t="s">
        <v>277</v>
      </c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1" x14ac:dyDescent="0.2">
      <c r="A286" s="217"/>
      <c r="B286" s="218"/>
      <c r="C286" s="253" t="s">
        <v>376</v>
      </c>
      <c r="D286" s="220"/>
      <c r="E286" s="221">
        <v>17.399999999999999</v>
      </c>
      <c r="F286" s="219"/>
      <c r="G286" s="219"/>
      <c r="H286" s="219"/>
      <c r="I286" s="219"/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  <c r="T286" s="219"/>
      <c r="U286" s="219"/>
      <c r="V286" s="219"/>
      <c r="W286" s="219"/>
      <c r="X286" s="219"/>
      <c r="Y286" s="210"/>
      <c r="Z286" s="210"/>
      <c r="AA286" s="210"/>
      <c r="AB286" s="210"/>
      <c r="AC286" s="210"/>
      <c r="AD286" s="210"/>
      <c r="AE286" s="210"/>
      <c r="AF286" s="210"/>
      <c r="AG286" s="210" t="s">
        <v>119</v>
      </c>
      <c r="AH286" s="210">
        <v>0</v>
      </c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1" x14ac:dyDescent="0.2">
      <c r="A287" s="217"/>
      <c r="B287" s="218"/>
      <c r="C287" s="253" t="s">
        <v>377</v>
      </c>
      <c r="D287" s="220"/>
      <c r="E287" s="221">
        <v>16.3</v>
      </c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219"/>
      <c r="T287" s="219"/>
      <c r="U287" s="219"/>
      <c r="V287" s="219"/>
      <c r="W287" s="219"/>
      <c r="X287" s="219"/>
      <c r="Y287" s="210"/>
      <c r="Z287" s="210"/>
      <c r="AA287" s="210"/>
      <c r="AB287" s="210"/>
      <c r="AC287" s="210"/>
      <c r="AD287" s="210"/>
      <c r="AE287" s="210"/>
      <c r="AF287" s="210"/>
      <c r="AG287" s="210" t="s">
        <v>119</v>
      </c>
      <c r="AH287" s="210">
        <v>0</v>
      </c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1" x14ac:dyDescent="0.2">
      <c r="A288" s="217"/>
      <c r="B288" s="218"/>
      <c r="C288" s="254" t="s">
        <v>378</v>
      </c>
      <c r="D288" s="222"/>
      <c r="E288" s="223">
        <v>3.37</v>
      </c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0"/>
      <c r="Z288" s="210"/>
      <c r="AA288" s="210"/>
      <c r="AB288" s="210"/>
      <c r="AC288" s="210"/>
      <c r="AD288" s="210"/>
      <c r="AE288" s="210"/>
      <c r="AF288" s="210"/>
      <c r="AG288" s="210" t="s">
        <v>119</v>
      </c>
      <c r="AH288" s="210">
        <v>4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ht="22.5" outlineLevel="1" x14ac:dyDescent="0.2">
      <c r="A289" s="231">
        <v>60</v>
      </c>
      <c r="B289" s="232" t="s">
        <v>379</v>
      </c>
      <c r="C289" s="251" t="s">
        <v>380</v>
      </c>
      <c r="D289" s="233" t="s">
        <v>111</v>
      </c>
      <c r="E289" s="234">
        <v>35.42</v>
      </c>
      <c r="F289" s="235"/>
      <c r="G289" s="236">
        <f>ROUND(E289*F289,2)</f>
        <v>0</v>
      </c>
      <c r="H289" s="235"/>
      <c r="I289" s="236">
        <f>ROUND(E289*H289,2)</f>
        <v>0</v>
      </c>
      <c r="J289" s="235"/>
      <c r="K289" s="236">
        <f>ROUND(E289*J289,2)</f>
        <v>0</v>
      </c>
      <c r="L289" s="236">
        <v>21</v>
      </c>
      <c r="M289" s="236">
        <f>G289*(1+L289/100)</f>
        <v>0</v>
      </c>
      <c r="N289" s="236">
        <v>0.17824000000000001</v>
      </c>
      <c r="O289" s="236">
        <f>ROUND(E289*N289,2)</f>
        <v>6.31</v>
      </c>
      <c r="P289" s="236">
        <v>0</v>
      </c>
      <c r="Q289" s="236">
        <f>ROUND(E289*P289,2)</f>
        <v>0</v>
      </c>
      <c r="R289" s="236" t="s">
        <v>275</v>
      </c>
      <c r="S289" s="236" t="s">
        <v>113</v>
      </c>
      <c r="T289" s="237" t="s">
        <v>113</v>
      </c>
      <c r="U289" s="219">
        <v>0</v>
      </c>
      <c r="V289" s="219">
        <f>ROUND(E289*U289,2)</f>
        <v>0</v>
      </c>
      <c r="W289" s="219"/>
      <c r="X289" s="219" t="s">
        <v>276</v>
      </c>
      <c r="Y289" s="210"/>
      <c r="Z289" s="210"/>
      <c r="AA289" s="210"/>
      <c r="AB289" s="210"/>
      <c r="AC289" s="210"/>
      <c r="AD289" s="210"/>
      <c r="AE289" s="210"/>
      <c r="AF289" s="210"/>
      <c r="AG289" s="210" t="s">
        <v>277</v>
      </c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1" x14ac:dyDescent="0.2">
      <c r="A290" s="217"/>
      <c r="B290" s="218"/>
      <c r="C290" s="253" t="s">
        <v>118</v>
      </c>
      <c r="D290" s="220"/>
      <c r="E290" s="221"/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19"/>
      <c r="Y290" s="210"/>
      <c r="Z290" s="210"/>
      <c r="AA290" s="210"/>
      <c r="AB290" s="210"/>
      <c r="AC290" s="210"/>
      <c r="AD290" s="210"/>
      <c r="AE290" s="210"/>
      <c r="AF290" s="210"/>
      <c r="AG290" s="210" t="s">
        <v>119</v>
      </c>
      <c r="AH290" s="210">
        <v>0</v>
      </c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1" x14ac:dyDescent="0.2">
      <c r="A291" s="217"/>
      <c r="B291" s="218"/>
      <c r="C291" s="253" t="s">
        <v>350</v>
      </c>
      <c r="D291" s="220"/>
      <c r="E291" s="221">
        <v>21.4</v>
      </c>
      <c r="F291" s="219"/>
      <c r="G291" s="219"/>
      <c r="H291" s="219"/>
      <c r="I291" s="219"/>
      <c r="J291" s="219"/>
      <c r="K291" s="219"/>
      <c r="L291" s="219"/>
      <c r="M291" s="219"/>
      <c r="N291" s="219"/>
      <c r="O291" s="219"/>
      <c r="P291" s="219"/>
      <c r="Q291" s="219"/>
      <c r="R291" s="219"/>
      <c r="S291" s="219"/>
      <c r="T291" s="219"/>
      <c r="U291" s="219"/>
      <c r="V291" s="219"/>
      <c r="W291" s="219"/>
      <c r="X291" s="219"/>
      <c r="Y291" s="210"/>
      <c r="Z291" s="210"/>
      <c r="AA291" s="210"/>
      <c r="AB291" s="210"/>
      <c r="AC291" s="210"/>
      <c r="AD291" s="210"/>
      <c r="AE291" s="210"/>
      <c r="AF291" s="210"/>
      <c r="AG291" s="210" t="s">
        <v>119</v>
      </c>
      <c r="AH291" s="210">
        <v>0</v>
      </c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1" x14ac:dyDescent="0.2">
      <c r="A292" s="217"/>
      <c r="B292" s="218"/>
      <c r="C292" s="253" t="s">
        <v>124</v>
      </c>
      <c r="D292" s="220"/>
      <c r="E292" s="221"/>
      <c r="F292" s="219"/>
      <c r="G292" s="219"/>
      <c r="H292" s="219"/>
      <c r="I292" s="219"/>
      <c r="J292" s="219"/>
      <c r="K292" s="219"/>
      <c r="L292" s="219"/>
      <c r="M292" s="219"/>
      <c r="N292" s="219"/>
      <c r="O292" s="219"/>
      <c r="P292" s="219"/>
      <c r="Q292" s="219"/>
      <c r="R292" s="219"/>
      <c r="S292" s="219"/>
      <c r="T292" s="219"/>
      <c r="U292" s="219"/>
      <c r="V292" s="219"/>
      <c r="W292" s="219"/>
      <c r="X292" s="219"/>
      <c r="Y292" s="210"/>
      <c r="Z292" s="210"/>
      <c r="AA292" s="210"/>
      <c r="AB292" s="210"/>
      <c r="AC292" s="210"/>
      <c r="AD292" s="210"/>
      <c r="AE292" s="210"/>
      <c r="AF292" s="210"/>
      <c r="AG292" s="210" t="s">
        <v>119</v>
      </c>
      <c r="AH292" s="210">
        <v>0</v>
      </c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1" x14ac:dyDescent="0.2">
      <c r="A293" s="217"/>
      <c r="B293" s="218"/>
      <c r="C293" s="253" t="s">
        <v>352</v>
      </c>
      <c r="D293" s="220"/>
      <c r="E293" s="221">
        <v>10.8</v>
      </c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0"/>
      <c r="Z293" s="210"/>
      <c r="AA293" s="210"/>
      <c r="AB293" s="210"/>
      <c r="AC293" s="210"/>
      <c r="AD293" s="210"/>
      <c r="AE293" s="210"/>
      <c r="AF293" s="210"/>
      <c r="AG293" s="210" t="s">
        <v>119</v>
      </c>
      <c r="AH293" s="210">
        <v>0</v>
      </c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1" x14ac:dyDescent="0.2">
      <c r="A294" s="217"/>
      <c r="B294" s="218"/>
      <c r="C294" s="254" t="s">
        <v>378</v>
      </c>
      <c r="D294" s="222"/>
      <c r="E294" s="223">
        <v>3.22</v>
      </c>
      <c r="F294" s="219"/>
      <c r="G294" s="219"/>
      <c r="H294" s="219"/>
      <c r="I294" s="219"/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  <c r="T294" s="219"/>
      <c r="U294" s="219"/>
      <c r="V294" s="219"/>
      <c r="W294" s="219"/>
      <c r="X294" s="219"/>
      <c r="Y294" s="210"/>
      <c r="Z294" s="210"/>
      <c r="AA294" s="210"/>
      <c r="AB294" s="210"/>
      <c r="AC294" s="210"/>
      <c r="AD294" s="210"/>
      <c r="AE294" s="210"/>
      <c r="AF294" s="210"/>
      <c r="AG294" s="210" t="s">
        <v>119</v>
      </c>
      <c r="AH294" s="210">
        <v>4</v>
      </c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1" x14ac:dyDescent="0.2">
      <c r="A295" s="231">
        <v>61</v>
      </c>
      <c r="B295" s="232" t="s">
        <v>381</v>
      </c>
      <c r="C295" s="251" t="s">
        <v>382</v>
      </c>
      <c r="D295" s="233" t="s">
        <v>111</v>
      </c>
      <c r="E295" s="234">
        <v>133.87</v>
      </c>
      <c r="F295" s="235"/>
      <c r="G295" s="236">
        <f>ROUND(E295*F295,2)</f>
        <v>0</v>
      </c>
      <c r="H295" s="235"/>
      <c r="I295" s="236">
        <f>ROUND(E295*H295,2)</f>
        <v>0</v>
      </c>
      <c r="J295" s="235"/>
      <c r="K295" s="236">
        <f>ROUND(E295*J295,2)</f>
        <v>0</v>
      </c>
      <c r="L295" s="236">
        <v>21</v>
      </c>
      <c r="M295" s="236">
        <f>G295*(1+L295/100)</f>
        <v>0</v>
      </c>
      <c r="N295" s="236">
        <v>0.17244999999999999</v>
      </c>
      <c r="O295" s="236">
        <f>ROUND(E295*N295,2)</f>
        <v>23.09</v>
      </c>
      <c r="P295" s="236">
        <v>0</v>
      </c>
      <c r="Q295" s="236">
        <f>ROUND(E295*P295,2)</f>
        <v>0</v>
      </c>
      <c r="R295" s="236" t="s">
        <v>275</v>
      </c>
      <c r="S295" s="236" t="s">
        <v>113</v>
      </c>
      <c r="T295" s="237" t="s">
        <v>113</v>
      </c>
      <c r="U295" s="219">
        <v>0</v>
      </c>
      <c r="V295" s="219">
        <f>ROUND(E295*U295,2)</f>
        <v>0</v>
      </c>
      <c r="W295" s="219"/>
      <c r="X295" s="219" t="s">
        <v>276</v>
      </c>
      <c r="Y295" s="210"/>
      <c r="Z295" s="210"/>
      <c r="AA295" s="210"/>
      <c r="AB295" s="210"/>
      <c r="AC295" s="210"/>
      <c r="AD295" s="210"/>
      <c r="AE295" s="210"/>
      <c r="AF295" s="210"/>
      <c r="AG295" s="210" t="s">
        <v>277</v>
      </c>
      <c r="AH295" s="210"/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1" x14ac:dyDescent="0.2">
      <c r="A296" s="217"/>
      <c r="B296" s="218"/>
      <c r="C296" s="253" t="s">
        <v>118</v>
      </c>
      <c r="D296" s="220"/>
      <c r="E296" s="221"/>
      <c r="F296" s="219"/>
      <c r="G296" s="219"/>
      <c r="H296" s="219"/>
      <c r="I296" s="219"/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  <c r="T296" s="219"/>
      <c r="U296" s="219"/>
      <c r="V296" s="219"/>
      <c r="W296" s="219"/>
      <c r="X296" s="219"/>
      <c r="Y296" s="210"/>
      <c r="Z296" s="210"/>
      <c r="AA296" s="210"/>
      <c r="AB296" s="210"/>
      <c r="AC296" s="210"/>
      <c r="AD296" s="210"/>
      <c r="AE296" s="210"/>
      <c r="AF296" s="210"/>
      <c r="AG296" s="210" t="s">
        <v>119</v>
      </c>
      <c r="AH296" s="210">
        <v>0</v>
      </c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1" x14ac:dyDescent="0.2">
      <c r="A297" s="217"/>
      <c r="B297" s="218"/>
      <c r="C297" s="253" t="s">
        <v>349</v>
      </c>
      <c r="D297" s="220"/>
      <c r="E297" s="221">
        <v>70.5</v>
      </c>
      <c r="F297" s="219"/>
      <c r="G297" s="219"/>
      <c r="H297" s="219"/>
      <c r="I297" s="219"/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  <c r="T297" s="219"/>
      <c r="U297" s="219"/>
      <c r="V297" s="219"/>
      <c r="W297" s="219"/>
      <c r="X297" s="219"/>
      <c r="Y297" s="210"/>
      <c r="Z297" s="210"/>
      <c r="AA297" s="210"/>
      <c r="AB297" s="210"/>
      <c r="AC297" s="210"/>
      <c r="AD297" s="210"/>
      <c r="AE297" s="210"/>
      <c r="AF297" s="210"/>
      <c r="AG297" s="210" t="s">
        <v>119</v>
      </c>
      <c r="AH297" s="210">
        <v>0</v>
      </c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1" x14ac:dyDescent="0.2">
      <c r="A298" s="217"/>
      <c r="B298" s="218"/>
      <c r="C298" s="253" t="s">
        <v>124</v>
      </c>
      <c r="D298" s="220"/>
      <c r="E298" s="221"/>
      <c r="F298" s="219"/>
      <c r="G298" s="219"/>
      <c r="H298" s="219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19"/>
      <c r="U298" s="219"/>
      <c r="V298" s="219"/>
      <c r="W298" s="219"/>
      <c r="X298" s="219"/>
      <c r="Y298" s="210"/>
      <c r="Z298" s="210"/>
      <c r="AA298" s="210"/>
      <c r="AB298" s="210"/>
      <c r="AC298" s="210"/>
      <c r="AD298" s="210"/>
      <c r="AE298" s="210"/>
      <c r="AF298" s="210"/>
      <c r="AG298" s="210" t="s">
        <v>119</v>
      </c>
      <c r="AH298" s="210">
        <v>0</v>
      </c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1" x14ac:dyDescent="0.2">
      <c r="A299" s="217"/>
      <c r="B299" s="218"/>
      <c r="C299" s="253" t="s">
        <v>383</v>
      </c>
      <c r="D299" s="220"/>
      <c r="E299" s="221">
        <v>51.2</v>
      </c>
      <c r="F299" s="219"/>
      <c r="G299" s="219"/>
      <c r="H299" s="219"/>
      <c r="I299" s="219"/>
      <c r="J299" s="219"/>
      <c r="K299" s="219"/>
      <c r="L299" s="219"/>
      <c r="M299" s="219"/>
      <c r="N299" s="219"/>
      <c r="O299" s="219"/>
      <c r="P299" s="219"/>
      <c r="Q299" s="219"/>
      <c r="R299" s="219"/>
      <c r="S299" s="219"/>
      <c r="T299" s="219"/>
      <c r="U299" s="219"/>
      <c r="V299" s="219"/>
      <c r="W299" s="219"/>
      <c r="X299" s="219"/>
      <c r="Y299" s="210"/>
      <c r="Z299" s="210"/>
      <c r="AA299" s="210"/>
      <c r="AB299" s="210"/>
      <c r="AC299" s="210"/>
      <c r="AD299" s="210"/>
      <c r="AE299" s="210"/>
      <c r="AF299" s="210"/>
      <c r="AG299" s="210" t="s">
        <v>119</v>
      </c>
      <c r="AH299" s="210">
        <v>0</v>
      </c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1" x14ac:dyDescent="0.2">
      <c r="A300" s="217"/>
      <c r="B300" s="218"/>
      <c r="C300" s="254" t="s">
        <v>378</v>
      </c>
      <c r="D300" s="222"/>
      <c r="E300" s="223">
        <v>12.17</v>
      </c>
      <c r="F300" s="219"/>
      <c r="G300" s="219"/>
      <c r="H300" s="219"/>
      <c r="I300" s="219"/>
      <c r="J300" s="219"/>
      <c r="K300" s="219"/>
      <c r="L300" s="219"/>
      <c r="M300" s="219"/>
      <c r="N300" s="219"/>
      <c r="O300" s="219"/>
      <c r="P300" s="219"/>
      <c r="Q300" s="219"/>
      <c r="R300" s="219"/>
      <c r="S300" s="219"/>
      <c r="T300" s="219"/>
      <c r="U300" s="219"/>
      <c r="V300" s="219"/>
      <c r="W300" s="219"/>
      <c r="X300" s="219"/>
      <c r="Y300" s="210"/>
      <c r="Z300" s="210"/>
      <c r="AA300" s="210"/>
      <c r="AB300" s="210"/>
      <c r="AC300" s="210"/>
      <c r="AD300" s="210"/>
      <c r="AE300" s="210"/>
      <c r="AF300" s="210"/>
      <c r="AG300" s="210" t="s">
        <v>119</v>
      </c>
      <c r="AH300" s="210">
        <v>4</v>
      </c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x14ac:dyDescent="0.2">
      <c r="A301" s="225" t="s">
        <v>107</v>
      </c>
      <c r="B301" s="226" t="s">
        <v>62</v>
      </c>
      <c r="C301" s="250" t="s">
        <v>63</v>
      </c>
      <c r="D301" s="227"/>
      <c r="E301" s="228"/>
      <c r="F301" s="229"/>
      <c r="G301" s="229">
        <f>SUMIF(AG302:AG312,"&lt;&gt;NOR",G302:G312)</f>
        <v>0</v>
      </c>
      <c r="H301" s="229"/>
      <c r="I301" s="229">
        <f>SUM(I302:I312)</f>
        <v>0</v>
      </c>
      <c r="J301" s="229"/>
      <c r="K301" s="229">
        <f>SUM(K302:K312)</f>
        <v>0</v>
      </c>
      <c r="L301" s="229"/>
      <c r="M301" s="229">
        <f>SUM(M302:M312)</f>
        <v>0</v>
      </c>
      <c r="N301" s="229"/>
      <c r="O301" s="229">
        <f>SUM(O302:O312)</f>
        <v>9.23</v>
      </c>
      <c r="P301" s="229"/>
      <c r="Q301" s="229">
        <f>SUM(Q302:Q312)</f>
        <v>0</v>
      </c>
      <c r="R301" s="229"/>
      <c r="S301" s="229"/>
      <c r="T301" s="230"/>
      <c r="U301" s="224"/>
      <c r="V301" s="224">
        <f>SUM(V302:V312)</f>
        <v>34.260000000000005</v>
      </c>
      <c r="W301" s="224"/>
      <c r="X301" s="224"/>
      <c r="AG301" t="s">
        <v>108</v>
      </c>
    </row>
    <row r="302" spans="1:60" ht="33.75" outlineLevel="1" x14ac:dyDescent="0.2">
      <c r="A302" s="231">
        <v>62</v>
      </c>
      <c r="B302" s="232" t="s">
        <v>384</v>
      </c>
      <c r="C302" s="251" t="s">
        <v>385</v>
      </c>
      <c r="D302" s="233" t="s">
        <v>248</v>
      </c>
      <c r="E302" s="234">
        <v>1</v>
      </c>
      <c r="F302" s="235"/>
      <c r="G302" s="236">
        <f>ROUND(E302*F302,2)</f>
        <v>0</v>
      </c>
      <c r="H302" s="235"/>
      <c r="I302" s="236">
        <f>ROUND(E302*H302,2)</f>
        <v>0</v>
      </c>
      <c r="J302" s="235"/>
      <c r="K302" s="236">
        <f>ROUND(E302*J302,2)</f>
        <v>0</v>
      </c>
      <c r="L302" s="236">
        <v>21</v>
      </c>
      <c r="M302" s="236">
        <f>G302*(1+L302/100)</f>
        <v>0</v>
      </c>
      <c r="N302" s="236">
        <v>3.0596700000000001</v>
      </c>
      <c r="O302" s="236">
        <f>ROUND(E302*N302,2)</f>
        <v>3.06</v>
      </c>
      <c r="P302" s="236">
        <v>0</v>
      </c>
      <c r="Q302" s="236">
        <f>ROUND(E302*P302,2)</f>
        <v>0</v>
      </c>
      <c r="R302" s="236" t="s">
        <v>288</v>
      </c>
      <c r="S302" s="236" t="s">
        <v>113</v>
      </c>
      <c r="T302" s="237" t="s">
        <v>113</v>
      </c>
      <c r="U302" s="219">
        <v>5.024</v>
      </c>
      <c r="V302" s="219">
        <f>ROUND(E302*U302,2)</f>
        <v>5.0199999999999996</v>
      </c>
      <c r="W302" s="219"/>
      <c r="X302" s="219" t="s">
        <v>114</v>
      </c>
      <c r="Y302" s="210"/>
      <c r="Z302" s="210"/>
      <c r="AA302" s="210"/>
      <c r="AB302" s="210"/>
      <c r="AC302" s="210"/>
      <c r="AD302" s="210"/>
      <c r="AE302" s="210"/>
      <c r="AF302" s="210"/>
      <c r="AG302" s="210" t="s">
        <v>115</v>
      </c>
      <c r="AH302" s="210"/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outlineLevel="1" x14ac:dyDescent="0.2">
      <c r="A303" s="217"/>
      <c r="B303" s="218"/>
      <c r="C303" s="252" t="s">
        <v>386</v>
      </c>
      <c r="D303" s="238"/>
      <c r="E303" s="238"/>
      <c r="F303" s="238"/>
      <c r="G303" s="238"/>
      <c r="H303" s="219"/>
      <c r="I303" s="219"/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  <c r="T303" s="219"/>
      <c r="U303" s="219"/>
      <c r="V303" s="219"/>
      <c r="W303" s="219"/>
      <c r="X303" s="219"/>
      <c r="Y303" s="210"/>
      <c r="Z303" s="210"/>
      <c r="AA303" s="210"/>
      <c r="AB303" s="210"/>
      <c r="AC303" s="210"/>
      <c r="AD303" s="210"/>
      <c r="AE303" s="210"/>
      <c r="AF303" s="210"/>
      <c r="AG303" s="210" t="s">
        <v>117</v>
      </c>
      <c r="AH303" s="210"/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1" x14ac:dyDescent="0.2">
      <c r="A304" s="231">
        <v>63</v>
      </c>
      <c r="B304" s="232" t="s">
        <v>387</v>
      </c>
      <c r="C304" s="251" t="s">
        <v>388</v>
      </c>
      <c r="D304" s="233" t="s">
        <v>248</v>
      </c>
      <c r="E304" s="234">
        <v>8</v>
      </c>
      <c r="F304" s="235"/>
      <c r="G304" s="236">
        <f>ROUND(E304*F304,2)</f>
        <v>0</v>
      </c>
      <c r="H304" s="235"/>
      <c r="I304" s="236">
        <f>ROUND(E304*H304,2)</f>
        <v>0</v>
      </c>
      <c r="J304" s="235"/>
      <c r="K304" s="236">
        <f>ROUND(E304*J304,2)</f>
        <v>0</v>
      </c>
      <c r="L304" s="236">
        <v>21</v>
      </c>
      <c r="M304" s="236">
        <f>G304*(1+L304/100)</f>
        <v>0</v>
      </c>
      <c r="N304" s="236">
        <v>0.31590000000000001</v>
      </c>
      <c r="O304" s="236">
        <f>ROUND(E304*N304,2)</f>
        <v>2.5299999999999998</v>
      </c>
      <c r="P304" s="236">
        <v>0</v>
      </c>
      <c r="Q304" s="236">
        <f>ROUND(E304*P304,2)</f>
        <v>0</v>
      </c>
      <c r="R304" s="236" t="s">
        <v>112</v>
      </c>
      <c r="S304" s="236" t="s">
        <v>113</v>
      </c>
      <c r="T304" s="237" t="s">
        <v>113</v>
      </c>
      <c r="U304" s="219">
        <v>1.5509999999999999</v>
      </c>
      <c r="V304" s="219">
        <f>ROUND(E304*U304,2)</f>
        <v>12.41</v>
      </c>
      <c r="W304" s="219"/>
      <c r="X304" s="219" t="s">
        <v>114</v>
      </c>
      <c r="Y304" s="210"/>
      <c r="Z304" s="210"/>
      <c r="AA304" s="210"/>
      <c r="AB304" s="210"/>
      <c r="AC304" s="210"/>
      <c r="AD304" s="210"/>
      <c r="AE304" s="210"/>
      <c r="AF304" s="210"/>
      <c r="AG304" s="210" t="s">
        <v>115</v>
      </c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ht="33.75" outlineLevel="1" x14ac:dyDescent="0.2">
      <c r="A305" s="217"/>
      <c r="B305" s="218"/>
      <c r="C305" s="252" t="s">
        <v>389</v>
      </c>
      <c r="D305" s="238"/>
      <c r="E305" s="238"/>
      <c r="F305" s="238"/>
      <c r="G305" s="238"/>
      <c r="H305" s="219"/>
      <c r="I305" s="219"/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  <c r="T305" s="219"/>
      <c r="U305" s="219"/>
      <c r="V305" s="219"/>
      <c r="W305" s="219"/>
      <c r="X305" s="219"/>
      <c r="Y305" s="210"/>
      <c r="Z305" s="210"/>
      <c r="AA305" s="210"/>
      <c r="AB305" s="210"/>
      <c r="AC305" s="210"/>
      <c r="AD305" s="210"/>
      <c r="AE305" s="210"/>
      <c r="AF305" s="210"/>
      <c r="AG305" s="210" t="s">
        <v>117</v>
      </c>
      <c r="AH305" s="210"/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39" t="str">
        <f>C305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305" s="210"/>
      <c r="BC305" s="210"/>
      <c r="BD305" s="210"/>
      <c r="BE305" s="210"/>
      <c r="BF305" s="210"/>
      <c r="BG305" s="210"/>
      <c r="BH305" s="210"/>
    </row>
    <row r="306" spans="1:60" outlineLevel="1" x14ac:dyDescent="0.2">
      <c r="A306" s="231">
        <v>64</v>
      </c>
      <c r="B306" s="232" t="s">
        <v>390</v>
      </c>
      <c r="C306" s="251" t="s">
        <v>391</v>
      </c>
      <c r="D306" s="233" t="s">
        <v>248</v>
      </c>
      <c r="E306" s="234">
        <v>5</v>
      </c>
      <c r="F306" s="235"/>
      <c r="G306" s="236">
        <f>ROUND(E306*F306,2)</f>
        <v>0</v>
      </c>
      <c r="H306" s="235"/>
      <c r="I306" s="236">
        <f>ROUND(E306*H306,2)</f>
        <v>0</v>
      </c>
      <c r="J306" s="235"/>
      <c r="K306" s="236">
        <f>ROUND(E306*J306,2)</f>
        <v>0</v>
      </c>
      <c r="L306" s="236">
        <v>21</v>
      </c>
      <c r="M306" s="236">
        <f>G306*(1+L306/100)</f>
        <v>0</v>
      </c>
      <c r="N306" s="236">
        <v>0</v>
      </c>
      <c r="O306" s="236">
        <f>ROUND(E306*N306,2)</f>
        <v>0</v>
      </c>
      <c r="P306" s="236">
        <v>0</v>
      </c>
      <c r="Q306" s="236">
        <f>ROUND(E306*P306,2)</f>
        <v>0</v>
      </c>
      <c r="R306" s="236" t="s">
        <v>392</v>
      </c>
      <c r="S306" s="236" t="s">
        <v>270</v>
      </c>
      <c r="T306" s="237" t="s">
        <v>393</v>
      </c>
      <c r="U306" s="219">
        <v>0.79600000000000004</v>
      </c>
      <c r="V306" s="219">
        <f>ROUND(E306*U306,2)</f>
        <v>3.98</v>
      </c>
      <c r="W306" s="219"/>
      <c r="X306" s="219" t="s">
        <v>114</v>
      </c>
      <c r="Y306" s="210"/>
      <c r="Z306" s="210"/>
      <c r="AA306" s="210"/>
      <c r="AB306" s="210"/>
      <c r="AC306" s="210"/>
      <c r="AD306" s="210"/>
      <c r="AE306" s="210"/>
      <c r="AF306" s="210"/>
      <c r="AG306" s="210" t="s">
        <v>115</v>
      </c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1" x14ac:dyDescent="0.2">
      <c r="A307" s="217"/>
      <c r="B307" s="218"/>
      <c r="C307" s="253" t="s">
        <v>61</v>
      </c>
      <c r="D307" s="220"/>
      <c r="E307" s="221">
        <v>5</v>
      </c>
      <c r="F307" s="219"/>
      <c r="G307" s="219"/>
      <c r="H307" s="219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19"/>
      <c r="U307" s="219"/>
      <c r="V307" s="219"/>
      <c r="W307" s="219"/>
      <c r="X307" s="219"/>
      <c r="Y307" s="210"/>
      <c r="Z307" s="210"/>
      <c r="AA307" s="210"/>
      <c r="AB307" s="210"/>
      <c r="AC307" s="210"/>
      <c r="AD307" s="210"/>
      <c r="AE307" s="210"/>
      <c r="AF307" s="210"/>
      <c r="AG307" s="210" t="s">
        <v>119</v>
      </c>
      <c r="AH307" s="210">
        <v>0</v>
      </c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1" x14ac:dyDescent="0.2">
      <c r="A308" s="231">
        <v>65</v>
      </c>
      <c r="B308" s="232" t="s">
        <v>394</v>
      </c>
      <c r="C308" s="251" t="s">
        <v>395</v>
      </c>
      <c r="D308" s="233" t="s">
        <v>248</v>
      </c>
      <c r="E308" s="234">
        <v>1</v>
      </c>
      <c r="F308" s="235"/>
      <c r="G308" s="236">
        <f>ROUND(E308*F308,2)</f>
        <v>0</v>
      </c>
      <c r="H308" s="235"/>
      <c r="I308" s="236">
        <f>ROUND(E308*H308,2)</f>
        <v>0</v>
      </c>
      <c r="J308" s="235"/>
      <c r="K308" s="236">
        <f>ROUND(E308*J308,2)</f>
        <v>0</v>
      </c>
      <c r="L308" s="236">
        <v>21</v>
      </c>
      <c r="M308" s="236">
        <f>G308*(1+L308/100)</f>
        <v>0</v>
      </c>
      <c r="N308" s="236">
        <v>9.4999999999999998E-3</v>
      </c>
      <c r="O308" s="236">
        <f>ROUND(E308*N308,2)</f>
        <v>0.01</v>
      </c>
      <c r="P308" s="236">
        <v>0</v>
      </c>
      <c r="Q308" s="236">
        <f>ROUND(E308*P308,2)</f>
        <v>0</v>
      </c>
      <c r="R308" s="236" t="s">
        <v>392</v>
      </c>
      <c r="S308" s="236" t="s">
        <v>113</v>
      </c>
      <c r="T308" s="237" t="s">
        <v>113</v>
      </c>
      <c r="U308" s="219">
        <v>1.5129999999999999</v>
      </c>
      <c r="V308" s="219">
        <f>ROUND(E308*U308,2)</f>
        <v>1.51</v>
      </c>
      <c r="W308" s="219"/>
      <c r="X308" s="219" t="s">
        <v>114</v>
      </c>
      <c r="Y308" s="210"/>
      <c r="Z308" s="210"/>
      <c r="AA308" s="210"/>
      <c r="AB308" s="210"/>
      <c r="AC308" s="210"/>
      <c r="AD308" s="210"/>
      <c r="AE308" s="210"/>
      <c r="AF308" s="210"/>
      <c r="AG308" s="210" t="s">
        <v>115</v>
      </c>
      <c r="AH308" s="210"/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1" x14ac:dyDescent="0.2">
      <c r="A309" s="217"/>
      <c r="B309" s="218"/>
      <c r="C309" s="253" t="s">
        <v>396</v>
      </c>
      <c r="D309" s="220"/>
      <c r="E309" s="221">
        <v>1</v>
      </c>
      <c r="F309" s="219"/>
      <c r="G309" s="219"/>
      <c r="H309" s="219"/>
      <c r="I309" s="219"/>
      <c r="J309" s="219"/>
      <c r="K309" s="219"/>
      <c r="L309" s="219"/>
      <c r="M309" s="219"/>
      <c r="N309" s="219"/>
      <c r="O309" s="219"/>
      <c r="P309" s="219"/>
      <c r="Q309" s="219"/>
      <c r="R309" s="219"/>
      <c r="S309" s="219"/>
      <c r="T309" s="219"/>
      <c r="U309" s="219"/>
      <c r="V309" s="219"/>
      <c r="W309" s="219"/>
      <c r="X309" s="219"/>
      <c r="Y309" s="210"/>
      <c r="Z309" s="210"/>
      <c r="AA309" s="210"/>
      <c r="AB309" s="210"/>
      <c r="AC309" s="210"/>
      <c r="AD309" s="210"/>
      <c r="AE309" s="210"/>
      <c r="AF309" s="210"/>
      <c r="AG309" s="210" t="s">
        <v>119</v>
      </c>
      <c r="AH309" s="210">
        <v>0</v>
      </c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outlineLevel="1" x14ac:dyDescent="0.2">
      <c r="A310" s="231">
        <v>66</v>
      </c>
      <c r="B310" s="232" t="s">
        <v>397</v>
      </c>
      <c r="C310" s="251" t="s">
        <v>398</v>
      </c>
      <c r="D310" s="233" t="s">
        <v>170</v>
      </c>
      <c r="E310" s="234">
        <v>4</v>
      </c>
      <c r="F310" s="235"/>
      <c r="G310" s="236">
        <f>ROUND(E310*F310,2)</f>
        <v>0</v>
      </c>
      <c r="H310" s="235"/>
      <c r="I310" s="236">
        <f>ROUND(E310*H310,2)</f>
        <v>0</v>
      </c>
      <c r="J310" s="235"/>
      <c r="K310" s="236">
        <f>ROUND(E310*J310,2)</f>
        <v>0</v>
      </c>
      <c r="L310" s="236">
        <v>21</v>
      </c>
      <c r="M310" s="236">
        <f>G310*(1+L310/100)</f>
        <v>0</v>
      </c>
      <c r="N310" s="236">
        <v>0.90803</v>
      </c>
      <c r="O310" s="236">
        <f>ROUND(E310*N310,2)</f>
        <v>3.63</v>
      </c>
      <c r="P310" s="236">
        <v>0</v>
      </c>
      <c r="Q310" s="236">
        <f>ROUND(E310*P310,2)</f>
        <v>0</v>
      </c>
      <c r="R310" s="236" t="s">
        <v>304</v>
      </c>
      <c r="S310" s="236" t="s">
        <v>113</v>
      </c>
      <c r="T310" s="237" t="s">
        <v>113</v>
      </c>
      <c r="U310" s="219">
        <v>2.8350599999999999</v>
      </c>
      <c r="V310" s="219">
        <f>ROUND(E310*U310,2)</f>
        <v>11.34</v>
      </c>
      <c r="W310" s="219"/>
      <c r="X310" s="219" t="s">
        <v>305</v>
      </c>
      <c r="Y310" s="210"/>
      <c r="Z310" s="210"/>
      <c r="AA310" s="210"/>
      <c r="AB310" s="210"/>
      <c r="AC310" s="210"/>
      <c r="AD310" s="210"/>
      <c r="AE310" s="210"/>
      <c r="AF310" s="210"/>
      <c r="AG310" s="210" t="s">
        <v>306</v>
      </c>
      <c r="AH310" s="210"/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ht="56.25" outlineLevel="1" x14ac:dyDescent="0.2">
      <c r="A311" s="217"/>
      <c r="B311" s="218"/>
      <c r="C311" s="252" t="s">
        <v>399</v>
      </c>
      <c r="D311" s="238"/>
      <c r="E311" s="238"/>
      <c r="F311" s="238"/>
      <c r="G311" s="238"/>
      <c r="H311" s="219"/>
      <c r="I311" s="219"/>
      <c r="J311" s="219"/>
      <c r="K311" s="219"/>
      <c r="L311" s="219"/>
      <c r="M311" s="219"/>
      <c r="N311" s="219"/>
      <c r="O311" s="219"/>
      <c r="P311" s="219"/>
      <c r="Q311" s="219"/>
      <c r="R311" s="219"/>
      <c r="S311" s="219"/>
      <c r="T311" s="219"/>
      <c r="U311" s="219"/>
      <c r="V311" s="219"/>
      <c r="W311" s="219"/>
      <c r="X311" s="219"/>
      <c r="Y311" s="210"/>
      <c r="Z311" s="210"/>
      <c r="AA311" s="210"/>
      <c r="AB311" s="210"/>
      <c r="AC311" s="210"/>
      <c r="AD311" s="210"/>
      <c r="AE311" s="210"/>
      <c r="AF311" s="210"/>
      <c r="AG311" s="210" t="s">
        <v>117</v>
      </c>
      <c r="AH311" s="210"/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39" t="str">
        <f>C311</f>
        <v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kamenivem fr. 4-8 mm,  zhutnění, zásyp rýhy vytěženou zeminou, s uložením ve vrstvách, se zhutněním.</v>
      </c>
      <c r="BB311" s="210"/>
      <c r="BC311" s="210"/>
      <c r="BD311" s="210"/>
      <c r="BE311" s="210"/>
      <c r="BF311" s="210"/>
      <c r="BG311" s="210"/>
      <c r="BH311" s="210"/>
    </row>
    <row r="312" spans="1:60" outlineLevel="1" x14ac:dyDescent="0.2">
      <c r="A312" s="217"/>
      <c r="B312" s="218"/>
      <c r="C312" s="253" t="s">
        <v>400</v>
      </c>
      <c r="D312" s="220"/>
      <c r="E312" s="221">
        <v>4</v>
      </c>
      <c r="F312" s="219"/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0"/>
      <c r="Z312" s="210"/>
      <c r="AA312" s="210"/>
      <c r="AB312" s="210"/>
      <c r="AC312" s="210"/>
      <c r="AD312" s="210"/>
      <c r="AE312" s="210"/>
      <c r="AF312" s="210"/>
      <c r="AG312" s="210" t="s">
        <v>119</v>
      </c>
      <c r="AH312" s="210">
        <v>0</v>
      </c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x14ac:dyDescent="0.2">
      <c r="A313" s="225" t="s">
        <v>107</v>
      </c>
      <c r="B313" s="226" t="s">
        <v>64</v>
      </c>
      <c r="C313" s="250" t="s">
        <v>65</v>
      </c>
      <c r="D313" s="227"/>
      <c r="E313" s="228"/>
      <c r="F313" s="229"/>
      <c r="G313" s="229">
        <f>SUMIF(AG314:AG384,"&lt;&gt;NOR",G314:G384)</f>
        <v>0</v>
      </c>
      <c r="H313" s="229"/>
      <c r="I313" s="229">
        <f>SUM(I314:I384)</f>
        <v>0</v>
      </c>
      <c r="J313" s="229"/>
      <c r="K313" s="229">
        <f>SUM(K314:K384)</f>
        <v>0</v>
      </c>
      <c r="L313" s="229"/>
      <c r="M313" s="229">
        <f>SUM(M314:M384)</f>
        <v>0</v>
      </c>
      <c r="N313" s="229"/>
      <c r="O313" s="229">
        <f>SUM(O314:O384)</f>
        <v>309.05</v>
      </c>
      <c r="P313" s="229"/>
      <c r="Q313" s="229">
        <f>SUM(Q314:Q384)</f>
        <v>0</v>
      </c>
      <c r="R313" s="229"/>
      <c r="S313" s="229"/>
      <c r="T313" s="230"/>
      <c r="U313" s="224"/>
      <c r="V313" s="224">
        <f>SUM(V314:V384)</f>
        <v>524.11999999999989</v>
      </c>
      <c r="W313" s="224"/>
      <c r="X313" s="224"/>
      <c r="AG313" t="s">
        <v>108</v>
      </c>
    </row>
    <row r="314" spans="1:60" ht="22.5" outlineLevel="1" x14ac:dyDescent="0.2">
      <c r="A314" s="231">
        <v>67</v>
      </c>
      <c r="B314" s="232" t="s">
        <v>401</v>
      </c>
      <c r="C314" s="251" t="s">
        <v>402</v>
      </c>
      <c r="D314" s="233" t="s">
        <v>248</v>
      </c>
      <c r="E314" s="234">
        <v>1</v>
      </c>
      <c r="F314" s="235"/>
      <c r="G314" s="236">
        <f>ROUND(E314*F314,2)</f>
        <v>0</v>
      </c>
      <c r="H314" s="235"/>
      <c r="I314" s="236">
        <f>ROUND(E314*H314,2)</f>
        <v>0</v>
      </c>
      <c r="J314" s="235"/>
      <c r="K314" s="236">
        <f>ROUND(E314*J314,2)</f>
        <v>0</v>
      </c>
      <c r="L314" s="236">
        <v>21</v>
      </c>
      <c r="M314" s="236">
        <f>G314*(1+L314/100)</f>
        <v>0</v>
      </c>
      <c r="N314" s="236">
        <v>0.1133</v>
      </c>
      <c r="O314" s="236">
        <f>ROUND(E314*N314,2)</f>
        <v>0.11</v>
      </c>
      <c r="P314" s="236">
        <v>0</v>
      </c>
      <c r="Q314" s="236">
        <f>ROUND(E314*P314,2)</f>
        <v>0</v>
      </c>
      <c r="R314" s="236" t="s">
        <v>112</v>
      </c>
      <c r="S314" s="236" t="s">
        <v>113</v>
      </c>
      <c r="T314" s="237" t="s">
        <v>113</v>
      </c>
      <c r="U314" s="219">
        <v>0.91800000000000004</v>
      </c>
      <c r="V314" s="219">
        <f>ROUND(E314*U314,2)</f>
        <v>0.92</v>
      </c>
      <c r="W314" s="219"/>
      <c r="X314" s="219" t="s">
        <v>114</v>
      </c>
      <c r="Y314" s="210"/>
      <c r="Z314" s="210"/>
      <c r="AA314" s="210"/>
      <c r="AB314" s="210"/>
      <c r="AC314" s="210"/>
      <c r="AD314" s="210"/>
      <c r="AE314" s="210"/>
      <c r="AF314" s="210"/>
      <c r="AG314" s="210" t="s">
        <v>115</v>
      </c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1" x14ac:dyDescent="0.2">
      <c r="A315" s="217"/>
      <c r="B315" s="218"/>
      <c r="C315" s="253" t="s">
        <v>403</v>
      </c>
      <c r="D315" s="220"/>
      <c r="E315" s="221">
        <v>1</v>
      </c>
      <c r="F315" s="219"/>
      <c r="G315" s="219"/>
      <c r="H315" s="219"/>
      <c r="I315" s="219"/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  <c r="T315" s="219"/>
      <c r="U315" s="219"/>
      <c r="V315" s="219"/>
      <c r="W315" s="219"/>
      <c r="X315" s="219"/>
      <c r="Y315" s="210"/>
      <c r="Z315" s="210"/>
      <c r="AA315" s="210"/>
      <c r="AB315" s="210"/>
      <c r="AC315" s="210"/>
      <c r="AD315" s="210"/>
      <c r="AE315" s="210"/>
      <c r="AF315" s="210"/>
      <c r="AG315" s="210" t="s">
        <v>119</v>
      </c>
      <c r="AH315" s="210">
        <v>0</v>
      </c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ht="22.5" outlineLevel="1" x14ac:dyDescent="0.2">
      <c r="A316" s="231">
        <v>68</v>
      </c>
      <c r="B316" s="232" t="s">
        <v>404</v>
      </c>
      <c r="C316" s="251" t="s">
        <v>405</v>
      </c>
      <c r="D316" s="233" t="s">
        <v>111</v>
      </c>
      <c r="E316" s="234">
        <v>57.3</v>
      </c>
      <c r="F316" s="235"/>
      <c r="G316" s="236">
        <f>ROUND(E316*F316,2)</f>
        <v>0</v>
      </c>
      <c r="H316" s="235"/>
      <c r="I316" s="236">
        <f>ROUND(E316*H316,2)</f>
        <v>0</v>
      </c>
      <c r="J316" s="235"/>
      <c r="K316" s="236">
        <f>ROUND(E316*J316,2)</f>
        <v>0</v>
      </c>
      <c r="L316" s="236">
        <v>21</v>
      </c>
      <c r="M316" s="236">
        <f>G316*(1+L316/100)</f>
        <v>0</v>
      </c>
      <c r="N316" s="236">
        <v>4.1999999999999997E-3</v>
      </c>
      <c r="O316" s="236">
        <f>ROUND(E316*N316,2)</f>
        <v>0.24</v>
      </c>
      <c r="P316" s="236">
        <v>0</v>
      </c>
      <c r="Q316" s="236">
        <f>ROUND(E316*P316,2)</f>
        <v>0</v>
      </c>
      <c r="R316" s="236" t="s">
        <v>112</v>
      </c>
      <c r="S316" s="236" t="s">
        <v>113</v>
      </c>
      <c r="T316" s="237" t="s">
        <v>113</v>
      </c>
      <c r="U316" s="219">
        <v>0.36099999999999999</v>
      </c>
      <c r="V316" s="219">
        <f>ROUND(E316*U316,2)</f>
        <v>20.69</v>
      </c>
      <c r="W316" s="219"/>
      <c r="X316" s="219" t="s">
        <v>114</v>
      </c>
      <c r="Y316" s="210"/>
      <c r="Z316" s="210"/>
      <c r="AA316" s="210"/>
      <c r="AB316" s="210"/>
      <c r="AC316" s="210"/>
      <c r="AD316" s="210"/>
      <c r="AE316" s="210"/>
      <c r="AF316" s="210"/>
      <c r="AG316" s="210" t="s">
        <v>115</v>
      </c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1" x14ac:dyDescent="0.2">
      <c r="A317" s="217"/>
      <c r="B317" s="218"/>
      <c r="C317" s="253" t="s">
        <v>406</v>
      </c>
      <c r="D317" s="220"/>
      <c r="E317" s="221">
        <v>21.3</v>
      </c>
      <c r="F317" s="219"/>
      <c r="G317" s="219"/>
      <c r="H317" s="219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  <c r="T317" s="219"/>
      <c r="U317" s="219"/>
      <c r="V317" s="219"/>
      <c r="W317" s="219"/>
      <c r="X317" s="219"/>
      <c r="Y317" s="210"/>
      <c r="Z317" s="210"/>
      <c r="AA317" s="210"/>
      <c r="AB317" s="210"/>
      <c r="AC317" s="210"/>
      <c r="AD317" s="210"/>
      <c r="AE317" s="210"/>
      <c r="AF317" s="210"/>
      <c r="AG317" s="210" t="s">
        <v>119</v>
      </c>
      <c r="AH317" s="210">
        <v>0</v>
      </c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1" x14ac:dyDescent="0.2">
      <c r="A318" s="217"/>
      <c r="B318" s="218"/>
      <c r="C318" s="253" t="s">
        <v>407</v>
      </c>
      <c r="D318" s="220"/>
      <c r="E318" s="221">
        <v>24</v>
      </c>
      <c r="F318" s="219"/>
      <c r="G318" s="219"/>
      <c r="H318" s="219"/>
      <c r="I318" s="219"/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  <c r="T318" s="219"/>
      <c r="U318" s="219"/>
      <c r="V318" s="219"/>
      <c r="W318" s="219"/>
      <c r="X318" s="219"/>
      <c r="Y318" s="210"/>
      <c r="Z318" s="210"/>
      <c r="AA318" s="210"/>
      <c r="AB318" s="210"/>
      <c r="AC318" s="210"/>
      <c r="AD318" s="210"/>
      <c r="AE318" s="210"/>
      <c r="AF318" s="210"/>
      <c r="AG318" s="210" t="s">
        <v>119</v>
      </c>
      <c r="AH318" s="210">
        <v>0</v>
      </c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1" x14ac:dyDescent="0.2">
      <c r="A319" s="217"/>
      <c r="B319" s="218"/>
      <c r="C319" s="253" t="s">
        <v>408</v>
      </c>
      <c r="D319" s="220"/>
      <c r="E319" s="221">
        <v>12</v>
      </c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19"/>
      <c r="W319" s="219"/>
      <c r="X319" s="219"/>
      <c r="Y319" s="210"/>
      <c r="Z319" s="210"/>
      <c r="AA319" s="210"/>
      <c r="AB319" s="210"/>
      <c r="AC319" s="210"/>
      <c r="AD319" s="210"/>
      <c r="AE319" s="210"/>
      <c r="AF319" s="210"/>
      <c r="AG319" s="210" t="s">
        <v>119</v>
      </c>
      <c r="AH319" s="210">
        <v>0</v>
      </c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outlineLevel="1" x14ac:dyDescent="0.2">
      <c r="A320" s="231">
        <v>69</v>
      </c>
      <c r="B320" s="232" t="s">
        <v>409</v>
      </c>
      <c r="C320" s="251" t="s">
        <v>410</v>
      </c>
      <c r="D320" s="233" t="s">
        <v>111</v>
      </c>
      <c r="E320" s="234">
        <v>57.3</v>
      </c>
      <c r="F320" s="235"/>
      <c r="G320" s="236">
        <f>ROUND(E320*F320,2)</f>
        <v>0</v>
      </c>
      <c r="H320" s="235"/>
      <c r="I320" s="236">
        <f>ROUND(E320*H320,2)</f>
        <v>0</v>
      </c>
      <c r="J320" s="235"/>
      <c r="K320" s="236">
        <f>ROUND(E320*J320,2)</f>
        <v>0</v>
      </c>
      <c r="L320" s="236">
        <v>21</v>
      </c>
      <c r="M320" s="236">
        <f>G320*(1+L320/100)</f>
        <v>0</v>
      </c>
      <c r="N320" s="236">
        <v>0</v>
      </c>
      <c r="O320" s="236">
        <f>ROUND(E320*N320,2)</f>
        <v>0</v>
      </c>
      <c r="P320" s="236">
        <v>0</v>
      </c>
      <c r="Q320" s="236">
        <f>ROUND(E320*P320,2)</f>
        <v>0</v>
      </c>
      <c r="R320" s="236" t="s">
        <v>112</v>
      </c>
      <c r="S320" s="236" t="s">
        <v>113</v>
      </c>
      <c r="T320" s="237" t="s">
        <v>113</v>
      </c>
      <c r="U320" s="219">
        <v>0.125</v>
      </c>
      <c r="V320" s="219">
        <f>ROUND(E320*U320,2)</f>
        <v>7.16</v>
      </c>
      <c r="W320" s="219"/>
      <c r="X320" s="219" t="s">
        <v>114</v>
      </c>
      <c r="Y320" s="210"/>
      <c r="Z320" s="210"/>
      <c r="AA320" s="210"/>
      <c r="AB320" s="210"/>
      <c r="AC320" s="210"/>
      <c r="AD320" s="210"/>
      <c r="AE320" s="210"/>
      <c r="AF320" s="210"/>
      <c r="AG320" s="210" t="s">
        <v>115</v>
      </c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1" x14ac:dyDescent="0.2">
      <c r="A321" s="217"/>
      <c r="B321" s="218"/>
      <c r="C321" s="252" t="s">
        <v>411</v>
      </c>
      <c r="D321" s="238"/>
      <c r="E321" s="238"/>
      <c r="F321" s="238"/>
      <c r="G321" s="238"/>
      <c r="H321" s="219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19"/>
      <c r="U321" s="219"/>
      <c r="V321" s="219"/>
      <c r="W321" s="219"/>
      <c r="X321" s="219"/>
      <c r="Y321" s="210"/>
      <c r="Z321" s="210"/>
      <c r="AA321" s="210"/>
      <c r="AB321" s="210"/>
      <c r="AC321" s="210"/>
      <c r="AD321" s="210"/>
      <c r="AE321" s="210"/>
      <c r="AF321" s="210"/>
      <c r="AG321" s="210" t="s">
        <v>117</v>
      </c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1" x14ac:dyDescent="0.2">
      <c r="A322" s="217"/>
      <c r="B322" s="218"/>
      <c r="C322" s="253" t="s">
        <v>412</v>
      </c>
      <c r="D322" s="220"/>
      <c r="E322" s="221">
        <v>57.3</v>
      </c>
      <c r="F322" s="219"/>
      <c r="G322" s="219"/>
      <c r="H322" s="219"/>
      <c r="I322" s="219"/>
      <c r="J322" s="219"/>
      <c r="K322" s="219"/>
      <c r="L322" s="219"/>
      <c r="M322" s="219"/>
      <c r="N322" s="219"/>
      <c r="O322" s="219"/>
      <c r="P322" s="219"/>
      <c r="Q322" s="219"/>
      <c r="R322" s="219"/>
      <c r="S322" s="219"/>
      <c r="T322" s="219"/>
      <c r="U322" s="219"/>
      <c r="V322" s="219"/>
      <c r="W322" s="219"/>
      <c r="X322" s="219"/>
      <c r="Y322" s="210"/>
      <c r="Z322" s="210"/>
      <c r="AA322" s="210"/>
      <c r="AB322" s="210"/>
      <c r="AC322" s="210"/>
      <c r="AD322" s="210"/>
      <c r="AE322" s="210"/>
      <c r="AF322" s="210"/>
      <c r="AG322" s="210" t="s">
        <v>119</v>
      </c>
      <c r="AH322" s="210">
        <v>5</v>
      </c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ht="22.5" outlineLevel="1" x14ac:dyDescent="0.2">
      <c r="A323" s="231">
        <v>70</v>
      </c>
      <c r="B323" s="232" t="s">
        <v>413</v>
      </c>
      <c r="C323" s="251" t="s">
        <v>414</v>
      </c>
      <c r="D323" s="233" t="s">
        <v>170</v>
      </c>
      <c r="E323" s="234">
        <v>52</v>
      </c>
      <c r="F323" s="235"/>
      <c r="G323" s="236">
        <f>ROUND(E323*F323,2)</f>
        <v>0</v>
      </c>
      <c r="H323" s="235"/>
      <c r="I323" s="236">
        <f>ROUND(E323*H323,2)</f>
        <v>0</v>
      </c>
      <c r="J323" s="235"/>
      <c r="K323" s="236">
        <f>ROUND(E323*J323,2)</f>
        <v>0</v>
      </c>
      <c r="L323" s="236">
        <v>21</v>
      </c>
      <c r="M323" s="236">
        <f>G323*(1+L323/100)</f>
        <v>0</v>
      </c>
      <c r="N323" s="236">
        <v>0.188</v>
      </c>
      <c r="O323" s="236">
        <f>ROUND(E323*N323,2)</f>
        <v>9.7799999999999994</v>
      </c>
      <c r="P323" s="236">
        <v>0</v>
      </c>
      <c r="Q323" s="236">
        <f>ROUND(E323*P323,2)</f>
        <v>0</v>
      </c>
      <c r="R323" s="236" t="s">
        <v>112</v>
      </c>
      <c r="S323" s="236" t="s">
        <v>113</v>
      </c>
      <c r="T323" s="237" t="s">
        <v>113</v>
      </c>
      <c r="U323" s="219">
        <v>0.27200000000000002</v>
      </c>
      <c r="V323" s="219">
        <f>ROUND(E323*U323,2)</f>
        <v>14.14</v>
      </c>
      <c r="W323" s="219"/>
      <c r="X323" s="219" t="s">
        <v>114</v>
      </c>
      <c r="Y323" s="210"/>
      <c r="Z323" s="210"/>
      <c r="AA323" s="210"/>
      <c r="AB323" s="210"/>
      <c r="AC323" s="210"/>
      <c r="AD323" s="210"/>
      <c r="AE323" s="210"/>
      <c r="AF323" s="210"/>
      <c r="AG323" s="210" t="s">
        <v>115</v>
      </c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outlineLevel="1" x14ac:dyDescent="0.2">
      <c r="A324" s="217"/>
      <c r="B324" s="218"/>
      <c r="C324" s="252" t="s">
        <v>415</v>
      </c>
      <c r="D324" s="238"/>
      <c r="E324" s="238"/>
      <c r="F324" s="238"/>
      <c r="G324" s="238"/>
      <c r="H324" s="219"/>
      <c r="I324" s="219"/>
      <c r="J324" s="219"/>
      <c r="K324" s="219"/>
      <c r="L324" s="219"/>
      <c r="M324" s="219"/>
      <c r="N324" s="219"/>
      <c r="O324" s="219"/>
      <c r="P324" s="219"/>
      <c r="Q324" s="219"/>
      <c r="R324" s="219"/>
      <c r="S324" s="219"/>
      <c r="T324" s="219"/>
      <c r="U324" s="219"/>
      <c r="V324" s="219"/>
      <c r="W324" s="219"/>
      <c r="X324" s="219"/>
      <c r="Y324" s="210"/>
      <c r="Z324" s="210"/>
      <c r="AA324" s="210"/>
      <c r="AB324" s="210"/>
      <c r="AC324" s="210"/>
      <c r="AD324" s="210"/>
      <c r="AE324" s="210"/>
      <c r="AF324" s="210"/>
      <c r="AG324" s="210" t="s">
        <v>117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1" x14ac:dyDescent="0.2">
      <c r="A325" s="217"/>
      <c r="B325" s="218"/>
      <c r="C325" s="253" t="s">
        <v>118</v>
      </c>
      <c r="D325" s="220"/>
      <c r="E325" s="221"/>
      <c r="F325" s="219"/>
      <c r="G325" s="219"/>
      <c r="H325" s="219"/>
      <c r="I325" s="219"/>
      <c r="J325" s="219"/>
      <c r="K325" s="219"/>
      <c r="L325" s="219"/>
      <c r="M325" s="219"/>
      <c r="N325" s="219"/>
      <c r="O325" s="219"/>
      <c r="P325" s="219"/>
      <c r="Q325" s="219"/>
      <c r="R325" s="219"/>
      <c r="S325" s="219"/>
      <c r="T325" s="219"/>
      <c r="U325" s="219"/>
      <c r="V325" s="219"/>
      <c r="W325" s="219"/>
      <c r="X325" s="219"/>
      <c r="Y325" s="210"/>
      <c r="Z325" s="210"/>
      <c r="AA325" s="210"/>
      <c r="AB325" s="210"/>
      <c r="AC325" s="210"/>
      <c r="AD325" s="210"/>
      <c r="AE325" s="210"/>
      <c r="AF325" s="210"/>
      <c r="AG325" s="210" t="s">
        <v>119</v>
      </c>
      <c r="AH325" s="210">
        <v>0</v>
      </c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1" x14ac:dyDescent="0.2">
      <c r="A326" s="217"/>
      <c r="B326" s="218"/>
      <c r="C326" s="253" t="s">
        <v>416</v>
      </c>
      <c r="D326" s="220"/>
      <c r="E326" s="221">
        <v>16</v>
      </c>
      <c r="F326" s="219"/>
      <c r="G326" s="219"/>
      <c r="H326" s="219"/>
      <c r="I326" s="219"/>
      <c r="J326" s="219"/>
      <c r="K326" s="219"/>
      <c r="L326" s="219"/>
      <c r="M326" s="219"/>
      <c r="N326" s="219"/>
      <c r="O326" s="219"/>
      <c r="P326" s="219"/>
      <c r="Q326" s="219"/>
      <c r="R326" s="219"/>
      <c r="S326" s="219"/>
      <c r="T326" s="219"/>
      <c r="U326" s="219"/>
      <c r="V326" s="219"/>
      <c r="W326" s="219"/>
      <c r="X326" s="219"/>
      <c r="Y326" s="210"/>
      <c r="Z326" s="210"/>
      <c r="AA326" s="210"/>
      <c r="AB326" s="210"/>
      <c r="AC326" s="210"/>
      <c r="AD326" s="210"/>
      <c r="AE326" s="210"/>
      <c r="AF326" s="210"/>
      <c r="AG326" s="210" t="s">
        <v>119</v>
      </c>
      <c r="AH326" s="210">
        <v>0</v>
      </c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1" x14ac:dyDescent="0.2">
      <c r="A327" s="217"/>
      <c r="B327" s="218"/>
      <c r="C327" s="253" t="s">
        <v>417</v>
      </c>
      <c r="D327" s="220"/>
      <c r="E327" s="221">
        <v>16</v>
      </c>
      <c r="F327" s="219"/>
      <c r="G327" s="219"/>
      <c r="H327" s="219"/>
      <c r="I327" s="219"/>
      <c r="J327" s="219"/>
      <c r="K327" s="219"/>
      <c r="L327" s="219"/>
      <c r="M327" s="219"/>
      <c r="N327" s="219"/>
      <c r="O327" s="219"/>
      <c r="P327" s="219"/>
      <c r="Q327" s="219"/>
      <c r="R327" s="219"/>
      <c r="S327" s="219"/>
      <c r="T327" s="219"/>
      <c r="U327" s="219"/>
      <c r="V327" s="219"/>
      <c r="W327" s="219"/>
      <c r="X327" s="219"/>
      <c r="Y327" s="210"/>
      <c r="Z327" s="210"/>
      <c r="AA327" s="210"/>
      <c r="AB327" s="210"/>
      <c r="AC327" s="210"/>
      <c r="AD327" s="210"/>
      <c r="AE327" s="210"/>
      <c r="AF327" s="210"/>
      <c r="AG327" s="210" t="s">
        <v>119</v>
      </c>
      <c r="AH327" s="210">
        <v>0</v>
      </c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outlineLevel="1" x14ac:dyDescent="0.2">
      <c r="A328" s="217"/>
      <c r="B328" s="218"/>
      <c r="C328" s="253" t="s">
        <v>124</v>
      </c>
      <c r="D328" s="220"/>
      <c r="E328" s="221"/>
      <c r="F328" s="219"/>
      <c r="G328" s="219"/>
      <c r="H328" s="219"/>
      <c r="I328" s="219"/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19"/>
      <c r="U328" s="219"/>
      <c r="V328" s="219"/>
      <c r="W328" s="219"/>
      <c r="X328" s="219"/>
      <c r="Y328" s="210"/>
      <c r="Z328" s="210"/>
      <c r="AA328" s="210"/>
      <c r="AB328" s="210"/>
      <c r="AC328" s="210"/>
      <c r="AD328" s="210"/>
      <c r="AE328" s="210"/>
      <c r="AF328" s="210"/>
      <c r="AG328" s="210" t="s">
        <v>119</v>
      </c>
      <c r="AH328" s="210">
        <v>0</v>
      </c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outlineLevel="1" x14ac:dyDescent="0.2">
      <c r="A329" s="217"/>
      <c r="B329" s="218"/>
      <c r="C329" s="253" t="s">
        <v>418</v>
      </c>
      <c r="D329" s="220"/>
      <c r="E329" s="221">
        <v>10</v>
      </c>
      <c r="F329" s="219"/>
      <c r="G329" s="219"/>
      <c r="H329" s="219"/>
      <c r="I329" s="219"/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19"/>
      <c r="U329" s="219"/>
      <c r="V329" s="219"/>
      <c r="W329" s="219"/>
      <c r="X329" s="219"/>
      <c r="Y329" s="210"/>
      <c r="Z329" s="210"/>
      <c r="AA329" s="210"/>
      <c r="AB329" s="210"/>
      <c r="AC329" s="210"/>
      <c r="AD329" s="210"/>
      <c r="AE329" s="210"/>
      <c r="AF329" s="210"/>
      <c r="AG329" s="210" t="s">
        <v>119</v>
      </c>
      <c r="AH329" s="210">
        <v>0</v>
      </c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outlineLevel="1" x14ac:dyDescent="0.2">
      <c r="A330" s="217"/>
      <c r="B330" s="218"/>
      <c r="C330" s="253" t="s">
        <v>419</v>
      </c>
      <c r="D330" s="220"/>
      <c r="E330" s="221">
        <v>10</v>
      </c>
      <c r="F330" s="219"/>
      <c r="G330" s="219"/>
      <c r="H330" s="219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19"/>
      <c r="U330" s="219"/>
      <c r="V330" s="219"/>
      <c r="W330" s="219"/>
      <c r="X330" s="219"/>
      <c r="Y330" s="210"/>
      <c r="Z330" s="210"/>
      <c r="AA330" s="210"/>
      <c r="AB330" s="210"/>
      <c r="AC330" s="210"/>
      <c r="AD330" s="210"/>
      <c r="AE330" s="210"/>
      <c r="AF330" s="210"/>
      <c r="AG330" s="210" t="s">
        <v>119</v>
      </c>
      <c r="AH330" s="210">
        <v>0</v>
      </c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ht="45" outlineLevel="1" x14ac:dyDescent="0.2">
      <c r="A331" s="231">
        <v>71</v>
      </c>
      <c r="B331" s="232" t="s">
        <v>420</v>
      </c>
      <c r="C331" s="251" t="s">
        <v>421</v>
      </c>
      <c r="D331" s="233" t="s">
        <v>170</v>
      </c>
      <c r="E331" s="234">
        <v>492.5</v>
      </c>
      <c r="F331" s="235"/>
      <c r="G331" s="236">
        <f>ROUND(E331*F331,2)</f>
        <v>0</v>
      </c>
      <c r="H331" s="235"/>
      <c r="I331" s="236">
        <f>ROUND(E331*H331,2)</f>
        <v>0</v>
      </c>
      <c r="J331" s="235"/>
      <c r="K331" s="236">
        <f>ROUND(E331*J331,2)</f>
        <v>0</v>
      </c>
      <c r="L331" s="236">
        <v>21</v>
      </c>
      <c r="M331" s="236">
        <f>G331*(1+L331/100)</f>
        <v>0</v>
      </c>
      <c r="N331" s="236">
        <v>0.22133</v>
      </c>
      <c r="O331" s="236">
        <f>ROUND(E331*N331,2)</f>
        <v>109.01</v>
      </c>
      <c r="P331" s="236">
        <v>0</v>
      </c>
      <c r="Q331" s="236">
        <f>ROUND(E331*P331,2)</f>
        <v>0</v>
      </c>
      <c r="R331" s="236" t="s">
        <v>112</v>
      </c>
      <c r="S331" s="236" t="s">
        <v>113</v>
      </c>
      <c r="T331" s="237" t="s">
        <v>113</v>
      </c>
      <c r="U331" s="219">
        <v>0.27200000000000002</v>
      </c>
      <c r="V331" s="219">
        <f>ROUND(E331*U331,2)</f>
        <v>133.96</v>
      </c>
      <c r="W331" s="219"/>
      <c r="X331" s="219" t="s">
        <v>114</v>
      </c>
      <c r="Y331" s="210"/>
      <c r="Z331" s="210"/>
      <c r="AA331" s="210"/>
      <c r="AB331" s="210"/>
      <c r="AC331" s="210"/>
      <c r="AD331" s="210"/>
      <c r="AE331" s="210"/>
      <c r="AF331" s="210"/>
      <c r="AG331" s="210" t="s">
        <v>115</v>
      </c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1" x14ac:dyDescent="0.2">
      <c r="A332" s="217"/>
      <c r="B332" s="218"/>
      <c r="C332" s="252" t="s">
        <v>415</v>
      </c>
      <c r="D332" s="238"/>
      <c r="E332" s="238"/>
      <c r="F332" s="238"/>
      <c r="G332" s="238"/>
      <c r="H332" s="219"/>
      <c r="I332" s="219"/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19"/>
      <c r="U332" s="219"/>
      <c r="V332" s="219"/>
      <c r="W332" s="219"/>
      <c r="X332" s="219"/>
      <c r="Y332" s="210"/>
      <c r="Z332" s="210"/>
      <c r="AA332" s="210"/>
      <c r="AB332" s="210"/>
      <c r="AC332" s="210"/>
      <c r="AD332" s="210"/>
      <c r="AE332" s="210"/>
      <c r="AF332" s="210"/>
      <c r="AG332" s="210" t="s">
        <v>117</v>
      </c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1" x14ac:dyDescent="0.2">
      <c r="A333" s="217"/>
      <c r="B333" s="218"/>
      <c r="C333" s="253" t="s">
        <v>118</v>
      </c>
      <c r="D333" s="220"/>
      <c r="E333" s="221"/>
      <c r="F333" s="219"/>
      <c r="G333" s="219"/>
      <c r="H333" s="219"/>
      <c r="I333" s="219"/>
      <c r="J333" s="219"/>
      <c r="K333" s="219"/>
      <c r="L333" s="219"/>
      <c r="M333" s="219"/>
      <c r="N333" s="219"/>
      <c r="O333" s="219"/>
      <c r="P333" s="219"/>
      <c r="Q333" s="219"/>
      <c r="R333" s="219"/>
      <c r="S333" s="219"/>
      <c r="T333" s="219"/>
      <c r="U333" s="219"/>
      <c r="V333" s="219"/>
      <c r="W333" s="219"/>
      <c r="X333" s="219"/>
      <c r="Y333" s="210"/>
      <c r="Z333" s="210"/>
      <c r="AA333" s="210"/>
      <c r="AB333" s="210"/>
      <c r="AC333" s="210"/>
      <c r="AD333" s="210"/>
      <c r="AE333" s="210"/>
      <c r="AF333" s="210"/>
      <c r="AG333" s="210" t="s">
        <v>119</v>
      </c>
      <c r="AH333" s="210">
        <v>0</v>
      </c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outlineLevel="1" x14ac:dyDescent="0.2">
      <c r="A334" s="217"/>
      <c r="B334" s="218"/>
      <c r="C334" s="253" t="s">
        <v>422</v>
      </c>
      <c r="D334" s="220"/>
      <c r="E334" s="221">
        <v>203.5</v>
      </c>
      <c r="F334" s="219"/>
      <c r="G334" s="219"/>
      <c r="H334" s="219"/>
      <c r="I334" s="219"/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19"/>
      <c r="U334" s="219"/>
      <c r="V334" s="219"/>
      <c r="W334" s="219"/>
      <c r="X334" s="219"/>
      <c r="Y334" s="210"/>
      <c r="Z334" s="210"/>
      <c r="AA334" s="210"/>
      <c r="AB334" s="210"/>
      <c r="AC334" s="210"/>
      <c r="AD334" s="210"/>
      <c r="AE334" s="210"/>
      <c r="AF334" s="210"/>
      <c r="AG334" s="210" t="s">
        <v>119</v>
      </c>
      <c r="AH334" s="210">
        <v>0</v>
      </c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outlineLevel="1" x14ac:dyDescent="0.2">
      <c r="A335" s="217"/>
      <c r="B335" s="218"/>
      <c r="C335" s="253" t="s">
        <v>124</v>
      </c>
      <c r="D335" s="220"/>
      <c r="E335" s="221"/>
      <c r="F335" s="219"/>
      <c r="G335" s="219"/>
      <c r="H335" s="219"/>
      <c r="I335" s="219"/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19"/>
      <c r="U335" s="219"/>
      <c r="V335" s="219"/>
      <c r="W335" s="219"/>
      <c r="X335" s="219"/>
      <c r="Y335" s="210"/>
      <c r="Z335" s="210"/>
      <c r="AA335" s="210"/>
      <c r="AB335" s="210"/>
      <c r="AC335" s="210"/>
      <c r="AD335" s="210"/>
      <c r="AE335" s="210"/>
      <c r="AF335" s="210"/>
      <c r="AG335" s="210" t="s">
        <v>119</v>
      </c>
      <c r="AH335" s="210">
        <v>0</v>
      </c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1" x14ac:dyDescent="0.2">
      <c r="A336" s="217"/>
      <c r="B336" s="218"/>
      <c r="C336" s="253" t="s">
        <v>423</v>
      </c>
      <c r="D336" s="220"/>
      <c r="E336" s="221">
        <v>289</v>
      </c>
      <c r="F336" s="219"/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0"/>
      <c r="Z336" s="210"/>
      <c r="AA336" s="210"/>
      <c r="AB336" s="210"/>
      <c r="AC336" s="210"/>
      <c r="AD336" s="210"/>
      <c r="AE336" s="210"/>
      <c r="AF336" s="210"/>
      <c r="AG336" s="210" t="s">
        <v>119</v>
      </c>
      <c r="AH336" s="210">
        <v>0</v>
      </c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ht="45" outlineLevel="1" x14ac:dyDescent="0.2">
      <c r="A337" s="231">
        <v>72</v>
      </c>
      <c r="B337" s="232" t="s">
        <v>424</v>
      </c>
      <c r="C337" s="251" t="s">
        <v>425</v>
      </c>
      <c r="D337" s="233" t="s">
        <v>170</v>
      </c>
      <c r="E337" s="234">
        <v>516.29999999999995</v>
      </c>
      <c r="F337" s="235"/>
      <c r="G337" s="236">
        <f>ROUND(E337*F337,2)</f>
        <v>0</v>
      </c>
      <c r="H337" s="235"/>
      <c r="I337" s="236">
        <f>ROUND(E337*H337,2)</f>
        <v>0</v>
      </c>
      <c r="J337" s="235"/>
      <c r="K337" s="236">
        <f>ROUND(E337*J337,2)</f>
        <v>0</v>
      </c>
      <c r="L337" s="236">
        <v>21</v>
      </c>
      <c r="M337" s="236">
        <f>G337*(1+L337/100)</f>
        <v>0</v>
      </c>
      <c r="N337" s="236">
        <v>0.26980999999999999</v>
      </c>
      <c r="O337" s="236">
        <f>ROUND(E337*N337,2)</f>
        <v>139.30000000000001</v>
      </c>
      <c r="P337" s="236">
        <v>0</v>
      </c>
      <c r="Q337" s="236">
        <f>ROUND(E337*P337,2)</f>
        <v>0</v>
      </c>
      <c r="R337" s="236" t="s">
        <v>112</v>
      </c>
      <c r="S337" s="236" t="s">
        <v>113</v>
      </c>
      <c r="T337" s="237" t="s">
        <v>113</v>
      </c>
      <c r="U337" s="219">
        <v>0.27200000000000002</v>
      </c>
      <c r="V337" s="219">
        <f>ROUND(E337*U337,2)</f>
        <v>140.43</v>
      </c>
      <c r="W337" s="219"/>
      <c r="X337" s="219" t="s">
        <v>114</v>
      </c>
      <c r="Y337" s="210"/>
      <c r="Z337" s="210"/>
      <c r="AA337" s="210"/>
      <c r="AB337" s="210"/>
      <c r="AC337" s="210"/>
      <c r="AD337" s="210"/>
      <c r="AE337" s="210"/>
      <c r="AF337" s="210"/>
      <c r="AG337" s="210" t="s">
        <v>115</v>
      </c>
      <c r="AH337" s="210"/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1" x14ac:dyDescent="0.2">
      <c r="A338" s="217"/>
      <c r="B338" s="218"/>
      <c r="C338" s="252" t="s">
        <v>415</v>
      </c>
      <c r="D338" s="238"/>
      <c r="E338" s="238"/>
      <c r="F338" s="238"/>
      <c r="G338" s="238"/>
      <c r="H338" s="219"/>
      <c r="I338" s="219"/>
      <c r="J338" s="219"/>
      <c r="K338" s="219"/>
      <c r="L338" s="219"/>
      <c r="M338" s="219"/>
      <c r="N338" s="219"/>
      <c r="O338" s="219"/>
      <c r="P338" s="219"/>
      <c r="Q338" s="219"/>
      <c r="R338" s="219"/>
      <c r="S338" s="219"/>
      <c r="T338" s="219"/>
      <c r="U338" s="219"/>
      <c r="V338" s="219"/>
      <c r="W338" s="219"/>
      <c r="X338" s="219"/>
      <c r="Y338" s="210"/>
      <c r="Z338" s="210"/>
      <c r="AA338" s="210"/>
      <c r="AB338" s="210"/>
      <c r="AC338" s="210"/>
      <c r="AD338" s="210"/>
      <c r="AE338" s="210"/>
      <c r="AF338" s="210"/>
      <c r="AG338" s="210" t="s">
        <v>117</v>
      </c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outlineLevel="1" x14ac:dyDescent="0.2">
      <c r="A339" s="217"/>
      <c r="B339" s="218"/>
      <c r="C339" s="253" t="s">
        <v>118</v>
      </c>
      <c r="D339" s="220"/>
      <c r="E339" s="221"/>
      <c r="F339" s="219"/>
      <c r="G339" s="219"/>
      <c r="H339" s="219"/>
      <c r="I339" s="219"/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19"/>
      <c r="U339" s="219"/>
      <c r="V339" s="219"/>
      <c r="W339" s="219"/>
      <c r="X339" s="219"/>
      <c r="Y339" s="210"/>
      <c r="Z339" s="210"/>
      <c r="AA339" s="210"/>
      <c r="AB339" s="210"/>
      <c r="AC339" s="210"/>
      <c r="AD339" s="210"/>
      <c r="AE339" s="210"/>
      <c r="AF339" s="210"/>
      <c r="AG339" s="210" t="s">
        <v>119</v>
      </c>
      <c r="AH339" s="210">
        <v>0</v>
      </c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1" x14ac:dyDescent="0.2">
      <c r="A340" s="217"/>
      <c r="B340" s="218"/>
      <c r="C340" s="253" t="s">
        <v>426</v>
      </c>
      <c r="D340" s="220"/>
      <c r="E340" s="221">
        <v>357.3</v>
      </c>
      <c r="F340" s="219"/>
      <c r="G340" s="219"/>
      <c r="H340" s="219"/>
      <c r="I340" s="219"/>
      <c r="J340" s="219"/>
      <c r="K340" s="219"/>
      <c r="L340" s="219"/>
      <c r="M340" s="219"/>
      <c r="N340" s="219"/>
      <c r="O340" s="219"/>
      <c r="P340" s="219"/>
      <c r="Q340" s="219"/>
      <c r="R340" s="219"/>
      <c r="S340" s="219"/>
      <c r="T340" s="219"/>
      <c r="U340" s="219"/>
      <c r="V340" s="219"/>
      <c r="W340" s="219"/>
      <c r="X340" s="219"/>
      <c r="Y340" s="210"/>
      <c r="Z340" s="210"/>
      <c r="AA340" s="210"/>
      <c r="AB340" s="210"/>
      <c r="AC340" s="210"/>
      <c r="AD340" s="210"/>
      <c r="AE340" s="210"/>
      <c r="AF340" s="210"/>
      <c r="AG340" s="210" t="s">
        <v>119</v>
      </c>
      <c r="AH340" s="210">
        <v>0</v>
      </c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outlineLevel="1" x14ac:dyDescent="0.2">
      <c r="A341" s="217"/>
      <c r="B341" s="218"/>
      <c r="C341" s="253" t="s">
        <v>124</v>
      </c>
      <c r="D341" s="220"/>
      <c r="E341" s="221"/>
      <c r="F341" s="219"/>
      <c r="G341" s="219"/>
      <c r="H341" s="219"/>
      <c r="I341" s="219"/>
      <c r="J341" s="219"/>
      <c r="K341" s="219"/>
      <c r="L341" s="219"/>
      <c r="M341" s="219"/>
      <c r="N341" s="219"/>
      <c r="O341" s="219"/>
      <c r="P341" s="219"/>
      <c r="Q341" s="219"/>
      <c r="R341" s="219"/>
      <c r="S341" s="219"/>
      <c r="T341" s="219"/>
      <c r="U341" s="219"/>
      <c r="V341" s="219"/>
      <c r="W341" s="219"/>
      <c r="X341" s="219"/>
      <c r="Y341" s="210"/>
      <c r="Z341" s="210"/>
      <c r="AA341" s="210"/>
      <c r="AB341" s="210"/>
      <c r="AC341" s="210"/>
      <c r="AD341" s="210"/>
      <c r="AE341" s="210"/>
      <c r="AF341" s="210"/>
      <c r="AG341" s="210" t="s">
        <v>119</v>
      </c>
      <c r="AH341" s="210">
        <v>0</v>
      </c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outlineLevel="1" x14ac:dyDescent="0.2">
      <c r="A342" s="217"/>
      <c r="B342" s="218"/>
      <c r="C342" s="253" t="s">
        <v>427</v>
      </c>
      <c r="D342" s="220"/>
      <c r="E342" s="221">
        <v>159</v>
      </c>
      <c r="F342" s="219"/>
      <c r="G342" s="219"/>
      <c r="H342" s="219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19"/>
      <c r="U342" s="219"/>
      <c r="V342" s="219"/>
      <c r="W342" s="219"/>
      <c r="X342" s="219"/>
      <c r="Y342" s="210"/>
      <c r="Z342" s="210"/>
      <c r="AA342" s="210"/>
      <c r="AB342" s="210"/>
      <c r="AC342" s="210"/>
      <c r="AD342" s="210"/>
      <c r="AE342" s="210"/>
      <c r="AF342" s="210"/>
      <c r="AG342" s="210" t="s">
        <v>119</v>
      </c>
      <c r="AH342" s="210">
        <v>0</v>
      </c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ht="45" outlineLevel="1" x14ac:dyDescent="0.2">
      <c r="A343" s="231">
        <v>73</v>
      </c>
      <c r="B343" s="232" t="s">
        <v>428</v>
      </c>
      <c r="C343" s="251" t="s">
        <v>429</v>
      </c>
      <c r="D343" s="233" t="s">
        <v>170</v>
      </c>
      <c r="E343" s="234">
        <v>120</v>
      </c>
      <c r="F343" s="235"/>
      <c r="G343" s="236">
        <f>ROUND(E343*F343,2)</f>
        <v>0</v>
      </c>
      <c r="H343" s="235"/>
      <c r="I343" s="236">
        <f>ROUND(E343*H343,2)</f>
        <v>0</v>
      </c>
      <c r="J343" s="235"/>
      <c r="K343" s="236">
        <f>ROUND(E343*J343,2)</f>
        <v>0</v>
      </c>
      <c r="L343" s="236">
        <v>21</v>
      </c>
      <c r="M343" s="236">
        <f>G343*(1+L343/100)</f>
        <v>0</v>
      </c>
      <c r="N343" s="236">
        <v>0.19520000000000001</v>
      </c>
      <c r="O343" s="236">
        <f>ROUND(E343*N343,2)</f>
        <v>23.42</v>
      </c>
      <c r="P343" s="236">
        <v>0</v>
      </c>
      <c r="Q343" s="236">
        <f>ROUND(E343*P343,2)</f>
        <v>0</v>
      </c>
      <c r="R343" s="236" t="s">
        <v>112</v>
      </c>
      <c r="S343" s="236" t="s">
        <v>113</v>
      </c>
      <c r="T343" s="237" t="s">
        <v>113</v>
      </c>
      <c r="U343" s="219">
        <v>0.27200000000000002</v>
      </c>
      <c r="V343" s="219">
        <f>ROUND(E343*U343,2)</f>
        <v>32.64</v>
      </c>
      <c r="W343" s="219"/>
      <c r="X343" s="219" t="s">
        <v>114</v>
      </c>
      <c r="Y343" s="210"/>
      <c r="Z343" s="210"/>
      <c r="AA343" s="210"/>
      <c r="AB343" s="210"/>
      <c r="AC343" s="210"/>
      <c r="AD343" s="210"/>
      <c r="AE343" s="210"/>
      <c r="AF343" s="210"/>
      <c r="AG343" s="210" t="s">
        <v>115</v>
      </c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outlineLevel="1" x14ac:dyDescent="0.2">
      <c r="A344" s="217"/>
      <c r="B344" s="218"/>
      <c r="C344" s="252" t="s">
        <v>415</v>
      </c>
      <c r="D344" s="238"/>
      <c r="E344" s="238"/>
      <c r="F344" s="238"/>
      <c r="G344" s="238"/>
      <c r="H344" s="219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219"/>
      <c r="Y344" s="210"/>
      <c r="Z344" s="210"/>
      <c r="AA344" s="210"/>
      <c r="AB344" s="210"/>
      <c r="AC344" s="210"/>
      <c r="AD344" s="210"/>
      <c r="AE344" s="210"/>
      <c r="AF344" s="210"/>
      <c r="AG344" s="210" t="s">
        <v>117</v>
      </c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outlineLevel="1" x14ac:dyDescent="0.2">
      <c r="A345" s="217"/>
      <c r="B345" s="218"/>
      <c r="C345" s="253" t="s">
        <v>118</v>
      </c>
      <c r="D345" s="220"/>
      <c r="E345" s="221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0"/>
      <c r="Z345" s="210"/>
      <c r="AA345" s="210"/>
      <c r="AB345" s="210"/>
      <c r="AC345" s="210"/>
      <c r="AD345" s="210"/>
      <c r="AE345" s="210"/>
      <c r="AF345" s="210"/>
      <c r="AG345" s="210" t="s">
        <v>119</v>
      </c>
      <c r="AH345" s="210">
        <v>0</v>
      </c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outlineLevel="1" x14ac:dyDescent="0.2">
      <c r="A346" s="217"/>
      <c r="B346" s="218"/>
      <c r="C346" s="253" t="s">
        <v>430</v>
      </c>
      <c r="D346" s="220"/>
      <c r="E346" s="221">
        <v>59</v>
      </c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0"/>
      <c r="Z346" s="210"/>
      <c r="AA346" s="210"/>
      <c r="AB346" s="210"/>
      <c r="AC346" s="210"/>
      <c r="AD346" s="210"/>
      <c r="AE346" s="210"/>
      <c r="AF346" s="210"/>
      <c r="AG346" s="210" t="s">
        <v>119</v>
      </c>
      <c r="AH346" s="210">
        <v>0</v>
      </c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outlineLevel="1" x14ac:dyDescent="0.2">
      <c r="A347" s="217"/>
      <c r="B347" s="218"/>
      <c r="C347" s="253" t="s">
        <v>124</v>
      </c>
      <c r="D347" s="220"/>
      <c r="E347" s="221"/>
      <c r="F347" s="219"/>
      <c r="G347" s="219"/>
      <c r="H347" s="219"/>
      <c r="I347" s="219"/>
      <c r="J347" s="219"/>
      <c r="K347" s="219"/>
      <c r="L347" s="219"/>
      <c r="M347" s="219"/>
      <c r="N347" s="219"/>
      <c r="O347" s="219"/>
      <c r="P347" s="219"/>
      <c r="Q347" s="219"/>
      <c r="R347" s="219"/>
      <c r="S347" s="219"/>
      <c r="T347" s="219"/>
      <c r="U347" s="219"/>
      <c r="V347" s="219"/>
      <c r="W347" s="219"/>
      <c r="X347" s="219"/>
      <c r="Y347" s="210"/>
      <c r="Z347" s="210"/>
      <c r="AA347" s="210"/>
      <c r="AB347" s="210"/>
      <c r="AC347" s="210"/>
      <c r="AD347" s="210"/>
      <c r="AE347" s="210"/>
      <c r="AF347" s="210"/>
      <c r="AG347" s="210" t="s">
        <v>119</v>
      </c>
      <c r="AH347" s="210">
        <v>0</v>
      </c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1" x14ac:dyDescent="0.2">
      <c r="A348" s="217"/>
      <c r="B348" s="218"/>
      <c r="C348" s="253" t="s">
        <v>431</v>
      </c>
      <c r="D348" s="220"/>
      <c r="E348" s="221">
        <v>61</v>
      </c>
      <c r="F348" s="219"/>
      <c r="G348" s="219"/>
      <c r="H348" s="219"/>
      <c r="I348" s="219"/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  <c r="T348" s="219"/>
      <c r="U348" s="219"/>
      <c r="V348" s="219"/>
      <c r="W348" s="219"/>
      <c r="X348" s="219"/>
      <c r="Y348" s="210"/>
      <c r="Z348" s="210"/>
      <c r="AA348" s="210"/>
      <c r="AB348" s="210"/>
      <c r="AC348" s="210"/>
      <c r="AD348" s="210"/>
      <c r="AE348" s="210"/>
      <c r="AF348" s="210"/>
      <c r="AG348" s="210" t="s">
        <v>119</v>
      </c>
      <c r="AH348" s="210">
        <v>0</v>
      </c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ht="45" outlineLevel="1" x14ac:dyDescent="0.2">
      <c r="A349" s="231">
        <v>74</v>
      </c>
      <c r="B349" s="232" t="s">
        <v>432</v>
      </c>
      <c r="C349" s="251" t="s">
        <v>433</v>
      </c>
      <c r="D349" s="233" t="s">
        <v>248</v>
      </c>
      <c r="E349" s="234">
        <v>28</v>
      </c>
      <c r="F349" s="235"/>
      <c r="G349" s="236">
        <f>ROUND(E349*F349,2)</f>
        <v>0</v>
      </c>
      <c r="H349" s="235"/>
      <c r="I349" s="236">
        <f>ROUND(E349*H349,2)</f>
        <v>0</v>
      </c>
      <c r="J349" s="235"/>
      <c r="K349" s="236">
        <f>ROUND(E349*J349,2)</f>
        <v>0</v>
      </c>
      <c r="L349" s="236">
        <v>21</v>
      </c>
      <c r="M349" s="236">
        <f>G349*(1+L349/100)</f>
        <v>0</v>
      </c>
      <c r="N349" s="236">
        <v>0.628</v>
      </c>
      <c r="O349" s="236">
        <f>ROUND(E349*N349,2)</f>
        <v>17.579999999999998</v>
      </c>
      <c r="P349" s="236">
        <v>0</v>
      </c>
      <c r="Q349" s="236">
        <f>ROUND(E349*P349,2)</f>
        <v>0</v>
      </c>
      <c r="R349" s="236" t="s">
        <v>112</v>
      </c>
      <c r="S349" s="236" t="s">
        <v>113</v>
      </c>
      <c r="T349" s="237" t="s">
        <v>113</v>
      </c>
      <c r="U349" s="219">
        <v>0.42399999999999999</v>
      </c>
      <c r="V349" s="219">
        <f>ROUND(E349*U349,2)</f>
        <v>11.87</v>
      </c>
      <c r="W349" s="219"/>
      <c r="X349" s="219" t="s">
        <v>114</v>
      </c>
      <c r="Y349" s="210"/>
      <c r="Z349" s="210"/>
      <c r="AA349" s="210"/>
      <c r="AB349" s="210"/>
      <c r="AC349" s="210"/>
      <c r="AD349" s="210"/>
      <c r="AE349" s="210"/>
      <c r="AF349" s="210"/>
      <c r="AG349" s="210" t="s">
        <v>115</v>
      </c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outlineLevel="1" x14ac:dyDescent="0.2">
      <c r="A350" s="217"/>
      <c r="B350" s="218"/>
      <c r="C350" s="252" t="s">
        <v>415</v>
      </c>
      <c r="D350" s="238"/>
      <c r="E350" s="238"/>
      <c r="F350" s="238"/>
      <c r="G350" s="238"/>
      <c r="H350" s="219"/>
      <c r="I350" s="219"/>
      <c r="J350" s="219"/>
      <c r="K350" s="219"/>
      <c r="L350" s="219"/>
      <c r="M350" s="219"/>
      <c r="N350" s="219"/>
      <c r="O350" s="219"/>
      <c r="P350" s="219"/>
      <c r="Q350" s="219"/>
      <c r="R350" s="219"/>
      <c r="S350" s="219"/>
      <c r="T350" s="219"/>
      <c r="U350" s="219"/>
      <c r="V350" s="219"/>
      <c r="W350" s="219"/>
      <c r="X350" s="219"/>
      <c r="Y350" s="210"/>
      <c r="Z350" s="210"/>
      <c r="AA350" s="210"/>
      <c r="AB350" s="210"/>
      <c r="AC350" s="210"/>
      <c r="AD350" s="210"/>
      <c r="AE350" s="210"/>
      <c r="AF350" s="210"/>
      <c r="AG350" s="210" t="s">
        <v>117</v>
      </c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outlineLevel="1" x14ac:dyDescent="0.2">
      <c r="A351" s="217"/>
      <c r="B351" s="218"/>
      <c r="C351" s="253" t="s">
        <v>434</v>
      </c>
      <c r="D351" s="220"/>
      <c r="E351" s="221">
        <v>28</v>
      </c>
      <c r="F351" s="219"/>
      <c r="G351" s="219"/>
      <c r="H351" s="219"/>
      <c r="I351" s="219"/>
      <c r="J351" s="219"/>
      <c r="K351" s="219"/>
      <c r="L351" s="219"/>
      <c r="M351" s="219"/>
      <c r="N351" s="219"/>
      <c r="O351" s="219"/>
      <c r="P351" s="219"/>
      <c r="Q351" s="219"/>
      <c r="R351" s="219"/>
      <c r="S351" s="219"/>
      <c r="T351" s="219"/>
      <c r="U351" s="219"/>
      <c r="V351" s="219"/>
      <c r="W351" s="219"/>
      <c r="X351" s="219"/>
      <c r="Y351" s="210"/>
      <c r="Z351" s="210"/>
      <c r="AA351" s="210"/>
      <c r="AB351" s="210"/>
      <c r="AC351" s="210"/>
      <c r="AD351" s="210"/>
      <c r="AE351" s="210"/>
      <c r="AF351" s="210"/>
      <c r="AG351" s="210" t="s">
        <v>119</v>
      </c>
      <c r="AH351" s="210">
        <v>0</v>
      </c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ht="22.5" outlineLevel="1" x14ac:dyDescent="0.2">
      <c r="A352" s="242">
        <v>75</v>
      </c>
      <c r="B352" s="243" t="s">
        <v>435</v>
      </c>
      <c r="C352" s="257" t="s">
        <v>436</v>
      </c>
      <c r="D352" s="244" t="s">
        <v>437</v>
      </c>
      <c r="E352" s="245">
        <v>1</v>
      </c>
      <c r="F352" s="246"/>
      <c r="G352" s="247">
        <f>ROUND(E352*F352,2)</f>
        <v>0</v>
      </c>
      <c r="H352" s="246"/>
      <c r="I352" s="247">
        <f>ROUND(E352*H352,2)</f>
        <v>0</v>
      </c>
      <c r="J352" s="246"/>
      <c r="K352" s="247">
        <f>ROUND(E352*J352,2)</f>
        <v>0</v>
      </c>
      <c r="L352" s="247">
        <v>21</v>
      </c>
      <c r="M352" s="247">
        <f>G352*(1+L352/100)</f>
        <v>0</v>
      </c>
      <c r="N352" s="247">
        <v>2.2999000000000001</v>
      </c>
      <c r="O352" s="247">
        <f>ROUND(E352*N352,2)</f>
        <v>2.2999999999999998</v>
      </c>
      <c r="P352" s="247">
        <v>0</v>
      </c>
      <c r="Q352" s="247">
        <f>ROUND(E352*P352,2)</f>
        <v>0</v>
      </c>
      <c r="R352" s="247" t="s">
        <v>112</v>
      </c>
      <c r="S352" s="247" t="s">
        <v>113</v>
      </c>
      <c r="T352" s="248" t="s">
        <v>113</v>
      </c>
      <c r="U352" s="219">
        <v>1.756</v>
      </c>
      <c r="V352" s="219">
        <f>ROUND(E352*U352,2)</f>
        <v>1.76</v>
      </c>
      <c r="W352" s="219"/>
      <c r="X352" s="219" t="s">
        <v>114</v>
      </c>
      <c r="Y352" s="210"/>
      <c r="Z352" s="210"/>
      <c r="AA352" s="210"/>
      <c r="AB352" s="210"/>
      <c r="AC352" s="210"/>
      <c r="AD352" s="210"/>
      <c r="AE352" s="210"/>
      <c r="AF352" s="210"/>
      <c r="AG352" s="210" t="s">
        <v>115</v>
      </c>
      <c r="AH352" s="210"/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  <c r="AT352" s="210"/>
      <c r="AU352" s="210"/>
      <c r="AV352" s="210"/>
      <c r="AW352" s="210"/>
      <c r="AX352" s="210"/>
      <c r="AY352" s="210"/>
      <c r="AZ352" s="210"/>
      <c r="BA352" s="210"/>
      <c r="BB352" s="210"/>
      <c r="BC352" s="210"/>
      <c r="BD352" s="210"/>
      <c r="BE352" s="210"/>
      <c r="BF352" s="210"/>
      <c r="BG352" s="210"/>
      <c r="BH352" s="210"/>
    </row>
    <row r="353" spans="1:60" ht="22.5" outlineLevel="1" x14ac:dyDescent="0.2">
      <c r="A353" s="231">
        <v>76</v>
      </c>
      <c r="B353" s="232" t="s">
        <v>438</v>
      </c>
      <c r="C353" s="251" t="s">
        <v>439</v>
      </c>
      <c r="D353" s="233" t="s">
        <v>170</v>
      </c>
      <c r="E353" s="234">
        <v>1377</v>
      </c>
      <c r="F353" s="235"/>
      <c r="G353" s="236">
        <f>ROUND(E353*F353,2)</f>
        <v>0</v>
      </c>
      <c r="H353" s="235"/>
      <c r="I353" s="236">
        <f>ROUND(E353*H353,2)</f>
        <v>0</v>
      </c>
      <c r="J353" s="235"/>
      <c r="K353" s="236">
        <f>ROUND(E353*J353,2)</f>
        <v>0</v>
      </c>
      <c r="L353" s="236">
        <v>21</v>
      </c>
      <c r="M353" s="236">
        <f>G353*(1+L353/100)</f>
        <v>0</v>
      </c>
      <c r="N353" s="236">
        <v>2.0000000000000002E-5</v>
      </c>
      <c r="O353" s="236">
        <f>ROUND(E353*N353,2)</f>
        <v>0.03</v>
      </c>
      <c r="P353" s="236">
        <v>0</v>
      </c>
      <c r="Q353" s="236">
        <f>ROUND(E353*P353,2)</f>
        <v>0</v>
      </c>
      <c r="R353" s="236" t="s">
        <v>112</v>
      </c>
      <c r="S353" s="236" t="s">
        <v>113</v>
      </c>
      <c r="T353" s="237" t="s">
        <v>113</v>
      </c>
      <c r="U353" s="219">
        <v>3.1E-2</v>
      </c>
      <c r="V353" s="219">
        <f>ROUND(E353*U353,2)</f>
        <v>42.69</v>
      </c>
      <c r="W353" s="219"/>
      <c r="X353" s="219" t="s">
        <v>114</v>
      </c>
      <c r="Y353" s="210"/>
      <c r="Z353" s="210"/>
      <c r="AA353" s="210"/>
      <c r="AB353" s="210"/>
      <c r="AC353" s="210"/>
      <c r="AD353" s="210"/>
      <c r="AE353" s="210"/>
      <c r="AF353" s="210"/>
      <c r="AG353" s="210" t="s">
        <v>115</v>
      </c>
      <c r="AH353" s="210"/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outlineLevel="1" x14ac:dyDescent="0.2">
      <c r="A354" s="217"/>
      <c r="B354" s="218"/>
      <c r="C354" s="252" t="s">
        <v>440</v>
      </c>
      <c r="D354" s="238"/>
      <c r="E354" s="238"/>
      <c r="F354" s="238"/>
      <c r="G354" s="238"/>
      <c r="H354" s="219"/>
      <c r="I354" s="219"/>
      <c r="J354" s="219"/>
      <c r="K354" s="219"/>
      <c r="L354" s="219"/>
      <c r="M354" s="219"/>
      <c r="N354" s="219"/>
      <c r="O354" s="219"/>
      <c r="P354" s="219"/>
      <c r="Q354" s="219"/>
      <c r="R354" s="219"/>
      <c r="S354" s="219"/>
      <c r="T354" s="219"/>
      <c r="U354" s="219"/>
      <c r="V354" s="219"/>
      <c r="W354" s="219"/>
      <c r="X354" s="219"/>
      <c r="Y354" s="210"/>
      <c r="Z354" s="210"/>
      <c r="AA354" s="210"/>
      <c r="AB354" s="210"/>
      <c r="AC354" s="210"/>
      <c r="AD354" s="210"/>
      <c r="AE354" s="210"/>
      <c r="AF354" s="210"/>
      <c r="AG354" s="210" t="s">
        <v>117</v>
      </c>
      <c r="AH354" s="210"/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1" x14ac:dyDescent="0.2">
      <c r="A355" s="217"/>
      <c r="B355" s="218"/>
      <c r="C355" s="253" t="s">
        <v>118</v>
      </c>
      <c r="D355" s="220"/>
      <c r="E355" s="221"/>
      <c r="F355" s="219"/>
      <c r="G355" s="219"/>
      <c r="H355" s="219"/>
      <c r="I355" s="219"/>
      <c r="J355" s="219"/>
      <c r="K355" s="219"/>
      <c r="L355" s="219"/>
      <c r="M355" s="219"/>
      <c r="N355" s="219"/>
      <c r="O355" s="219"/>
      <c r="P355" s="219"/>
      <c r="Q355" s="219"/>
      <c r="R355" s="219"/>
      <c r="S355" s="219"/>
      <c r="T355" s="219"/>
      <c r="U355" s="219"/>
      <c r="V355" s="219"/>
      <c r="W355" s="219"/>
      <c r="X355" s="219"/>
      <c r="Y355" s="210"/>
      <c r="Z355" s="210"/>
      <c r="AA355" s="210"/>
      <c r="AB355" s="210"/>
      <c r="AC355" s="210"/>
      <c r="AD355" s="210"/>
      <c r="AE355" s="210"/>
      <c r="AF355" s="210"/>
      <c r="AG355" s="210" t="s">
        <v>119</v>
      </c>
      <c r="AH355" s="210">
        <v>0</v>
      </c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ht="22.5" outlineLevel="1" x14ac:dyDescent="0.2">
      <c r="A356" s="217"/>
      <c r="B356" s="218"/>
      <c r="C356" s="253" t="s">
        <v>441</v>
      </c>
      <c r="D356" s="220"/>
      <c r="E356" s="221">
        <v>448.5</v>
      </c>
      <c r="F356" s="219"/>
      <c r="G356" s="219"/>
      <c r="H356" s="219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19"/>
      <c r="U356" s="219"/>
      <c r="V356" s="219"/>
      <c r="W356" s="219"/>
      <c r="X356" s="219"/>
      <c r="Y356" s="210"/>
      <c r="Z356" s="210"/>
      <c r="AA356" s="210"/>
      <c r="AB356" s="210"/>
      <c r="AC356" s="210"/>
      <c r="AD356" s="210"/>
      <c r="AE356" s="210"/>
      <c r="AF356" s="210"/>
      <c r="AG356" s="210" t="s">
        <v>119</v>
      </c>
      <c r="AH356" s="210">
        <v>0</v>
      </c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outlineLevel="1" x14ac:dyDescent="0.2">
      <c r="A357" s="217"/>
      <c r="B357" s="218"/>
      <c r="C357" s="253" t="s">
        <v>442</v>
      </c>
      <c r="D357" s="220"/>
      <c r="E357" s="221">
        <v>448.5</v>
      </c>
      <c r="F357" s="219"/>
      <c r="G357" s="219"/>
      <c r="H357" s="219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19"/>
      <c r="U357" s="219"/>
      <c r="V357" s="219"/>
      <c r="W357" s="219"/>
      <c r="X357" s="219"/>
      <c r="Y357" s="210"/>
      <c r="Z357" s="210"/>
      <c r="AA357" s="210"/>
      <c r="AB357" s="210"/>
      <c r="AC357" s="210"/>
      <c r="AD357" s="210"/>
      <c r="AE357" s="210"/>
      <c r="AF357" s="210"/>
      <c r="AG357" s="210" t="s">
        <v>119</v>
      </c>
      <c r="AH357" s="210">
        <v>0</v>
      </c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1" x14ac:dyDescent="0.2">
      <c r="A358" s="217"/>
      <c r="B358" s="218"/>
      <c r="C358" s="253" t="s">
        <v>124</v>
      </c>
      <c r="D358" s="220"/>
      <c r="E358" s="221"/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19"/>
      <c r="U358" s="219"/>
      <c r="V358" s="219"/>
      <c r="W358" s="219"/>
      <c r="X358" s="219"/>
      <c r="Y358" s="210"/>
      <c r="Z358" s="210"/>
      <c r="AA358" s="210"/>
      <c r="AB358" s="210"/>
      <c r="AC358" s="210"/>
      <c r="AD358" s="210"/>
      <c r="AE358" s="210"/>
      <c r="AF358" s="210"/>
      <c r="AG358" s="210" t="s">
        <v>119</v>
      </c>
      <c r="AH358" s="210">
        <v>0</v>
      </c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ht="22.5" outlineLevel="1" x14ac:dyDescent="0.2">
      <c r="A359" s="217"/>
      <c r="B359" s="218"/>
      <c r="C359" s="253" t="s">
        <v>443</v>
      </c>
      <c r="D359" s="220"/>
      <c r="E359" s="221">
        <v>240</v>
      </c>
      <c r="F359" s="219"/>
      <c r="G359" s="219"/>
      <c r="H359" s="219"/>
      <c r="I359" s="219"/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  <c r="T359" s="219"/>
      <c r="U359" s="219"/>
      <c r="V359" s="219"/>
      <c r="W359" s="219"/>
      <c r="X359" s="219"/>
      <c r="Y359" s="210"/>
      <c r="Z359" s="210"/>
      <c r="AA359" s="210"/>
      <c r="AB359" s="210"/>
      <c r="AC359" s="210"/>
      <c r="AD359" s="210"/>
      <c r="AE359" s="210"/>
      <c r="AF359" s="210"/>
      <c r="AG359" s="210" t="s">
        <v>119</v>
      </c>
      <c r="AH359" s="210">
        <v>0</v>
      </c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outlineLevel="1" x14ac:dyDescent="0.2">
      <c r="A360" s="217"/>
      <c r="B360" s="218"/>
      <c r="C360" s="253" t="s">
        <v>444</v>
      </c>
      <c r="D360" s="220"/>
      <c r="E360" s="221">
        <v>240</v>
      </c>
      <c r="F360" s="219"/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0"/>
      <c r="Z360" s="210"/>
      <c r="AA360" s="210"/>
      <c r="AB360" s="210"/>
      <c r="AC360" s="210"/>
      <c r="AD360" s="210"/>
      <c r="AE360" s="210"/>
      <c r="AF360" s="210"/>
      <c r="AG360" s="210" t="s">
        <v>119</v>
      </c>
      <c r="AH360" s="210">
        <v>0</v>
      </c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outlineLevel="1" x14ac:dyDescent="0.2">
      <c r="A361" s="231">
        <v>77</v>
      </c>
      <c r="B361" s="232" t="s">
        <v>445</v>
      </c>
      <c r="C361" s="251" t="s">
        <v>446</v>
      </c>
      <c r="D361" s="233" t="s">
        <v>170</v>
      </c>
      <c r="E361" s="234">
        <v>1466.4</v>
      </c>
      <c r="F361" s="235"/>
      <c r="G361" s="236">
        <f>ROUND(E361*F361,2)</f>
        <v>0</v>
      </c>
      <c r="H361" s="235"/>
      <c r="I361" s="236">
        <f>ROUND(E361*H361,2)</f>
        <v>0</v>
      </c>
      <c r="J361" s="235"/>
      <c r="K361" s="236">
        <f>ROUND(E361*J361,2)</f>
        <v>0</v>
      </c>
      <c r="L361" s="236">
        <v>21</v>
      </c>
      <c r="M361" s="236">
        <f>G361*(1+L361/100)</f>
        <v>0</v>
      </c>
      <c r="N361" s="236">
        <v>0</v>
      </c>
      <c r="O361" s="236">
        <f>ROUND(E361*N361,2)</f>
        <v>0</v>
      </c>
      <c r="P361" s="236">
        <v>0</v>
      </c>
      <c r="Q361" s="236">
        <f>ROUND(E361*P361,2)</f>
        <v>0</v>
      </c>
      <c r="R361" s="236" t="s">
        <v>112</v>
      </c>
      <c r="S361" s="236" t="s">
        <v>113</v>
      </c>
      <c r="T361" s="237" t="s">
        <v>113</v>
      </c>
      <c r="U361" s="219">
        <v>7.3999999999999996E-2</v>
      </c>
      <c r="V361" s="219">
        <f>ROUND(E361*U361,2)</f>
        <v>108.51</v>
      </c>
      <c r="W361" s="219"/>
      <c r="X361" s="219" t="s">
        <v>114</v>
      </c>
      <c r="Y361" s="210"/>
      <c r="Z361" s="210"/>
      <c r="AA361" s="210"/>
      <c r="AB361" s="210"/>
      <c r="AC361" s="210"/>
      <c r="AD361" s="210"/>
      <c r="AE361" s="210"/>
      <c r="AF361" s="210"/>
      <c r="AG361" s="210" t="s">
        <v>115</v>
      </c>
      <c r="AH361" s="210"/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outlineLevel="1" x14ac:dyDescent="0.2">
      <c r="A362" s="217"/>
      <c r="B362" s="218"/>
      <c r="C362" s="252" t="s">
        <v>447</v>
      </c>
      <c r="D362" s="238"/>
      <c r="E362" s="238"/>
      <c r="F362" s="238"/>
      <c r="G362" s="238"/>
      <c r="H362" s="219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19"/>
      <c r="U362" s="219"/>
      <c r="V362" s="219"/>
      <c r="W362" s="219"/>
      <c r="X362" s="219"/>
      <c r="Y362" s="210"/>
      <c r="Z362" s="210"/>
      <c r="AA362" s="210"/>
      <c r="AB362" s="210"/>
      <c r="AC362" s="210"/>
      <c r="AD362" s="210"/>
      <c r="AE362" s="210"/>
      <c r="AF362" s="210"/>
      <c r="AG362" s="210" t="s">
        <v>117</v>
      </c>
      <c r="AH362" s="210"/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outlineLevel="1" x14ac:dyDescent="0.2">
      <c r="A363" s="217"/>
      <c r="B363" s="218"/>
      <c r="C363" s="253" t="s">
        <v>118</v>
      </c>
      <c r="D363" s="220"/>
      <c r="E363" s="221"/>
      <c r="F363" s="219"/>
      <c r="G363" s="219"/>
      <c r="H363" s="219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19"/>
      <c r="U363" s="219"/>
      <c r="V363" s="219"/>
      <c r="W363" s="219"/>
      <c r="X363" s="219"/>
      <c r="Y363" s="210"/>
      <c r="Z363" s="210"/>
      <c r="AA363" s="210"/>
      <c r="AB363" s="210"/>
      <c r="AC363" s="210"/>
      <c r="AD363" s="210"/>
      <c r="AE363" s="210"/>
      <c r="AF363" s="210"/>
      <c r="AG363" s="210" t="s">
        <v>119</v>
      </c>
      <c r="AH363" s="210">
        <v>0</v>
      </c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</row>
    <row r="364" spans="1:60" ht="22.5" outlineLevel="1" x14ac:dyDescent="0.2">
      <c r="A364" s="217"/>
      <c r="B364" s="218"/>
      <c r="C364" s="253" t="s">
        <v>441</v>
      </c>
      <c r="D364" s="220"/>
      <c r="E364" s="221">
        <v>448.5</v>
      </c>
      <c r="F364" s="219"/>
      <c r="G364" s="219"/>
      <c r="H364" s="219"/>
      <c r="I364" s="219"/>
      <c r="J364" s="219"/>
      <c r="K364" s="219"/>
      <c r="L364" s="219"/>
      <c r="M364" s="219"/>
      <c r="N364" s="219"/>
      <c r="O364" s="219"/>
      <c r="P364" s="219"/>
      <c r="Q364" s="219"/>
      <c r="R364" s="219"/>
      <c r="S364" s="219"/>
      <c r="T364" s="219"/>
      <c r="U364" s="219"/>
      <c r="V364" s="219"/>
      <c r="W364" s="219"/>
      <c r="X364" s="219"/>
      <c r="Y364" s="210"/>
      <c r="Z364" s="210"/>
      <c r="AA364" s="210"/>
      <c r="AB364" s="210"/>
      <c r="AC364" s="210"/>
      <c r="AD364" s="210"/>
      <c r="AE364" s="210"/>
      <c r="AF364" s="210"/>
      <c r="AG364" s="210" t="s">
        <v>119</v>
      </c>
      <c r="AH364" s="210">
        <v>0</v>
      </c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10"/>
      <c r="BB364" s="210"/>
      <c r="BC364" s="210"/>
      <c r="BD364" s="210"/>
      <c r="BE364" s="210"/>
      <c r="BF364" s="210"/>
      <c r="BG364" s="210"/>
      <c r="BH364" s="210"/>
    </row>
    <row r="365" spans="1:60" outlineLevel="1" x14ac:dyDescent="0.2">
      <c r="A365" s="217"/>
      <c r="B365" s="218"/>
      <c r="C365" s="253" t="s">
        <v>448</v>
      </c>
      <c r="D365" s="220"/>
      <c r="E365" s="221">
        <v>42.1</v>
      </c>
      <c r="F365" s="219"/>
      <c r="G365" s="219"/>
      <c r="H365" s="219"/>
      <c r="I365" s="219"/>
      <c r="J365" s="219"/>
      <c r="K365" s="219"/>
      <c r="L365" s="219"/>
      <c r="M365" s="219"/>
      <c r="N365" s="219"/>
      <c r="O365" s="219"/>
      <c r="P365" s="219"/>
      <c r="Q365" s="219"/>
      <c r="R365" s="219"/>
      <c r="S365" s="219"/>
      <c r="T365" s="219"/>
      <c r="U365" s="219"/>
      <c r="V365" s="219"/>
      <c r="W365" s="219"/>
      <c r="X365" s="219"/>
      <c r="Y365" s="210"/>
      <c r="Z365" s="210"/>
      <c r="AA365" s="210"/>
      <c r="AB365" s="210"/>
      <c r="AC365" s="210"/>
      <c r="AD365" s="210"/>
      <c r="AE365" s="210"/>
      <c r="AF365" s="210"/>
      <c r="AG365" s="210" t="s">
        <v>119</v>
      </c>
      <c r="AH365" s="210">
        <v>0</v>
      </c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outlineLevel="1" x14ac:dyDescent="0.2">
      <c r="A366" s="217"/>
      <c r="B366" s="218"/>
      <c r="C366" s="253" t="s">
        <v>442</v>
      </c>
      <c r="D366" s="220"/>
      <c r="E366" s="221">
        <v>448.5</v>
      </c>
      <c r="F366" s="219"/>
      <c r="G366" s="219"/>
      <c r="H366" s="219"/>
      <c r="I366" s="219"/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  <c r="T366" s="219"/>
      <c r="U366" s="219"/>
      <c r="V366" s="219"/>
      <c r="W366" s="219"/>
      <c r="X366" s="219"/>
      <c r="Y366" s="210"/>
      <c r="Z366" s="210"/>
      <c r="AA366" s="210"/>
      <c r="AB366" s="210"/>
      <c r="AC366" s="210"/>
      <c r="AD366" s="210"/>
      <c r="AE366" s="210"/>
      <c r="AF366" s="210"/>
      <c r="AG366" s="210" t="s">
        <v>119</v>
      </c>
      <c r="AH366" s="210">
        <v>0</v>
      </c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210"/>
      <c r="AT366" s="210"/>
      <c r="AU366" s="210"/>
      <c r="AV366" s="210"/>
      <c r="AW366" s="210"/>
      <c r="AX366" s="210"/>
      <c r="AY366" s="210"/>
      <c r="AZ366" s="210"/>
      <c r="BA366" s="210"/>
      <c r="BB366" s="210"/>
      <c r="BC366" s="210"/>
      <c r="BD366" s="210"/>
      <c r="BE366" s="210"/>
      <c r="BF366" s="210"/>
      <c r="BG366" s="210"/>
      <c r="BH366" s="210"/>
    </row>
    <row r="367" spans="1:60" outlineLevel="1" x14ac:dyDescent="0.2">
      <c r="A367" s="217"/>
      <c r="B367" s="218"/>
      <c r="C367" s="253" t="s">
        <v>124</v>
      </c>
      <c r="D367" s="220"/>
      <c r="E367" s="221"/>
      <c r="F367" s="219"/>
      <c r="G367" s="219"/>
      <c r="H367" s="219"/>
      <c r="I367" s="219"/>
      <c r="J367" s="219"/>
      <c r="K367" s="219"/>
      <c r="L367" s="219"/>
      <c r="M367" s="219"/>
      <c r="N367" s="219"/>
      <c r="O367" s="219"/>
      <c r="P367" s="219"/>
      <c r="Q367" s="219"/>
      <c r="R367" s="219"/>
      <c r="S367" s="219"/>
      <c r="T367" s="219"/>
      <c r="U367" s="219"/>
      <c r="V367" s="219"/>
      <c r="W367" s="219"/>
      <c r="X367" s="219"/>
      <c r="Y367" s="210"/>
      <c r="Z367" s="210"/>
      <c r="AA367" s="210"/>
      <c r="AB367" s="210"/>
      <c r="AC367" s="210"/>
      <c r="AD367" s="210"/>
      <c r="AE367" s="210"/>
      <c r="AF367" s="210"/>
      <c r="AG367" s="210" t="s">
        <v>119</v>
      </c>
      <c r="AH367" s="210">
        <v>0</v>
      </c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</row>
    <row r="368" spans="1:60" ht="22.5" outlineLevel="1" x14ac:dyDescent="0.2">
      <c r="A368" s="217"/>
      <c r="B368" s="218"/>
      <c r="C368" s="253" t="s">
        <v>443</v>
      </c>
      <c r="D368" s="220"/>
      <c r="E368" s="221">
        <v>240</v>
      </c>
      <c r="F368" s="219"/>
      <c r="G368" s="219"/>
      <c r="H368" s="219"/>
      <c r="I368" s="219"/>
      <c r="J368" s="219"/>
      <c r="K368" s="219"/>
      <c r="L368" s="219"/>
      <c r="M368" s="219"/>
      <c r="N368" s="219"/>
      <c r="O368" s="219"/>
      <c r="P368" s="219"/>
      <c r="Q368" s="219"/>
      <c r="R368" s="219"/>
      <c r="S368" s="219"/>
      <c r="T368" s="219"/>
      <c r="U368" s="219"/>
      <c r="V368" s="219"/>
      <c r="W368" s="219"/>
      <c r="X368" s="219"/>
      <c r="Y368" s="210"/>
      <c r="Z368" s="210"/>
      <c r="AA368" s="210"/>
      <c r="AB368" s="210"/>
      <c r="AC368" s="210"/>
      <c r="AD368" s="210"/>
      <c r="AE368" s="210"/>
      <c r="AF368" s="210"/>
      <c r="AG368" s="210" t="s">
        <v>119</v>
      </c>
      <c r="AH368" s="210">
        <v>0</v>
      </c>
      <c r="AI368" s="210"/>
      <c r="AJ368" s="210"/>
      <c r="AK368" s="210"/>
      <c r="AL368" s="210"/>
      <c r="AM368" s="210"/>
      <c r="AN368" s="210"/>
      <c r="AO368" s="210"/>
      <c r="AP368" s="210"/>
      <c r="AQ368" s="210"/>
      <c r="AR368" s="210"/>
      <c r="AS368" s="210"/>
      <c r="AT368" s="210"/>
      <c r="AU368" s="210"/>
      <c r="AV368" s="210"/>
      <c r="AW368" s="210"/>
      <c r="AX368" s="210"/>
      <c r="AY368" s="210"/>
      <c r="AZ368" s="210"/>
      <c r="BA368" s="210"/>
      <c r="BB368" s="210"/>
      <c r="BC368" s="210"/>
      <c r="BD368" s="210"/>
      <c r="BE368" s="210"/>
      <c r="BF368" s="210"/>
      <c r="BG368" s="210"/>
      <c r="BH368" s="210"/>
    </row>
    <row r="369" spans="1:60" outlineLevel="1" x14ac:dyDescent="0.2">
      <c r="A369" s="217"/>
      <c r="B369" s="218"/>
      <c r="C369" s="253" t="s">
        <v>449</v>
      </c>
      <c r="D369" s="220"/>
      <c r="E369" s="221">
        <v>47.3</v>
      </c>
      <c r="F369" s="219"/>
      <c r="G369" s="219"/>
      <c r="H369" s="219"/>
      <c r="I369" s="219"/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  <c r="T369" s="219"/>
      <c r="U369" s="219"/>
      <c r="V369" s="219"/>
      <c r="W369" s="219"/>
      <c r="X369" s="219"/>
      <c r="Y369" s="210"/>
      <c r="Z369" s="210"/>
      <c r="AA369" s="210"/>
      <c r="AB369" s="210"/>
      <c r="AC369" s="210"/>
      <c r="AD369" s="210"/>
      <c r="AE369" s="210"/>
      <c r="AF369" s="210"/>
      <c r="AG369" s="210" t="s">
        <v>119</v>
      </c>
      <c r="AH369" s="210">
        <v>0</v>
      </c>
      <c r="AI369" s="210"/>
      <c r="AJ369" s="210"/>
      <c r="AK369" s="210"/>
      <c r="AL369" s="210"/>
      <c r="AM369" s="210"/>
      <c r="AN369" s="210"/>
      <c r="AO369" s="210"/>
      <c r="AP369" s="210"/>
      <c r="AQ369" s="210"/>
      <c r="AR369" s="210"/>
      <c r="AS369" s="210"/>
      <c r="AT369" s="210"/>
      <c r="AU369" s="210"/>
      <c r="AV369" s="210"/>
      <c r="AW369" s="210"/>
      <c r="AX369" s="210"/>
      <c r="AY369" s="210"/>
      <c r="AZ369" s="210"/>
      <c r="BA369" s="210"/>
      <c r="BB369" s="210"/>
      <c r="BC369" s="210"/>
      <c r="BD369" s="210"/>
      <c r="BE369" s="210"/>
      <c r="BF369" s="210"/>
      <c r="BG369" s="210"/>
      <c r="BH369" s="210"/>
    </row>
    <row r="370" spans="1:60" outlineLevel="1" x14ac:dyDescent="0.2">
      <c r="A370" s="217"/>
      <c r="B370" s="218"/>
      <c r="C370" s="253" t="s">
        <v>444</v>
      </c>
      <c r="D370" s="220"/>
      <c r="E370" s="221">
        <v>240</v>
      </c>
      <c r="F370" s="219"/>
      <c r="G370" s="219"/>
      <c r="H370" s="219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19"/>
      <c r="U370" s="219"/>
      <c r="V370" s="219"/>
      <c r="W370" s="219"/>
      <c r="X370" s="219"/>
      <c r="Y370" s="210"/>
      <c r="Z370" s="210"/>
      <c r="AA370" s="210"/>
      <c r="AB370" s="210"/>
      <c r="AC370" s="210"/>
      <c r="AD370" s="210"/>
      <c r="AE370" s="210"/>
      <c r="AF370" s="210"/>
      <c r="AG370" s="210" t="s">
        <v>119</v>
      </c>
      <c r="AH370" s="210">
        <v>0</v>
      </c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</row>
    <row r="371" spans="1:60" outlineLevel="1" x14ac:dyDescent="0.2">
      <c r="A371" s="242">
        <v>78</v>
      </c>
      <c r="B371" s="243" t="s">
        <v>450</v>
      </c>
      <c r="C371" s="257" t="s">
        <v>451</v>
      </c>
      <c r="D371" s="244" t="s">
        <v>170</v>
      </c>
      <c r="E371" s="245">
        <v>7.5</v>
      </c>
      <c r="F371" s="246"/>
      <c r="G371" s="247">
        <f>ROUND(E371*F371,2)</f>
        <v>0</v>
      </c>
      <c r="H371" s="246"/>
      <c r="I371" s="247">
        <f>ROUND(E371*H371,2)</f>
        <v>0</v>
      </c>
      <c r="J371" s="246"/>
      <c r="K371" s="247">
        <f>ROUND(E371*J371,2)</f>
        <v>0</v>
      </c>
      <c r="L371" s="247">
        <v>21</v>
      </c>
      <c r="M371" s="247">
        <f>G371*(1+L371/100)</f>
        <v>0</v>
      </c>
      <c r="N371" s="247">
        <v>0.03</v>
      </c>
      <c r="O371" s="247">
        <f>ROUND(E371*N371,2)</f>
        <v>0.23</v>
      </c>
      <c r="P371" s="247">
        <v>0</v>
      </c>
      <c r="Q371" s="247">
        <f>ROUND(E371*P371,2)</f>
        <v>0</v>
      </c>
      <c r="R371" s="247"/>
      <c r="S371" s="247" t="s">
        <v>270</v>
      </c>
      <c r="T371" s="248" t="s">
        <v>393</v>
      </c>
      <c r="U371" s="219">
        <v>0.89</v>
      </c>
      <c r="V371" s="219">
        <f>ROUND(E371*U371,2)</f>
        <v>6.68</v>
      </c>
      <c r="W371" s="219"/>
      <c r="X371" s="219" t="s">
        <v>114</v>
      </c>
      <c r="Y371" s="210"/>
      <c r="Z371" s="210"/>
      <c r="AA371" s="210"/>
      <c r="AB371" s="210"/>
      <c r="AC371" s="210"/>
      <c r="AD371" s="210"/>
      <c r="AE371" s="210"/>
      <c r="AF371" s="210"/>
      <c r="AG371" s="210" t="s">
        <v>115</v>
      </c>
      <c r="AH371" s="210"/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10"/>
      <c r="BB371" s="210"/>
      <c r="BC371" s="210"/>
      <c r="BD371" s="210"/>
      <c r="BE371" s="210"/>
      <c r="BF371" s="210"/>
      <c r="BG371" s="210"/>
      <c r="BH371" s="210"/>
    </row>
    <row r="372" spans="1:60" ht="22.5" outlineLevel="1" x14ac:dyDescent="0.2">
      <c r="A372" s="242">
        <v>79</v>
      </c>
      <c r="B372" s="243" t="s">
        <v>452</v>
      </c>
      <c r="C372" s="257" t="s">
        <v>453</v>
      </c>
      <c r="D372" s="244" t="s">
        <v>170</v>
      </c>
      <c r="E372" s="245">
        <v>3</v>
      </c>
      <c r="F372" s="246"/>
      <c r="G372" s="247">
        <f>ROUND(E372*F372,2)</f>
        <v>0</v>
      </c>
      <c r="H372" s="246"/>
      <c r="I372" s="247">
        <f>ROUND(E372*H372,2)</f>
        <v>0</v>
      </c>
      <c r="J372" s="246"/>
      <c r="K372" s="247">
        <f>ROUND(E372*J372,2)</f>
        <v>0</v>
      </c>
      <c r="L372" s="247">
        <v>21</v>
      </c>
      <c r="M372" s="247">
        <f>G372*(1+L372/100)</f>
        <v>0</v>
      </c>
      <c r="N372" s="247">
        <v>0.03</v>
      </c>
      <c r="O372" s="247">
        <f>ROUND(E372*N372,2)</f>
        <v>0.09</v>
      </c>
      <c r="P372" s="247">
        <v>0</v>
      </c>
      <c r="Q372" s="247">
        <f>ROUND(E372*P372,2)</f>
        <v>0</v>
      </c>
      <c r="R372" s="247"/>
      <c r="S372" s="247" t="s">
        <v>270</v>
      </c>
      <c r="T372" s="248" t="s">
        <v>393</v>
      </c>
      <c r="U372" s="219">
        <v>0.89</v>
      </c>
      <c r="V372" s="219">
        <f>ROUND(E372*U372,2)</f>
        <v>2.67</v>
      </c>
      <c r="W372" s="219"/>
      <c r="X372" s="219" t="s">
        <v>114</v>
      </c>
      <c r="Y372" s="210"/>
      <c r="Z372" s="210"/>
      <c r="AA372" s="210"/>
      <c r="AB372" s="210"/>
      <c r="AC372" s="210"/>
      <c r="AD372" s="210"/>
      <c r="AE372" s="210"/>
      <c r="AF372" s="210"/>
      <c r="AG372" s="210" t="s">
        <v>115</v>
      </c>
      <c r="AH372" s="210"/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</row>
    <row r="373" spans="1:60" ht="22.5" outlineLevel="1" x14ac:dyDescent="0.2">
      <c r="A373" s="231">
        <v>80</v>
      </c>
      <c r="B373" s="232" t="s">
        <v>454</v>
      </c>
      <c r="C373" s="251" t="s">
        <v>455</v>
      </c>
      <c r="D373" s="233" t="s">
        <v>248</v>
      </c>
      <c r="E373" s="234">
        <v>52</v>
      </c>
      <c r="F373" s="235"/>
      <c r="G373" s="236">
        <f>ROUND(E373*F373,2)</f>
        <v>0</v>
      </c>
      <c r="H373" s="235"/>
      <c r="I373" s="236">
        <f>ROUND(E373*H373,2)</f>
        <v>0</v>
      </c>
      <c r="J373" s="235"/>
      <c r="K373" s="236">
        <f>ROUND(E373*J373,2)</f>
        <v>0</v>
      </c>
      <c r="L373" s="236">
        <v>21</v>
      </c>
      <c r="M373" s="236">
        <f>G373*(1+L373/100)</f>
        <v>0</v>
      </c>
      <c r="N373" s="236">
        <v>6.7000000000000004E-2</v>
      </c>
      <c r="O373" s="236">
        <f>ROUND(E373*N373,2)</f>
        <v>3.48</v>
      </c>
      <c r="P373" s="236">
        <v>0</v>
      </c>
      <c r="Q373" s="236">
        <f>ROUND(E373*P373,2)</f>
        <v>0</v>
      </c>
      <c r="R373" s="236" t="s">
        <v>275</v>
      </c>
      <c r="S373" s="236" t="s">
        <v>113</v>
      </c>
      <c r="T373" s="237" t="s">
        <v>113</v>
      </c>
      <c r="U373" s="219">
        <v>0</v>
      </c>
      <c r="V373" s="219">
        <f>ROUND(E373*U373,2)</f>
        <v>0</v>
      </c>
      <c r="W373" s="219"/>
      <c r="X373" s="219" t="s">
        <v>276</v>
      </c>
      <c r="Y373" s="210"/>
      <c r="Z373" s="210"/>
      <c r="AA373" s="210"/>
      <c r="AB373" s="210"/>
      <c r="AC373" s="210"/>
      <c r="AD373" s="210"/>
      <c r="AE373" s="210"/>
      <c r="AF373" s="210"/>
      <c r="AG373" s="210" t="s">
        <v>277</v>
      </c>
      <c r="AH373" s="210"/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</row>
    <row r="374" spans="1:60" outlineLevel="1" x14ac:dyDescent="0.2">
      <c r="A374" s="217"/>
      <c r="B374" s="218"/>
      <c r="C374" s="253" t="s">
        <v>118</v>
      </c>
      <c r="D374" s="220"/>
      <c r="E374" s="221"/>
      <c r="F374" s="219"/>
      <c r="G374" s="219"/>
      <c r="H374" s="219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19"/>
      <c r="U374" s="219"/>
      <c r="V374" s="219"/>
      <c r="W374" s="219"/>
      <c r="X374" s="219"/>
      <c r="Y374" s="210"/>
      <c r="Z374" s="210"/>
      <c r="AA374" s="210"/>
      <c r="AB374" s="210"/>
      <c r="AC374" s="210"/>
      <c r="AD374" s="210"/>
      <c r="AE374" s="210"/>
      <c r="AF374" s="210"/>
      <c r="AG374" s="210" t="s">
        <v>119</v>
      </c>
      <c r="AH374" s="210">
        <v>0</v>
      </c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</row>
    <row r="375" spans="1:60" outlineLevel="1" x14ac:dyDescent="0.2">
      <c r="A375" s="217"/>
      <c r="B375" s="218"/>
      <c r="C375" s="253" t="s">
        <v>456</v>
      </c>
      <c r="D375" s="220"/>
      <c r="E375" s="221">
        <v>16</v>
      </c>
      <c r="F375" s="219"/>
      <c r="G375" s="219"/>
      <c r="H375" s="219"/>
      <c r="I375" s="219"/>
      <c r="J375" s="219"/>
      <c r="K375" s="219"/>
      <c r="L375" s="219"/>
      <c r="M375" s="219"/>
      <c r="N375" s="219"/>
      <c r="O375" s="219"/>
      <c r="P375" s="219"/>
      <c r="Q375" s="219"/>
      <c r="R375" s="219"/>
      <c r="S375" s="219"/>
      <c r="T375" s="219"/>
      <c r="U375" s="219"/>
      <c r="V375" s="219"/>
      <c r="W375" s="219"/>
      <c r="X375" s="219"/>
      <c r="Y375" s="210"/>
      <c r="Z375" s="210"/>
      <c r="AA375" s="210"/>
      <c r="AB375" s="210"/>
      <c r="AC375" s="210"/>
      <c r="AD375" s="210"/>
      <c r="AE375" s="210"/>
      <c r="AF375" s="210"/>
      <c r="AG375" s="210" t="s">
        <v>119</v>
      </c>
      <c r="AH375" s="210">
        <v>0</v>
      </c>
      <c r="AI375" s="210"/>
      <c r="AJ375" s="210"/>
      <c r="AK375" s="210"/>
      <c r="AL375" s="210"/>
      <c r="AM375" s="210"/>
      <c r="AN375" s="210"/>
      <c r="AO375" s="210"/>
      <c r="AP375" s="210"/>
      <c r="AQ375" s="210"/>
      <c r="AR375" s="210"/>
      <c r="AS375" s="210"/>
      <c r="AT375" s="210"/>
      <c r="AU375" s="210"/>
      <c r="AV375" s="210"/>
      <c r="AW375" s="210"/>
      <c r="AX375" s="210"/>
      <c r="AY375" s="210"/>
      <c r="AZ375" s="210"/>
      <c r="BA375" s="210"/>
      <c r="BB375" s="210"/>
      <c r="BC375" s="210"/>
      <c r="BD375" s="210"/>
      <c r="BE375" s="210"/>
      <c r="BF375" s="210"/>
      <c r="BG375" s="210"/>
      <c r="BH375" s="210"/>
    </row>
    <row r="376" spans="1:60" outlineLevel="1" x14ac:dyDescent="0.2">
      <c r="A376" s="217"/>
      <c r="B376" s="218"/>
      <c r="C376" s="253" t="s">
        <v>124</v>
      </c>
      <c r="D376" s="220"/>
      <c r="E376" s="221"/>
      <c r="F376" s="219"/>
      <c r="G376" s="219"/>
      <c r="H376" s="219"/>
      <c r="I376" s="219"/>
      <c r="J376" s="219"/>
      <c r="K376" s="219"/>
      <c r="L376" s="219"/>
      <c r="M376" s="219"/>
      <c r="N376" s="219"/>
      <c r="O376" s="219"/>
      <c r="P376" s="219"/>
      <c r="Q376" s="219"/>
      <c r="R376" s="219"/>
      <c r="S376" s="219"/>
      <c r="T376" s="219"/>
      <c r="U376" s="219"/>
      <c r="V376" s="219"/>
      <c r="W376" s="219"/>
      <c r="X376" s="219"/>
      <c r="Y376" s="210"/>
      <c r="Z376" s="210"/>
      <c r="AA376" s="210"/>
      <c r="AB376" s="210"/>
      <c r="AC376" s="210"/>
      <c r="AD376" s="210"/>
      <c r="AE376" s="210"/>
      <c r="AF376" s="210"/>
      <c r="AG376" s="210" t="s">
        <v>119</v>
      </c>
      <c r="AH376" s="210">
        <v>0</v>
      </c>
      <c r="AI376" s="210"/>
      <c r="AJ376" s="210"/>
      <c r="AK376" s="210"/>
      <c r="AL376" s="210"/>
      <c r="AM376" s="210"/>
      <c r="AN376" s="210"/>
      <c r="AO376" s="210"/>
      <c r="AP376" s="210"/>
      <c r="AQ376" s="210"/>
      <c r="AR376" s="210"/>
      <c r="AS376" s="210"/>
      <c r="AT376" s="210"/>
      <c r="AU376" s="210"/>
      <c r="AV376" s="210"/>
      <c r="AW376" s="210"/>
      <c r="AX376" s="210"/>
      <c r="AY376" s="210"/>
      <c r="AZ376" s="210"/>
      <c r="BA376" s="210"/>
      <c r="BB376" s="210"/>
      <c r="BC376" s="210"/>
      <c r="BD376" s="210"/>
      <c r="BE376" s="210"/>
      <c r="BF376" s="210"/>
      <c r="BG376" s="210"/>
      <c r="BH376" s="210"/>
    </row>
    <row r="377" spans="1:60" outlineLevel="1" x14ac:dyDescent="0.2">
      <c r="A377" s="217"/>
      <c r="B377" s="218"/>
      <c r="C377" s="253" t="s">
        <v>457</v>
      </c>
      <c r="D377" s="220"/>
      <c r="E377" s="221">
        <v>10</v>
      </c>
      <c r="F377" s="219"/>
      <c r="G377" s="219"/>
      <c r="H377" s="219"/>
      <c r="I377" s="219"/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  <c r="T377" s="219"/>
      <c r="U377" s="219"/>
      <c r="V377" s="219"/>
      <c r="W377" s="219"/>
      <c r="X377" s="219"/>
      <c r="Y377" s="210"/>
      <c r="Z377" s="210"/>
      <c r="AA377" s="210"/>
      <c r="AB377" s="210"/>
      <c r="AC377" s="210"/>
      <c r="AD377" s="210"/>
      <c r="AE377" s="210"/>
      <c r="AF377" s="210"/>
      <c r="AG377" s="210" t="s">
        <v>119</v>
      </c>
      <c r="AH377" s="210">
        <v>0</v>
      </c>
      <c r="AI377" s="210"/>
      <c r="AJ377" s="210"/>
      <c r="AK377" s="210"/>
      <c r="AL377" s="210"/>
      <c r="AM377" s="210"/>
      <c r="AN377" s="210"/>
      <c r="AO377" s="210"/>
      <c r="AP377" s="210"/>
      <c r="AQ377" s="210"/>
      <c r="AR377" s="210"/>
      <c r="AS377" s="210"/>
      <c r="AT377" s="210"/>
      <c r="AU377" s="210"/>
      <c r="AV377" s="210"/>
      <c r="AW377" s="210"/>
      <c r="AX377" s="210"/>
      <c r="AY377" s="210"/>
      <c r="AZ377" s="210"/>
      <c r="BA377" s="210"/>
      <c r="BB377" s="210"/>
      <c r="BC377" s="210"/>
      <c r="BD377" s="210"/>
      <c r="BE377" s="210"/>
      <c r="BF377" s="210"/>
      <c r="BG377" s="210"/>
      <c r="BH377" s="210"/>
    </row>
    <row r="378" spans="1:60" outlineLevel="1" x14ac:dyDescent="0.2">
      <c r="A378" s="217"/>
      <c r="B378" s="218"/>
      <c r="C378" s="254" t="s">
        <v>458</v>
      </c>
      <c r="D378" s="222"/>
      <c r="E378" s="223">
        <v>26</v>
      </c>
      <c r="F378" s="219"/>
      <c r="G378" s="219"/>
      <c r="H378" s="219"/>
      <c r="I378" s="219"/>
      <c r="J378" s="219"/>
      <c r="K378" s="219"/>
      <c r="L378" s="219"/>
      <c r="M378" s="219"/>
      <c r="N378" s="219"/>
      <c r="O378" s="219"/>
      <c r="P378" s="219"/>
      <c r="Q378" s="219"/>
      <c r="R378" s="219"/>
      <c r="S378" s="219"/>
      <c r="T378" s="219"/>
      <c r="U378" s="219"/>
      <c r="V378" s="219"/>
      <c r="W378" s="219"/>
      <c r="X378" s="219"/>
      <c r="Y378" s="210"/>
      <c r="Z378" s="210"/>
      <c r="AA378" s="210"/>
      <c r="AB378" s="210"/>
      <c r="AC378" s="210"/>
      <c r="AD378" s="210"/>
      <c r="AE378" s="210"/>
      <c r="AF378" s="210"/>
      <c r="AG378" s="210" t="s">
        <v>119</v>
      </c>
      <c r="AH378" s="210">
        <v>4</v>
      </c>
      <c r="AI378" s="210"/>
      <c r="AJ378" s="210"/>
      <c r="AK378" s="210"/>
      <c r="AL378" s="210"/>
      <c r="AM378" s="210"/>
      <c r="AN378" s="210"/>
      <c r="AO378" s="210"/>
      <c r="AP378" s="210"/>
      <c r="AQ378" s="210"/>
      <c r="AR378" s="210"/>
      <c r="AS378" s="210"/>
      <c r="AT378" s="210"/>
      <c r="AU378" s="210"/>
      <c r="AV378" s="210"/>
      <c r="AW378" s="210"/>
      <c r="AX378" s="210"/>
      <c r="AY378" s="210"/>
      <c r="AZ378" s="210"/>
      <c r="BA378" s="210"/>
      <c r="BB378" s="210"/>
      <c r="BC378" s="210"/>
      <c r="BD378" s="210"/>
      <c r="BE378" s="210"/>
      <c r="BF378" s="210"/>
      <c r="BG378" s="210"/>
      <c r="BH378" s="210"/>
    </row>
    <row r="379" spans="1:60" ht="22.5" outlineLevel="1" x14ac:dyDescent="0.2">
      <c r="A379" s="231">
        <v>81</v>
      </c>
      <c r="B379" s="232" t="s">
        <v>459</v>
      </c>
      <c r="C379" s="251" t="s">
        <v>460</v>
      </c>
      <c r="D379" s="233" t="s">
        <v>248</v>
      </c>
      <c r="E379" s="234">
        <v>52</v>
      </c>
      <c r="F379" s="235"/>
      <c r="G379" s="236">
        <f>ROUND(E379*F379,2)</f>
        <v>0</v>
      </c>
      <c r="H379" s="235"/>
      <c r="I379" s="236">
        <f>ROUND(E379*H379,2)</f>
        <v>0</v>
      </c>
      <c r="J379" s="235"/>
      <c r="K379" s="236">
        <f>ROUND(E379*J379,2)</f>
        <v>0</v>
      </c>
      <c r="L379" s="236">
        <v>21</v>
      </c>
      <c r="M379" s="236">
        <f>G379*(1+L379/100)</f>
        <v>0</v>
      </c>
      <c r="N379" s="236">
        <v>6.7000000000000004E-2</v>
      </c>
      <c r="O379" s="236">
        <f>ROUND(E379*N379,2)</f>
        <v>3.48</v>
      </c>
      <c r="P379" s="236">
        <v>0</v>
      </c>
      <c r="Q379" s="236">
        <f>ROUND(E379*P379,2)</f>
        <v>0</v>
      </c>
      <c r="R379" s="236" t="s">
        <v>275</v>
      </c>
      <c r="S379" s="236" t="s">
        <v>113</v>
      </c>
      <c r="T379" s="237" t="s">
        <v>113</v>
      </c>
      <c r="U379" s="219">
        <v>0</v>
      </c>
      <c r="V379" s="219">
        <f>ROUND(E379*U379,2)</f>
        <v>0</v>
      </c>
      <c r="W379" s="219"/>
      <c r="X379" s="219" t="s">
        <v>276</v>
      </c>
      <c r="Y379" s="210"/>
      <c r="Z379" s="210"/>
      <c r="AA379" s="210"/>
      <c r="AB379" s="210"/>
      <c r="AC379" s="210"/>
      <c r="AD379" s="210"/>
      <c r="AE379" s="210"/>
      <c r="AF379" s="210"/>
      <c r="AG379" s="210" t="s">
        <v>277</v>
      </c>
      <c r="AH379" s="210"/>
      <c r="AI379" s="210"/>
      <c r="AJ379" s="210"/>
      <c r="AK379" s="210"/>
      <c r="AL379" s="210"/>
      <c r="AM379" s="210"/>
      <c r="AN379" s="210"/>
      <c r="AO379" s="210"/>
      <c r="AP379" s="210"/>
      <c r="AQ379" s="210"/>
      <c r="AR379" s="210"/>
      <c r="AS379" s="210"/>
      <c r="AT379" s="210"/>
      <c r="AU379" s="210"/>
      <c r="AV379" s="210"/>
      <c r="AW379" s="210"/>
      <c r="AX379" s="210"/>
      <c r="AY379" s="210"/>
      <c r="AZ379" s="210"/>
      <c r="BA379" s="210"/>
      <c r="BB379" s="210"/>
      <c r="BC379" s="210"/>
      <c r="BD379" s="210"/>
      <c r="BE379" s="210"/>
      <c r="BF379" s="210"/>
      <c r="BG379" s="210"/>
      <c r="BH379" s="210"/>
    </row>
    <row r="380" spans="1:60" outlineLevel="1" x14ac:dyDescent="0.2">
      <c r="A380" s="217"/>
      <c r="B380" s="218"/>
      <c r="C380" s="253" t="s">
        <v>118</v>
      </c>
      <c r="D380" s="220"/>
      <c r="E380" s="221"/>
      <c r="F380" s="219"/>
      <c r="G380" s="219"/>
      <c r="H380" s="219"/>
      <c r="I380" s="219"/>
      <c r="J380" s="219"/>
      <c r="K380" s="219"/>
      <c r="L380" s="219"/>
      <c r="M380" s="219"/>
      <c r="N380" s="219"/>
      <c r="O380" s="219"/>
      <c r="P380" s="219"/>
      <c r="Q380" s="219"/>
      <c r="R380" s="219"/>
      <c r="S380" s="219"/>
      <c r="T380" s="219"/>
      <c r="U380" s="219"/>
      <c r="V380" s="219"/>
      <c r="W380" s="219"/>
      <c r="X380" s="219"/>
      <c r="Y380" s="210"/>
      <c r="Z380" s="210"/>
      <c r="AA380" s="210"/>
      <c r="AB380" s="210"/>
      <c r="AC380" s="210"/>
      <c r="AD380" s="210"/>
      <c r="AE380" s="210"/>
      <c r="AF380" s="210"/>
      <c r="AG380" s="210" t="s">
        <v>119</v>
      </c>
      <c r="AH380" s="210">
        <v>0</v>
      </c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10"/>
      <c r="BC380" s="210"/>
      <c r="BD380" s="210"/>
      <c r="BE380" s="210"/>
      <c r="BF380" s="210"/>
      <c r="BG380" s="210"/>
      <c r="BH380" s="210"/>
    </row>
    <row r="381" spans="1:60" outlineLevel="1" x14ac:dyDescent="0.2">
      <c r="A381" s="217"/>
      <c r="B381" s="218"/>
      <c r="C381" s="253" t="s">
        <v>456</v>
      </c>
      <c r="D381" s="220"/>
      <c r="E381" s="221">
        <v>16</v>
      </c>
      <c r="F381" s="219"/>
      <c r="G381" s="219"/>
      <c r="H381" s="219"/>
      <c r="I381" s="219"/>
      <c r="J381" s="219"/>
      <c r="K381" s="219"/>
      <c r="L381" s="219"/>
      <c r="M381" s="219"/>
      <c r="N381" s="219"/>
      <c r="O381" s="219"/>
      <c r="P381" s="219"/>
      <c r="Q381" s="219"/>
      <c r="R381" s="219"/>
      <c r="S381" s="219"/>
      <c r="T381" s="219"/>
      <c r="U381" s="219"/>
      <c r="V381" s="219"/>
      <c r="W381" s="219"/>
      <c r="X381" s="219"/>
      <c r="Y381" s="210"/>
      <c r="Z381" s="210"/>
      <c r="AA381" s="210"/>
      <c r="AB381" s="210"/>
      <c r="AC381" s="210"/>
      <c r="AD381" s="210"/>
      <c r="AE381" s="210"/>
      <c r="AF381" s="210"/>
      <c r="AG381" s="210" t="s">
        <v>119</v>
      </c>
      <c r="AH381" s="210">
        <v>0</v>
      </c>
      <c r="AI381" s="210"/>
      <c r="AJ381" s="210"/>
      <c r="AK381" s="210"/>
      <c r="AL381" s="210"/>
      <c r="AM381" s="210"/>
      <c r="AN381" s="210"/>
      <c r="AO381" s="210"/>
      <c r="AP381" s="210"/>
      <c r="AQ381" s="210"/>
      <c r="AR381" s="210"/>
      <c r="AS381" s="210"/>
      <c r="AT381" s="210"/>
      <c r="AU381" s="210"/>
      <c r="AV381" s="210"/>
      <c r="AW381" s="210"/>
      <c r="AX381" s="210"/>
      <c r="AY381" s="210"/>
      <c r="AZ381" s="210"/>
      <c r="BA381" s="210"/>
      <c r="BB381" s="210"/>
      <c r="BC381" s="210"/>
      <c r="BD381" s="210"/>
      <c r="BE381" s="210"/>
      <c r="BF381" s="210"/>
      <c r="BG381" s="210"/>
      <c r="BH381" s="210"/>
    </row>
    <row r="382" spans="1:60" outlineLevel="1" x14ac:dyDescent="0.2">
      <c r="A382" s="217"/>
      <c r="B382" s="218"/>
      <c r="C382" s="253" t="s">
        <v>124</v>
      </c>
      <c r="D382" s="220"/>
      <c r="E382" s="221"/>
      <c r="F382" s="219"/>
      <c r="G382" s="219"/>
      <c r="H382" s="219"/>
      <c r="I382" s="219"/>
      <c r="J382" s="219"/>
      <c r="K382" s="219"/>
      <c r="L382" s="219"/>
      <c r="M382" s="219"/>
      <c r="N382" s="219"/>
      <c r="O382" s="219"/>
      <c r="P382" s="219"/>
      <c r="Q382" s="219"/>
      <c r="R382" s="219"/>
      <c r="S382" s="219"/>
      <c r="T382" s="219"/>
      <c r="U382" s="219"/>
      <c r="V382" s="219"/>
      <c r="W382" s="219"/>
      <c r="X382" s="219"/>
      <c r="Y382" s="210"/>
      <c r="Z382" s="210"/>
      <c r="AA382" s="210"/>
      <c r="AB382" s="210"/>
      <c r="AC382" s="210"/>
      <c r="AD382" s="210"/>
      <c r="AE382" s="210"/>
      <c r="AF382" s="210"/>
      <c r="AG382" s="210" t="s">
        <v>119</v>
      </c>
      <c r="AH382" s="210">
        <v>0</v>
      </c>
      <c r="AI382" s="210"/>
      <c r="AJ382" s="210"/>
      <c r="AK382" s="210"/>
      <c r="AL382" s="210"/>
      <c r="AM382" s="210"/>
      <c r="AN382" s="210"/>
      <c r="AO382" s="210"/>
      <c r="AP382" s="210"/>
      <c r="AQ382" s="210"/>
      <c r="AR382" s="210"/>
      <c r="AS382" s="210"/>
      <c r="AT382" s="210"/>
      <c r="AU382" s="210"/>
      <c r="AV382" s="210"/>
      <c r="AW382" s="210"/>
      <c r="AX382" s="210"/>
      <c r="AY382" s="210"/>
      <c r="AZ382" s="210"/>
      <c r="BA382" s="210"/>
      <c r="BB382" s="210"/>
      <c r="BC382" s="210"/>
      <c r="BD382" s="210"/>
      <c r="BE382" s="210"/>
      <c r="BF382" s="210"/>
      <c r="BG382" s="210"/>
      <c r="BH382" s="210"/>
    </row>
    <row r="383" spans="1:60" outlineLevel="1" x14ac:dyDescent="0.2">
      <c r="A383" s="217"/>
      <c r="B383" s="218"/>
      <c r="C383" s="253" t="s">
        <v>457</v>
      </c>
      <c r="D383" s="220"/>
      <c r="E383" s="221">
        <v>10</v>
      </c>
      <c r="F383" s="219"/>
      <c r="G383" s="219"/>
      <c r="H383" s="219"/>
      <c r="I383" s="219"/>
      <c r="J383" s="219"/>
      <c r="K383" s="219"/>
      <c r="L383" s="219"/>
      <c r="M383" s="219"/>
      <c r="N383" s="219"/>
      <c r="O383" s="219"/>
      <c r="P383" s="219"/>
      <c r="Q383" s="219"/>
      <c r="R383" s="219"/>
      <c r="S383" s="219"/>
      <c r="T383" s="219"/>
      <c r="U383" s="219"/>
      <c r="V383" s="219"/>
      <c r="W383" s="219"/>
      <c r="X383" s="219"/>
      <c r="Y383" s="210"/>
      <c r="Z383" s="210"/>
      <c r="AA383" s="210"/>
      <c r="AB383" s="210"/>
      <c r="AC383" s="210"/>
      <c r="AD383" s="210"/>
      <c r="AE383" s="210"/>
      <c r="AF383" s="210"/>
      <c r="AG383" s="210" t="s">
        <v>119</v>
      </c>
      <c r="AH383" s="210">
        <v>0</v>
      </c>
      <c r="AI383" s="210"/>
      <c r="AJ383" s="210"/>
      <c r="AK383" s="210"/>
      <c r="AL383" s="210"/>
      <c r="AM383" s="210"/>
      <c r="AN383" s="210"/>
      <c r="AO383" s="210"/>
      <c r="AP383" s="210"/>
      <c r="AQ383" s="210"/>
      <c r="AR383" s="210"/>
      <c r="AS383" s="210"/>
      <c r="AT383" s="210"/>
      <c r="AU383" s="210"/>
      <c r="AV383" s="210"/>
      <c r="AW383" s="210"/>
      <c r="AX383" s="210"/>
      <c r="AY383" s="210"/>
      <c r="AZ383" s="210"/>
      <c r="BA383" s="210"/>
      <c r="BB383" s="210"/>
      <c r="BC383" s="210"/>
      <c r="BD383" s="210"/>
      <c r="BE383" s="210"/>
      <c r="BF383" s="210"/>
      <c r="BG383" s="210"/>
      <c r="BH383" s="210"/>
    </row>
    <row r="384" spans="1:60" outlineLevel="1" x14ac:dyDescent="0.2">
      <c r="A384" s="217"/>
      <c r="B384" s="218"/>
      <c r="C384" s="254" t="s">
        <v>458</v>
      </c>
      <c r="D384" s="222"/>
      <c r="E384" s="223">
        <v>26</v>
      </c>
      <c r="F384" s="219"/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0"/>
      <c r="Z384" s="210"/>
      <c r="AA384" s="210"/>
      <c r="AB384" s="210"/>
      <c r="AC384" s="210"/>
      <c r="AD384" s="210"/>
      <c r="AE384" s="210"/>
      <c r="AF384" s="210"/>
      <c r="AG384" s="210" t="s">
        <v>119</v>
      </c>
      <c r="AH384" s="210">
        <v>4</v>
      </c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</row>
    <row r="385" spans="1:60" x14ac:dyDescent="0.2">
      <c r="A385" s="225" t="s">
        <v>107</v>
      </c>
      <c r="B385" s="226" t="s">
        <v>66</v>
      </c>
      <c r="C385" s="250" t="s">
        <v>67</v>
      </c>
      <c r="D385" s="227"/>
      <c r="E385" s="228"/>
      <c r="F385" s="229"/>
      <c r="G385" s="229">
        <f>SUMIF(AG386:AG388,"&lt;&gt;NOR",G386:G388)</f>
        <v>0</v>
      </c>
      <c r="H385" s="229"/>
      <c r="I385" s="229">
        <f>SUM(I386:I388)</f>
        <v>0</v>
      </c>
      <c r="J385" s="229"/>
      <c r="K385" s="229">
        <f>SUM(K386:K388)</f>
        <v>0</v>
      </c>
      <c r="L385" s="229"/>
      <c r="M385" s="229">
        <f>SUM(M386:M388)</f>
        <v>0</v>
      </c>
      <c r="N385" s="229"/>
      <c r="O385" s="229">
        <f>SUM(O386:O388)</f>
        <v>9.9999999999999992E-2</v>
      </c>
      <c r="P385" s="229"/>
      <c r="Q385" s="229">
        <f>SUM(Q386:Q388)</f>
        <v>0</v>
      </c>
      <c r="R385" s="229"/>
      <c r="S385" s="229"/>
      <c r="T385" s="230"/>
      <c r="U385" s="224"/>
      <c r="V385" s="224">
        <f>SUM(V386:V388)</f>
        <v>0.89</v>
      </c>
      <c r="W385" s="224"/>
      <c r="X385" s="224"/>
      <c r="AG385" t="s">
        <v>108</v>
      </c>
    </row>
    <row r="386" spans="1:60" outlineLevel="1" x14ac:dyDescent="0.2">
      <c r="A386" s="231">
        <v>82</v>
      </c>
      <c r="B386" s="232" t="s">
        <v>461</v>
      </c>
      <c r="C386" s="251" t="s">
        <v>462</v>
      </c>
      <c r="D386" s="233" t="s">
        <v>248</v>
      </c>
      <c r="E386" s="234">
        <v>1</v>
      </c>
      <c r="F386" s="235"/>
      <c r="G386" s="236">
        <f>ROUND(E386*F386,2)</f>
        <v>0</v>
      </c>
      <c r="H386" s="235"/>
      <c r="I386" s="236">
        <f>ROUND(E386*H386,2)</f>
        <v>0</v>
      </c>
      <c r="J386" s="235"/>
      <c r="K386" s="236">
        <f>ROUND(E386*J386,2)</f>
        <v>0</v>
      </c>
      <c r="L386" s="236">
        <v>21</v>
      </c>
      <c r="M386" s="236">
        <f>G386*(1+L386/100)</f>
        <v>0</v>
      </c>
      <c r="N386" s="236">
        <v>7.1300000000000001E-3</v>
      </c>
      <c r="O386" s="236">
        <f>ROUND(E386*N386,2)</f>
        <v>0.01</v>
      </c>
      <c r="P386" s="236">
        <v>0</v>
      </c>
      <c r="Q386" s="236">
        <f>ROUND(E386*P386,2)</f>
        <v>0</v>
      </c>
      <c r="R386" s="236" t="s">
        <v>463</v>
      </c>
      <c r="S386" s="236" t="s">
        <v>113</v>
      </c>
      <c r="T386" s="237" t="s">
        <v>113</v>
      </c>
      <c r="U386" s="219">
        <v>0.89</v>
      </c>
      <c r="V386" s="219">
        <f>ROUND(E386*U386,2)</f>
        <v>0.89</v>
      </c>
      <c r="W386" s="219"/>
      <c r="X386" s="219" t="s">
        <v>114</v>
      </c>
      <c r="Y386" s="210"/>
      <c r="Z386" s="210"/>
      <c r="AA386" s="210"/>
      <c r="AB386" s="210"/>
      <c r="AC386" s="210"/>
      <c r="AD386" s="210"/>
      <c r="AE386" s="210"/>
      <c r="AF386" s="210"/>
      <c r="AG386" s="210" t="s">
        <v>115</v>
      </c>
      <c r="AH386" s="210"/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</row>
    <row r="387" spans="1:60" outlineLevel="1" x14ac:dyDescent="0.2">
      <c r="A387" s="217"/>
      <c r="B387" s="218"/>
      <c r="C387" s="253" t="s">
        <v>464</v>
      </c>
      <c r="D387" s="220"/>
      <c r="E387" s="221">
        <v>1</v>
      </c>
      <c r="F387" s="219"/>
      <c r="G387" s="219"/>
      <c r="H387" s="219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19"/>
      <c r="U387" s="219"/>
      <c r="V387" s="219"/>
      <c r="W387" s="219"/>
      <c r="X387" s="219"/>
      <c r="Y387" s="210"/>
      <c r="Z387" s="210"/>
      <c r="AA387" s="210"/>
      <c r="AB387" s="210"/>
      <c r="AC387" s="210"/>
      <c r="AD387" s="210"/>
      <c r="AE387" s="210"/>
      <c r="AF387" s="210"/>
      <c r="AG387" s="210" t="s">
        <v>119</v>
      </c>
      <c r="AH387" s="210">
        <v>0</v>
      </c>
      <c r="AI387" s="210"/>
      <c r="AJ387" s="210"/>
      <c r="AK387" s="210"/>
      <c r="AL387" s="210"/>
      <c r="AM387" s="210"/>
      <c r="AN387" s="210"/>
      <c r="AO387" s="210"/>
      <c r="AP387" s="210"/>
      <c r="AQ387" s="210"/>
      <c r="AR387" s="210"/>
      <c r="AS387" s="210"/>
      <c r="AT387" s="210"/>
      <c r="AU387" s="210"/>
      <c r="AV387" s="210"/>
      <c r="AW387" s="210"/>
      <c r="AX387" s="210"/>
      <c r="AY387" s="210"/>
      <c r="AZ387" s="210"/>
      <c r="BA387" s="210"/>
      <c r="BB387" s="210"/>
      <c r="BC387" s="210"/>
      <c r="BD387" s="210"/>
      <c r="BE387" s="210"/>
      <c r="BF387" s="210"/>
      <c r="BG387" s="210"/>
      <c r="BH387" s="210"/>
    </row>
    <row r="388" spans="1:60" outlineLevel="1" x14ac:dyDescent="0.2">
      <c r="A388" s="242">
        <v>83</v>
      </c>
      <c r="B388" s="243" t="s">
        <v>465</v>
      </c>
      <c r="C388" s="257" t="s">
        <v>466</v>
      </c>
      <c r="D388" s="244" t="s">
        <v>248</v>
      </c>
      <c r="E388" s="245">
        <v>1</v>
      </c>
      <c r="F388" s="246"/>
      <c r="G388" s="247">
        <f>ROUND(E388*F388,2)</f>
        <v>0</v>
      </c>
      <c r="H388" s="246"/>
      <c r="I388" s="247">
        <f>ROUND(E388*H388,2)</f>
        <v>0</v>
      </c>
      <c r="J388" s="246"/>
      <c r="K388" s="247">
        <f>ROUND(E388*J388,2)</f>
        <v>0</v>
      </c>
      <c r="L388" s="247">
        <v>21</v>
      </c>
      <c r="M388" s="247">
        <f>G388*(1+L388/100)</f>
        <v>0</v>
      </c>
      <c r="N388" s="247">
        <v>8.5000000000000006E-2</v>
      </c>
      <c r="O388" s="247">
        <f>ROUND(E388*N388,2)</f>
        <v>0.09</v>
      </c>
      <c r="P388" s="247">
        <v>0</v>
      </c>
      <c r="Q388" s="247">
        <f>ROUND(E388*P388,2)</f>
        <v>0</v>
      </c>
      <c r="R388" s="247" t="s">
        <v>275</v>
      </c>
      <c r="S388" s="247" t="s">
        <v>113</v>
      </c>
      <c r="T388" s="248" t="s">
        <v>113</v>
      </c>
      <c r="U388" s="219">
        <v>0</v>
      </c>
      <c r="V388" s="219">
        <f>ROUND(E388*U388,2)</f>
        <v>0</v>
      </c>
      <c r="W388" s="219"/>
      <c r="X388" s="219" t="s">
        <v>276</v>
      </c>
      <c r="Y388" s="210"/>
      <c r="Z388" s="210"/>
      <c r="AA388" s="210"/>
      <c r="AB388" s="210"/>
      <c r="AC388" s="210"/>
      <c r="AD388" s="210"/>
      <c r="AE388" s="210"/>
      <c r="AF388" s="210"/>
      <c r="AG388" s="210" t="s">
        <v>277</v>
      </c>
      <c r="AH388" s="210"/>
      <c r="AI388" s="210"/>
      <c r="AJ388" s="210"/>
      <c r="AK388" s="210"/>
      <c r="AL388" s="210"/>
      <c r="AM388" s="210"/>
      <c r="AN388" s="210"/>
      <c r="AO388" s="210"/>
      <c r="AP388" s="210"/>
      <c r="AQ388" s="210"/>
      <c r="AR388" s="210"/>
      <c r="AS388" s="210"/>
      <c r="AT388" s="210"/>
      <c r="AU388" s="210"/>
      <c r="AV388" s="210"/>
      <c r="AW388" s="210"/>
      <c r="AX388" s="210"/>
      <c r="AY388" s="210"/>
      <c r="AZ388" s="210"/>
      <c r="BA388" s="210"/>
      <c r="BB388" s="210"/>
      <c r="BC388" s="210"/>
      <c r="BD388" s="210"/>
      <c r="BE388" s="210"/>
      <c r="BF388" s="210"/>
      <c r="BG388" s="210"/>
      <c r="BH388" s="210"/>
    </row>
    <row r="389" spans="1:60" x14ac:dyDescent="0.2">
      <c r="A389" s="225" t="s">
        <v>107</v>
      </c>
      <c r="B389" s="226" t="s">
        <v>68</v>
      </c>
      <c r="C389" s="250" t="s">
        <v>69</v>
      </c>
      <c r="D389" s="227"/>
      <c r="E389" s="228"/>
      <c r="F389" s="229"/>
      <c r="G389" s="229">
        <f>SUMIF(AG390:AG392,"&lt;&gt;NOR",G390:G392)</f>
        <v>0</v>
      </c>
      <c r="H389" s="229"/>
      <c r="I389" s="229">
        <f>SUM(I390:I392)</f>
        <v>0</v>
      </c>
      <c r="J389" s="229"/>
      <c r="K389" s="229">
        <f>SUM(K390:K392)</f>
        <v>0</v>
      </c>
      <c r="L389" s="229"/>
      <c r="M389" s="229">
        <f>SUM(M390:M392)</f>
        <v>0</v>
      </c>
      <c r="N389" s="229"/>
      <c r="O389" s="229">
        <f>SUM(O390:O392)</f>
        <v>0</v>
      </c>
      <c r="P389" s="229"/>
      <c r="Q389" s="229">
        <f>SUM(Q390:Q392)</f>
        <v>0.08</v>
      </c>
      <c r="R389" s="229"/>
      <c r="S389" s="229"/>
      <c r="T389" s="230"/>
      <c r="U389" s="224"/>
      <c r="V389" s="224">
        <f>SUM(V390:V392)</f>
        <v>0.59</v>
      </c>
      <c r="W389" s="224"/>
      <c r="X389" s="224"/>
      <c r="AG389" t="s">
        <v>108</v>
      </c>
    </row>
    <row r="390" spans="1:60" ht="33.75" outlineLevel="1" x14ac:dyDescent="0.2">
      <c r="A390" s="231">
        <v>84</v>
      </c>
      <c r="B390" s="232" t="s">
        <v>467</v>
      </c>
      <c r="C390" s="251" t="s">
        <v>468</v>
      </c>
      <c r="D390" s="233" t="s">
        <v>248</v>
      </c>
      <c r="E390" s="234">
        <v>1</v>
      </c>
      <c r="F390" s="235"/>
      <c r="G390" s="236">
        <f>ROUND(E390*F390,2)</f>
        <v>0</v>
      </c>
      <c r="H390" s="235"/>
      <c r="I390" s="236">
        <f>ROUND(E390*H390,2)</f>
        <v>0</v>
      </c>
      <c r="J390" s="235"/>
      <c r="K390" s="236">
        <f>ROUND(E390*J390,2)</f>
        <v>0</v>
      </c>
      <c r="L390" s="236">
        <v>21</v>
      </c>
      <c r="M390" s="236">
        <f>G390*(1+L390/100)</f>
        <v>0</v>
      </c>
      <c r="N390" s="236">
        <v>0</v>
      </c>
      <c r="O390" s="236">
        <f>ROUND(E390*N390,2)</f>
        <v>0</v>
      </c>
      <c r="P390" s="236">
        <v>8.2000000000000003E-2</v>
      </c>
      <c r="Q390" s="236">
        <f>ROUND(E390*P390,2)</f>
        <v>0.08</v>
      </c>
      <c r="R390" s="236" t="s">
        <v>112</v>
      </c>
      <c r="S390" s="236" t="s">
        <v>113</v>
      </c>
      <c r="T390" s="237" t="s">
        <v>113</v>
      </c>
      <c r="U390" s="219">
        <v>0.58799999999999997</v>
      </c>
      <c r="V390" s="219">
        <f>ROUND(E390*U390,2)</f>
        <v>0.59</v>
      </c>
      <c r="W390" s="219"/>
      <c r="X390" s="219" t="s">
        <v>114</v>
      </c>
      <c r="Y390" s="210"/>
      <c r="Z390" s="210"/>
      <c r="AA390" s="210"/>
      <c r="AB390" s="210"/>
      <c r="AC390" s="210"/>
      <c r="AD390" s="210"/>
      <c r="AE390" s="210"/>
      <c r="AF390" s="210"/>
      <c r="AG390" s="210" t="s">
        <v>115</v>
      </c>
      <c r="AH390" s="210"/>
      <c r="AI390" s="210"/>
      <c r="AJ390" s="210"/>
      <c r="AK390" s="210"/>
      <c r="AL390" s="210"/>
      <c r="AM390" s="210"/>
      <c r="AN390" s="210"/>
      <c r="AO390" s="210"/>
      <c r="AP390" s="210"/>
      <c r="AQ390" s="210"/>
      <c r="AR390" s="210"/>
      <c r="AS390" s="210"/>
      <c r="AT390" s="210"/>
      <c r="AU390" s="210"/>
      <c r="AV390" s="210"/>
      <c r="AW390" s="210"/>
      <c r="AX390" s="210"/>
      <c r="AY390" s="210"/>
      <c r="AZ390" s="210"/>
      <c r="BA390" s="210"/>
      <c r="BB390" s="210"/>
      <c r="BC390" s="210"/>
      <c r="BD390" s="210"/>
      <c r="BE390" s="210"/>
      <c r="BF390" s="210"/>
      <c r="BG390" s="210"/>
      <c r="BH390" s="210"/>
    </row>
    <row r="391" spans="1:60" outlineLevel="1" x14ac:dyDescent="0.2">
      <c r="A391" s="217"/>
      <c r="B391" s="218"/>
      <c r="C391" s="252" t="s">
        <v>469</v>
      </c>
      <c r="D391" s="238"/>
      <c r="E391" s="238"/>
      <c r="F391" s="238"/>
      <c r="G391" s="238"/>
      <c r="H391" s="219"/>
      <c r="I391" s="219"/>
      <c r="J391" s="219"/>
      <c r="K391" s="219"/>
      <c r="L391" s="219"/>
      <c r="M391" s="219"/>
      <c r="N391" s="219"/>
      <c r="O391" s="219"/>
      <c r="P391" s="219"/>
      <c r="Q391" s="219"/>
      <c r="R391" s="219"/>
      <c r="S391" s="219"/>
      <c r="T391" s="219"/>
      <c r="U391" s="219"/>
      <c r="V391" s="219"/>
      <c r="W391" s="219"/>
      <c r="X391" s="219"/>
      <c r="Y391" s="210"/>
      <c r="Z391" s="210"/>
      <c r="AA391" s="210"/>
      <c r="AB391" s="210"/>
      <c r="AC391" s="210"/>
      <c r="AD391" s="210"/>
      <c r="AE391" s="210"/>
      <c r="AF391" s="210"/>
      <c r="AG391" s="210" t="s">
        <v>117</v>
      </c>
      <c r="AH391" s="210"/>
      <c r="AI391" s="210"/>
      <c r="AJ391" s="210"/>
      <c r="AK391" s="210"/>
      <c r="AL391" s="210"/>
      <c r="AM391" s="210"/>
      <c r="AN391" s="210"/>
      <c r="AO391" s="210"/>
      <c r="AP391" s="210"/>
      <c r="AQ391" s="210"/>
      <c r="AR391" s="210"/>
      <c r="AS391" s="210"/>
      <c r="AT391" s="210"/>
      <c r="AU391" s="210"/>
      <c r="AV391" s="210"/>
      <c r="AW391" s="210"/>
      <c r="AX391" s="210"/>
      <c r="AY391" s="210"/>
      <c r="AZ391" s="210"/>
      <c r="BA391" s="239" t="str">
        <f>C391</f>
        <v>s uložením hmot na skládku na vzdálenost do 3 m nebo s naložením na dopravní prostředek, se zásypem jam a jeho zhutněním</v>
      </c>
      <c r="BB391" s="210"/>
      <c r="BC391" s="210"/>
      <c r="BD391" s="210"/>
      <c r="BE391" s="210"/>
      <c r="BF391" s="210"/>
      <c r="BG391" s="210"/>
      <c r="BH391" s="210"/>
    </row>
    <row r="392" spans="1:60" outlineLevel="1" x14ac:dyDescent="0.2">
      <c r="A392" s="217"/>
      <c r="B392" s="218"/>
      <c r="C392" s="253" t="s">
        <v>470</v>
      </c>
      <c r="D392" s="220"/>
      <c r="E392" s="221">
        <v>1</v>
      </c>
      <c r="F392" s="219"/>
      <c r="G392" s="219"/>
      <c r="H392" s="219"/>
      <c r="I392" s="219"/>
      <c r="J392" s="219"/>
      <c r="K392" s="219"/>
      <c r="L392" s="219"/>
      <c r="M392" s="219"/>
      <c r="N392" s="219"/>
      <c r="O392" s="219"/>
      <c r="P392" s="219"/>
      <c r="Q392" s="219"/>
      <c r="R392" s="219"/>
      <c r="S392" s="219"/>
      <c r="T392" s="219"/>
      <c r="U392" s="219"/>
      <c r="V392" s="219"/>
      <c r="W392" s="219"/>
      <c r="X392" s="219"/>
      <c r="Y392" s="210"/>
      <c r="Z392" s="210"/>
      <c r="AA392" s="210"/>
      <c r="AB392" s="210"/>
      <c r="AC392" s="210"/>
      <c r="AD392" s="210"/>
      <c r="AE392" s="210"/>
      <c r="AF392" s="210"/>
      <c r="AG392" s="210" t="s">
        <v>119</v>
      </c>
      <c r="AH392" s="210">
        <v>0</v>
      </c>
      <c r="AI392" s="210"/>
      <c r="AJ392" s="210"/>
      <c r="AK392" s="210"/>
      <c r="AL392" s="210"/>
      <c r="AM392" s="210"/>
      <c r="AN392" s="210"/>
      <c r="AO392" s="210"/>
      <c r="AP392" s="210"/>
      <c r="AQ392" s="210"/>
      <c r="AR392" s="210"/>
      <c r="AS392" s="210"/>
      <c r="AT392" s="210"/>
      <c r="AU392" s="210"/>
      <c r="AV392" s="210"/>
      <c r="AW392" s="210"/>
      <c r="AX392" s="210"/>
      <c r="AY392" s="210"/>
      <c r="AZ392" s="210"/>
      <c r="BA392" s="210"/>
      <c r="BB392" s="210"/>
      <c r="BC392" s="210"/>
      <c r="BD392" s="210"/>
      <c r="BE392" s="210"/>
      <c r="BF392" s="210"/>
      <c r="BG392" s="210"/>
      <c r="BH392" s="210"/>
    </row>
    <row r="393" spans="1:60" x14ac:dyDescent="0.2">
      <c r="A393" s="225" t="s">
        <v>107</v>
      </c>
      <c r="B393" s="226" t="s">
        <v>70</v>
      </c>
      <c r="C393" s="250" t="s">
        <v>71</v>
      </c>
      <c r="D393" s="227"/>
      <c r="E393" s="228"/>
      <c r="F393" s="229"/>
      <c r="G393" s="229">
        <f>SUMIF(AG394:AG399,"&lt;&gt;NOR",G394:G399)</f>
        <v>0</v>
      </c>
      <c r="H393" s="229"/>
      <c r="I393" s="229">
        <f>SUM(I394:I399)</f>
        <v>0</v>
      </c>
      <c r="J393" s="229"/>
      <c r="K393" s="229">
        <f>SUM(K394:K399)</f>
        <v>0</v>
      </c>
      <c r="L393" s="229"/>
      <c r="M393" s="229">
        <f>SUM(M394:M399)</f>
        <v>0</v>
      </c>
      <c r="N393" s="229"/>
      <c r="O393" s="229">
        <f>SUM(O394:O399)</f>
        <v>0</v>
      </c>
      <c r="P393" s="229"/>
      <c r="Q393" s="229">
        <f>SUM(Q394:Q399)</f>
        <v>0</v>
      </c>
      <c r="R393" s="229"/>
      <c r="S393" s="229"/>
      <c r="T393" s="230"/>
      <c r="U393" s="224"/>
      <c r="V393" s="224">
        <f>SUM(V394:V399)</f>
        <v>630.91</v>
      </c>
      <c r="W393" s="224"/>
      <c r="X393" s="224"/>
      <c r="AG393" t="s">
        <v>108</v>
      </c>
    </row>
    <row r="394" spans="1:60" outlineLevel="1" x14ac:dyDescent="0.2">
      <c r="A394" s="231">
        <v>85</v>
      </c>
      <c r="B394" s="232" t="s">
        <v>471</v>
      </c>
      <c r="C394" s="251" t="s">
        <v>472</v>
      </c>
      <c r="D394" s="233" t="s">
        <v>284</v>
      </c>
      <c r="E394" s="234">
        <v>1617.71416</v>
      </c>
      <c r="F394" s="235"/>
      <c r="G394" s="236">
        <f>ROUND(E394*F394,2)</f>
        <v>0</v>
      </c>
      <c r="H394" s="235"/>
      <c r="I394" s="236">
        <f>ROUND(E394*H394,2)</f>
        <v>0</v>
      </c>
      <c r="J394" s="235"/>
      <c r="K394" s="236">
        <f>ROUND(E394*J394,2)</f>
        <v>0</v>
      </c>
      <c r="L394" s="236">
        <v>21</v>
      </c>
      <c r="M394" s="236">
        <f>G394*(1+L394/100)</f>
        <v>0</v>
      </c>
      <c r="N394" s="236">
        <v>0</v>
      </c>
      <c r="O394" s="236">
        <f>ROUND(E394*N394,2)</f>
        <v>0</v>
      </c>
      <c r="P394" s="236">
        <v>0</v>
      </c>
      <c r="Q394" s="236">
        <f>ROUND(E394*P394,2)</f>
        <v>0</v>
      </c>
      <c r="R394" s="236" t="s">
        <v>112</v>
      </c>
      <c r="S394" s="236" t="s">
        <v>113</v>
      </c>
      <c r="T394" s="237" t="s">
        <v>113</v>
      </c>
      <c r="U394" s="219">
        <v>0.39</v>
      </c>
      <c r="V394" s="219">
        <f>ROUND(E394*U394,2)</f>
        <v>630.91</v>
      </c>
      <c r="W394" s="219"/>
      <c r="X394" s="219" t="s">
        <v>473</v>
      </c>
      <c r="Y394" s="210"/>
      <c r="Z394" s="210"/>
      <c r="AA394" s="210"/>
      <c r="AB394" s="210"/>
      <c r="AC394" s="210"/>
      <c r="AD394" s="210"/>
      <c r="AE394" s="210"/>
      <c r="AF394" s="210"/>
      <c r="AG394" s="210" t="s">
        <v>474</v>
      </c>
      <c r="AH394" s="210"/>
      <c r="AI394" s="210"/>
      <c r="AJ394" s="210"/>
      <c r="AK394" s="210"/>
      <c r="AL394" s="210"/>
      <c r="AM394" s="210"/>
      <c r="AN394" s="210"/>
      <c r="AO394" s="210"/>
      <c r="AP394" s="210"/>
      <c r="AQ394" s="210"/>
      <c r="AR394" s="210"/>
      <c r="AS394" s="210"/>
      <c r="AT394" s="210"/>
      <c r="AU394" s="210"/>
      <c r="AV394" s="210"/>
      <c r="AW394" s="210"/>
      <c r="AX394" s="210"/>
      <c r="AY394" s="210"/>
      <c r="AZ394" s="210"/>
      <c r="BA394" s="210"/>
      <c r="BB394" s="210"/>
      <c r="BC394" s="210"/>
      <c r="BD394" s="210"/>
      <c r="BE394" s="210"/>
      <c r="BF394" s="210"/>
      <c r="BG394" s="210"/>
      <c r="BH394" s="210"/>
    </row>
    <row r="395" spans="1:60" outlineLevel="1" x14ac:dyDescent="0.2">
      <c r="A395" s="217"/>
      <c r="B395" s="218"/>
      <c r="C395" s="252" t="s">
        <v>475</v>
      </c>
      <c r="D395" s="238"/>
      <c r="E395" s="238"/>
      <c r="F395" s="238"/>
      <c r="G395" s="238"/>
      <c r="H395" s="219"/>
      <c r="I395" s="219"/>
      <c r="J395" s="219"/>
      <c r="K395" s="219"/>
      <c r="L395" s="219"/>
      <c r="M395" s="219"/>
      <c r="N395" s="219"/>
      <c r="O395" s="219"/>
      <c r="P395" s="219"/>
      <c r="Q395" s="219"/>
      <c r="R395" s="219"/>
      <c r="S395" s="219"/>
      <c r="T395" s="219"/>
      <c r="U395" s="219"/>
      <c r="V395" s="219"/>
      <c r="W395" s="219"/>
      <c r="X395" s="219"/>
      <c r="Y395" s="210"/>
      <c r="Z395" s="210"/>
      <c r="AA395" s="210"/>
      <c r="AB395" s="210"/>
      <c r="AC395" s="210"/>
      <c r="AD395" s="210"/>
      <c r="AE395" s="210"/>
      <c r="AF395" s="210"/>
      <c r="AG395" s="210" t="s">
        <v>117</v>
      </c>
      <c r="AH395" s="210"/>
      <c r="AI395" s="210"/>
      <c r="AJ395" s="210"/>
      <c r="AK395" s="210"/>
      <c r="AL395" s="210"/>
      <c r="AM395" s="210"/>
      <c r="AN395" s="210"/>
      <c r="AO395" s="210"/>
      <c r="AP395" s="210"/>
      <c r="AQ395" s="210"/>
      <c r="AR395" s="210"/>
      <c r="AS395" s="210"/>
      <c r="AT395" s="210"/>
      <c r="AU395" s="210"/>
      <c r="AV395" s="210"/>
      <c r="AW395" s="210"/>
      <c r="AX395" s="210"/>
      <c r="AY395" s="210"/>
      <c r="AZ395" s="210"/>
      <c r="BA395" s="210"/>
      <c r="BB395" s="210"/>
      <c r="BC395" s="210"/>
      <c r="BD395" s="210"/>
      <c r="BE395" s="210"/>
      <c r="BF395" s="210"/>
      <c r="BG395" s="210"/>
      <c r="BH395" s="210"/>
    </row>
    <row r="396" spans="1:60" outlineLevel="1" x14ac:dyDescent="0.2">
      <c r="A396" s="217"/>
      <c r="B396" s="218"/>
      <c r="C396" s="253" t="s">
        <v>476</v>
      </c>
      <c r="D396" s="220"/>
      <c r="E396" s="221"/>
      <c r="F396" s="219"/>
      <c r="G396" s="219"/>
      <c r="H396" s="219"/>
      <c r="I396" s="219"/>
      <c r="J396" s="219"/>
      <c r="K396" s="219"/>
      <c r="L396" s="219"/>
      <c r="M396" s="219"/>
      <c r="N396" s="219"/>
      <c r="O396" s="219"/>
      <c r="P396" s="219"/>
      <c r="Q396" s="219"/>
      <c r="R396" s="219"/>
      <c r="S396" s="219"/>
      <c r="T396" s="219"/>
      <c r="U396" s="219"/>
      <c r="V396" s="219"/>
      <c r="W396" s="219"/>
      <c r="X396" s="219"/>
      <c r="Y396" s="210"/>
      <c r="Z396" s="210"/>
      <c r="AA396" s="210"/>
      <c r="AB396" s="210"/>
      <c r="AC396" s="210"/>
      <c r="AD396" s="210"/>
      <c r="AE396" s="210"/>
      <c r="AF396" s="210"/>
      <c r="AG396" s="210" t="s">
        <v>119</v>
      </c>
      <c r="AH396" s="210">
        <v>0</v>
      </c>
      <c r="AI396" s="210"/>
      <c r="AJ396" s="210"/>
      <c r="AK396" s="210"/>
      <c r="AL396" s="210"/>
      <c r="AM396" s="210"/>
      <c r="AN396" s="210"/>
      <c r="AO396" s="210"/>
      <c r="AP396" s="210"/>
      <c r="AQ396" s="210"/>
      <c r="AR396" s="210"/>
      <c r="AS396" s="210"/>
      <c r="AT396" s="210"/>
      <c r="AU396" s="210"/>
      <c r="AV396" s="210"/>
      <c r="AW396" s="210"/>
      <c r="AX396" s="210"/>
      <c r="AY396" s="210"/>
      <c r="AZ396" s="210"/>
      <c r="BA396" s="210"/>
      <c r="BB396" s="210"/>
      <c r="BC396" s="210"/>
      <c r="BD396" s="210"/>
      <c r="BE396" s="210"/>
      <c r="BF396" s="210"/>
      <c r="BG396" s="210"/>
      <c r="BH396" s="210"/>
    </row>
    <row r="397" spans="1:60" ht="22.5" outlineLevel="1" x14ac:dyDescent="0.2">
      <c r="A397" s="217"/>
      <c r="B397" s="218"/>
      <c r="C397" s="253" t="s">
        <v>477</v>
      </c>
      <c r="D397" s="220"/>
      <c r="E397" s="221"/>
      <c r="F397" s="219"/>
      <c r="G397" s="219"/>
      <c r="H397" s="219"/>
      <c r="I397" s="219"/>
      <c r="J397" s="219"/>
      <c r="K397" s="219"/>
      <c r="L397" s="219"/>
      <c r="M397" s="219"/>
      <c r="N397" s="219"/>
      <c r="O397" s="219"/>
      <c r="P397" s="219"/>
      <c r="Q397" s="219"/>
      <c r="R397" s="219"/>
      <c r="S397" s="219"/>
      <c r="T397" s="219"/>
      <c r="U397" s="219"/>
      <c r="V397" s="219"/>
      <c r="W397" s="219"/>
      <c r="X397" s="219"/>
      <c r="Y397" s="210"/>
      <c r="Z397" s="210"/>
      <c r="AA397" s="210"/>
      <c r="AB397" s="210"/>
      <c r="AC397" s="210"/>
      <c r="AD397" s="210"/>
      <c r="AE397" s="210"/>
      <c r="AF397" s="210"/>
      <c r="AG397" s="210" t="s">
        <v>119</v>
      </c>
      <c r="AH397" s="210">
        <v>0</v>
      </c>
      <c r="AI397" s="210"/>
      <c r="AJ397" s="210"/>
      <c r="AK397" s="210"/>
      <c r="AL397" s="210"/>
      <c r="AM397" s="210"/>
      <c r="AN397" s="210"/>
      <c r="AO397" s="210"/>
      <c r="AP397" s="210"/>
      <c r="AQ397" s="210"/>
      <c r="AR397" s="210"/>
      <c r="AS397" s="210"/>
      <c r="AT397" s="210"/>
      <c r="AU397" s="210"/>
      <c r="AV397" s="210"/>
      <c r="AW397" s="210"/>
      <c r="AX397" s="210"/>
      <c r="AY397" s="210"/>
      <c r="AZ397" s="210"/>
      <c r="BA397" s="210"/>
      <c r="BB397" s="210"/>
      <c r="BC397" s="210"/>
      <c r="BD397" s="210"/>
      <c r="BE397" s="210"/>
      <c r="BF397" s="210"/>
      <c r="BG397" s="210"/>
      <c r="BH397" s="210"/>
    </row>
    <row r="398" spans="1:60" outlineLevel="1" x14ac:dyDescent="0.2">
      <c r="A398" s="217"/>
      <c r="B398" s="218"/>
      <c r="C398" s="253" t="s">
        <v>478</v>
      </c>
      <c r="D398" s="220"/>
      <c r="E398" s="221"/>
      <c r="F398" s="219"/>
      <c r="G398" s="219"/>
      <c r="H398" s="219"/>
      <c r="I398" s="219"/>
      <c r="J398" s="219"/>
      <c r="K398" s="219"/>
      <c r="L398" s="219"/>
      <c r="M398" s="219"/>
      <c r="N398" s="219"/>
      <c r="O398" s="219"/>
      <c r="P398" s="219"/>
      <c r="Q398" s="219"/>
      <c r="R398" s="219"/>
      <c r="S398" s="219"/>
      <c r="T398" s="219"/>
      <c r="U398" s="219"/>
      <c r="V398" s="219"/>
      <c r="W398" s="219"/>
      <c r="X398" s="219"/>
      <c r="Y398" s="210"/>
      <c r="Z398" s="210"/>
      <c r="AA398" s="210"/>
      <c r="AB398" s="210"/>
      <c r="AC398" s="210"/>
      <c r="AD398" s="210"/>
      <c r="AE398" s="210"/>
      <c r="AF398" s="210"/>
      <c r="AG398" s="210" t="s">
        <v>119</v>
      </c>
      <c r="AH398" s="210">
        <v>0</v>
      </c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</row>
    <row r="399" spans="1:60" outlineLevel="1" x14ac:dyDescent="0.2">
      <c r="A399" s="217"/>
      <c r="B399" s="218"/>
      <c r="C399" s="253" t="s">
        <v>479</v>
      </c>
      <c r="D399" s="220"/>
      <c r="E399" s="221">
        <v>1617.71416</v>
      </c>
      <c r="F399" s="219"/>
      <c r="G399" s="219"/>
      <c r="H399" s="219"/>
      <c r="I399" s="219"/>
      <c r="J399" s="219"/>
      <c r="K399" s="219"/>
      <c r="L399" s="219"/>
      <c r="M399" s="219"/>
      <c r="N399" s="219"/>
      <c r="O399" s="219"/>
      <c r="P399" s="219"/>
      <c r="Q399" s="219"/>
      <c r="R399" s="219"/>
      <c r="S399" s="219"/>
      <c r="T399" s="219"/>
      <c r="U399" s="219"/>
      <c r="V399" s="219"/>
      <c r="W399" s="219"/>
      <c r="X399" s="219"/>
      <c r="Y399" s="210"/>
      <c r="Z399" s="210"/>
      <c r="AA399" s="210"/>
      <c r="AB399" s="210"/>
      <c r="AC399" s="210"/>
      <c r="AD399" s="210"/>
      <c r="AE399" s="210"/>
      <c r="AF399" s="210"/>
      <c r="AG399" s="210" t="s">
        <v>119</v>
      </c>
      <c r="AH399" s="210">
        <v>0</v>
      </c>
      <c r="AI399" s="210"/>
      <c r="AJ399" s="210"/>
      <c r="AK399" s="210"/>
      <c r="AL399" s="210"/>
      <c r="AM399" s="210"/>
      <c r="AN399" s="210"/>
      <c r="AO399" s="210"/>
      <c r="AP399" s="210"/>
      <c r="AQ399" s="210"/>
      <c r="AR399" s="210"/>
      <c r="AS399" s="210"/>
      <c r="AT399" s="210"/>
      <c r="AU399" s="210"/>
      <c r="AV399" s="210"/>
      <c r="AW399" s="210"/>
      <c r="AX399" s="210"/>
      <c r="AY399" s="210"/>
      <c r="AZ399" s="210"/>
      <c r="BA399" s="210"/>
      <c r="BB399" s="210"/>
      <c r="BC399" s="210"/>
      <c r="BD399" s="210"/>
      <c r="BE399" s="210"/>
      <c r="BF399" s="210"/>
      <c r="BG399" s="210"/>
      <c r="BH399" s="210"/>
    </row>
    <row r="400" spans="1:60" x14ac:dyDescent="0.2">
      <c r="A400" s="225" t="s">
        <v>107</v>
      </c>
      <c r="B400" s="226" t="s">
        <v>72</v>
      </c>
      <c r="C400" s="250" t="s">
        <v>73</v>
      </c>
      <c r="D400" s="227"/>
      <c r="E400" s="228"/>
      <c r="F400" s="229"/>
      <c r="G400" s="229">
        <f>SUMIF(AG401:AG410,"&lt;&gt;NOR",G401:G410)</f>
        <v>0</v>
      </c>
      <c r="H400" s="229"/>
      <c r="I400" s="229">
        <f>SUM(I401:I410)</f>
        <v>0</v>
      </c>
      <c r="J400" s="229"/>
      <c r="K400" s="229">
        <f>SUM(K401:K410)</f>
        <v>0</v>
      </c>
      <c r="L400" s="229"/>
      <c r="M400" s="229">
        <f>SUM(M401:M410)</f>
        <v>0</v>
      </c>
      <c r="N400" s="229"/>
      <c r="O400" s="229">
        <f>SUM(O401:O410)</f>
        <v>0.04</v>
      </c>
      <c r="P400" s="229"/>
      <c r="Q400" s="229">
        <f>SUM(Q401:Q410)</f>
        <v>0</v>
      </c>
      <c r="R400" s="229"/>
      <c r="S400" s="229"/>
      <c r="T400" s="230"/>
      <c r="U400" s="224"/>
      <c r="V400" s="224">
        <f>SUM(V401:V410)</f>
        <v>10.33</v>
      </c>
      <c r="W400" s="224"/>
      <c r="X400" s="224"/>
      <c r="AG400" t="s">
        <v>108</v>
      </c>
    </row>
    <row r="401" spans="1:60" outlineLevel="1" x14ac:dyDescent="0.2">
      <c r="A401" s="231">
        <v>86</v>
      </c>
      <c r="B401" s="232" t="s">
        <v>480</v>
      </c>
      <c r="C401" s="251" t="s">
        <v>481</v>
      </c>
      <c r="D401" s="233" t="s">
        <v>111</v>
      </c>
      <c r="E401" s="234">
        <v>64.2</v>
      </c>
      <c r="F401" s="235"/>
      <c r="G401" s="236">
        <f>ROUND(E401*F401,2)</f>
        <v>0</v>
      </c>
      <c r="H401" s="235"/>
      <c r="I401" s="236">
        <f>ROUND(E401*H401,2)</f>
        <v>0</v>
      </c>
      <c r="J401" s="235"/>
      <c r="K401" s="236">
        <f>ROUND(E401*J401,2)</f>
        <v>0</v>
      </c>
      <c r="L401" s="236">
        <v>21</v>
      </c>
      <c r="M401" s="236">
        <f>G401*(1+L401/100)</f>
        <v>0</v>
      </c>
      <c r="N401" s="236">
        <v>6.3000000000000003E-4</v>
      </c>
      <c r="O401" s="236">
        <f>ROUND(E401*N401,2)</f>
        <v>0.04</v>
      </c>
      <c r="P401" s="236">
        <v>0</v>
      </c>
      <c r="Q401" s="236">
        <f>ROUND(E401*P401,2)</f>
        <v>0</v>
      </c>
      <c r="R401" s="236" t="s">
        <v>482</v>
      </c>
      <c r="S401" s="236" t="s">
        <v>113</v>
      </c>
      <c r="T401" s="237" t="s">
        <v>113</v>
      </c>
      <c r="U401" s="219">
        <v>0.16</v>
      </c>
      <c r="V401" s="219">
        <f>ROUND(E401*U401,2)</f>
        <v>10.27</v>
      </c>
      <c r="W401" s="219"/>
      <c r="X401" s="219" t="s">
        <v>114</v>
      </c>
      <c r="Y401" s="210"/>
      <c r="Z401" s="210"/>
      <c r="AA401" s="210"/>
      <c r="AB401" s="210"/>
      <c r="AC401" s="210"/>
      <c r="AD401" s="210"/>
      <c r="AE401" s="210"/>
      <c r="AF401" s="210"/>
      <c r="AG401" s="210" t="s">
        <v>115</v>
      </c>
      <c r="AH401" s="210"/>
      <c r="AI401" s="210"/>
      <c r="AJ401" s="210"/>
      <c r="AK401" s="210"/>
      <c r="AL401" s="210"/>
      <c r="AM401" s="210"/>
      <c r="AN401" s="210"/>
      <c r="AO401" s="210"/>
      <c r="AP401" s="210"/>
      <c r="AQ401" s="210"/>
      <c r="AR401" s="210"/>
      <c r="AS401" s="210"/>
      <c r="AT401" s="210"/>
      <c r="AU401" s="210"/>
      <c r="AV401" s="210"/>
      <c r="AW401" s="210"/>
      <c r="AX401" s="210"/>
      <c r="AY401" s="210"/>
      <c r="AZ401" s="210"/>
      <c r="BA401" s="210"/>
      <c r="BB401" s="210"/>
      <c r="BC401" s="210"/>
      <c r="BD401" s="210"/>
      <c r="BE401" s="210"/>
      <c r="BF401" s="210"/>
      <c r="BG401" s="210"/>
      <c r="BH401" s="210"/>
    </row>
    <row r="402" spans="1:60" outlineLevel="1" x14ac:dyDescent="0.2">
      <c r="A402" s="217"/>
      <c r="B402" s="218"/>
      <c r="C402" s="253" t="s">
        <v>118</v>
      </c>
      <c r="D402" s="220"/>
      <c r="E402" s="221"/>
      <c r="F402" s="219"/>
      <c r="G402" s="219"/>
      <c r="H402" s="219"/>
      <c r="I402" s="219"/>
      <c r="J402" s="219"/>
      <c r="K402" s="219"/>
      <c r="L402" s="219"/>
      <c r="M402" s="219"/>
      <c r="N402" s="219"/>
      <c r="O402" s="219"/>
      <c r="P402" s="219"/>
      <c r="Q402" s="219"/>
      <c r="R402" s="219"/>
      <c r="S402" s="219"/>
      <c r="T402" s="219"/>
      <c r="U402" s="219"/>
      <c r="V402" s="219"/>
      <c r="W402" s="219"/>
      <c r="X402" s="219"/>
      <c r="Y402" s="210"/>
      <c r="Z402" s="210"/>
      <c r="AA402" s="210"/>
      <c r="AB402" s="210"/>
      <c r="AC402" s="210"/>
      <c r="AD402" s="210"/>
      <c r="AE402" s="210"/>
      <c r="AF402" s="210"/>
      <c r="AG402" s="210" t="s">
        <v>119</v>
      </c>
      <c r="AH402" s="210">
        <v>0</v>
      </c>
      <c r="AI402" s="210"/>
      <c r="AJ402" s="210"/>
      <c r="AK402" s="210"/>
      <c r="AL402" s="210"/>
      <c r="AM402" s="210"/>
      <c r="AN402" s="210"/>
      <c r="AO402" s="210"/>
      <c r="AP402" s="210"/>
      <c r="AQ402" s="210"/>
      <c r="AR402" s="210"/>
      <c r="AS402" s="210"/>
      <c r="AT402" s="210"/>
      <c r="AU402" s="210"/>
      <c r="AV402" s="210"/>
      <c r="AW402" s="210"/>
      <c r="AX402" s="210"/>
      <c r="AY402" s="210"/>
      <c r="AZ402" s="210"/>
      <c r="BA402" s="210"/>
      <c r="BB402" s="210"/>
      <c r="BC402" s="210"/>
      <c r="BD402" s="210"/>
      <c r="BE402" s="210"/>
      <c r="BF402" s="210"/>
      <c r="BG402" s="210"/>
      <c r="BH402" s="210"/>
    </row>
    <row r="403" spans="1:60" outlineLevel="1" x14ac:dyDescent="0.2">
      <c r="A403" s="217"/>
      <c r="B403" s="218"/>
      <c r="C403" s="253" t="s">
        <v>483</v>
      </c>
      <c r="D403" s="220"/>
      <c r="E403" s="221">
        <v>24.8</v>
      </c>
      <c r="F403" s="219"/>
      <c r="G403" s="219"/>
      <c r="H403" s="219"/>
      <c r="I403" s="219"/>
      <c r="J403" s="219"/>
      <c r="K403" s="219"/>
      <c r="L403" s="219"/>
      <c r="M403" s="219"/>
      <c r="N403" s="219"/>
      <c r="O403" s="219"/>
      <c r="P403" s="219"/>
      <c r="Q403" s="219"/>
      <c r="R403" s="219"/>
      <c r="S403" s="219"/>
      <c r="T403" s="219"/>
      <c r="U403" s="219"/>
      <c r="V403" s="219"/>
      <c r="W403" s="219"/>
      <c r="X403" s="219"/>
      <c r="Y403" s="210"/>
      <c r="Z403" s="210"/>
      <c r="AA403" s="210"/>
      <c r="AB403" s="210"/>
      <c r="AC403" s="210"/>
      <c r="AD403" s="210"/>
      <c r="AE403" s="210"/>
      <c r="AF403" s="210"/>
      <c r="AG403" s="210" t="s">
        <v>119</v>
      </c>
      <c r="AH403" s="210">
        <v>0</v>
      </c>
      <c r="AI403" s="210"/>
      <c r="AJ403" s="210"/>
      <c r="AK403" s="210"/>
      <c r="AL403" s="210"/>
      <c r="AM403" s="210"/>
      <c r="AN403" s="210"/>
      <c r="AO403" s="210"/>
      <c r="AP403" s="210"/>
      <c r="AQ403" s="210"/>
      <c r="AR403" s="210"/>
      <c r="AS403" s="210"/>
      <c r="AT403" s="210"/>
      <c r="AU403" s="210"/>
      <c r="AV403" s="210"/>
      <c r="AW403" s="210"/>
      <c r="AX403" s="210"/>
      <c r="AY403" s="210"/>
      <c r="AZ403" s="210"/>
      <c r="BA403" s="210"/>
      <c r="BB403" s="210"/>
      <c r="BC403" s="210"/>
      <c r="BD403" s="210"/>
      <c r="BE403" s="210"/>
      <c r="BF403" s="210"/>
      <c r="BG403" s="210"/>
      <c r="BH403" s="210"/>
    </row>
    <row r="404" spans="1:60" outlineLevel="1" x14ac:dyDescent="0.2">
      <c r="A404" s="217"/>
      <c r="B404" s="218"/>
      <c r="C404" s="253" t="s">
        <v>124</v>
      </c>
      <c r="D404" s="220"/>
      <c r="E404" s="221"/>
      <c r="F404" s="219"/>
      <c r="G404" s="219"/>
      <c r="H404" s="219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  <c r="T404" s="219"/>
      <c r="U404" s="219"/>
      <c r="V404" s="219"/>
      <c r="W404" s="219"/>
      <c r="X404" s="219"/>
      <c r="Y404" s="210"/>
      <c r="Z404" s="210"/>
      <c r="AA404" s="210"/>
      <c r="AB404" s="210"/>
      <c r="AC404" s="210"/>
      <c r="AD404" s="210"/>
      <c r="AE404" s="210"/>
      <c r="AF404" s="210"/>
      <c r="AG404" s="210" t="s">
        <v>119</v>
      </c>
      <c r="AH404" s="210">
        <v>0</v>
      </c>
      <c r="AI404" s="210"/>
      <c r="AJ404" s="210"/>
      <c r="AK404" s="210"/>
      <c r="AL404" s="210"/>
      <c r="AM404" s="210"/>
      <c r="AN404" s="210"/>
      <c r="AO404" s="210"/>
      <c r="AP404" s="210"/>
      <c r="AQ404" s="210"/>
      <c r="AR404" s="210"/>
      <c r="AS404" s="210"/>
      <c r="AT404" s="210"/>
      <c r="AU404" s="210"/>
      <c r="AV404" s="210"/>
      <c r="AW404" s="210"/>
      <c r="AX404" s="210"/>
      <c r="AY404" s="210"/>
      <c r="AZ404" s="210"/>
      <c r="BA404" s="210"/>
      <c r="BB404" s="210"/>
      <c r="BC404" s="210"/>
      <c r="BD404" s="210"/>
      <c r="BE404" s="210"/>
      <c r="BF404" s="210"/>
      <c r="BG404" s="210"/>
      <c r="BH404" s="210"/>
    </row>
    <row r="405" spans="1:60" outlineLevel="1" x14ac:dyDescent="0.2">
      <c r="A405" s="217"/>
      <c r="B405" s="218"/>
      <c r="C405" s="253" t="s">
        <v>484</v>
      </c>
      <c r="D405" s="220"/>
      <c r="E405" s="221">
        <v>39.4</v>
      </c>
      <c r="F405" s="219"/>
      <c r="G405" s="219"/>
      <c r="H405" s="219"/>
      <c r="I405" s="219"/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  <c r="T405" s="219"/>
      <c r="U405" s="219"/>
      <c r="V405" s="219"/>
      <c r="W405" s="219"/>
      <c r="X405" s="219"/>
      <c r="Y405" s="210"/>
      <c r="Z405" s="210"/>
      <c r="AA405" s="210"/>
      <c r="AB405" s="210"/>
      <c r="AC405" s="210"/>
      <c r="AD405" s="210"/>
      <c r="AE405" s="210"/>
      <c r="AF405" s="210"/>
      <c r="AG405" s="210" t="s">
        <v>119</v>
      </c>
      <c r="AH405" s="210">
        <v>0</v>
      </c>
      <c r="AI405" s="210"/>
      <c r="AJ405" s="210"/>
      <c r="AK405" s="210"/>
      <c r="AL405" s="210"/>
      <c r="AM405" s="210"/>
      <c r="AN405" s="210"/>
      <c r="AO405" s="210"/>
      <c r="AP405" s="210"/>
      <c r="AQ405" s="210"/>
      <c r="AR405" s="210"/>
      <c r="AS405" s="210"/>
      <c r="AT405" s="210"/>
      <c r="AU405" s="210"/>
      <c r="AV405" s="210"/>
      <c r="AW405" s="210"/>
      <c r="AX405" s="210"/>
      <c r="AY405" s="210"/>
      <c r="AZ405" s="210"/>
      <c r="BA405" s="210"/>
      <c r="BB405" s="210"/>
      <c r="BC405" s="210"/>
      <c r="BD405" s="210"/>
      <c r="BE405" s="210"/>
      <c r="BF405" s="210"/>
      <c r="BG405" s="210"/>
      <c r="BH405" s="210"/>
    </row>
    <row r="406" spans="1:60" outlineLevel="1" x14ac:dyDescent="0.2">
      <c r="A406" s="231">
        <v>87</v>
      </c>
      <c r="B406" s="232" t="s">
        <v>485</v>
      </c>
      <c r="C406" s="251" t="s">
        <v>486</v>
      </c>
      <c r="D406" s="233" t="s">
        <v>284</v>
      </c>
      <c r="E406" s="234">
        <v>4.045E-2</v>
      </c>
      <c r="F406" s="235"/>
      <c r="G406" s="236">
        <f>ROUND(E406*F406,2)</f>
        <v>0</v>
      </c>
      <c r="H406" s="235"/>
      <c r="I406" s="236">
        <f>ROUND(E406*H406,2)</f>
        <v>0</v>
      </c>
      <c r="J406" s="235"/>
      <c r="K406" s="236">
        <f>ROUND(E406*J406,2)</f>
        <v>0</v>
      </c>
      <c r="L406" s="236">
        <v>21</v>
      </c>
      <c r="M406" s="236">
        <f>G406*(1+L406/100)</f>
        <v>0</v>
      </c>
      <c r="N406" s="236">
        <v>0</v>
      </c>
      <c r="O406" s="236">
        <f>ROUND(E406*N406,2)</f>
        <v>0</v>
      </c>
      <c r="P406" s="236">
        <v>0</v>
      </c>
      <c r="Q406" s="236">
        <f>ROUND(E406*P406,2)</f>
        <v>0</v>
      </c>
      <c r="R406" s="236" t="s">
        <v>482</v>
      </c>
      <c r="S406" s="236" t="s">
        <v>113</v>
      </c>
      <c r="T406" s="237" t="s">
        <v>113</v>
      </c>
      <c r="U406" s="219">
        <v>1.5669999999999999</v>
      </c>
      <c r="V406" s="219">
        <f>ROUND(E406*U406,2)</f>
        <v>0.06</v>
      </c>
      <c r="W406" s="219"/>
      <c r="X406" s="219" t="s">
        <v>473</v>
      </c>
      <c r="Y406" s="210"/>
      <c r="Z406" s="210"/>
      <c r="AA406" s="210"/>
      <c r="AB406" s="210"/>
      <c r="AC406" s="210"/>
      <c r="AD406" s="210"/>
      <c r="AE406" s="210"/>
      <c r="AF406" s="210"/>
      <c r="AG406" s="210" t="s">
        <v>474</v>
      </c>
      <c r="AH406" s="210"/>
      <c r="AI406" s="210"/>
      <c r="AJ406" s="210"/>
      <c r="AK406" s="210"/>
      <c r="AL406" s="210"/>
      <c r="AM406" s="210"/>
      <c r="AN406" s="210"/>
      <c r="AO406" s="210"/>
      <c r="AP406" s="210"/>
      <c r="AQ406" s="210"/>
      <c r="AR406" s="210"/>
      <c r="AS406" s="210"/>
      <c r="AT406" s="210"/>
      <c r="AU406" s="210"/>
      <c r="AV406" s="210"/>
      <c r="AW406" s="210"/>
      <c r="AX406" s="210"/>
      <c r="AY406" s="210"/>
      <c r="AZ406" s="210"/>
      <c r="BA406" s="210"/>
      <c r="BB406" s="210"/>
      <c r="BC406" s="210"/>
      <c r="BD406" s="210"/>
      <c r="BE406" s="210"/>
      <c r="BF406" s="210"/>
      <c r="BG406" s="210"/>
      <c r="BH406" s="210"/>
    </row>
    <row r="407" spans="1:60" outlineLevel="1" x14ac:dyDescent="0.2">
      <c r="A407" s="217"/>
      <c r="B407" s="218"/>
      <c r="C407" s="252" t="s">
        <v>487</v>
      </c>
      <c r="D407" s="238"/>
      <c r="E407" s="238"/>
      <c r="F407" s="238"/>
      <c r="G407" s="238"/>
      <c r="H407" s="219"/>
      <c r="I407" s="219"/>
      <c r="J407" s="219"/>
      <c r="K407" s="219"/>
      <c r="L407" s="219"/>
      <c r="M407" s="219"/>
      <c r="N407" s="219"/>
      <c r="O407" s="219"/>
      <c r="P407" s="219"/>
      <c r="Q407" s="219"/>
      <c r="R407" s="219"/>
      <c r="S407" s="219"/>
      <c r="T407" s="219"/>
      <c r="U407" s="219"/>
      <c r="V407" s="219"/>
      <c r="W407" s="219"/>
      <c r="X407" s="219"/>
      <c r="Y407" s="210"/>
      <c r="Z407" s="210"/>
      <c r="AA407" s="210"/>
      <c r="AB407" s="210"/>
      <c r="AC407" s="210"/>
      <c r="AD407" s="210"/>
      <c r="AE407" s="210"/>
      <c r="AF407" s="210"/>
      <c r="AG407" s="210" t="s">
        <v>117</v>
      </c>
      <c r="AH407" s="210"/>
      <c r="AI407" s="210"/>
      <c r="AJ407" s="210"/>
      <c r="AK407" s="210"/>
      <c r="AL407" s="210"/>
      <c r="AM407" s="210"/>
      <c r="AN407" s="210"/>
      <c r="AO407" s="210"/>
      <c r="AP407" s="210"/>
      <c r="AQ407" s="210"/>
      <c r="AR407" s="210"/>
      <c r="AS407" s="210"/>
      <c r="AT407" s="210"/>
      <c r="AU407" s="210"/>
      <c r="AV407" s="210"/>
      <c r="AW407" s="210"/>
      <c r="AX407" s="210"/>
      <c r="AY407" s="210"/>
      <c r="AZ407" s="210"/>
      <c r="BA407" s="210"/>
      <c r="BB407" s="210"/>
      <c r="BC407" s="210"/>
      <c r="BD407" s="210"/>
      <c r="BE407" s="210"/>
      <c r="BF407" s="210"/>
      <c r="BG407" s="210"/>
      <c r="BH407" s="210"/>
    </row>
    <row r="408" spans="1:60" outlineLevel="1" x14ac:dyDescent="0.2">
      <c r="A408" s="217"/>
      <c r="B408" s="218"/>
      <c r="C408" s="253" t="s">
        <v>476</v>
      </c>
      <c r="D408" s="220"/>
      <c r="E408" s="221"/>
      <c r="F408" s="219"/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0"/>
      <c r="Z408" s="210"/>
      <c r="AA408" s="210"/>
      <c r="AB408" s="210"/>
      <c r="AC408" s="210"/>
      <c r="AD408" s="210"/>
      <c r="AE408" s="210"/>
      <c r="AF408" s="210"/>
      <c r="AG408" s="210" t="s">
        <v>119</v>
      </c>
      <c r="AH408" s="210">
        <v>0</v>
      </c>
      <c r="AI408" s="210"/>
      <c r="AJ408" s="210"/>
      <c r="AK408" s="210"/>
      <c r="AL408" s="210"/>
      <c r="AM408" s="210"/>
      <c r="AN408" s="210"/>
      <c r="AO408" s="210"/>
      <c r="AP408" s="210"/>
      <c r="AQ408" s="210"/>
      <c r="AR408" s="210"/>
      <c r="AS408" s="210"/>
      <c r="AT408" s="210"/>
      <c r="AU408" s="210"/>
      <c r="AV408" s="210"/>
      <c r="AW408" s="210"/>
      <c r="AX408" s="210"/>
      <c r="AY408" s="210"/>
      <c r="AZ408" s="210"/>
      <c r="BA408" s="210"/>
      <c r="BB408" s="210"/>
      <c r="BC408" s="210"/>
      <c r="BD408" s="210"/>
      <c r="BE408" s="210"/>
      <c r="BF408" s="210"/>
      <c r="BG408" s="210"/>
      <c r="BH408" s="210"/>
    </row>
    <row r="409" spans="1:60" outlineLevel="1" x14ac:dyDescent="0.2">
      <c r="A409" s="217"/>
      <c r="B409" s="218"/>
      <c r="C409" s="253" t="s">
        <v>488</v>
      </c>
      <c r="D409" s="220"/>
      <c r="E409" s="221"/>
      <c r="F409" s="219"/>
      <c r="G409" s="219"/>
      <c r="H409" s="219"/>
      <c r="I409" s="219"/>
      <c r="J409" s="219"/>
      <c r="K409" s="219"/>
      <c r="L409" s="219"/>
      <c r="M409" s="219"/>
      <c r="N409" s="219"/>
      <c r="O409" s="219"/>
      <c r="P409" s="219"/>
      <c r="Q409" s="219"/>
      <c r="R409" s="219"/>
      <c r="S409" s="219"/>
      <c r="T409" s="219"/>
      <c r="U409" s="219"/>
      <c r="V409" s="219"/>
      <c r="W409" s="219"/>
      <c r="X409" s="219"/>
      <c r="Y409" s="210"/>
      <c r="Z409" s="210"/>
      <c r="AA409" s="210"/>
      <c r="AB409" s="210"/>
      <c r="AC409" s="210"/>
      <c r="AD409" s="210"/>
      <c r="AE409" s="210"/>
      <c r="AF409" s="210"/>
      <c r="AG409" s="210" t="s">
        <v>119</v>
      </c>
      <c r="AH409" s="210">
        <v>0</v>
      </c>
      <c r="AI409" s="210"/>
      <c r="AJ409" s="210"/>
      <c r="AK409" s="210"/>
      <c r="AL409" s="210"/>
      <c r="AM409" s="210"/>
      <c r="AN409" s="210"/>
      <c r="AO409" s="210"/>
      <c r="AP409" s="210"/>
      <c r="AQ409" s="210"/>
      <c r="AR409" s="210"/>
      <c r="AS409" s="210"/>
      <c r="AT409" s="210"/>
      <c r="AU409" s="210"/>
      <c r="AV409" s="210"/>
      <c r="AW409" s="210"/>
      <c r="AX409" s="210"/>
      <c r="AY409" s="210"/>
      <c r="AZ409" s="210"/>
      <c r="BA409" s="210"/>
      <c r="BB409" s="210"/>
      <c r="BC409" s="210"/>
      <c r="BD409" s="210"/>
      <c r="BE409" s="210"/>
      <c r="BF409" s="210"/>
      <c r="BG409" s="210"/>
      <c r="BH409" s="210"/>
    </row>
    <row r="410" spans="1:60" outlineLevel="1" x14ac:dyDescent="0.2">
      <c r="A410" s="217"/>
      <c r="B410" s="218"/>
      <c r="C410" s="253" t="s">
        <v>489</v>
      </c>
      <c r="D410" s="220"/>
      <c r="E410" s="221">
        <v>4.045E-2</v>
      </c>
      <c r="F410" s="219"/>
      <c r="G410" s="219"/>
      <c r="H410" s="219"/>
      <c r="I410" s="219"/>
      <c r="J410" s="219"/>
      <c r="K410" s="219"/>
      <c r="L410" s="219"/>
      <c r="M410" s="219"/>
      <c r="N410" s="219"/>
      <c r="O410" s="219"/>
      <c r="P410" s="219"/>
      <c r="Q410" s="219"/>
      <c r="R410" s="219"/>
      <c r="S410" s="219"/>
      <c r="T410" s="219"/>
      <c r="U410" s="219"/>
      <c r="V410" s="219"/>
      <c r="W410" s="219"/>
      <c r="X410" s="219"/>
      <c r="Y410" s="210"/>
      <c r="Z410" s="210"/>
      <c r="AA410" s="210"/>
      <c r="AB410" s="210"/>
      <c r="AC410" s="210"/>
      <c r="AD410" s="210"/>
      <c r="AE410" s="210"/>
      <c r="AF410" s="210"/>
      <c r="AG410" s="210" t="s">
        <v>119</v>
      </c>
      <c r="AH410" s="210">
        <v>0</v>
      </c>
      <c r="AI410" s="210"/>
      <c r="AJ410" s="210"/>
      <c r="AK410" s="210"/>
      <c r="AL410" s="210"/>
      <c r="AM410" s="210"/>
      <c r="AN410" s="210"/>
      <c r="AO410" s="210"/>
      <c r="AP410" s="210"/>
      <c r="AQ410" s="210"/>
      <c r="AR410" s="210"/>
      <c r="AS410" s="210"/>
      <c r="AT410" s="210"/>
      <c r="AU410" s="210"/>
      <c r="AV410" s="210"/>
      <c r="AW410" s="210"/>
      <c r="AX410" s="210"/>
      <c r="AY410" s="210"/>
      <c r="AZ410" s="210"/>
      <c r="BA410" s="210"/>
      <c r="BB410" s="210"/>
      <c r="BC410" s="210"/>
      <c r="BD410" s="210"/>
      <c r="BE410" s="210"/>
      <c r="BF410" s="210"/>
      <c r="BG410" s="210"/>
      <c r="BH410" s="210"/>
    </row>
    <row r="411" spans="1:60" x14ac:dyDescent="0.2">
      <c r="A411" s="225" t="s">
        <v>107</v>
      </c>
      <c r="B411" s="226" t="s">
        <v>74</v>
      </c>
      <c r="C411" s="250" t="s">
        <v>75</v>
      </c>
      <c r="D411" s="227"/>
      <c r="E411" s="228"/>
      <c r="F411" s="229"/>
      <c r="G411" s="229">
        <f>SUMIF(AG412:AG417,"&lt;&gt;NOR",G412:G417)</f>
        <v>0</v>
      </c>
      <c r="H411" s="229"/>
      <c r="I411" s="229">
        <f>SUM(I412:I417)</f>
        <v>0</v>
      </c>
      <c r="J411" s="229"/>
      <c r="K411" s="229">
        <f>SUM(K412:K417)</f>
        <v>0</v>
      </c>
      <c r="L411" s="229"/>
      <c r="M411" s="229">
        <f>SUM(M412:M417)</f>
        <v>0</v>
      </c>
      <c r="N411" s="229"/>
      <c r="O411" s="229">
        <f>SUM(O412:O417)</f>
        <v>1</v>
      </c>
      <c r="P411" s="229"/>
      <c r="Q411" s="229">
        <f>SUM(Q412:Q417)</f>
        <v>0</v>
      </c>
      <c r="R411" s="229"/>
      <c r="S411" s="229"/>
      <c r="T411" s="230"/>
      <c r="U411" s="224"/>
      <c r="V411" s="224">
        <f>SUM(V412:V417)</f>
        <v>3.33</v>
      </c>
      <c r="W411" s="224"/>
      <c r="X411" s="224"/>
      <c r="AG411" t="s">
        <v>108</v>
      </c>
    </row>
    <row r="412" spans="1:60" outlineLevel="1" x14ac:dyDescent="0.2">
      <c r="A412" s="242">
        <v>88</v>
      </c>
      <c r="B412" s="243" t="s">
        <v>490</v>
      </c>
      <c r="C412" s="257" t="s">
        <v>491</v>
      </c>
      <c r="D412" s="244" t="s">
        <v>492</v>
      </c>
      <c r="E412" s="245">
        <v>1</v>
      </c>
      <c r="F412" s="246"/>
      <c r="G412" s="247">
        <f>ROUND(E412*F412,2)</f>
        <v>0</v>
      </c>
      <c r="H412" s="246"/>
      <c r="I412" s="247">
        <f>ROUND(E412*H412,2)</f>
        <v>0</v>
      </c>
      <c r="J412" s="246"/>
      <c r="K412" s="247">
        <f>ROUND(E412*J412,2)</f>
        <v>0</v>
      </c>
      <c r="L412" s="247">
        <v>21</v>
      </c>
      <c r="M412" s="247">
        <f>G412*(1+L412/100)</f>
        <v>0</v>
      </c>
      <c r="N412" s="247">
        <v>1</v>
      </c>
      <c r="O412" s="247">
        <f>ROUND(E412*N412,2)</f>
        <v>1</v>
      </c>
      <c r="P412" s="247">
        <v>0</v>
      </c>
      <c r="Q412" s="247">
        <f>ROUND(E412*P412,2)</f>
        <v>0</v>
      </c>
      <c r="R412" s="247"/>
      <c r="S412" s="247" t="s">
        <v>270</v>
      </c>
      <c r="T412" s="248" t="s">
        <v>393</v>
      </c>
      <c r="U412" s="219">
        <v>0</v>
      </c>
      <c r="V412" s="219">
        <f>ROUND(E412*U412,2)</f>
        <v>0</v>
      </c>
      <c r="W412" s="219"/>
      <c r="X412" s="219" t="s">
        <v>114</v>
      </c>
      <c r="Y412" s="210"/>
      <c r="Z412" s="210"/>
      <c r="AA412" s="210"/>
      <c r="AB412" s="210"/>
      <c r="AC412" s="210"/>
      <c r="AD412" s="210"/>
      <c r="AE412" s="210"/>
      <c r="AF412" s="210"/>
      <c r="AG412" s="210" t="s">
        <v>115</v>
      </c>
      <c r="AH412" s="210"/>
      <c r="AI412" s="210"/>
      <c r="AJ412" s="210"/>
      <c r="AK412" s="210"/>
      <c r="AL412" s="210"/>
      <c r="AM412" s="210"/>
      <c r="AN412" s="210"/>
      <c r="AO412" s="210"/>
      <c r="AP412" s="210"/>
      <c r="AQ412" s="210"/>
      <c r="AR412" s="210"/>
      <c r="AS412" s="210"/>
      <c r="AT412" s="210"/>
      <c r="AU412" s="210"/>
      <c r="AV412" s="210"/>
      <c r="AW412" s="210"/>
      <c r="AX412" s="210"/>
      <c r="AY412" s="210"/>
      <c r="AZ412" s="210"/>
      <c r="BA412" s="210"/>
      <c r="BB412" s="210"/>
      <c r="BC412" s="210"/>
      <c r="BD412" s="210"/>
      <c r="BE412" s="210"/>
      <c r="BF412" s="210"/>
      <c r="BG412" s="210"/>
      <c r="BH412" s="210"/>
    </row>
    <row r="413" spans="1:60" outlineLevel="1" x14ac:dyDescent="0.2">
      <c r="A413" s="231">
        <v>89</v>
      </c>
      <c r="B413" s="232" t="s">
        <v>493</v>
      </c>
      <c r="C413" s="251" t="s">
        <v>494</v>
      </c>
      <c r="D413" s="233" t="s">
        <v>284</v>
      </c>
      <c r="E413" s="234">
        <v>1</v>
      </c>
      <c r="F413" s="235"/>
      <c r="G413" s="236">
        <f>ROUND(E413*F413,2)</f>
        <v>0</v>
      </c>
      <c r="H413" s="235"/>
      <c r="I413" s="236">
        <f>ROUND(E413*H413,2)</f>
        <v>0</v>
      </c>
      <c r="J413" s="235"/>
      <c r="K413" s="236">
        <f>ROUND(E413*J413,2)</f>
        <v>0</v>
      </c>
      <c r="L413" s="236">
        <v>21</v>
      </c>
      <c r="M413" s="236">
        <f>G413*(1+L413/100)</f>
        <v>0</v>
      </c>
      <c r="N413" s="236">
        <v>0</v>
      </c>
      <c r="O413" s="236">
        <f>ROUND(E413*N413,2)</f>
        <v>0</v>
      </c>
      <c r="P413" s="236">
        <v>0</v>
      </c>
      <c r="Q413" s="236">
        <f>ROUND(E413*P413,2)</f>
        <v>0</v>
      </c>
      <c r="R413" s="236" t="s">
        <v>495</v>
      </c>
      <c r="S413" s="236" t="s">
        <v>113</v>
      </c>
      <c r="T413" s="237" t="s">
        <v>113</v>
      </c>
      <c r="U413" s="219">
        <v>3.327</v>
      </c>
      <c r="V413" s="219">
        <f>ROUND(E413*U413,2)</f>
        <v>3.33</v>
      </c>
      <c r="W413" s="219"/>
      <c r="X413" s="219" t="s">
        <v>473</v>
      </c>
      <c r="Y413" s="210"/>
      <c r="Z413" s="210"/>
      <c r="AA413" s="210"/>
      <c r="AB413" s="210"/>
      <c r="AC413" s="210"/>
      <c r="AD413" s="210"/>
      <c r="AE413" s="210"/>
      <c r="AF413" s="210"/>
      <c r="AG413" s="210" t="s">
        <v>474</v>
      </c>
      <c r="AH413" s="210"/>
      <c r="AI413" s="210"/>
      <c r="AJ413" s="210"/>
      <c r="AK413" s="210"/>
      <c r="AL413" s="210"/>
      <c r="AM413" s="210"/>
      <c r="AN413" s="210"/>
      <c r="AO413" s="210"/>
      <c r="AP413" s="210"/>
      <c r="AQ413" s="210"/>
      <c r="AR413" s="210"/>
      <c r="AS413" s="210"/>
      <c r="AT413" s="210"/>
      <c r="AU413" s="210"/>
      <c r="AV413" s="210"/>
      <c r="AW413" s="210"/>
      <c r="AX413" s="210"/>
      <c r="AY413" s="210"/>
      <c r="AZ413" s="210"/>
      <c r="BA413" s="210"/>
      <c r="BB413" s="210"/>
      <c r="BC413" s="210"/>
      <c r="BD413" s="210"/>
      <c r="BE413" s="210"/>
      <c r="BF413" s="210"/>
      <c r="BG413" s="210"/>
      <c r="BH413" s="210"/>
    </row>
    <row r="414" spans="1:60" outlineLevel="1" x14ac:dyDescent="0.2">
      <c r="A414" s="217"/>
      <c r="B414" s="218"/>
      <c r="C414" s="252" t="s">
        <v>496</v>
      </c>
      <c r="D414" s="238"/>
      <c r="E414" s="238"/>
      <c r="F414" s="238"/>
      <c r="G414" s="238"/>
      <c r="H414" s="219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19"/>
      <c r="U414" s="219"/>
      <c r="V414" s="219"/>
      <c r="W414" s="219"/>
      <c r="X414" s="219"/>
      <c r="Y414" s="210"/>
      <c r="Z414" s="210"/>
      <c r="AA414" s="210"/>
      <c r="AB414" s="210"/>
      <c r="AC414" s="210"/>
      <c r="AD414" s="210"/>
      <c r="AE414" s="210"/>
      <c r="AF414" s="210"/>
      <c r="AG414" s="210" t="s">
        <v>117</v>
      </c>
      <c r="AH414" s="210"/>
      <c r="AI414" s="210"/>
      <c r="AJ414" s="210"/>
      <c r="AK414" s="210"/>
      <c r="AL414" s="210"/>
      <c r="AM414" s="210"/>
      <c r="AN414" s="210"/>
      <c r="AO414" s="210"/>
      <c r="AP414" s="210"/>
      <c r="AQ414" s="210"/>
      <c r="AR414" s="210"/>
      <c r="AS414" s="210"/>
      <c r="AT414" s="210"/>
      <c r="AU414" s="210"/>
      <c r="AV414" s="210"/>
      <c r="AW414" s="210"/>
      <c r="AX414" s="210"/>
      <c r="AY414" s="210"/>
      <c r="AZ414" s="210"/>
      <c r="BA414" s="210"/>
      <c r="BB414" s="210"/>
      <c r="BC414" s="210"/>
      <c r="BD414" s="210"/>
      <c r="BE414" s="210"/>
      <c r="BF414" s="210"/>
      <c r="BG414" s="210"/>
      <c r="BH414" s="210"/>
    </row>
    <row r="415" spans="1:60" outlineLevel="1" x14ac:dyDescent="0.2">
      <c r="A415" s="217"/>
      <c r="B415" s="218"/>
      <c r="C415" s="253" t="s">
        <v>476</v>
      </c>
      <c r="D415" s="220"/>
      <c r="E415" s="221"/>
      <c r="F415" s="219"/>
      <c r="G415" s="219"/>
      <c r="H415" s="219"/>
      <c r="I415" s="219"/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  <c r="T415" s="219"/>
      <c r="U415" s="219"/>
      <c r="V415" s="219"/>
      <c r="W415" s="219"/>
      <c r="X415" s="219"/>
      <c r="Y415" s="210"/>
      <c r="Z415" s="210"/>
      <c r="AA415" s="210"/>
      <c r="AB415" s="210"/>
      <c r="AC415" s="210"/>
      <c r="AD415" s="210"/>
      <c r="AE415" s="210"/>
      <c r="AF415" s="210"/>
      <c r="AG415" s="210" t="s">
        <v>119</v>
      </c>
      <c r="AH415" s="210">
        <v>0</v>
      </c>
      <c r="AI415" s="210"/>
      <c r="AJ415" s="210"/>
      <c r="AK415" s="210"/>
      <c r="AL415" s="210"/>
      <c r="AM415" s="210"/>
      <c r="AN415" s="210"/>
      <c r="AO415" s="210"/>
      <c r="AP415" s="210"/>
      <c r="AQ415" s="210"/>
      <c r="AR415" s="210"/>
      <c r="AS415" s="210"/>
      <c r="AT415" s="210"/>
      <c r="AU415" s="210"/>
      <c r="AV415" s="210"/>
      <c r="AW415" s="210"/>
      <c r="AX415" s="210"/>
      <c r="AY415" s="210"/>
      <c r="AZ415" s="210"/>
      <c r="BA415" s="210"/>
      <c r="BB415" s="210"/>
      <c r="BC415" s="210"/>
      <c r="BD415" s="210"/>
      <c r="BE415" s="210"/>
      <c r="BF415" s="210"/>
      <c r="BG415" s="210"/>
      <c r="BH415" s="210"/>
    </row>
    <row r="416" spans="1:60" outlineLevel="1" x14ac:dyDescent="0.2">
      <c r="A416" s="217"/>
      <c r="B416" s="218"/>
      <c r="C416" s="253" t="s">
        <v>497</v>
      </c>
      <c r="D416" s="220"/>
      <c r="E416" s="221"/>
      <c r="F416" s="219"/>
      <c r="G416" s="219"/>
      <c r="H416" s="219"/>
      <c r="I416" s="219"/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  <c r="T416" s="219"/>
      <c r="U416" s="219"/>
      <c r="V416" s="219"/>
      <c r="W416" s="219"/>
      <c r="X416" s="219"/>
      <c r="Y416" s="210"/>
      <c r="Z416" s="210"/>
      <c r="AA416" s="210"/>
      <c r="AB416" s="210"/>
      <c r="AC416" s="210"/>
      <c r="AD416" s="210"/>
      <c r="AE416" s="210"/>
      <c r="AF416" s="210"/>
      <c r="AG416" s="210" t="s">
        <v>119</v>
      </c>
      <c r="AH416" s="210">
        <v>0</v>
      </c>
      <c r="AI416" s="210"/>
      <c r="AJ416" s="210"/>
      <c r="AK416" s="210"/>
      <c r="AL416" s="210"/>
      <c r="AM416" s="210"/>
      <c r="AN416" s="210"/>
      <c r="AO416" s="210"/>
      <c r="AP416" s="210"/>
      <c r="AQ416" s="210"/>
      <c r="AR416" s="210"/>
      <c r="AS416" s="210"/>
      <c r="AT416" s="210"/>
      <c r="AU416" s="210"/>
      <c r="AV416" s="210"/>
      <c r="AW416" s="210"/>
      <c r="AX416" s="210"/>
      <c r="AY416" s="210"/>
      <c r="AZ416" s="210"/>
      <c r="BA416" s="210"/>
      <c r="BB416" s="210"/>
      <c r="BC416" s="210"/>
      <c r="BD416" s="210"/>
      <c r="BE416" s="210"/>
      <c r="BF416" s="210"/>
      <c r="BG416" s="210"/>
      <c r="BH416" s="210"/>
    </row>
    <row r="417" spans="1:60" outlineLevel="1" x14ac:dyDescent="0.2">
      <c r="A417" s="217"/>
      <c r="B417" s="218"/>
      <c r="C417" s="253" t="s">
        <v>498</v>
      </c>
      <c r="D417" s="220"/>
      <c r="E417" s="221">
        <v>1</v>
      </c>
      <c r="F417" s="219"/>
      <c r="G417" s="219"/>
      <c r="H417" s="219"/>
      <c r="I417" s="219"/>
      <c r="J417" s="219"/>
      <c r="K417" s="219"/>
      <c r="L417" s="219"/>
      <c r="M417" s="219"/>
      <c r="N417" s="219"/>
      <c r="O417" s="219"/>
      <c r="P417" s="219"/>
      <c r="Q417" s="219"/>
      <c r="R417" s="219"/>
      <c r="S417" s="219"/>
      <c r="T417" s="219"/>
      <c r="U417" s="219"/>
      <c r="V417" s="219"/>
      <c r="W417" s="219"/>
      <c r="X417" s="219"/>
      <c r="Y417" s="210"/>
      <c r="Z417" s="210"/>
      <c r="AA417" s="210"/>
      <c r="AB417" s="210"/>
      <c r="AC417" s="210"/>
      <c r="AD417" s="210"/>
      <c r="AE417" s="210"/>
      <c r="AF417" s="210"/>
      <c r="AG417" s="210" t="s">
        <v>119</v>
      </c>
      <c r="AH417" s="210">
        <v>0</v>
      </c>
      <c r="AI417" s="210"/>
      <c r="AJ417" s="210"/>
      <c r="AK417" s="210"/>
      <c r="AL417" s="210"/>
      <c r="AM417" s="210"/>
      <c r="AN417" s="210"/>
      <c r="AO417" s="210"/>
      <c r="AP417" s="210"/>
      <c r="AQ417" s="210"/>
      <c r="AR417" s="210"/>
      <c r="AS417" s="210"/>
      <c r="AT417" s="210"/>
      <c r="AU417" s="210"/>
      <c r="AV417" s="210"/>
      <c r="AW417" s="210"/>
      <c r="AX417" s="210"/>
      <c r="AY417" s="210"/>
      <c r="AZ417" s="210"/>
      <c r="BA417" s="210"/>
      <c r="BB417" s="210"/>
      <c r="BC417" s="210"/>
      <c r="BD417" s="210"/>
      <c r="BE417" s="210"/>
      <c r="BF417" s="210"/>
      <c r="BG417" s="210"/>
      <c r="BH417" s="210"/>
    </row>
    <row r="418" spans="1:60" x14ac:dyDescent="0.2">
      <c r="A418" s="225" t="s">
        <v>107</v>
      </c>
      <c r="B418" s="226" t="s">
        <v>76</v>
      </c>
      <c r="C418" s="250" t="s">
        <v>77</v>
      </c>
      <c r="D418" s="227"/>
      <c r="E418" s="228"/>
      <c r="F418" s="229"/>
      <c r="G418" s="229">
        <f>SUMIF(AG419:AG436,"&lt;&gt;NOR",G419:G436)</f>
        <v>0</v>
      </c>
      <c r="H418" s="229"/>
      <c r="I418" s="229">
        <f>SUM(I419:I436)</f>
        <v>0</v>
      </c>
      <c r="J418" s="229"/>
      <c r="K418" s="229">
        <f>SUM(K419:K436)</f>
        <v>0</v>
      </c>
      <c r="L418" s="229"/>
      <c r="M418" s="229">
        <f>SUM(M419:M436)</f>
        <v>0</v>
      </c>
      <c r="N418" s="229"/>
      <c r="O418" s="229">
        <f>SUM(O419:O436)</f>
        <v>0</v>
      </c>
      <c r="P418" s="229"/>
      <c r="Q418" s="229">
        <f>SUM(Q419:Q436)</f>
        <v>0</v>
      </c>
      <c r="R418" s="229"/>
      <c r="S418" s="229"/>
      <c r="T418" s="230"/>
      <c r="U418" s="224"/>
      <c r="V418" s="224">
        <f>SUM(V419:V436)</f>
        <v>520.30999999999995</v>
      </c>
      <c r="W418" s="224"/>
      <c r="X418" s="224"/>
      <c r="AG418" t="s">
        <v>108</v>
      </c>
    </row>
    <row r="419" spans="1:60" outlineLevel="1" x14ac:dyDescent="0.2">
      <c r="A419" s="231">
        <v>90</v>
      </c>
      <c r="B419" s="232" t="s">
        <v>499</v>
      </c>
      <c r="C419" s="251" t="s">
        <v>500</v>
      </c>
      <c r="D419" s="233" t="s">
        <v>284</v>
      </c>
      <c r="E419" s="234">
        <v>877.62555999999995</v>
      </c>
      <c r="F419" s="235"/>
      <c r="G419" s="236">
        <f>ROUND(E419*F419,2)</f>
        <v>0</v>
      </c>
      <c r="H419" s="235"/>
      <c r="I419" s="236">
        <f>ROUND(E419*H419,2)</f>
        <v>0</v>
      </c>
      <c r="J419" s="235"/>
      <c r="K419" s="236">
        <f>ROUND(E419*J419,2)</f>
        <v>0</v>
      </c>
      <c r="L419" s="236">
        <v>21</v>
      </c>
      <c r="M419" s="236">
        <f>G419*(1+L419/100)</f>
        <v>0</v>
      </c>
      <c r="N419" s="236">
        <v>0</v>
      </c>
      <c r="O419" s="236">
        <f>ROUND(E419*N419,2)</f>
        <v>0</v>
      </c>
      <c r="P419" s="236">
        <v>0</v>
      </c>
      <c r="Q419" s="236">
        <f>ROUND(E419*P419,2)</f>
        <v>0</v>
      </c>
      <c r="R419" s="236" t="s">
        <v>501</v>
      </c>
      <c r="S419" s="236" t="s">
        <v>502</v>
      </c>
      <c r="T419" s="237" t="s">
        <v>502</v>
      </c>
      <c r="U419" s="219">
        <v>0</v>
      </c>
      <c r="V419" s="219">
        <f>ROUND(E419*U419,2)</f>
        <v>0</v>
      </c>
      <c r="W419" s="219"/>
      <c r="X419" s="219" t="s">
        <v>114</v>
      </c>
      <c r="Y419" s="210"/>
      <c r="Z419" s="210"/>
      <c r="AA419" s="210"/>
      <c r="AB419" s="210"/>
      <c r="AC419" s="210"/>
      <c r="AD419" s="210"/>
      <c r="AE419" s="210"/>
      <c r="AF419" s="210"/>
      <c r="AG419" s="210" t="s">
        <v>115</v>
      </c>
      <c r="AH419" s="210"/>
      <c r="AI419" s="210"/>
      <c r="AJ419" s="210"/>
      <c r="AK419" s="210"/>
      <c r="AL419" s="210"/>
      <c r="AM419" s="210"/>
      <c r="AN419" s="210"/>
      <c r="AO419" s="210"/>
      <c r="AP419" s="210"/>
      <c r="AQ419" s="210"/>
      <c r="AR419" s="210"/>
      <c r="AS419" s="210"/>
      <c r="AT419" s="210"/>
      <c r="AU419" s="210"/>
      <c r="AV419" s="210"/>
      <c r="AW419" s="210"/>
      <c r="AX419" s="210"/>
      <c r="AY419" s="210"/>
      <c r="AZ419" s="210"/>
      <c r="BA419" s="210"/>
      <c r="BB419" s="210"/>
      <c r="BC419" s="210"/>
      <c r="BD419" s="210"/>
      <c r="BE419" s="210"/>
      <c r="BF419" s="210"/>
      <c r="BG419" s="210"/>
      <c r="BH419" s="210"/>
    </row>
    <row r="420" spans="1:60" outlineLevel="1" x14ac:dyDescent="0.2">
      <c r="A420" s="217"/>
      <c r="B420" s="218"/>
      <c r="C420" s="253" t="s">
        <v>503</v>
      </c>
      <c r="D420" s="220"/>
      <c r="E420" s="221"/>
      <c r="F420" s="219"/>
      <c r="G420" s="219"/>
      <c r="H420" s="219"/>
      <c r="I420" s="219"/>
      <c r="J420" s="219"/>
      <c r="K420" s="219"/>
      <c r="L420" s="219"/>
      <c r="M420" s="219"/>
      <c r="N420" s="219"/>
      <c r="O420" s="219"/>
      <c r="P420" s="219"/>
      <c r="Q420" s="219"/>
      <c r="R420" s="219"/>
      <c r="S420" s="219"/>
      <c r="T420" s="219"/>
      <c r="U420" s="219"/>
      <c r="V420" s="219"/>
      <c r="W420" s="219"/>
      <c r="X420" s="219"/>
      <c r="Y420" s="210"/>
      <c r="Z420" s="210"/>
      <c r="AA420" s="210"/>
      <c r="AB420" s="210"/>
      <c r="AC420" s="210"/>
      <c r="AD420" s="210"/>
      <c r="AE420" s="210"/>
      <c r="AF420" s="210"/>
      <c r="AG420" s="210" t="s">
        <v>119</v>
      </c>
      <c r="AH420" s="210">
        <v>0</v>
      </c>
      <c r="AI420" s="210"/>
      <c r="AJ420" s="210"/>
      <c r="AK420" s="210"/>
      <c r="AL420" s="210"/>
      <c r="AM420" s="210"/>
      <c r="AN420" s="210"/>
      <c r="AO420" s="210"/>
      <c r="AP420" s="210"/>
      <c r="AQ420" s="210"/>
      <c r="AR420" s="210"/>
      <c r="AS420" s="210"/>
      <c r="AT420" s="210"/>
      <c r="AU420" s="210"/>
      <c r="AV420" s="210"/>
      <c r="AW420" s="210"/>
      <c r="AX420" s="210"/>
      <c r="AY420" s="210"/>
      <c r="AZ420" s="210"/>
      <c r="BA420" s="210"/>
      <c r="BB420" s="210"/>
      <c r="BC420" s="210"/>
      <c r="BD420" s="210"/>
      <c r="BE420" s="210"/>
      <c r="BF420" s="210"/>
      <c r="BG420" s="210"/>
      <c r="BH420" s="210"/>
    </row>
    <row r="421" spans="1:60" outlineLevel="1" x14ac:dyDescent="0.2">
      <c r="A421" s="217"/>
      <c r="B421" s="218"/>
      <c r="C421" s="253" t="s">
        <v>504</v>
      </c>
      <c r="D421" s="220"/>
      <c r="E421" s="221"/>
      <c r="F421" s="219"/>
      <c r="G421" s="219"/>
      <c r="H421" s="219"/>
      <c r="I421" s="219"/>
      <c r="J421" s="219"/>
      <c r="K421" s="219"/>
      <c r="L421" s="219"/>
      <c r="M421" s="219"/>
      <c r="N421" s="219"/>
      <c r="O421" s="219"/>
      <c r="P421" s="219"/>
      <c r="Q421" s="219"/>
      <c r="R421" s="219"/>
      <c r="S421" s="219"/>
      <c r="T421" s="219"/>
      <c r="U421" s="219"/>
      <c r="V421" s="219"/>
      <c r="W421" s="219"/>
      <c r="X421" s="219"/>
      <c r="Y421" s="210"/>
      <c r="Z421" s="210"/>
      <c r="AA421" s="210"/>
      <c r="AB421" s="210"/>
      <c r="AC421" s="210"/>
      <c r="AD421" s="210"/>
      <c r="AE421" s="210"/>
      <c r="AF421" s="210"/>
      <c r="AG421" s="210" t="s">
        <v>119</v>
      </c>
      <c r="AH421" s="210">
        <v>0</v>
      </c>
      <c r="AI421" s="210"/>
      <c r="AJ421" s="210"/>
      <c r="AK421" s="210"/>
      <c r="AL421" s="210"/>
      <c r="AM421" s="210"/>
      <c r="AN421" s="210"/>
      <c r="AO421" s="210"/>
      <c r="AP421" s="210"/>
      <c r="AQ421" s="210"/>
      <c r="AR421" s="210"/>
      <c r="AS421" s="210"/>
      <c r="AT421" s="210"/>
      <c r="AU421" s="210"/>
      <c r="AV421" s="210"/>
      <c r="AW421" s="210"/>
      <c r="AX421" s="210"/>
      <c r="AY421" s="210"/>
      <c r="AZ421" s="210"/>
      <c r="BA421" s="210"/>
      <c r="BB421" s="210"/>
      <c r="BC421" s="210"/>
      <c r="BD421" s="210"/>
      <c r="BE421" s="210"/>
      <c r="BF421" s="210"/>
      <c r="BG421" s="210"/>
      <c r="BH421" s="210"/>
    </row>
    <row r="422" spans="1:60" outlineLevel="1" x14ac:dyDescent="0.2">
      <c r="A422" s="217"/>
      <c r="B422" s="218"/>
      <c r="C422" s="253" t="s">
        <v>505</v>
      </c>
      <c r="D422" s="220"/>
      <c r="E422" s="221">
        <v>1061.84806</v>
      </c>
      <c r="F422" s="219"/>
      <c r="G422" s="219"/>
      <c r="H422" s="219"/>
      <c r="I422" s="219"/>
      <c r="J422" s="219"/>
      <c r="K422" s="219"/>
      <c r="L422" s="219"/>
      <c r="M422" s="219"/>
      <c r="N422" s="219"/>
      <c r="O422" s="219"/>
      <c r="P422" s="219"/>
      <c r="Q422" s="219"/>
      <c r="R422" s="219"/>
      <c r="S422" s="219"/>
      <c r="T422" s="219"/>
      <c r="U422" s="219"/>
      <c r="V422" s="219"/>
      <c r="W422" s="219"/>
      <c r="X422" s="219"/>
      <c r="Y422" s="210"/>
      <c r="Z422" s="210"/>
      <c r="AA422" s="210"/>
      <c r="AB422" s="210"/>
      <c r="AC422" s="210"/>
      <c r="AD422" s="210"/>
      <c r="AE422" s="210"/>
      <c r="AF422" s="210"/>
      <c r="AG422" s="210" t="s">
        <v>119</v>
      </c>
      <c r="AH422" s="210">
        <v>0</v>
      </c>
      <c r="AI422" s="210"/>
      <c r="AJ422" s="210"/>
      <c r="AK422" s="210"/>
      <c r="AL422" s="210"/>
      <c r="AM422" s="210"/>
      <c r="AN422" s="210"/>
      <c r="AO422" s="210"/>
      <c r="AP422" s="210"/>
      <c r="AQ422" s="210"/>
      <c r="AR422" s="210"/>
      <c r="AS422" s="210"/>
      <c r="AT422" s="210"/>
      <c r="AU422" s="210"/>
      <c r="AV422" s="210"/>
      <c r="AW422" s="210"/>
      <c r="AX422" s="210"/>
      <c r="AY422" s="210"/>
      <c r="AZ422" s="210"/>
      <c r="BA422" s="210"/>
      <c r="BB422" s="210"/>
      <c r="BC422" s="210"/>
      <c r="BD422" s="210"/>
      <c r="BE422" s="210"/>
      <c r="BF422" s="210"/>
      <c r="BG422" s="210"/>
      <c r="BH422" s="210"/>
    </row>
    <row r="423" spans="1:60" outlineLevel="1" x14ac:dyDescent="0.2">
      <c r="A423" s="217"/>
      <c r="B423" s="218"/>
      <c r="C423" s="253" t="s">
        <v>506</v>
      </c>
      <c r="D423" s="220"/>
      <c r="E423" s="221"/>
      <c r="F423" s="219"/>
      <c r="G423" s="219"/>
      <c r="H423" s="219"/>
      <c r="I423" s="219"/>
      <c r="J423" s="219"/>
      <c r="K423" s="219"/>
      <c r="L423" s="219"/>
      <c r="M423" s="219"/>
      <c r="N423" s="219"/>
      <c r="O423" s="219"/>
      <c r="P423" s="219"/>
      <c r="Q423" s="219"/>
      <c r="R423" s="219"/>
      <c r="S423" s="219"/>
      <c r="T423" s="219"/>
      <c r="U423" s="219"/>
      <c r="V423" s="219"/>
      <c r="W423" s="219"/>
      <c r="X423" s="219"/>
      <c r="Y423" s="210"/>
      <c r="Z423" s="210"/>
      <c r="AA423" s="210"/>
      <c r="AB423" s="210"/>
      <c r="AC423" s="210"/>
      <c r="AD423" s="210"/>
      <c r="AE423" s="210"/>
      <c r="AF423" s="210"/>
      <c r="AG423" s="210" t="s">
        <v>119</v>
      </c>
      <c r="AH423" s="210">
        <v>0</v>
      </c>
      <c r="AI423" s="210"/>
      <c r="AJ423" s="210"/>
      <c r="AK423" s="210"/>
      <c r="AL423" s="210"/>
      <c r="AM423" s="210"/>
      <c r="AN423" s="210"/>
      <c r="AO423" s="210"/>
      <c r="AP423" s="210"/>
      <c r="AQ423" s="210"/>
      <c r="AR423" s="210"/>
      <c r="AS423" s="210"/>
      <c r="AT423" s="210"/>
      <c r="AU423" s="210"/>
      <c r="AV423" s="210"/>
      <c r="AW423" s="210"/>
      <c r="AX423" s="210"/>
      <c r="AY423" s="210"/>
      <c r="AZ423" s="210"/>
      <c r="BA423" s="210"/>
      <c r="BB423" s="210"/>
      <c r="BC423" s="210"/>
      <c r="BD423" s="210"/>
      <c r="BE423" s="210"/>
      <c r="BF423" s="210"/>
      <c r="BG423" s="210"/>
      <c r="BH423" s="210"/>
    </row>
    <row r="424" spans="1:60" outlineLevel="1" x14ac:dyDescent="0.2">
      <c r="A424" s="217"/>
      <c r="B424" s="218"/>
      <c r="C424" s="253" t="s">
        <v>507</v>
      </c>
      <c r="D424" s="220"/>
      <c r="E424" s="221">
        <v>-184.2225</v>
      </c>
      <c r="F424" s="219"/>
      <c r="G424" s="219"/>
      <c r="H424" s="219"/>
      <c r="I424" s="219"/>
      <c r="J424" s="219"/>
      <c r="K424" s="219"/>
      <c r="L424" s="219"/>
      <c r="M424" s="219"/>
      <c r="N424" s="219"/>
      <c r="O424" s="219"/>
      <c r="P424" s="219"/>
      <c r="Q424" s="219"/>
      <c r="R424" s="219"/>
      <c r="S424" s="219"/>
      <c r="T424" s="219"/>
      <c r="U424" s="219"/>
      <c r="V424" s="219"/>
      <c r="W424" s="219"/>
      <c r="X424" s="219"/>
      <c r="Y424" s="210"/>
      <c r="Z424" s="210"/>
      <c r="AA424" s="210"/>
      <c r="AB424" s="210"/>
      <c r="AC424" s="210"/>
      <c r="AD424" s="210"/>
      <c r="AE424" s="210"/>
      <c r="AF424" s="210"/>
      <c r="AG424" s="210" t="s">
        <v>119</v>
      </c>
      <c r="AH424" s="210">
        <v>5</v>
      </c>
      <c r="AI424" s="210"/>
      <c r="AJ424" s="210"/>
      <c r="AK424" s="210"/>
      <c r="AL424" s="210"/>
      <c r="AM424" s="210"/>
      <c r="AN424" s="210"/>
      <c r="AO424" s="210"/>
      <c r="AP424" s="210"/>
      <c r="AQ424" s="210"/>
      <c r="AR424" s="210"/>
      <c r="AS424" s="210"/>
      <c r="AT424" s="210"/>
      <c r="AU424" s="210"/>
      <c r="AV424" s="210"/>
      <c r="AW424" s="210"/>
      <c r="AX424" s="210"/>
      <c r="AY424" s="210"/>
      <c r="AZ424" s="210"/>
      <c r="BA424" s="210"/>
      <c r="BB424" s="210"/>
      <c r="BC424" s="210"/>
      <c r="BD424" s="210"/>
      <c r="BE424" s="210"/>
      <c r="BF424" s="210"/>
      <c r="BG424" s="210"/>
      <c r="BH424" s="210"/>
    </row>
    <row r="425" spans="1:60" outlineLevel="1" x14ac:dyDescent="0.2">
      <c r="A425" s="231">
        <v>91</v>
      </c>
      <c r="B425" s="232" t="s">
        <v>508</v>
      </c>
      <c r="C425" s="251" t="s">
        <v>509</v>
      </c>
      <c r="D425" s="233" t="s">
        <v>284</v>
      </c>
      <c r="E425" s="234">
        <v>184.2225</v>
      </c>
      <c r="F425" s="235"/>
      <c r="G425" s="236">
        <f>ROUND(E425*F425,2)</f>
        <v>0</v>
      </c>
      <c r="H425" s="235"/>
      <c r="I425" s="236">
        <f>ROUND(E425*H425,2)</f>
        <v>0</v>
      </c>
      <c r="J425" s="235"/>
      <c r="K425" s="236">
        <f>ROUND(E425*J425,2)</f>
        <v>0</v>
      </c>
      <c r="L425" s="236">
        <v>21</v>
      </c>
      <c r="M425" s="236">
        <f>G425*(1+L425/100)</f>
        <v>0</v>
      </c>
      <c r="N425" s="236">
        <v>0</v>
      </c>
      <c r="O425" s="236">
        <f>ROUND(E425*N425,2)</f>
        <v>0</v>
      </c>
      <c r="P425" s="236">
        <v>0</v>
      </c>
      <c r="Q425" s="236">
        <f>ROUND(E425*P425,2)</f>
        <v>0</v>
      </c>
      <c r="R425" s="236" t="s">
        <v>501</v>
      </c>
      <c r="S425" s="236" t="s">
        <v>113</v>
      </c>
      <c r="T425" s="237" t="s">
        <v>113</v>
      </c>
      <c r="U425" s="219">
        <v>0</v>
      </c>
      <c r="V425" s="219">
        <f>ROUND(E425*U425,2)</f>
        <v>0</v>
      </c>
      <c r="W425" s="219"/>
      <c r="X425" s="219" t="s">
        <v>114</v>
      </c>
      <c r="Y425" s="210"/>
      <c r="Z425" s="210"/>
      <c r="AA425" s="210"/>
      <c r="AB425" s="210"/>
      <c r="AC425" s="210"/>
      <c r="AD425" s="210"/>
      <c r="AE425" s="210"/>
      <c r="AF425" s="210"/>
      <c r="AG425" s="210" t="s">
        <v>115</v>
      </c>
      <c r="AH425" s="210"/>
      <c r="AI425" s="210"/>
      <c r="AJ425" s="210"/>
      <c r="AK425" s="210"/>
      <c r="AL425" s="210"/>
      <c r="AM425" s="210"/>
      <c r="AN425" s="210"/>
      <c r="AO425" s="210"/>
      <c r="AP425" s="210"/>
      <c r="AQ425" s="210"/>
      <c r="AR425" s="210"/>
      <c r="AS425" s="210"/>
      <c r="AT425" s="210"/>
      <c r="AU425" s="210"/>
      <c r="AV425" s="210"/>
      <c r="AW425" s="210"/>
      <c r="AX425" s="210"/>
      <c r="AY425" s="210"/>
      <c r="AZ425" s="210"/>
      <c r="BA425" s="210"/>
      <c r="BB425" s="210"/>
      <c r="BC425" s="210"/>
      <c r="BD425" s="210"/>
      <c r="BE425" s="210"/>
      <c r="BF425" s="210"/>
      <c r="BG425" s="210"/>
      <c r="BH425" s="210"/>
    </row>
    <row r="426" spans="1:60" outlineLevel="1" x14ac:dyDescent="0.2">
      <c r="A426" s="217"/>
      <c r="B426" s="218"/>
      <c r="C426" s="253" t="s">
        <v>510</v>
      </c>
      <c r="D426" s="220"/>
      <c r="E426" s="221">
        <v>94.5505</v>
      </c>
      <c r="F426" s="219"/>
      <c r="G426" s="219"/>
      <c r="H426" s="219"/>
      <c r="I426" s="219"/>
      <c r="J426" s="219"/>
      <c r="K426" s="219"/>
      <c r="L426" s="219"/>
      <c r="M426" s="219"/>
      <c r="N426" s="219"/>
      <c r="O426" s="219"/>
      <c r="P426" s="219"/>
      <c r="Q426" s="219"/>
      <c r="R426" s="219"/>
      <c r="S426" s="219"/>
      <c r="T426" s="219"/>
      <c r="U426" s="219"/>
      <c r="V426" s="219"/>
      <c r="W426" s="219"/>
      <c r="X426" s="219"/>
      <c r="Y426" s="210"/>
      <c r="Z426" s="210"/>
      <c r="AA426" s="210"/>
      <c r="AB426" s="210"/>
      <c r="AC426" s="210"/>
      <c r="AD426" s="210"/>
      <c r="AE426" s="210"/>
      <c r="AF426" s="210"/>
      <c r="AG426" s="210" t="s">
        <v>119</v>
      </c>
      <c r="AH426" s="210">
        <v>7</v>
      </c>
      <c r="AI426" s="210"/>
      <c r="AJ426" s="210"/>
      <c r="AK426" s="210"/>
      <c r="AL426" s="210"/>
      <c r="AM426" s="210"/>
      <c r="AN426" s="210"/>
      <c r="AO426" s="210"/>
      <c r="AP426" s="210"/>
      <c r="AQ426" s="210"/>
      <c r="AR426" s="210"/>
      <c r="AS426" s="210"/>
      <c r="AT426" s="210"/>
      <c r="AU426" s="210"/>
      <c r="AV426" s="210"/>
      <c r="AW426" s="210"/>
      <c r="AX426" s="210"/>
      <c r="AY426" s="210"/>
      <c r="AZ426" s="210"/>
      <c r="BA426" s="210"/>
      <c r="BB426" s="210"/>
      <c r="BC426" s="210"/>
      <c r="BD426" s="210"/>
      <c r="BE426" s="210"/>
      <c r="BF426" s="210"/>
      <c r="BG426" s="210"/>
      <c r="BH426" s="210"/>
    </row>
    <row r="427" spans="1:60" outlineLevel="1" x14ac:dyDescent="0.2">
      <c r="A427" s="217"/>
      <c r="B427" s="218"/>
      <c r="C427" s="253" t="s">
        <v>511</v>
      </c>
      <c r="D427" s="220"/>
      <c r="E427" s="221">
        <v>89.671999999999997</v>
      </c>
      <c r="F427" s="219"/>
      <c r="G427" s="219"/>
      <c r="H427" s="219"/>
      <c r="I427" s="219"/>
      <c r="J427" s="219"/>
      <c r="K427" s="219"/>
      <c r="L427" s="219"/>
      <c r="M427" s="219"/>
      <c r="N427" s="219"/>
      <c r="O427" s="219"/>
      <c r="P427" s="219"/>
      <c r="Q427" s="219"/>
      <c r="R427" s="219"/>
      <c r="S427" s="219"/>
      <c r="T427" s="219"/>
      <c r="U427" s="219"/>
      <c r="V427" s="219"/>
      <c r="W427" s="219"/>
      <c r="X427" s="219"/>
      <c r="Y427" s="210"/>
      <c r="Z427" s="210"/>
      <c r="AA427" s="210"/>
      <c r="AB427" s="210"/>
      <c r="AC427" s="210"/>
      <c r="AD427" s="210"/>
      <c r="AE427" s="210"/>
      <c r="AF427" s="210"/>
      <c r="AG427" s="210" t="s">
        <v>119</v>
      </c>
      <c r="AH427" s="210">
        <v>7</v>
      </c>
      <c r="AI427" s="210"/>
      <c r="AJ427" s="210"/>
      <c r="AK427" s="210"/>
      <c r="AL427" s="210"/>
      <c r="AM427" s="210"/>
      <c r="AN427" s="210"/>
      <c r="AO427" s="210"/>
      <c r="AP427" s="210"/>
      <c r="AQ427" s="210"/>
      <c r="AR427" s="210"/>
      <c r="AS427" s="210"/>
      <c r="AT427" s="210"/>
      <c r="AU427" s="210"/>
      <c r="AV427" s="210"/>
      <c r="AW427" s="210"/>
      <c r="AX427" s="210"/>
      <c r="AY427" s="210"/>
      <c r="AZ427" s="210"/>
      <c r="BA427" s="210"/>
      <c r="BB427" s="210"/>
      <c r="BC427" s="210"/>
      <c r="BD427" s="210"/>
      <c r="BE427" s="210"/>
      <c r="BF427" s="210"/>
      <c r="BG427" s="210"/>
      <c r="BH427" s="210"/>
    </row>
    <row r="428" spans="1:60" outlineLevel="1" x14ac:dyDescent="0.2">
      <c r="A428" s="231">
        <v>92</v>
      </c>
      <c r="B428" s="232" t="s">
        <v>512</v>
      </c>
      <c r="C428" s="251" t="s">
        <v>513</v>
      </c>
      <c r="D428" s="233" t="s">
        <v>284</v>
      </c>
      <c r="E428" s="234">
        <v>1061.84806</v>
      </c>
      <c r="F428" s="235"/>
      <c r="G428" s="236">
        <f>ROUND(E428*F428,2)</f>
        <v>0</v>
      </c>
      <c r="H428" s="235"/>
      <c r="I428" s="236">
        <f>ROUND(E428*H428,2)</f>
        <v>0</v>
      </c>
      <c r="J428" s="235"/>
      <c r="K428" s="236">
        <f>ROUND(E428*J428,2)</f>
        <v>0</v>
      </c>
      <c r="L428" s="236">
        <v>21</v>
      </c>
      <c r="M428" s="236">
        <f>G428*(1+L428/100)</f>
        <v>0</v>
      </c>
      <c r="N428" s="236">
        <v>0</v>
      </c>
      <c r="O428" s="236">
        <f>ROUND(E428*N428,2)</f>
        <v>0</v>
      </c>
      <c r="P428" s="236">
        <v>0</v>
      </c>
      <c r="Q428" s="236">
        <f>ROUND(E428*P428,2)</f>
        <v>0</v>
      </c>
      <c r="R428" s="236" t="s">
        <v>501</v>
      </c>
      <c r="S428" s="236" t="s">
        <v>113</v>
      </c>
      <c r="T428" s="237" t="s">
        <v>113</v>
      </c>
      <c r="U428" s="219">
        <v>0.49</v>
      </c>
      <c r="V428" s="219">
        <f>ROUND(E428*U428,2)</f>
        <v>520.30999999999995</v>
      </c>
      <c r="W428" s="219"/>
      <c r="X428" s="219" t="s">
        <v>514</v>
      </c>
      <c r="Y428" s="210"/>
      <c r="Z428" s="210"/>
      <c r="AA428" s="210"/>
      <c r="AB428" s="210"/>
      <c r="AC428" s="210"/>
      <c r="AD428" s="210"/>
      <c r="AE428" s="210"/>
      <c r="AF428" s="210"/>
      <c r="AG428" s="210" t="s">
        <v>515</v>
      </c>
      <c r="AH428" s="210"/>
      <c r="AI428" s="210"/>
      <c r="AJ428" s="210"/>
      <c r="AK428" s="210"/>
      <c r="AL428" s="210"/>
      <c r="AM428" s="210"/>
      <c r="AN428" s="210"/>
      <c r="AO428" s="210"/>
      <c r="AP428" s="210"/>
      <c r="AQ428" s="210"/>
      <c r="AR428" s="210"/>
      <c r="AS428" s="210"/>
      <c r="AT428" s="210"/>
      <c r="AU428" s="210"/>
      <c r="AV428" s="210"/>
      <c r="AW428" s="210"/>
      <c r="AX428" s="210"/>
      <c r="AY428" s="210"/>
      <c r="AZ428" s="210"/>
      <c r="BA428" s="210"/>
      <c r="BB428" s="210"/>
      <c r="BC428" s="210"/>
      <c r="BD428" s="210"/>
      <c r="BE428" s="210"/>
      <c r="BF428" s="210"/>
      <c r="BG428" s="210"/>
      <c r="BH428" s="210"/>
    </row>
    <row r="429" spans="1:60" outlineLevel="1" x14ac:dyDescent="0.2">
      <c r="A429" s="217"/>
      <c r="B429" s="218"/>
      <c r="C429" s="256" t="s">
        <v>516</v>
      </c>
      <c r="D429" s="241"/>
      <c r="E429" s="241"/>
      <c r="F429" s="241"/>
      <c r="G429" s="241"/>
      <c r="H429" s="219"/>
      <c r="I429" s="219"/>
      <c r="J429" s="219"/>
      <c r="K429" s="219"/>
      <c r="L429" s="219"/>
      <c r="M429" s="219"/>
      <c r="N429" s="219"/>
      <c r="O429" s="219"/>
      <c r="P429" s="219"/>
      <c r="Q429" s="219"/>
      <c r="R429" s="219"/>
      <c r="S429" s="219"/>
      <c r="T429" s="219"/>
      <c r="U429" s="219"/>
      <c r="V429" s="219"/>
      <c r="W429" s="219"/>
      <c r="X429" s="219"/>
      <c r="Y429" s="210"/>
      <c r="Z429" s="210"/>
      <c r="AA429" s="210"/>
      <c r="AB429" s="210"/>
      <c r="AC429" s="210"/>
      <c r="AD429" s="210"/>
      <c r="AE429" s="210"/>
      <c r="AF429" s="210"/>
      <c r="AG429" s="210" t="s">
        <v>233</v>
      </c>
      <c r="AH429" s="210"/>
      <c r="AI429" s="210"/>
      <c r="AJ429" s="210"/>
      <c r="AK429" s="210"/>
      <c r="AL429" s="210"/>
      <c r="AM429" s="210"/>
      <c r="AN429" s="210"/>
      <c r="AO429" s="210"/>
      <c r="AP429" s="210"/>
      <c r="AQ429" s="210"/>
      <c r="AR429" s="210"/>
      <c r="AS429" s="210"/>
      <c r="AT429" s="210"/>
      <c r="AU429" s="210"/>
      <c r="AV429" s="210"/>
      <c r="AW429" s="210"/>
      <c r="AX429" s="210"/>
      <c r="AY429" s="210"/>
      <c r="AZ429" s="210"/>
      <c r="BA429" s="210"/>
      <c r="BB429" s="210"/>
      <c r="BC429" s="210"/>
      <c r="BD429" s="210"/>
      <c r="BE429" s="210"/>
      <c r="BF429" s="210"/>
      <c r="BG429" s="210"/>
      <c r="BH429" s="210"/>
    </row>
    <row r="430" spans="1:60" outlineLevel="1" x14ac:dyDescent="0.2">
      <c r="A430" s="217"/>
      <c r="B430" s="218"/>
      <c r="C430" s="253" t="s">
        <v>503</v>
      </c>
      <c r="D430" s="220"/>
      <c r="E430" s="221"/>
      <c r="F430" s="219"/>
      <c r="G430" s="219"/>
      <c r="H430" s="219"/>
      <c r="I430" s="219"/>
      <c r="J430" s="219"/>
      <c r="K430" s="219"/>
      <c r="L430" s="219"/>
      <c r="M430" s="219"/>
      <c r="N430" s="219"/>
      <c r="O430" s="219"/>
      <c r="P430" s="219"/>
      <c r="Q430" s="219"/>
      <c r="R430" s="219"/>
      <c r="S430" s="219"/>
      <c r="T430" s="219"/>
      <c r="U430" s="219"/>
      <c r="V430" s="219"/>
      <c r="W430" s="219"/>
      <c r="X430" s="219"/>
      <c r="Y430" s="210"/>
      <c r="Z430" s="210"/>
      <c r="AA430" s="210"/>
      <c r="AB430" s="210"/>
      <c r="AC430" s="210"/>
      <c r="AD430" s="210"/>
      <c r="AE430" s="210"/>
      <c r="AF430" s="210"/>
      <c r="AG430" s="210" t="s">
        <v>119</v>
      </c>
      <c r="AH430" s="210">
        <v>0</v>
      </c>
      <c r="AI430" s="210"/>
      <c r="AJ430" s="210"/>
      <c r="AK430" s="210"/>
      <c r="AL430" s="210"/>
      <c r="AM430" s="210"/>
      <c r="AN430" s="210"/>
      <c r="AO430" s="210"/>
      <c r="AP430" s="210"/>
      <c r="AQ430" s="210"/>
      <c r="AR430" s="210"/>
      <c r="AS430" s="210"/>
      <c r="AT430" s="210"/>
      <c r="AU430" s="210"/>
      <c r="AV430" s="210"/>
      <c r="AW430" s="210"/>
      <c r="AX430" s="210"/>
      <c r="AY430" s="210"/>
      <c r="AZ430" s="210"/>
      <c r="BA430" s="210"/>
      <c r="BB430" s="210"/>
      <c r="BC430" s="210"/>
      <c r="BD430" s="210"/>
      <c r="BE430" s="210"/>
      <c r="BF430" s="210"/>
      <c r="BG430" s="210"/>
      <c r="BH430" s="210"/>
    </row>
    <row r="431" spans="1:60" outlineLevel="1" x14ac:dyDescent="0.2">
      <c r="A431" s="217"/>
      <c r="B431" s="218"/>
      <c r="C431" s="253" t="s">
        <v>504</v>
      </c>
      <c r="D431" s="220"/>
      <c r="E431" s="221"/>
      <c r="F431" s="219"/>
      <c r="G431" s="219"/>
      <c r="H431" s="219"/>
      <c r="I431" s="219"/>
      <c r="J431" s="219"/>
      <c r="K431" s="219"/>
      <c r="L431" s="219"/>
      <c r="M431" s="219"/>
      <c r="N431" s="219"/>
      <c r="O431" s="219"/>
      <c r="P431" s="219"/>
      <c r="Q431" s="219"/>
      <c r="R431" s="219"/>
      <c r="S431" s="219"/>
      <c r="T431" s="219"/>
      <c r="U431" s="219"/>
      <c r="V431" s="219"/>
      <c r="W431" s="219"/>
      <c r="X431" s="219"/>
      <c r="Y431" s="210"/>
      <c r="Z431" s="210"/>
      <c r="AA431" s="210"/>
      <c r="AB431" s="210"/>
      <c r="AC431" s="210"/>
      <c r="AD431" s="210"/>
      <c r="AE431" s="210"/>
      <c r="AF431" s="210"/>
      <c r="AG431" s="210" t="s">
        <v>119</v>
      </c>
      <c r="AH431" s="210">
        <v>0</v>
      </c>
      <c r="AI431" s="210"/>
      <c r="AJ431" s="210"/>
      <c r="AK431" s="210"/>
      <c r="AL431" s="210"/>
      <c r="AM431" s="210"/>
      <c r="AN431" s="210"/>
      <c r="AO431" s="210"/>
      <c r="AP431" s="210"/>
      <c r="AQ431" s="210"/>
      <c r="AR431" s="210"/>
      <c r="AS431" s="210"/>
      <c r="AT431" s="210"/>
      <c r="AU431" s="210"/>
      <c r="AV431" s="210"/>
      <c r="AW431" s="210"/>
      <c r="AX431" s="210"/>
      <c r="AY431" s="210"/>
      <c r="AZ431" s="210"/>
      <c r="BA431" s="210"/>
      <c r="BB431" s="210"/>
      <c r="BC431" s="210"/>
      <c r="BD431" s="210"/>
      <c r="BE431" s="210"/>
      <c r="BF431" s="210"/>
      <c r="BG431" s="210"/>
      <c r="BH431" s="210"/>
    </row>
    <row r="432" spans="1:60" outlineLevel="1" x14ac:dyDescent="0.2">
      <c r="A432" s="217"/>
      <c r="B432" s="218"/>
      <c r="C432" s="253" t="s">
        <v>505</v>
      </c>
      <c r="D432" s="220"/>
      <c r="E432" s="221">
        <v>1061.84806</v>
      </c>
      <c r="F432" s="219"/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0"/>
      <c r="Z432" s="210"/>
      <c r="AA432" s="210"/>
      <c r="AB432" s="210"/>
      <c r="AC432" s="210"/>
      <c r="AD432" s="210"/>
      <c r="AE432" s="210"/>
      <c r="AF432" s="210"/>
      <c r="AG432" s="210" t="s">
        <v>119</v>
      </c>
      <c r="AH432" s="210">
        <v>0</v>
      </c>
      <c r="AI432" s="210"/>
      <c r="AJ432" s="210"/>
      <c r="AK432" s="210"/>
      <c r="AL432" s="210"/>
      <c r="AM432" s="210"/>
      <c r="AN432" s="210"/>
      <c r="AO432" s="210"/>
      <c r="AP432" s="210"/>
      <c r="AQ432" s="210"/>
      <c r="AR432" s="210"/>
      <c r="AS432" s="210"/>
      <c r="AT432" s="210"/>
      <c r="AU432" s="210"/>
      <c r="AV432" s="210"/>
      <c r="AW432" s="210"/>
      <c r="AX432" s="210"/>
      <c r="AY432" s="210"/>
      <c r="AZ432" s="210"/>
      <c r="BA432" s="210"/>
      <c r="BB432" s="210"/>
      <c r="BC432" s="210"/>
      <c r="BD432" s="210"/>
      <c r="BE432" s="210"/>
      <c r="BF432" s="210"/>
      <c r="BG432" s="210"/>
      <c r="BH432" s="210"/>
    </row>
    <row r="433" spans="1:60" outlineLevel="1" x14ac:dyDescent="0.2">
      <c r="A433" s="231">
        <v>93</v>
      </c>
      <c r="B433" s="232" t="s">
        <v>517</v>
      </c>
      <c r="C433" s="251" t="s">
        <v>518</v>
      </c>
      <c r="D433" s="233" t="s">
        <v>284</v>
      </c>
      <c r="E433" s="234">
        <v>27608.049589999999</v>
      </c>
      <c r="F433" s="235"/>
      <c r="G433" s="236">
        <f>ROUND(E433*F433,2)</f>
        <v>0</v>
      </c>
      <c r="H433" s="235"/>
      <c r="I433" s="236">
        <f>ROUND(E433*H433,2)</f>
        <v>0</v>
      </c>
      <c r="J433" s="235"/>
      <c r="K433" s="236">
        <f>ROUND(E433*J433,2)</f>
        <v>0</v>
      </c>
      <c r="L433" s="236">
        <v>21</v>
      </c>
      <c r="M433" s="236">
        <f>G433*(1+L433/100)</f>
        <v>0</v>
      </c>
      <c r="N433" s="236">
        <v>0</v>
      </c>
      <c r="O433" s="236">
        <f>ROUND(E433*N433,2)</f>
        <v>0</v>
      </c>
      <c r="P433" s="236">
        <v>0</v>
      </c>
      <c r="Q433" s="236">
        <f>ROUND(E433*P433,2)</f>
        <v>0</v>
      </c>
      <c r="R433" s="236" t="s">
        <v>501</v>
      </c>
      <c r="S433" s="236" t="s">
        <v>113</v>
      </c>
      <c r="T433" s="237" t="s">
        <v>113</v>
      </c>
      <c r="U433" s="219">
        <v>0</v>
      </c>
      <c r="V433" s="219">
        <f>ROUND(E433*U433,2)</f>
        <v>0</v>
      </c>
      <c r="W433" s="219"/>
      <c r="X433" s="219" t="s">
        <v>514</v>
      </c>
      <c r="Y433" s="210"/>
      <c r="Z433" s="210"/>
      <c r="AA433" s="210"/>
      <c r="AB433" s="210"/>
      <c r="AC433" s="210"/>
      <c r="AD433" s="210"/>
      <c r="AE433" s="210"/>
      <c r="AF433" s="210"/>
      <c r="AG433" s="210" t="s">
        <v>515</v>
      </c>
      <c r="AH433" s="210"/>
      <c r="AI433" s="210"/>
      <c r="AJ433" s="210"/>
      <c r="AK433" s="210"/>
      <c r="AL433" s="210"/>
      <c r="AM433" s="210"/>
      <c r="AN433" s="210"/>
      <c r="AO433" s="210"/>
      <c r="AP433" s="210"/>
      <c r="AQ433" s="210"/>
      <c r="AR433" s="210"/>
      <c r="AS433" s="210"/>
      <c r="AT433" s="210"/>
      <c r="AU433" s="210"/>
      <c r="AV433" s="210"/>
      <c r="AW433" s="210"/>
      <c r="AX433" s="210"/>
      <c r="AY433" s="210"/>
      <c r="AZ433" s="210"/>
      <c r="BA433" s="210"/>
      <c r="BB433" s="210"/>
      <c r="BC433" s="210"/>
      <c r="BD433" s="210"/>
      <c r="BE433" s="210"/>
      <c r="BF433" s="210"/>
      <c r="BG433" s="210"/>
      <c r="BH433" s="210"/>
    </row>
    <row r="434" spans="1:60" outlineLevel="1" x14ac:dyDescent="0.2">
      <c r="A434" s="217"/>
      <c r="B434" s="218"/>
      <c r="C434" s="253" t="s">
        <v>503</v>
      </c>
      <c r="D434" s="220"/>
      <c r="E434" s="221"/>
      <c r="F434" s="219"/>
      <c r="G434" s="219"/>
      <c r="H434" s="219"/>
      <c r="I434" s="219"/>
      <c r="J434" s="219"/>
      <c r="K434" s="219"/>
      <c r="L434" s="219"/>
      <c r="M434" s="219"/>
      <c r="N434" s="219"/>
      <c r="O434" s="219"/>
      <c r="P434" s="219"/>
      <c r="Q434" s="219"/>
      <c r="R434" s="219"/>
      <c r="S434" s="219"/>
      <c r="T434" s="219"/>
      <c r="U434" s="219"/>
      <c r="V434" s="219"/>
      <c r="W434" s="219"/>
      <c r="X434" s="219"/>
      <c r="Y434" s="210"/>
      <c r="Z434" s="210"/>
      <c r="AA434" s="210"/>
      <c r="AB434" s="210"/>
      <c r="AC434" s="210"/>
      <c r="AD434" s="210"/>
      <c r="AE434" s="210"/>
      <c r="AF434" s="210"/>
      <c r="AG434" s="210" t="s">
        <v>119</v>
      </c>
      <c r="AH434" s="210">
        <v>0</v>
      </c>
      <c r="AI434" s="210"/>
      <c r="AJ434" s="210"/>
      <c r="AK434" s="210"/>
      <c r="AL434" s="210"/>
      <c r="AM434" s="210"/>
      <c r="AN434" s="210"/>
      <c r="AO434" s="210"/>
      <c r="AP434" s="210"/>
      <c r="AQ434" s="210"/>
      <c r="AR434" s="210"/>
      <c r="AS434" s="210"/>
      <c r="AT434" s="210"/>
      <c r="AU434" s="210"/>
      <c r="AV434" s="210"/>
      <c r="AW434" s="210"/>
      <c r="AX434" s="210"/>
      <c r="AY434" s="210"/>
      <c r="AZ434" s="210"/>
      <c r="BA434" s="210"/>
      <c r="BB434" s="210"/>
      <c r="BC434" s="210"/>
      <c r="BD434" s="210"/>
      <c r="BE434" s="210"/>
      <c r="BF434" s="210"/>
      <c r="BG434" s="210"/>
      <c r="BH434" s="210"/>
    </row>
    <row r="435" spans="1:60" outlineLevel="1" x14ac:dyDescent="0.2">
      <c r="A435" s="217"/>
      <c r="B435" s="218"/>
      <c r="C435" s="253" t="s">
        <v>504</v>
      </c>
      <c r="D435" s="220"/>
      <c r="E435" s="221"/>
      <c r="F435" s="219"/>
      <c r="G435" s="219"/>
      <c r="H435" s="219"/>
      <c r="I435" s="219"/>
      <c r="J435" s="219"/>
      <c r="K435" s="219"/>
      <c r="L435" s="219"/>
      <c r="M435" s="219"/>
      <c r="N435" s="219"/>
      <c r="O435" s="219"/>
      <c r="P435" s="219"/>
      <c r="Q435" s="219"/>
      <c r="R435" s="219"/>
      <c r="S435" s="219"/>
      <c r="T435" s="219"/>
      <c r="U435" s="219"/>
      <c r="V435" s="219"/>
      <c r="W435" s="219"/>
      <c r="X435" s="219"/>
      <c r="Y435" s="210"/>
      <c r="Z435" s="210"/>
      <c r="AA435" s="210"/>
      <c r="AB435" s="210"/>
      <c r="AC435" s="210"/>
      <c r="AD435" s="210"/>
      <c r="AE435" s="210"/>
      <c r="AF435" s="210"/>
      <c r="AG435" s="210" t="s">
        <v>119</v>
      </c>
      <c r="AH435" s="210">
        <v>0</v>
      </c>
      <c r="AI435" s="210"/>
      <c r="AJ435" s="210"/>
      <c r="AK435" s="210"/>
      <c r="AL435" s="210"/>
      <c r="AM435" s="210"/>
      <c r="AN435" s="210"/>
      <c r="AO435" s="210"/>
      <c r="AP435" s="210"/>
      <c r="AQ435" s="210"/>
      <c r="AR435" s="210"/>
      <c r="AS435" s="210"/>
      <c r="AT435" s="210"/>
      <c r="AU435" s="210"/>
      <c r="AV435" s="210"/>
      <c r="AW435" s="210"/>
      <c r="AX435" s="210"/>
      <c r="AY435" s="210"/>
      <c r="AZ435" s="210"/>
      <c r="BA435" s="210"/>
      <c r="BB435" s="210"/>
      <c r="BC435" s="210"/>
      <c r="BD435" s="210"/>
      <c r="BE435" s="210"/>
      <c r="BF435" s="210"/>
      <c r="BG435" s="210"/>
      <c r="BH435" s="210"/>
    </row>
    <row r="436" spans="1:60" outlineLevel="1" x14ac:dyDescent="0.2">
      <c r="A436" s="217"/>
      <c r="B436" s="218"/>
      <c r="C436" s="253" t="s">
        <v>519</v>
      </c>
      <c r="D436" s="220"/>
      <c r="E436" s="221">
        <v>27608.049589999999</v>
      </c>
      <c r="F436" s="219"/>
      <c r="G436" s="219"/>
      <c r="H436" s="219"/>
      <c r="I436" s="219"/>
      <c r="J436" s="219"/>
      <c r="K436" s="219"/>
      <c r="L436" s="219"/>
      <c r="M436" s="219"/>
      <c r="N436" s="219"/>
      <c r="O436" s="219"/>
      <c r="P436" s="219"/>
      <c r="Q436" s="219"/>
      <c r="R436" s="219"/>
      <c r="S436" s="219"/>
      <c r="T436" s="219"/>
      <c r="U436" s="219"/>
      <c r="V436" s="219"/>
      <c r="W436" s="219"/>
      <c r="X436" s="219"/>
      <c r="Y436" s="210"/>
      <c r="Z436" s="210"/>
      <c r="AA436" s="210"/>
      <c r="AB436" s="210"/>
      <c r="AC436" s="210"/>
      <c r="AD436" s="210"/>
      <c r="AE436" s="210"/>
      <c r="AF436" s="210"/>
      <c r="AG436" s="210" t="s">
        <v>119</v>
      </c>
      <c r="AH436" s="210">
        <v>0</v>
      </c>
      <c r="AI436" s="210"/>
      <c r="AJ436" s="210"/>
      <c r="AK436" s="210"/>
      <c r="AL436" s="210"/>
      <c r="AM436" s="210"/>
      <c r="AN436" s="210"/>
      <c r="AO436" s="210"/>
      <c r="AP436" s="210"/>
      <c r="AQ436" s="210"/>
      <c r="AR436" s="210"/>
      <c r="AS436" s="210"/>
      <c r="AT436" s="210"/>
      <c r="AU436" s="210"/>
      <c r="AV436" s="210"/>
      <c r="AW436" s="210"/>
      <c r="AX436" s="210"/>
      <c r="AY436" s="210"/>
      <c r="AZ436" s="210"/>
      <c r="BA436" s="210"/>
      <c r="BB436" s="210"/>
      <c r="BC436" s="210"/>
      <c r="BD436" s="210"/>
      <c r="BE436" s="210"/>
      <c r="BF436" s="210"/>
      <c r="BG436" s="210"/>
      <c r="BH436" s="210"/>
    </row>
    <row r="437" spans="1:60" x14ac:dyDescent="0.2">
      <c r="A437" s="225" t="s">
        <v>107</v>
      </c>
      <c r="B437" s="226" t="s">
        <v>79</v>
      </c>
      <c r="C437" s="250" t="s">
        <v>27</v>
      </c>
      <c r="D437" s="227"/>
      <c r="E437" s="228"/>
      <c r="F437" s="229"/>
      <c r="G437" s="229">
        <f>SUMIF(AG438:AG443,"&lt;&gt;NOR",G438:G443)</f>
        <v>0</v>
      </c>
      <c r="H437" s="229"/>
      <c r="I437" s="229">
        <f>SUM(I438:I443)</f>
        <v>0</v>
      </c>
      <c r="J437" s="229"/>
      <c r="K437" s="229">
        <f>SUM(K438:K443)</f>
        <v>0</v>
      </c>
      <c r="L437" s="229"/>
      <c r="M437" s="229">
        <f>SUM(M438:M443)</f>
        <v>0</v>
      </c>
      <c r="N437" s="229"/>
      <c r="O437" s="229">
        <f>SUM(O438:O443)</f>
        <v>0</v>
      </c>
      <c r="P437" s="229"/>
      <c r="Q437" s="229">
        <f>SUM(Q438:Q443)</f>
        <v>0</v>
      </c>
      <c r="R437" s="229"/>
      <c r="S437" s="229"/>
      <c r="T437" s="230"/>
      <c r="U437" s="224"/>
      <c r="V437" s="224">
        <f>SUM(V438:V443)</f>
        <v>0</v>
      </c>
      <c r="W437" s="224"/>
      <c r="X437" s="224"/>
      <c r="AG437" t="s">
        <v>108</v>
      </c>
    </row>
    <row r="438" spans="1:60" outlineLevel="1" x14ac:dyDescent="0.2">
      <c r="A438" s="231">
        <v>94</v>
      </c>
      <c r="B438" s="232" t="s">
        <v>520</v>
      </c>
      <c r="C438" s="251" t="s">
        <v>521</v>
      </c>
      <c r="D438" s="233" t="s">
        <v>522</v>
      </c>
      <c r="E438" s="234">
        <v>1</v>
      </c>
      <c r="F438" s="235"/>
      <c r="G438" s="236">
        <f>ROUND(E438*F438,2)</f>
        <v>0</v>
      </c>
      <c r="H438" s="235"/>
      <c r="I438" s="236">
        <f>ROUND(E438*H438,2)</f>
        <v>0</v>
      </c>
      <c r="J438" s="235"/>
      <c r="K438" s="236">
        <f>ROUND(E438*J438,2)</f>
        <v>0</v>
      </c>
      <c r="L438" s="236">
        <v>21</v>
      </c>
      <c r="M438" s="236">
        <f>G438*(1+L438/100)</f>
        <v>0</v>
      </c>
      <c r="N438" s="236">
        <v>0</v>
      </c>
      <c r="O438" s="236">
        <f>ROUND(E438*N438,2)</f>
        <v>0</v>
      </c>
      <c r="P438" s="236">
        <v>0</v>
      </c>
      <c r="Q438" s="236">
        <f>ROUND(E438*P438,2)</f>
        <v>0</v>
      </c>
      <c r="R438" s="236"/>
      <c r="S438" s="236" t="s">
        <v>113</v>
      </c>
      <c r="T438" s="237" t="s">
        <v>393</v>
      </c>
      <c r="U438" s="219">
        <v>0</v>
      </c>
      <c r="V438" s="219">
        <f>ROUND(E438*U438,2)</f>
        <v>0</v>
      </c>
      <c r="W438" s="219"/>
      <c r="X438" s="219" t="s">
        <v>523</v>
      </c>
      <c r="Y438" s="210"/>
      <c r="Z438" s="210"/>
      <c r="AA438" s="210"/>
      <c r="AB438" s="210"/>
      <c r="AC438" s="210"/>
      <c r="AD438" s="210"/>
      <c r="AE438" s="210"/>
      <c r="AF438" s="210"/>
      <c r="AG438" s="210" t="s">
        <v>524</v>
      </c>
      <c r="AH438" s="210"/>
      <c r="AI438" s="210"/>
      <c r="AJ438" s="210"/>
      <c r="AK438" s="210"/>
      <c r="AL438" s="210"/>
      <c r="AM438" s="210"/>
      <c r="AN438" s="210"/>
      <c r="AO438" s="210"/>
      <c r="AP438" s="210"/>
      <c r="AQ438" s="210"/>
      <c r="AR438" s="210"/>
      <c r="AS438" s="210"/>
      <c r="AT438" s="210"/>
      <c r="AU438" s="210"/>
      <c r="AV438" s="210"/>
      <c r="AW438" s="210"/>
      <c r="AX438" s="210"/>
      <c r="AY438" s="210"/>
      <c r="AZ438" s="210"/>
      <c r="BA438" s="210"/>
      <c r="BB438" s="210"/>
      <c r="BC438" s="210"/>
      <c r="BD438" s="210"/>
      <c r="BE438" s="210"/>
      <c r="BF438" s="210"/>
      <c r="BG438" s="210"/>
      <c r="BH438" s="210"/>
    </row>
    <row r="439" spans="1:60" outlineLevel="1" x14ac:dyDescent="0.2">
      <c r="A439" s="217"/>
      <c r="B439" s="218"/>
      <c r="C439" s="256" t="s">
        <v>525</v>
      </c>
      <c r="D439" s="241"/>
      <c r="E439" s="241"/>
      <c r="F439" s="241"/>
      <c r="G439" s="241"/>
      <c r="H439" s="219"/>
      <c r="I439" s="219"/>
      <c r="J439" s="219"/>
      <c r="K439" s="219"/>
      <c r="L439" s="219"/>
      <c r="M439" s="219"/>
      <c r="N439" s="219"/>
      <c r="O439" s="219"/>
      <c r="P439" s="219"/>
      <c r="Q439" s="219"/>
      <c r="R439" s="219"/>
      <c r="S439" s="219"/>
      <c r="T439" s="219"/>
      <c r="U439" s="219"/>
      <c r="V439" s="219"/>
      <c r="W439" s="219"/>
      <c r="X439" s="219"/>
      <c r="Y439" s="210"/>
      <c r="Z439" s="210"/>
      <c r="AA439" s="210"/>
      <c r="AB439" s="210"/>
      <c r="AC439" s="210"/>
      <c r="AD439" s="210"/>
      <c r="AE439" s="210"/>
      <c r="AF439" s="210"/>
      <c r="AG439" s="210" t="s">
        <v>233</v>
      </c>
      <c r="AH439" s="210"/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10"/>
      <c r="AT439" s="210"/>
      <c r="AU439" s="210"/>
      <c r="AV439" s="210"/>
      <c r="AW439" s="210"/>
      <c r="AX439" s="210"/>
      <c r="AY439" s="210"/>
      <c r="AZ439" s="210"/>
      <c r="BA439" s="239" t="str">
        <f>C439</f>
        <v>Zaměření a vytýčení stávajících inženýrských sítí v místě stavby z hlediska jejich ochrany při provádění stavby.</v>
      </c>
      <c r="BB439" s="210"/>
      <c r="BC439" s="210"/>
      <c r="BD439" s="210"/>
      <c r="BE439" s="210"/>
      <c r="BF439" s="210"/>
      <c r="BG439" s="210"/>
      <c r="BH439" s="210"/>
    </row>
    <row r="440" spans="1:60" outlineLevel="1" x14ac:dyDescent="0.2">
      <c r="A440" s="231">
        <v>95</v>
      </c>
      <c r="B440" s="232" t="s">
        <v>526</v>
      </c>
      <c r="C440" s="251" t="s">
        <v>527</v>
      </c>
      <c r="D440" s="233" t="s">
        <v>522</v>
      </c>
      <c r="E440" s="234">
        <v>1</v>
      </c>
      <c r="F440" s="235"/>
      <c r="G440" s="236">
        <f>ROUND(E440*F440,2)</f>
        <v>0</v>
      </c>
      <c r="H440" s="235"/>
      <c r="I440" s="236">
        <f>ROUND(E440*H440,2)</f>
        <v>0</v>
      </c>
      <c r="J440" s="235"/>
      <c r="K440" s="236">
        <f>ROUND(E440*J440,2)</f>
        <v>0</v>
      </c>
      <c r="L440" s="236">
        <v>21</v>
      </c>
      <c r="M440" s="236">
        <f>G440*(1+L440/100)</f>
        <v>0</v>
      </c>
      <c r="N440" s="236">
        <v>0</v>
      </c>
      <c r="O440" s="236">
        <f>ROUND(E440*N440,2)</f>
        <v>0</v>
      </c>
      <c r="P440" s="236">
        <v>0</v>
      </c>
      <c r="Q440" s="236">
        <f>ROUND(E440*P440,2)</f>
        <v>0</v>
      </c>
      <c r="R440" s="236"/>
      <c r="S440" s="236" t="s">
        <v>113</v>
      </c>
      <c r="T440" s="237" t="s">
        <v>393</v>
      </c>
      <c r="U440" s="219">
        <v>0</v>
      </c>
      <c r="V440" s="219">
        <f>ROUND(E440*U440,2)</f>
        <v>0</v>
      </c>
      <c r="W440" s="219"/>
      <c r="X440" s="219" t="s">
        <v>523</v>
      </c>
      <c r="Y440" s="210"/>
      <c r="Z440" s="210"/>
      <c r="AA440" s="210"/>
      <c r="AB440" s="210"/>
      <c r="AC440" s="210"/>
      <c r="AD440" s="210"/>
      <c r="AE440" s="210"/>
      <c r="AF440" s="210"/>
      <c r="AG440" s="210" t="s">
        <v>528</v>
      </c>
      <c r="AH440" s="210"/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10"/>
      <c r="AT440" s="210"/>
      <c r="AU440" s="210"/>
      <c r="AV440" s="210"/>
      <c r="AW440" s="210"/>
      <c r="AX440" s="210"/>
      <c r="AY440" s="210"/>
      <c r="AZ440" s="210"/>
      <c r="BA440" s="210"/>
      <c r="BB440" s="210"/>
      <c r="BC440" s="210"/>
      <c r="BD440" s="210"/>
      <c r="BE440" s="210"/>
      <c r="BF440" s="210"/>
      <c r="BG440" s="210"/>
      <c r="BH440" s="210"/>
    </row>
    <row r="441" spans="1:60" outlineLevel="1" x14ac:dyDescent="0.2">
      <c r="A441" s="217"/>
      <c r="B441" s="218"/>
      <c r="C441" s="256" t="s">
        <v>529</v>
      </c>
      <c r="D441" s="241"/>
      <c r="E441" s="241"/>
      <c r="F441" s="241"/>
      <c r="G441" s="241"/>
      <c r="H441" s="219"/>
      <c r="I441" s="219"/>
      <c r="J441" s="219"/>
      <c r="K441" s="219"/>
      <c r="L441" s="219"/>
      <c r="M441" s="219"/>
      <c r="N441" s="219"/>
      <c r="O441" s="219"/>
      <c r="P441" s="219"/>
      <c r="Q441" s="219"/>
      <c r="R441" s="219"/>
      <c r="S441" s="219"/>
      <c r="T441" s="219"/>
      <c r="U441" s="219"/>
      <c r="V441" s="219"/>
      <c r="W441" s="219"/>
      <c r="X441" s="219"/>
      <c r="Y441" s="210"/>
      <c r="Z441" s="210"/>
      <c r="AA441" s="210"/>
      <c r="AB441" s="210"/>
      <c r="AC441" s="210"/>
      <c r="AD441" s="210"/>
      <c r="AE441" s="210"/>
      <c r="AF441" s="210"/>
      <c r="AG441" s="210" t="s">
        <v>233</v>
      </c>
      <c r="AH441" s="210"/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10"/>
      <c r="AT441" s="210"/>
      <c r="AU441" s="210"/>
      <c r="AV441" s="210"/>
      <c r="AW441" s="210"/>
      <c r="AX441" s="210"/>
      <c r="AY441" s="210"/>
      <c r="AZ441" s="210"/>
      <c r="BA441" s="210"/>
      <c r="BB441" s="210"/>
      <c r="BC441" s="210"/>
      <c r="BD441" s="210"/>
      <c r="BE441" s="210"/>
      <c r="BF441" s="210"/>
      <c r="BG441" s="210"/>
      <c r="BH441" s="210"/>
    </row>
    <row r="442" spans="1:60" outlineLevel="1" x14ac:dyDescent="0.2">
      <c r="A442" s="231">
        <v>96</v>
      </c>
      <c r="B442" s="232" t="s">
        <v>530</v>
      </c>
      <c r="C442" s="251" t="s">
        <v>531</v>
      </c>
      <c r="D442" s="233" t="s">
        <v>522</v>
      </c>
      <c r="E442" s="234">
        <v>1</v>
      </c>
      <c r="F442" s="235"/>
      <c r="G442" s="236">
        <f>ROUND(E442*F442,2)</f>
        <v>0</v>
      </c>
      <c r="H442" s="235"/>
      <c r="I442" s="236">
        <f>ROUND(E442*H442,2)</f>
        <v>0</v>
      </c>
      <c r="J442" s="235"/>
      <c r="K442" s="236">
        <f>ROUND(E442*J442,2)</f>
        <v>0</v>
      </c>
      <c r="L442" s="236">
        <v>21</v>
      </c>
      <c r="M442" s="236">
        <f>G442*(1+L442/100)</f>
        <v>0</v>
      </c>
      <c r="N442" s="236">
        <v>0</v>
      </c>
      <c r="O442" s="236">
        <f>ROUND(E442*N442,2)</f>
        <v>0</v>
      </c>
      <c r="P442" s="236">
        <v>0</v>
      </c>
      <c r="Q442" s="236">
        <f>ROUND(E442*P442,2)</f>
        <v>0</v>
      </c>
      <c r="R442" s="236"/>
      <c r="S442" s="236" t="s">
        <v>113</v>
      </c>
      <c r="T442" s="237" t="s">
        <v>393</v>
      </c>
      <c r="U442" s="219">
        <v>0</v>
      </c>
      <c r="V442" s="219">
        <f>ROUND(E442*U442,2)</f>
        <v>0</v>
      </c>
      <c r="W442" s="219"/>
      <c r="X442" s="219" t="s">
        <v>523</v>
      </c>
      <c r="Y442" s="210"/>
      <c r="Z442" s="210"/>
      <c r="AA442" s="210"/>
      <c r="AB442" s="210"/>
      <c r="AC442" s="210"/>
      <c r="AD442" s="210"/>
      <c r="AE442" s="210"/>
      <c r="AF442" s="210"/>
      <c r="AG442" s="210" t="s">
        <v>528</v>
      </c>
      <c r="AH442" s="210"/>
      <c r="AI442" s="210"/>
      <c r="AJ442" s="210"/>
      <c r="AK442" s="210"/>
      <c r="AL442" s="210"/>
      <c r="AM442" s="210"/>
      <c r="AN442" s="210"/>
      <c r="AO442" s="210"/>
      <c r="AP442" s="210"/>
      <c r="AQ442" s="210"/>
      <c r="AR442" s="210"/>
      <c r="AS442" s="210"/>
      <c r="AT442" s="210"/>
      <c r="AU442" s="210"/>
      <c r="AV442" s="210"/>
      <c r="AW442" s="210"/>
      <c r="AX442" s="210"/>
      <c r="AY442" s="210"/>
      <c r="AZ442" s="210"/>
      <c r="BA442" s="210"/>
      <c r="BB442" s="210"/>
      <c r="BC442" s="210"/>
      <c r="BD442" s="210"/>
      <c r="BE442" s="210"/>
      <c r="BF442" s="210"/>
      <c r="BG442" s="210"/>
      <c r="BH442" s="210"/>
    </row>
    <row r="443" spans="1:60" outlineLevel="1" x14ac:dyDescent="0.2">
      <c r="A443" s="217"/>
      <c r="B443" s="218"/>
      <c r="C443" s="256" t="s">
        <v>532</v>
      </c>
      <c r="D443" s="241"/>
      <c r="E443" s="241"/>
      <c r="F443" s="241"/>
      <c r="G443" s="241"/>
      <c r="H443" s="219"/>
      <c r="I443" s="219"/>
      <c r="J443" s="219"/>
      <c r="K443" s="219"/>
      <c r="L443" s="219"/>
      <c r="M443" s="219"/>
      <c r="N443" s="219"/>
      <c r="O443" s="219"/>
      <c r="P443" s="219"/>
      <c r="Q443" s="219"/>
      <c r="R443" s="219"/>
      <c r="S443" s="219"/>
      <c r="T443" s="219"/>
      <c r="U443" s="219"/>
      <c r="V443" s="219"/>
      <c r="W443" s="219"/>
      <c r="X443" s="219"/>
      <c r="Y443" s="210"/>
      <c r="Z443" s="210"/>
      <c r="AA443" s="210"/>
      <c r="AB443" s="210"/>
      <c r="AC443" s="210"/>
      <c r="AD443" s="210"/>
      <c r="AE443" s="210"/>
      <c r="AF443" s="210"/>
      <c r="AG443" s="210" t="s">
        <v>233</v>
      </c>
      <c r="AH443" s="210"/>
      <c r="AI443" s="210"/>
      <c r="AJ443" s="210"/>
      <c r="AK443" s="210"/>
      <c r="AL443" s="210"/>
      <c r="AM443" s="210"/>
      <c r="AN443" s="210"/>
      <c r="AO443" s="210"/>
      <c r="AP443" s="210"/>
      <c r="AQ443" s="210"/>
      <c r="AR443" s="210"/>
      <c r="AS443" s="210"/>
      <c r="AT443" s="210"/>
      <c r="AU443" s="210"/>
      <c r="AV443" s="210"/>
      <c r="AW443" s="210"/>
      <c r="AX443" s="210"/>
      <c r="AY443" s="210"/>
      <c r="AZ443" s="210"/>
      <c r="BA443" s="210"/>
      <c r="BB443" s="210"/>
      <c r="BC443" s="210"/>
      <c r="BD443" s="210"/>
      <c r="BE443" s="210"/>
      <c r="BF443" s="210"/>
      <c r="BG443" s="210"/>
      <c r="BH443" s="210"/>
    </row>
    <row r="444" spans="1:60" x14ac:dyDescent="0.2">
      <c r="A444" s="225" t="s">
        <v>107</v>
      </c>
      <c r="B444" s="226" t="s">
        <v>80</v>
      </c>
      <c r="C444" s="250" t="s">
        <v>28</v>
      </c>
      <c r="D444" s="227"/>
      <c r="E444" s="228"/>
      <c r="F444" s="229"/>
      <c r="G444" s="229">
        <f>SUMIF(AG445:AG453,"&lt;&gt;NOR",G445:G453)</f>
        <v>0</v>
      </c>
      <c r="H444" s="229"/>
      <c r="I444" s="229">
        <f>SUM(I445:I453)</f>
        <v>0</v>
      </c>
      <c r="J444" s="229"/>
      <c r="K444" s="229">
        <f>SUM(K445:K453)</f>
        <v>0</v>
      </c>
      <c r="L444" s="229"/>
      <c r="M444" s="229">
        <f>SUM(M445:M453)</f>
        <v>0</v>
      </c>
      <c r="N444" s="229"/>
      <c r="O444" s="229">
        <f>SUM(O445:O453)</f>
        <v>0</v>
      </c>
      <c r="P444" s="229"/>
      <c r="Q444" s="229">
        <f>SUM(Q445:Q453)</f>
        <v>0</v>
      </c>
      <c r="R444" s="229"/>
      <c r="S444" s="229"/>
      <c r="T444" s="230"/>
      <c r="U444" s="224"/>
      <c r="V444" s="224">
        <f>SUM(V445:V453)</f>
        <v>0</v>
      </c>
      <c r="W444" s="224"/>
      <c r="X444" s="224"/>
      <c r="AG444" t="s">
        <v>108</v>
      </c>
    </row>
    <row r="445" spans="1:60" outlineLevel="1" x14ac:dyDescent="0.2">
      <c r="A445" s="231">
        <v>97</v>
      </c>
      <c r="B445" s="232" t="s">
        <v>533</v>
      </c>
      <c r="C445" s="251" t="s">
        <v>534</v>
      </c>
      <c r="D445" s="233" t="s">
        <v>522</v>
      </c>
      <c r="E445" s="234">
        <v>1</v>
      </c>
      <c r="F445" s="235"/>
      <c r="G445" s="236">
        <f>ROUND(E445*F445,2)</f>
        <v>0</v>
      </c>
      <c r="H445" s="235"/>
      <c r="I445" s="236">
        <f>ROUND(E445*H445,2)</f>
        <v>0</v>
      </c>
      <c r="J445" s="235"/>
      <c r="K445" s="236">
        <f>ROUND(E445*J445,2)</f>
        <v>0</v>
      </c>
      <c r="L445" s="236">
        <v>21</v>
      </c>
      <c r="M445" s="236">
        <f>G445*(1+L445/100)</f>
        <v>0</v>
      </c>
      <c r="N445" s="236">
        <v>0</v>
      </c>
      <c r="O445" s="236">
        <f>ROUND(E445*N445,2)</f>
        <v>0</v>
      </c>
      <c r="P445" s="236">
        <v>0</v>
      </c>
      <c r="Q445" s="236">
        <f>ROUND(E445*P445,2)</f>
        <v>0</v>
      </c>
      <c r="R445" s="236"/>
      <c r="S445" s="236" t="s">
        <v>113</v>
      </c>
      <c r="T445" s="237" t="s">
        <v>393</v>
      </c>
      <c r="U445" s="219">
        <v>0</v>
      </c>
      <c r="V445" s="219">
        <f>ROUND(E445*U445,2)</f>
        <v>0</v>
      </c>
      <c r="W445" s="219"/>
      <c r="X445" s="219" t="s">
        <v>523</v>
      </c>
      <c r="Y445" s="210"/>
      <c r="Z445" s="210"/>
      <c r="AA445" s="210"/>
      <c r="AB445" s="210"/>
      <c r="AC445" s="210"/>
      <c r="AD445" s="210"/>
      <c r="AE445" s="210"/>
      <c r="AF445" s="210"/>
      <c r="AG445" s="210" t="s">
        <v>524</v>
      </c>
      <c r="AH445" s="210"/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  <c r="AS445" s="210"/>
      <c r="AT445" s="210"/>
      <c r="AU445" s="210"/>
      <c r="AV445" s="210"/>
      <c r="AW445" s="210"/>
      <c r="AX445" s="210"/>
      <c r="AY445" s="210"/>
      <c r="AZ445" s="210"/>
      <c r="BA445" s="210"/>
      <c r="BB445" s="210"/>
      <c r="BC445" s="210"/>
      <c r="BD445" s="210"/>
      <c r="BE445" s="210"/>
      <c r="BF445" s="210"/>
      <c r="BG445" s="210"/>
      <c r="BH445" s="210"/>
    </row>
    <row r="446" spans="1:60" ht="33.75" outlineLevel="1" x14ac:dyDescent="0.2">
      <c r="A446" s="217"/>
      <c r="B446" s="218"/>
      <c r="C446" s="256" t="s">
        <v>535</v>
      </c>
      <c r="D446" s="241"/>
      <c r="E446" s="241"/>
      <c r="F446" s="241"/>
      <c r="G446" s="241"/>
      <c r="H446" s="219"/>
      <c r="I446" s="219"/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  <c r="T446" s="219"/>
      <c r="U446" s="219"/>
      <c r="V446" s="219"/>
      <c r="W446" s="219"/>
      <c r="X446" s="219"/>
      <c r="Y446" s="210"/>
      <c r="Z446" s="210"/>
      <c r="AA446" s="210"/>
      <c r="AB446" s="210"/>
      <c r="AC446" s="210"/>
      <c r="AD446" s="210"/>
      <c r="AE446" s="210"/>
      <c r="AF446" s="210"/>
      <c r="AG446" s="210" t="s">
        <v>233</v>
      </c>
      <c r="AH446" s="210"/>
      <c r="AI446" s="210"/>
      <c r="AJ446" s="210"/>
      <c r="AK446" s="210"/>
      <c r="AL446" s="210"/>
      <c r="AM446" s="210"/>
      <c r="AN446" s="210"/>
      <c r="AO446" s="210"/>
      <c r="AP446" s="210"/>
      <c r="AQ446" s="210"/>
      <c r="AR446" s="210"/>
      <c r="AS446" s="210"/>
      <c r="AT446" s="210"/>
      <c r="AU446" s="210"/>
      <c r="AV446" s="210"/>
      <c r="AW446" s="210"/>
      <c r="AX446" s="210"/>
      <c r="AY446" s="210"/>
      <c r="AZ446" s="210"/>
      <c r="BA446" s="239" t="str">
        <f>C446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446" s="210"/>
      <c r="BC446" s="210"/>
      <c r="BD446" s="210"/>
      <c r="BE446" s="210"/>
      <c r="BF446" s="210"/>
      <c r="BG446" s="210"/>
      <c r="BH446" s="210"/>
    </row>
    <row r="447" spans="1:60" outlineLevel="1" x14ac:dyDescent="0.2">
      <c r="A447" s="231">
        <v>98</v>
      </c>
      <c r="B447" s="232" t="s">
        <v>536</v>
      </c>
      <c r="C447" s="251" t="s">
        <v>537</v>
      </c>
      <c r="D447" s="233" t="s">
        <v>522</v>
      </c>
      <c r="E447" s="234">
        <v>1</v>
      </c>
      <c r="F447" s="235"/>
      <c r="G447" s="236">
        <f>ROUND(E447*F447,2)</f>
        <v>0</v>
      </c>
      <c r="H447" s="235"/>
      <c r="I447" s="236">
        <f>ROUND(E447*H447,2)</f>
        <v>0</v>
      </c>
      <c r="J447" s="235"/>
      <c r="K447" s="236">
        <f>ROUND(E447*J447,2)</f>
        <v>0</v>
      </c>
      <c r="L447" s="236">
        <v>21</v>
      </c>
      <c r="M447" s="236">
        <f>G447*(1+L447/100)</f>
        <v>0</v>
      </c>
      <c r="N447" s="236">
        <v>0</v>
      </c>
      <c r="O447" s="236">
        <f>ROUND(E447*N447,2)</f>
        <v>0</v>
      </c>
      <c r="P447" s="236">
        <v>0</v>
      </c>
      <c r="Q447" s="236">
        <f>ROUND(E447*P447,2)</f>
        <v>0</v>
      </c>
      <c r="R447" s="236"/>
      <c r="S447" s="236" t="s">
        <v>113</v>
      </c>
      <c r="T447" s="237" t="s">
        <v>393</v>
      </c>
      <c r="U447" s="219">
        <v>0</v>
      </c>
      <c r="V447" s="219">
        <f>ROUND(E447*U447,2)</f>
        <v>0</v>
      </c>
      <c r="W447" s="219"/>
      <c r="X447" s="219" t="s">
        <v>523</v>
      </c>
      <c r="Y447" s="210"/>
      <c r="Z447" s="210"/>
      <c r="AA447" s="210"/>
      <c r="AB447" s="210"/>
      <c r="AC447" s="210"/>
      <c r="AD447" s="210"/>
      <c r="AE447" s="210"/>
      <c r="AF447" s="210"/>
      <c r="AG447" s="210" t="s">
        <v>524</v>
      </c>
      <c r="AH447" s="210"/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10"/>
      <c r="AS447" s="210"/>
      <c r="AT447" s="210"/>
      <c r="AU447" s="210"/>
      <c r="AV447" s="210"/>
      <c r="AW447" s="210"/>
      <c r="AX447" s="210"/>
      <c r="AY447" s="210"/>
      <c r="AZ447" s="210"/>
      <c r="BA447" s="210"/>
      <c r="BB447" s="210"/>
      <c r="BC447" s="210"/>
      <c r="BD447" s="210"/>
      <c r="BE447" s="210"/>
      <c r="BF447" s="210"/>
      <c r="BG447" s="210"/>
      <c r="BH447" s="210"/>
    </row>
    <row r="448" spans="1:60" outlineLevel="1" x14ac:dyDescent="0.2">
      <c r="A448" s="217"/>
      <c r="B448" s="218"/>
      <c r="C448" s="256" t="s">
        <v>538</v>
      </c>
      <c r="D448" s="241"/>
      <c r="E448" s="241"/>
      <c r="F448" s="241"/>
      <c r="G448" s="241"/>
      <c r="H448" s="219"/>
      <c r="I448" s="219"/>
      <c r="J448" s="219"/>
      <c r="K448" s="219"/>
      <c r="L448" s="219"/>
      <c r="M448" s="219"/>
      <c r="N448" s="219"/>
      <c r="O448" s="219"/>
      <c r="P448" s="219"/>
      <c r="Q448" s="219"/>
      <c r="R448" s="219"/>
      <c r="S448" s="219"/>
      <c r="T448" s="219"/>
      <c r="U448" s="219"/>
      <c r="V448" s="219"/>
      <c r="W448" s="219"/>
      <c r="X448" s="219"/>
      <c r="Y448" s="210"/>
      <c r="Z448" s="210"/>
      <c r="AA448" s="210"/>
      <c r="AB448" s="210"/>
      <c r="AC448" s="210"/>
      <c r="AD448" s="210"/>
      <c r="AE448" s="210"/>
      <c r="AF448" s="210"/>
      <c r="AG448" s="210" t="s">
        <v>233</v>
      </c>
      <c r="AH448" s="210"/>
      <c r="AI448" s="210"/>
      <c r="AJ448" s="210"/>
      <c r="AK448" s="210"/>
      <c r="AL448" s="210"/>
      <c r="AM448" s="210"/>
      <c r="AN448" s="210"/>
      <c r="AO448" s="210"/>
      <c r="AP448" s="210"/>
      <c r="AQ448" s="210"/>
      <c r="AR448" s="210"/>
      <c r="AS448" s="210"/>
      <c r="AT448" s="210"/>
      <c r="AU448" s="210"/>
      <c r="AV448" s="210"/>
      <c r="AW448" s="210"/>
      <c r="AX448" s="210"/>
      <c r="AY448" s="210"/>
      <c r="AZ448" s="210"/>
      <c r="BA448" s="239" t="str">
        <f>C448</f>
        <v>Náklady na vyhotovení dokumentace skutečného provedení stavby a její předání objednateli v požadované formě a požadovaném počtu.</v>
      </c>
      <c r="BB448" s="210"/>
      <c r="BC448" s="210"/>
      <c r="BD448" s="210"/>
      <c r="BE448" s="210"/>
      <c r="BF448" s="210"/>
      <c r="BG448" s="210"/>
      <c r="BH448" s="210"/>
    </row>
    <row r="449" spans="1:60" outlineLevel="1" x14ac:dyDescent="0.2">
      <c r="A449" s="231">
        <v>99</v>
      </c>
      <c r="B449" s="232" t="s">
        <v>539</v>
      </c>
      <c r="C449" s="251" t="s">
        <v>540</v>
      </c>
      <c r="D449" s="233" t="s">
        <v>522</v>
      </c>
      <c r="E449" s="234">
        <v>1</v>
      </c>
      <c r="F449" s="235"/>
      <c r="G449" s="236">
        <f>ROUND(E449*F449,2)</f>
        <v>0</v>
      </c>
      <c r="H449" s="235"/>
      <c r="I449" s="236">
        <f>ROUND(E449*H449,2)</f>
        <v>0</v>
      </c>
      <c r="J449" s="235"/>
      <c r="K449" s="236">
        <f>ROUND(E449*J449,2)</f>
        <v>0</v>
      </c>
      <c r="L449" s="236">
        <v>21</v>
      </c>
      <c r="M449" s="236">
        <f>G449*(1+L449/100)</f>
        <v>0</v>
      </c>
      <c r="N449" s="236">
        <v>0</v>
      </c>
      <c r="O449" s="236">
        <f>ROUND(E449*N449,2)</f>
        <v>0</v>
      </c>
      <c r="P449" s="236">
        <v>0</v>
      </c>
      <c r="Q449" s="236">
        <f>ROUND(E449*P449,2)</f>
        <v>0</v>
      </c>
      <c r="R449" s="236"/>
      <c r="S449" s="236" t="s">
        <v>113</v>
      </c>
      <c r="T449" s="237" t="s">
        <v>393</v>
      </c>
      <c r="U449" s="219">
        <v>0</v>
      </c>
      <c r="V449" s="219">
        <f>ROUND(E449*U449,2)</f>
        <v>0</v>
      </c>
      <c r="W449" s="219"/>
      <c r="X449" s="219" t="s">
        <v>523</v>
      </c>
      <c r="Y449" s="210"/>
      <c r="Z449" s="210"/>
      <c r="AA449" s="210"/>
      <c r="AB449" s="210"/>
      <c r="AC449" s="210"/>
      <c r="AD449" s="210"/>
      <c r="AE449" s="210"/>
      <c r="AF449" s="210"/>
      <c r="AG449" s="210" t="s">
        <v>524</v>
      </c>
      <c r="AH449" s="210"/>
      <c r="AI449" s="210"/>
      <c r="AJ449" s="210"/>
      <c r="AK449" s="210"/>
      <c r="AL449" s="210"/>
      <c r="AM449" s="210"/>
      <c r="AN449" s="210"/>
      <c r="AO449" s="210"/>
      <c r="AP449" s="210"/>
      <c r="AQ449" s="210"/>
      <c r="AR449" s="210"/>
      <c r="AS449" s="210"/>
      <c r="AT449" s="210"/>
      <c r="AU449" s="210"/>
      <c r="AV449" s="210"/>
      <c r="AW449" s="210"/>
      <c r="AX449" s="210"/>
      <c r="AY449" s="210"/>
      <c r="AZ449" s="210"/>
      <c r="BA449" s="210"/>
      <c r="BB449" s="210"/>
      <c r="BC449" s="210"/>
      <c r="BD449" s="210"/>
      <c r="BE449" s="210"/>
      <c r="BF449" s="210"/>
      <c r="BG449" s="210"/>
      <c r="BH449" s="210"/>
    </row>
    <row r="450" spans="1:60" outlineLevel="1" x14ac:dyDescent="0.2">
      <c r="A450" s="217"/>
      <c r="B450" s="218"/>
      <c r="C450" s="256" t="s">
        <v>541</v>
      </c>
      <c r="D450" s="241"/>
      <c r="E450" s="241"/>
      <c r="F450" s="241"/>
      <c r="G450" s="241"/>
      <c r="H450" s="219"/>
      <c r="I450" s="219"/>
      <c r="J450" s="219"/>
      <c r="K450" s="219"/>
      <c r="L450" s="219"/>
      <c r="M450" s="219"/>
      <c r="N450" s="219"/>
      <c r="O450" s="219"/>
      <c r="P450" s="219"/>
      <c r="Q450" s="219"/>
      <c r="R450" s="219"/>
      <c r="S450" s="219"/>
      <c r="T450" s="219"/>
      <c r="U450" s="219"/>
      <c r="V450" s="219"/>
      <c r="W450" s="219"/>
      <c r="X450" s="219"/>
      <c r="Y450" s="210"/>
      <c r="Z450" s="210"/>
      <c r="AA450" s="210"/>
      <c r="AB450" s="210"/>
      <c r="AC450" s="210"/>
      <c r="AD450" s="210"/>
      <c r="AE450" s="210"/>
      <c r="AF450" s="210"/>
      <c r="AG450" s="210" t="s">
        <v>233</v>
      </c>
      <c r="AH450" s="210"/>
      <c r="AI450" s="210"/>
      <c r="AJ450" s="210"/>
      <c r="AK450" s="210"/>
      <c r="AL450" s="210"/>
      <c r="AM450" s="210"/>
      <c r="AN450" s="210"/>
      <c r="AO450" s="210"/>
      <c r="AP450" s="210"/>
      <c r="AQ450" s="210"/>
      <c r="AR450" s="210"/>
      <c r="AS450" s="210"/>
      <c r="AT450" s="210"/>
      <c r="AU450" s="210"/>
      <c r="AV450" s="210"/>
      <c r="AW450" s="210"/>
      <c r="AX450" s="210"/>
      <c r="AY450" s="210"/>
      <c r="AZ450" s="210"/>
      <c r="BA450" s="239" t="str">
        <f>C450</f>
        <v>Náklady na provedení skutečného zaměření stavby v rozsahu nezbytném pro zápis změny do katastru nemovitostí.</v>
      </c>
      <c r="BB450" s="210"/>
      <c r="BC450" s="210"/>
      <c r="BD450" s="210"/>
      <c r="BE450" s="210"/>
      <c r="BF450" s="210"/>
      <c r="BG450" s="210"/>
      <c r="BH450" s="210"/>
    </row>
    <row r="451" spans="1:60" outlineLevel="1" x14ac:dyDescent="0.2">
      <c r="A451" s="231">
        <v>100</v>
      </c>
      <c r="B451" s="232" t="s">
        <v>542</v>
      </c>
      <c r="C451" s="251" t="s">
        <v>543</v>
      </c>
      <c r="D451" s="233" t="s">
        <v>522</v>
      </c>
      <c r="E451" s="234">
        <v>1</v>
      </c>
      <c r="F451" s="235"/>
      <c r="G451" s="236">
        <f>ROUND(E451*F451,2)</f>
        <v>0</v>
      </c>
      <c r="H451" s="235"/>
      <c r="I451" s="236">
        <f>ROUND(E451*H451,2)</f>
        <v>0</v>
      </c>
      <c r="J451" s="235"/>
      <c r="K451" s="236">
        <f>ROUND(E451*J451,2)</f>
        <v>0</v>
      </c>
      <c r="L451" s="236">
        <v>21</v>
      </c>
      <c r="M451" s="236">
        <f>G451*(1+L451/100)</f>
        <v>0</v>
      </c>
      <c r="N451" s="236">
        <v>0</v>
      </c>
      <c r="O451" s="236">
        <f>ROUND(E451*N451,2)</f>
        <v>0</v>
      </c>
      <c r="P451" s="236">
        <v>0</v>
      </c>
      <c r="Q451" s="236">
        <f>ROUND(E451*P451,2)</f>
        <v>0</v>
      </c>
      <c r="R451" s="236"/>
      <c r="S451" s="236" t="s">
        <v>113</v>
      </c>
      <c r="T451" s="237" t="s">
        <v>393</v>
      </c>
      <c r="U451" s="219">
        <v>0</v>
      </c>
      <c r="V451" s="219">
        <f>ROUND(E451*U451,2)</f>
        <v>0</v>
      </c>
      <c r="W451" s="219"/>
      <c r="X451" s="219" t="s">
        <v>523</v>
      </c>
      <c r="Y451" s="210"/>
      <c r="Z451" s="210"/>
      <c r="AA451" s="210"/>
      <c r="AB451" s="210"/>
      <c r="AC451" s="210"/>
      <c r="AD451" s="210"/>
      <c r="AE451" s="210"/>
      <c r="AF451" s="210"/>
      <c r="AG451" s="210" t="s">
        <v>524</v>
      </c>
      <c r="AH451" s="210"/>
      <c r="AI451" s="210"/>
      <c r="AJ451" s="210"/>
      <c r="AK451" s="210"/>
      <c r="AL451" s="210"/>
      <c r="AM451" s="210"/>
      <c r="AN451" s="210"/>
      <c r="AO451" s="210"/>
      <c r="AP451" s="210"/>
      <c r="AQ451" s="210"/>
      <c r="AR451" s="210"/>
      <c r="AS451" s="210"/>
      <c r="AT451" s="210"/>
      <c r="AU451" s="210"/>
      <c r="AV451" s="210"/>
      <c r="AW451" s="210"/>
      <c r="AX451" s="210"/>
      <c r="AY451" s="210"/>
      <c r="AZ451" s="210"/>
      <c r="BA451" s="210"/>
      <c r="BB451" s="210"/>
      <c r="BC451" s="210"/>
      <c r="BD451" s="210"/>
      <c r="BE451" s="210"/>
      <c r="BF451" s="210"/>
      <c r="BG451" s="210"/>
      <c r="BH451" s="210"/>
    </row>
    <row r="452" spans="1:60" ht="22.5" outlineLevel="1" x14ac:dyDescent="0.2">
      <c r="A452" s="217"/>
      <c r="B452" s="218"/>
      <c r="C452" s="256" t="s">
        <v>544</v>
      </c>
      <c r="D452" s="241"/>
      <c r="E452" s="241"/>
      <c r="F452" s="241"/>
      <c r="G452" s="241"/>
      <c r="H452" s="219"/>
      <c r="I452" s="219"/>
      <c r="J452" s="219"/>
      <c r="K452" s="219"/>
      <c r="L452" s="219"/>
      <c r="M452" s="219"/>
      <c r="N452" s="219"/>
      <c r="O452" s="219"/>
      <c r="P452" s="219"/>
      <c r="Q452" s="219"/>
      <c r="R452" s="219"/>
      <c r="S452" s="219"/>
      <c r="T452" s="219"/>
      <c r="U452" s="219"/>
      <c r="V452" s="219"/>
      <c r="W452" s="219"/>
      <c r="X452" s="219"/>
      <c r="Y452" s="210"/>
      <c r="Z452" s="210"/>
      <c r="AA452" s="210"/>
      <c r="AB452" s="210"/>
      <c r="AC452" s="210"/>
      <c r="AD452" s="210"/>
      <c r="AE452" s="210"/>
      <c r="AF452" s="210"/>
      <c r="AG452" s="210" t="s">
        <v>233</v>
      </c>
      <c r="AH452" s="210"/>
      <c r="AI452" s="210"/>
      <c r="AJ452" s="210"/>
      <c r="AK452" s="210"/>
      <c r="AL452" s="210"/>
      <c r="AM452" s="210"/>
      <c r="AN452" s="210"/>
      <c r="AO452" s="210"/>
      <c r="AP452" s="210"/>
      <c r="AQ452" s="210"/>
      <c r="AR452" s="210"/>
      <c r="AS452" s="210"/>
      <c r="AT452" s="210"/>
      <c r="AU452" s="210"/>
      <c r="AV452" s="210"/>
      <c r="AW452" s="210"/>
      <c r="AX452" s="210"/>
      <c r="AY452" s="210"/>
      <c r="AZ452" s="210"/>
      <c r="BA452" s="239" t="str">
        <f>C452</f>
        <v>Náklady spojené s povinnou publicitou, pokud ji objednatel požaduje. Zahrnuje zejména náklady na propagační a informační billboardy, tabule, internetovou propagaci, tiskoviny apod.</v>
      </c>
      <c r="BB452" s="210"/>
      <c r="BC452" s="210"/>
      <c r="BD452" s="210"/>
      <c r="BE452" s="210"/>
      <c r="BF452" s="210"/>
      <c r="BG452" s="210"/>
      <c r="BH452" s="210"/>
    </row>
    <row r="453" spans="1:60" outlineLevel="1" x14ac:dyDescent="0.2">
      <c r="A453" s="217"/>
      <c r="B453" s="218"/>
      <c r="C453" s="253" t="s">
        <v>545</v>
      </c>
      <c r="D453" s="220"/>
      <c r="E453" s="221">
        <v>1</v>
      </c>
      <c r="F453" s="219"/>
      <c r="G453" s="219"/>
      <c r="H453" s="219"/>
      <c r="I453" s="219"/>
      <c r="J453" s="219"/>
      <c r="K453" s="219"/>
      <c r="L453" s="219"/>
      <c r="M453" s="219"/>
      <c r="N453" s="219"/>
      <c r="O453" s="219"/>
      <c r="P453" s="219"/>
      <c r="Q453" s="219"/>
      <c r="R453" s="219"/>
      <c r="S453" s="219"/>
      <c r="T453" s="219"/>
      <c r="U453" s="219"/>
      <c r="V453" s="219"/>
      <c r="W453" s="219"/>
      <c r="X453" s="219"/>
      <c r="Y453" s="210"/>
      <c r="Z453" s="210"/>
      <c r="AA453" s="210"/>
      <c r="AB453" s="210"/>
      <c r="AC453" s="210"/>
      <c r="AD453" s="210"/>
      <c r="AE453" s="210"/>
      <c r="AF453" s="210"/>
      <c r="AG453" s="210" t="s">
        <v>119</v>
      </c>
      <c r="AH453" s="210">
        <v>0</v>
      </c>
      <c r="AI453" s="210"/>
      <c r="AJ453" s="210"/>
      <c r="AK453" s="210"/>
      <c r="AL453" s="210"/>
      <c r="AM453" s="210"/>
      <c r="AN453" s="210"/>
      <c r="AO453" s="210"/>
      <c r="AP453" s="210"/>
      <c r="AQ453" s="210"/>
      <c r="AR453" s="210"/>
      <c r="AS453" s="210"/>
      <c r="AT453" s="210"/>
      <c r="AU453" s="210"/>
      <c r="AV453" s="210"/>
      <c r="AW453" s="210"/>
      <c r="AX453" s="210"/>
      <c r="AY453" s="210"/>
      <c r="AZ453" s="210"/>
      <c r="BA453" s="210"/>
      <c r="BB453" s="210"/>
      <c r="BC453" s="210"/>
      <c r="BD453" s="210"/>
      <c r="BE453" s="210"/>
      <c r="BF453" s="210"/>
      <c r="BG453" s="210"/>
      <c r="BH453" s="210"/>
    </row>
    <row r="454" spans="1:60" x14ac:dyDescent="0.2">
      <c r="A454" s="3"/>
      <c r="B454" s="4"/>
      <c r="C454" s="258"/>
      <c r="D454" s="6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AE454">
        <v>15</v>
      </c>
      <c r="AF454">
        <v>21</v>
      </c>
      <c r="AG454" t="s">
        <v>94</v>
      </c>
    </row>
    <row r="455" spans="1:60" x14ac:dyDescent="0.2">
      <c r="A455" s="213"/>
      <c r="B455" s="214" t="s">
        <v>29</v>
      </c>
      <c r="C455" s="259"/>
      <c r="D455" s="215"/>
      <c r="E455" s="216"/>
      <c r="F455" s="216"/>
      <c r="G455" s="249">
        <f>G8+G175+G204+G301+G313+G385+G389+G393+G400+G411+G418+G437+G444</f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AE455">
        <f>SUMIF(L7:L453,AE454,G7:G453)</f>
        <v>0</v>
      </c>
      <c r="AF455">
        <f>SUMIF(L7:L453,AF454,G7:G453)</f>
        <v>0</v>
      </c>
      <c r="AG455" t="s">
        <v>546</v>
      </c>
    </row>
    <row r="456" spans="1:60" x14ac:dyDescent="0.2">
      <c r="C456" s="260"/>
      <c r="D456" s="10"/>
      <c r="AG456" t="s">
        <v>547</v>
      </c>
    </row>
    <row r="457" spans="1:60" x14ac:dyDescent="0.2">
      <c r="D457" s="10"/>
    </row>
    <row r="458" spans="1:60" x14ac:dyDescent="0.2">
      <c r="D458" s="10"/>
    </row>
    <row r="459" spans="1:60" x14ac:dyDescent="0.2">
      <c r="D459" s="10"/>
    </row>
    <row r="460" spans="1:60" x14ac:dyDescent="0.2">
      <c r="D460" s="10"/>
    </row>
    <row r="461" spans="1:60" x14ac:dyDescent="0.2">
      <c r="D461" s="10"/>
    </row>
    <row r="462" spans="1:60" x14ac:dyDescent="0.2">
      <c r="D462" s="10"/>
    </row>
    <row r="463" spans="1:60" x14ac:dyDescent="0.2">
      <c r="D463" s="10"/>
    </row>
    <row r="464" spans="1:60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1cYajwSQYjm8YvVbRgytoUCWh2E0dthDYNXEVGX0u1698Ws3cX5nuzfC+nj9mre9yfOd6avAzccJkU+BCx6WJA==" saltValue="sxFnIS2i0jv/Cdu3V7bEoQ==" spinCount="100000" sheet="1"/>
  <mergeCells count="57">
    <mergeCell ref="C448:G448"/>
    <mergeCell ref="C450:G450"/>
    <mergeCell ref="C452:G452"/>
    <mergeCell ref="C414:G414"/>
    <mergeCell ref="C429:G429"/>
    <mergeCell ref="C439:G439"/>
    <mergeCell ref="C441:G441"/>
    <mergeCell ref="C443:G443"/>
    <mergeCell ref="C446:G446"/>
    <mergeCell ref="C350:G350"/>
    <mergeCell ref="C354:G354"/>
    <mergeCell ref="C362:G362"/>
    <mergeCell ref="C391:G391"/>
    <mergeCell ref="C395:G395"/>
    <mergeCell ref="C407:G407"/>
    <mergeCell ref="C311:G311"/>
    <mergeCell ref="C321:G321"/>
    <mergeCell ref="C324:G324"/>
    <mergeCell ref="C332:G332"/>
    <mergeCell ref="C338:G338"/>
    <mergeCell ref="C344:G344"/>
    <mergeCell ref="C244:G244"/>
    <mergeCell ref="C254:G254"/>
    <mergeCell ref="C262:G262"/>
    <mergeCell ref="C265:G265"/>
    <mergeCell ref="C303:G303"/>
    <mergeCell ref="C305:G305"/>
    <mergeCell ref="C163:G163"/>
    <mergeCell ref="C177:G177"/>
    <mergeCell ref="C181:G181"/>
    <mergeCell ref="C182:G182"/>
    <mergeCell ref="C189:G189"/>
    <mergeCell ref="C223:G223"/>
    <mergeCell ref="C137:G137"/>
    <mergeCell ref="C142:G142"/>
    <mergeCell ref="C149:G149"/>
    <mergeCell ref="C152:G152"/>
    <mergeCell ref="C155:G155"/>
    <mergeCell ref="C158:G158"/>
    <mergeCell ref="C108:G108"/>
    <mergeCell ref="C115:G115"/>
    <mergeCell ref="C118:G118"/>
    <mergeCell ref="C126:G126"/>
    <mergeCell ref="C133:G133"/>
    <mergeCell ref="C136:G136"/>
    <mergeCell ref="C81:G81"/>
    <mergeCell ref="C85:G85"/>
    <mergeCell ref="C89:G89"/>
    <mergeCell ref="C97:G97"/>
    <mergeCell ref="C101:G101"/>
    <mergeCell ref="C104:G104"/>
    <mergeCell ref="A1:G1"/>
    <mergeCell ref="C2:G2"/>
    <mergeCell ref="C3:G3"/>
    <mergeCell ref="C4:G4"/>
    <mergeCell ref="C10:G10"/>
    <mergeCell ref="C19:G19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2019-03-19T12:27:02Z</cp:lastPrinted>
  <dcterms:created xsi:type="dcterms:W3CDTF">2009-04-08T07:15:50Z</dcterms:created>
  <dcterms:modified xsi:type="dcterms:W3CDTF">2021-03-09T06:59:00Z</dcterms:modified>
</cp:coreProperties>
</file>