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Akce 2023\EFEKT\Město Pelhřimov_Otevřené\Aktualizace ZD\ZD final\"/>
    </mc:Choice>
  </mc:AlternateContent>
  <xr:revisionPtr revIDLastSave="0" documentId="13_ncr:1_{69EA914B-9EF7-4862-9B8D-CCCCA9AC3D8F}" xr6:coauthVersionLast="47" xr6:coauthVersionMax="47" xr10:uidLastSave="{00000000-0000-0000-0000-000000000000}"/>
  <bookViews>
    <workbookView xWindow="2055" yWindow="15" windowWidth="26685" windowHeight="14520" activeTab="1" xr2:uid="{00000000-000D-0000-FFFF-FFFF00000000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uri="GoogleSheetsCustomDataVersion1">
      <go:sheetsCustomData xmlns:go="http://customooxmlschemas.google.com/" r:id="rId8" roundtripDataSignature="AMtx7mgrsvjBwhhk07MTO2W3Efe2aZw0wg=="/>
    </ext>
  </extLst>
</workbook>
</file>

<file path=xl/calcChain.xml><?xml version="1.0" encoding="utf-8"?>
<calcChain xmlns="http://schemas.openxmlformats.org/spreadsheetml/2006/main">
  <c r="X77" i="2" l="1"/>
  <c r="AE77" i="2"/>
  <c r="AA79" i="2"/>
  <c r="AI79" i="2" s="1"/>
  <c r="X78" i="2"/>
  <c r="AE78" i="2" s="1"/>
  <c r="X76" i="2"/>
  <c r="AE76" i="2" s="1"/>
  <c r="AA75" i="2"/>
  <c r="AI75" i="2" s="1"/>
  <c r="X74" i="2"/>
  <c r="AE74" i="2" s="1"/>
  <c r="X73" i="2"/>
  <c r="AE73" i="2" s="1"/>
  <c r="P72" i="2"/>
  <c r="AA72" i="2" s="1"/>
  <c r="AI72" i="2" s="1"/>
  <c r="X71" i="2"/>
  <c r="AE71" i="2" s="1"/>
  <c r="AA70" i="2"/>
  <c r="X67" i="2"/>
  <c r="AE67" i="2" s="1"/>
  <c r="AA65" i="2"/>
  <c r="AI65" i="2" s="1"/>
  <c r="P63" i="2"/>
  <c r="P68" i="2" s="1"/>
  <c r="X68" i="2" s="1"/>
  <c r="AE68" i="2" s="1"/>
  <c r="P62" i="2"/>
  <c r="X62" i="2" s="1"/>
  <c r="AE62" i="2" s="1"/>
  <c r="AA61" i="2"/>
  <c r="AI61" i="2" s="1"/>
  <c r="AI59" i="2" s="1"/>
  <c r="X60" i="2"/>
  <c r="P58" i="2"/>
  <c r="AA58" i="2" s="1"/>
  <c r="AI58" i="2" s="1"/>
  <c r="P57" i="2"/>
  <c r="X57" i="2" s="1"/>
  <c r="AE57" i="2" s="1"/>
  <c r="P56" i="2"/>
  <c r="P64" i="2" s="1"/>
  <c r="X64" i="2" s="1"/>
  <c r="AE64" i="2" s="1"/>
  <c r="X55" i="2"/>
  <c r="AE55" i="2" s="1"/>
  <c r="X54" i="2"/>
  <c r="AE54" i="2" s="1"/>
  <c r="X53" i="2"/>
  <c r="AE53" i="2" s="1"/>
  <c r="X52" i="2"/>
  <c r="AE52" i="2" s="1"/>
  <c r="X51" i="2"/>
  <c r="AE51" i="2" s="1"/>
  <c r="X50" i="2"/>
  <c r="AE50" i="2" s="1"/>
  <c r="X49" i="2"/>
  <c r="AE49" i="2" s="1"/>
  <c r="X48" i="2"/>
  <c r="AE48" i="2" s="1"/>
  <c r="X47" i="2"/>
  <c r="AE47" i="2" s="1"/>
  <c r="X46" i="2"/>
  <c r="AE46" i="2" s="1"/>
  <c r="X45" i="2"/>
  <c r="AE45" i="2" s="1"/>
  <c r="X44" i="2"/>
  <c r="AE44" i="2" s="1"/>
  <c r="AA43" i="2"/>
  <c r="AI43" i="2" s="1"/>
  <c r="AA42" i="2"/>
  <c r="AI42" i="2" s="1"/>
  <c r="AI5" i="2" s="1"/>
  <c r="X41" i="2"/>
  <c r="AE41" i="2" s="1"/>
  <c r="AE40" i="2"/>
  <c r="X40" i="2"/>
  <c r="X39" i="2"/>
  <c r="AE39" i="2" s="1"/>
  <c r="X38" i="2"/>
  <c r="AE38" i="2" s="1"/>
  <c r="X37" i="2"/>
  <c r="AE37" i="2" s="1"/>
  <c r="X36" i="2"/>
  <c r="AE36" i="2" s="1"/>
  <c r="X35" i="2"/>
  <c r="AE35" i="2" s="1"/>
  <c r="X34" i="2"/>
  <c r="AE34" i="2" s="1"/>
  <c r="X33" i="2"/>
  <c r="AE33" i="2" s="1"/>
  <c r="X32" i="2"/>
  <c r="AE32" i="2" s="1"/>
  <c r="X31" i="2"/>
  <c r="AE31" i="2" s="1"/>
  <c r="X30" i="2"/>
  <c r="AE30" i="2" s="1"/>
  <c r="X29" i="2"/>
  <c r="AE29" i="2" s="1"/>
  <c r="X28" i="2"/>
  <c r="AE28" i="2" s="1"/>
  <c r="X27" i="2"/>
  <c r="AE27" i="2" s="1"/>
  <c r="X26" i="2"/>
  <c r="AE26" i="2" s="1"/>
  <c r="X25" i="2"/>
  <c r="AE25" i="2" s="1"/>
  <c r="X24" i="2"/>
  <c r="AE24" i="2" s="1"/>
  <c r="X23" i="2"/>
  <c r="AE23" i="2" s="1"/>
  <c r="AE22" i="2"/>
  <c r="X22" i="2"/>
  <c r="AE21" i="2"/>
  <c r="X21" i="2"/>
  <c r="X20" i="2"/>
  <c r="AE20" i="2" s="1"/>
  <c r="X19" i="2"/>
  <c r="AE19" i="2" s="1"/>
  <c r="X18" i="2"/>
  <c r="AE18" i="2" s="1"/>
  <c r="X17" i="2"/>
  <c r="AE17" i="2" s="1"/>
  <c r="X16" i="2"/>
  <c r="AE16" i="2" s="1"/>
  <c r="X15" i="2"/>
  <c r="AE15" i="2" s="1"/>
  <c r="X14" i="2"/>
  <c r="AE14" i="2" s="1"/>
  <c r="X13" i="2"/>
  <c r="AE13" i="2" s="1"/>
  <c r="X12" i="2"/>
  <c r="AE12" i="2" s="1"/>
  <c r="X11" i="2"/>
  <c r="AE11" i="2" s="1"/>
  <c r="X10" i="2"/>
  <c r="AE10" i="2" s="1"/>
  <c r="X9" i="2"/>
  <c r="AE9" i="2" s="1"/>
  <c r="X8" i="2"/>
  <c r="AE8" i="2" s="1"/>
  <c r="X7" i="2"/>
  <c r="AE7" i="2" s="1"/>
  <c r="X6" i="2"/>
  <c r="AE6" i="2" s="1"/>
  <c r="M4" i="1"/>
  <c r="AA59" i="2" l="1"/>
  <c r="X56" i="2"/>
  <c r="AE56" i="2" s="1"/>
  <c r="P66" i="2"/>
  <c r="X66" i="2" s="1"/>
  <c r="AE66" i="2" s="1"/>
  <c r="AE69" i="2"/>
  <c r="AE5" i="2"/>
  <c r="AA69" i="2"/>
  <c r="AA81" i="2" s="1"/>
  <c r="X86" i="2" s="1"/>
  <c r="X5" i="2"/>
  <c r="AI70" i="2"/>
  <c r="AI69" i="2" s="1"/>
  <c r="AI81" i="2" s="1"/>
  <c r="AH86" i="2" s="1"/>
  <c r="AA5" i="2"/>
  <c r="X69" i="2"/>
  <c r="AE60" i="2"/>
  <c r="X63" i="2"/>
  <c r="AE63" i="2" s="1"/>
  <c r="X59" i="2" l="1"/>
  <c r="AE59" i="2"/>
  <c r="AE81" i="2" s="1"/>
  <c r="AH84" i="2" s="1"/>
  <c r="AC86" i="2"/>
  <c r="Q18" i="1"/>
  <c r="X81" i="2"/>
  <c r="Q22" i="1"/>
  <c r="Q24" i="1" l="1"/>
  <c r="Q32" i="1" s="1"/>
  <c r="AH85" i="2"/>
  <c r="S85" i="2" s="1"/>
  <c r="S86" i="2" s="1"/>
  <c r="Q34" i="1"/>
  <c r="Q38" i="1" s="1"/>
  <c r="X85" i="2"/>
  <c r="X84" i="2"/>
  <c r="AC84" i="2" s="1"/>
  <c r="AC85" i="2" l="1"/>
</calcChain>
</file>

<file path=xl/sharedStrings.xml><?xml version="1.0" encoding="utf-8"?>
<sst xmlns="http://schemas.openxmlformats.org/spreadsheetml/2006/main" count="443" uniqueCount="202">
  <si>
    <t>POLOŽKOVÝ ROZPOČET STAVBY</t>
  </si>
  <si>
    <t>NÁZEV AKCE</t>
  </si>
  <si>
    <t>Objednatel</t>
  </si>
  <si>
    <t>Zhotovitel</t>
  </si>
  <si>
    <t>Technické služby města Pelhřimova</t>
  </si>
  <si>
    <t>393 01 Pelhřimov</t>
  </si>
  <si>
    <t>Myslotínská 1740</t>
  </si>
  <si>
    <t>IČ 49056689</t>
  </si>
  <si>
    <t>DIČ CZ49056689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</si>
  <si>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</si>
  <si>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</si>
  <si>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</si>
  <si>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</si>
  <si>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</si>
  <si>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</si>
  <si>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</si>
  <si>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</si>
  <si>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</si>
  <si>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</si>
  <si>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</si>
  <si>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</si>
  <si>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</si>
  <si>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</si>
  <si>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</si>
  <si>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</si>
  <si>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</si>
  <si>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</si>
  <si>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</si>
  <si>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</si>
  <si>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</si>
  <si>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</si>
  <si>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</si>
  <si>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</si>
  <si>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</si>
  <si>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</si>
  <si>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</si>
  <si>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</si>
  <si>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</si>
  <si>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</si>
  <si>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</si>
  <si>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</si>
  <si>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</si>
  <si>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</si>
  <si>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Svítidlo LED - úsek 10, max. příkon 70 W, třída M3</t>
  </si>
  <si>
    <t>kus</t>
  </si>
  <si>
    <t>1.2</t>
  </si>
  <si>
    <t>Svítidlo LED - úsek 11, max. příkon 70 W, třída M3</t>
  </si>
  <si>
    <t>1.3</t>
  </si>
  <si>
    <t>Svítidlo LED - úsek 110, max. příkon 70 W, třída M4</t>
  </si>
  <si>
    <t>1.4</t>
  </si>
  <si>
    <t>Svítidlo LED - úsek 111, max. příkon 25 W, třída M4</t>
  </si>
  <si>
    <t>1.5</t>
  </si>
  <si>
    <t>Svítidlo LED - úsek 121, max. příkon 40 W, třída M4</t>
  </si>
  <si>
    <t>1.6</t>
  </si>
  <si>
    <t>Svítidlo LED - úsek 130, max. příkon 15 W, třída P4</t>
  </si>
  <si>
    <t>1.7</t>
  </si>
  <si>
    <t>Svítidlo LED - úsek 140, max. příkon 40 W, třída M5</t>
  </si>
  <si>
    <t>1.8</t>
  </si>
  <si>
    <t>Svítidlo LED - úsek 150, max. příkon 30 W, třída M5</t>
  </si>
  <si>
    <t>1.9</t>
  </si>
  <si>
    <t>Svítidlo LED - úsek 160, max. příkon 38 W, třída M4</t>
  </si>
  <si>
    <t>1.10</t>
  </si>
  <si>
    <t>Svítidlo LED - úsek 180, max. příkon 30 W, třída M5</t>
  </si>
  <si>
    <t>1.11</t>
  </si>
  <si>
    <t>Svítidlo LED - úsek 190, max. příkon 10 W, třída P5</t>
  </si>
  <si>
    <t>1.12</t>
  </si>
  <si>
    <t>Svítidlo LED - úsek 20, max. příkon 60 W, třída M4</t>
  </si>
  <si>
    <t>1.13</t>
  </si>
  <si>
    <t>Svítidlo LED - úsek 200, max. příkon 90 W, třída C3</t>
  </si>
  <si>
    <t>1.14</t>
  </si>
  <si>
    <t>Svítidlo LED - úsek 201, max. příkon 90 W, třída C3</t>
  </si>
  <si>
    <t>1.15</t>
  </si>
  <si>
    <t>Svítidlo LED - úsek 203, max. příkon 16 W, třída P4</t>
  </si>
  <si>
    <t>1.16</t>
  </si>
  <si>
    <t>Svítidlo LED - úsek 220, max. příkon 15 W, třída P4</t>
  </si>
  <si>
    <t>1.17</t>
  </si>
  <si>
    <t>Svítidlo LED - úsek 221, max. příkon 15 W, třída P4</t>
  </si>
  <si>
    <t>1.18</t>
  </si>
  <si>
    <t>Svítidlo LED - úsek 230, max. příkon 10 W, třída P4</t>
  </si>
  <si>
    <t>1.19</t>
  </si>
  <si>
    <t>Svítidlo LED - úsek 240, max. příkon 5 W, třída P6</t>
  </si>
  <si>
    <t>1.20</t>
  </si>
  <si>
    <t>Svítidlo LED - úsek 250, max. příkon 12 W, třída P6</t>
  </si>
  <si>
    <t>1.21</t>
  </si>
  <si>
    <t>Svítidlo LED - úsek 260, max. příkon 5 W, třída P6</t>
  </si>
  <si>
    <t>1.22</t>
  </si>
  <si>
    <t>Svítidlo LED - úsek 270, max. příkon 30 W, třída M5</t>
  </si>
  <si>
    <t>1.23</t>
  </si>
  <si>
    <t>Svítidlo LED - úsek 30, max. příkon 60 W, třída M4</t>
  </si>
  <si>
    <t>1.24</t>
  </si>
  <si>
    <t>Svítidlo LED - úsek 310, max. příkon 32 W, třída M5</t>
  </si>
  <si>
    <t>1.25</t>
  </si>
  <si>
    <t>Svítidlo LED - úsek 320, max. příkon 30 W, třída M5</t>
  </si>
  <si>
    <t>1.26</t>
  </si>
  <si>
    <t>Svítidlo LED - úsek 330, max. příkon 30 W, třída M5</t>
  </si>
  <si>
    <t>1.27</t>
  </si>
  <si>
    <t>Svítidlo LED - úsek 40, max. příkon 50 W, třída M4</t>
  </si>
  <si>
    <t>1.28</t>
  </si>
  <si>
    <t>Svítidlo LED - úsek 41, max. příkon 50 W, třída M4</t>
  </si>
  <si>
    <t>1.29</t>
  </si>
  <si>
    <t>Svítidlo LED - úsek 50, max. příkon 50 W, třída M4</t>
  </si>
  <si>
    <t>1.30</t>
  </si>
  <si>
    <t>Svítidlo LED - úsek 51, max. příkon 50 W, třída M4</t>
  </si>
  <si>
    <t>1.31</t>
  </si>
  <si>
    <t>Svítidlo LED - úsek 60, max. příkon 50 W, třída M4</t>
  </si>
  <si>
    <t>1.32</t>
  </si>
  <si>
    <t>Svítidlo LED - úsek 7, max. příkon 5 W, třída P6</t>
  </si>
  <si>
    <t>1.33</t>
  </si>
  <si>
    <t>Svítidlo LED - úsek 70, max. příkon 5 W, třída P6</t>
  </si>
  <si>
    <t>1.34</t>
  </si>
  <si>
    <t>Svítidlo LED - úsek 80, max. příkon 20 W, třída P3</t>
  </si>
  <si>
    <t>1.35</t>
  </si>
  <si>
    <t>Svítidlo LED - úsek 90, max. příkon 40 W, třída C5</t>
  </si>
  <si>
    <t>1.36</t>
  </si>
  <si>
    <t>Svítidlo LED - úsek 91, max. příkon 60 W, třída M4</t>
  </si>
  <si>
    <t>1.37</t>
  </si>
  <si>
    <t>Svítidlo LED - úsek 300, max. příkon 10 W, třída P7</t>
  </si>
  <si>
    <t>1.38</t>
  </si>
  <si>
    <t>1.39</t>
  </si>
  <si>
    <t>Výložník na betonový stožár 300/60 mm</t>
  </si>
  <si>
    <t>1.40</t>
  </si>
  <si>
    <t>Výložník na ocelový stožár 500/60 mm</t>
  </si>
  <si>
    <t>1.41</t>
  </si>
  <si>
    <t>Výložník na ocelový stožár 300/60 mm</t>
  </si>
  <si>
    <t>1.42</t>
  </si>
  <si>
    <t>Vyvýšení na ocelový stožár v = 500 mm, 300/60 mm</t>
  </si>
  <si>
    <t>1.43</t>
  </si>
  <si>
    <t>Vyvýšení na ocelový stožár v = 1500 mm, 300/60 mm</t>
  </si>
  <si>
    <t>1.44</t>
  </si>
  <si>
    <t>Vyvýšení na ocelový stožár v = 1000 mm, 0/60 mm</t>
  </si>
  <si>
    <t>1.45</t>
  </si>
  <si>
    <t>Vyvýšení na ocelový stožár v = 1000 mm, 300/60 mm</t>
  </si>
  <si>
    <t>1.46</t>
  </si>
  <si>
    <t>Vyvýšení na ocelový stožár v = 1000 mm, 500/60 mm</t>
  </si>
  <si>
    <t>1.47</t>
  </si>
  <si>
    <t>Vyvýšení na ocelový stožár v = 2500 mm, 0/60 mm</t>
  </si>
  <si>
    <t>1.48</t>
  </si>
  <si>
    <t>Vyvýšení na ocelový stožár v = 2000 mm, 0/60 mm</t>
  </si>
  <si>
    <t>1.49</t>
  </si>
  <si>
    <t>Vyvýšení na ocelový stožár v = 3000 mm, 300/60 mm</t>
  </si>
  <si>
    <t>1.50</t>
  </si>
  <si>
    <t>Vyvýšení na ocelový stožár v = 4000 mm, 0/60 mm</t>
  </si>
  <si>
    <t>1.51</t>
  </si>
  <si>
    <t>m</t>
  </si>
  <si>
    <t>1.52</t>
  </si>
  <si>
    <t>Hybridní stykač 20A pro rozvaděč</t>
  </si>
  <si>
    <t>1.53</t>
  </si>
  <si>
    <t>Podružný elektromateriál pro zapojení svítidel</t>
  </si>
  <si>
    <t>2.</t>
  </si>
  <si>
    <t>Montážní práce</t>
  </si>
  <si>
    <t>2.1</t>
  </si>
  <si>
    <t xml:space="preserve">Svítidlo veřejného osvětlení na výložník  </t>
  </si>
  <si>
    <t>2.2</t>
  </si>
  <si>
    <t>2.3</t>
  </si>
  <si>
    <t>Montáž výložníku - ocelový 1ramenný do 35 kg</t>
  </si>
  <si>
    <t>2.4</t>
  </si>
  <si>
    <t>2.5</t>
  </si>
  <si>
    <t>2.6</t>
  </si>
  <si>
    <t>HZS, práce v tarifní třídě 8</t>
  </si>
  <si>
    <t>h</t>
  </si>
  <si>
    <t>2.7</t>
  </si>
  <si>
    <t>Montážní plošina, montáž svítidel</t>
  </si>
  <si>
    <t>2.8</t>
  </si>
  <si>
    <t>Demontáž stávajících svítidel a výložníků</t>
  </si>
  <si>
    <t>2.9</t>
  </si>
  <si>
    <t>Demontáž stávající výzbroje rozváděče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</si>
  <si>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</si>
  <si>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</si>
  <si>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</si>
  <si>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</si>
  <si>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</si>
  <si>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</si>
  <si>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</si>
  <si>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</si>
  <si>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</si>
  <si>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</si>
  <si>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</si>
  <si>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Vyhotovení energetického posudku pro ZVA</t>
  </si>
  <si>
    <t>3.6</t>
  </si>
  <si>
    <t>Ubytování a doprava</t>
  </si>
  <si>
    <t>3.7</t>
  </si>
  <si>
    <t>3.8</t>
  </si>
  <si>
    <t>Zkoušky a revize včetně vyhotovení revizní zprávy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</si>
  <si>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</si>
  <si>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</si>
  <si>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</si>
  <si>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</si>
  <si>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</si>
  <si>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</si>
  <si>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</si>
  <si>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</si>
  <si>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</si>
  <si>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</si>
  <si>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Aktualizace pasportu VO</t>
  </si>
  <si>
    <t>TDZ</t>
  </si>
  <si>
    <t>3.10</t>
  </si>
  <si>
    <t>Revize uzemnění v betonových patkách stožárů VO</t>
  </si>
  <si>
    <t>Rekonstrukce RVO - dozbrojení rozvaděče stykači pro LED</t>
  </si>
  <si>
    <t>LED Zdroj - úsek 100, max. příkon 22 W, třída P7</t>
  </si>
  <si>
    <r>
      <t>Kabel silový s Cu jádrem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</si>
  <si>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Kabel CYKY-m 750 V 3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volně uložený</t>
    </r>
  </si>
  <si>
    <t>Obchodní název nabízeného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</si>
</sst>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0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rgb="FF8496B0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5B9BD5"/>
        <bgColor rgb="FF5B9BD5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1" fillId="0" borderId="3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5" xfId="0" applyFont="1" applyBorder="1"/>
    <xf numFmtId="4" fontId="4" fillId="2" borderId="13" xfId="0" applyNumberFormat="1" applyFont="1" applyFill="1" applyBorder="1" applyAlignment="1">
      <alignment horizontal="right" vertical="center"/>
    </xf>
    <xf numFmtId="0" fontId="5" fillId="0" borderId="16" xfId="0" applyFont="1" applyBorder="1"/>
    <xf numFmtId="0" fontId="4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4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5" fillId="0" borderId="8" xfId="0" applyFont="1" applyBorder="1"/>
    <xf numFmtId="0" fontId="0" fillId="0" borderId="0" xfId="0"/>
    <xf numFmtId="0" fontId="5" fillId="0" borderId="9" xfId="0" applyFont="1" applyBorder="1"/>
    <xf numFmtId="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2" xfId="0" applyFont="1" applyBorder="1"/>
    <xf numFmtId="0" fontId="13" fillId="0" borderId="18" xfId="0" applyFont="1" applyBorder="1"/>
    <xf numFmtId="0" fontId="13" fillId="0" borderId="6" xfId="0" applyFont="1" applyBorder="1"/>
    <xf numFmtId="0" fontId="13" fillId="0" borderId="1" xfId="0" applyFont="1" applyBorder="1"/>
    <xf numFmtId="0" fontId="13" fillId="0" borderId="7" xfId="0" applyFont="1" applyBorder="1"/>
    <xf numFmtId="4" fontId="12" fillId="0" borderId="17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center" vertical="center"/>
    </xf>
    <xf numFmtId="4" fontId="12" fillId="3" borderId="17" xfId="0" applyNumberFormat="1" applyFont="1" applyFill="1" applyBorder="1" applyAlignment="1">
      <alignment horizontal="center" vertical="center"/>
    </xf>
    <xf numFmtId="4" fontId="12" fillId="3" borderId="17" xfId="0" applyNumberFormat="1" applyFont="1" applyFill="1" applyBorder="1" applyAlignment="1">
      <alignment horizontal="right" vertical="center"/>
    </xf>
    <xf numFmtId="49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right" vertical="center"/>
    </xf>
    <xf numFmtId="4" fontId="10" fillId="0" borderId="17" xfId="0" applyNumberFormat="1" applyFont="1" applyBorder="1" applyAlignment="1">
      <alignment horizontal="center" vertical="center"/>
    </xf>
    <xf numFmtId="4" fontId="12" fillId="3" borderId="19" xfId="0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0" fontId="12" fillId="2" borderId="22" xfId="0" applyFont="1" applyFill="1" applyBorder="1" applyAlignment="1">
      <alignment horizontal="left" vertical="center"/>
    </xf>
    <xf numFmtId="0" fontId="13" fillId="0" borderId="23" xfId="0" applyFont="1" applyBorder="1"/>
    <xf numFmtId="0" fontId="13" fillId="0" borderId="24" xfId="0" applyFont="1" applyBorder="1"/>
    <xf numFmtId="4" fontId="12" fillId="2" borderId="25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horizontal="center" vertical="center"/>
    </xf>
    <xf numFmtId="0" fontId="13" fillId="0" borderId="27" xfId="0" applyFont="1" applyBorder="1"/>
    <xf numFmtId="2" fontId="10" fillId="0" borderId="0" xfId="0" applyNumberFormat="1" applyFont="1" applyAlignment="1">
      <alignment vertical="center"/>
    </xf>
    <xf numFmtId="49" fontId="10" fillId="0" borderId="17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2" fontId="10" fillId="0" borderId="18" xfId="0" applyNumberFormat="1" applyFont="1" applyBorder="1" applyAlignment="1">
      <alignment vertical="center"/>
    </xf>
    <xf numFmtId="2" fontId="12" fillId="3" borderId="28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vertical="center"/>
    </xf>
    <xf numFmtId="2" fontId="12" fillId="3" borderId="1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2" fontId="10" fillId="0" borderId="17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49" fontId="10" fillId="0" borderId="6" xfId="0" applyNumberFormat="1" applyFont="1" applyBorder="1" applyAlignment="1">
      <alignment horizontal="center" vertical="center"/>
    </xf>
    <xf numFmtId="0" fontId="13" fillId="0" borderId="16" xfId="0" applyFont="1" applyBorder="1"/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13" fillId="0" borderId="30" xfId="0" applyFont="1" applyBorder="1"/>
    <xf numFmtId="0" fontId="13" fillId="0" borderId="31" xfId="0" applyFont="1" applyBorder="1"/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0" borderId="34" xfId="0" applyFont="1" applyBorder="1"/>
    <xf numFmtId="0" fontId="13" fillId="0" borderId="35" xfId="0" applyFont="1" applyBorder="1"/>
    <xf numFmtId="0" fontId="12" fillId="0" borderId="36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4" fillId="4" borderId="37" xfId="0" applyFont="1" applyFill="1" applyBorder="1" applyAlignment="1">
      <alignment horizontal="center" wrapText="1"/>
    </xf>
    <xf numFmtId="0" fontId="13" fillId="0" borderId="38" xfId="0" applyFont="1" applyBorder="1"/>
    <xf numFmtId="0" fontId="13" fillId="0" borderId="28" xfId="0" applyFont="1" applyBorder="1"/>
    <xf numFmtId="4" fontId="12" fillId="0" borderId="28" xfId="0" applyNumberFormat="1" applyFont="1" applyBorder="1" applyAlignment="1">
      <alignment horizontal="center" vertical="center"/>
    </xf>
    <xf numFmtId="0" fontId="14" fillId="4" borderId="39" xfId="0" applyFont="1" applyFill="1" applyBorder="1" applyAlignment="1">
      <alignment horizontal="center" wrapText="1"/>
    </xf>
    <xf numFmtId="49" fontId="12" fillId="3" borderId="40" xfId="0" applyNumberFormat="1" applyFont="1" applyFill="1" applyBorder="1" applyAlignment="1">
      <alignment horizontal="center" vertical="center"/>
    </xf>
    <xf numFmtId="0" fontId="13" fillId="0" borderId="41" xfId="0" applyFont="1" applyBorder="1"/>
    <xf numFmtId="0" fontId="13" fillId="0" borderId="42" xfId="0" applyFont="1" applyBorder="1"/>
    <xf numFmtId="0" fontId="12" fillId="3" borderId="43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center" vertical="center"/>
    </xf>
    <xf numFmtId="4" fontId="12" fillId="3" borderId="43" xfId="0" applyNumberFormat="1" applyFont="1" applyFill="1" applyBorder="1" applyAlignment="1">
      <alignment horizontal="center" vertical="center"/>
    </xf>
    <xf numFmtId="4" fontId="12" fillId="3" borderId="43" xfId="0" applyNumberFormat="1" applyFont="1" applyFill="1" applyBorder="1" applyAlignment="1">
      <alignment horizontal="right" vertical="center"/>
    </xf>
    <xf numFmtId="4" fontId="12" fillId="3" borderId="44" xfId="0" applyNumberFormat="1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wrapText="1"/>
    </xf>
    <xf numFmtId="0" fontId="10" fillId="0" borderId="46" xfId="0" applyFont="1" applyBorder="1"/>
    <xf numFmtId="0" fontId="10" fillId="0" borderId="47" xfId="0" applyFont="1" applyBorder="1"/>
    <xf numFmtId="0" fontId="10" fillId="0" borderId="20" xfId="0" applyFont="1" applyBorder="1"/>
  </cellXfs>
  <cellStyles count="1">
    <cellStyle name="Normální" xfId="0" builtinId="0"/>
  </cellStyles>
  <dxfs count="2">
    <dxf>
      <font>
        <b/>
        <color rgb="FFC55A11"/>
      </font>
      <fill>
        <patternFill patternType="solid">
          <fgColor rgb="FFF7CAAC"/>
          <bgColor rgb="FFF7CAAC"/>
        </patternFill>
      </fill>
    </dxf>
    <dxf>
      <font>
        <b/>
        <color rgb="FFC55A11"/>
      </font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0"/>
  <sheetViews>
    <sheetView workbookViewId="0"/>
  </sheetViews>
  <sheetFormatPr defaultColWidth="14.42578125" defaultRowHeight="15" customHeight="1" x14ac:dyDescent="0.25"/>
  <cols>
    <col min="1" max="25" width="3.42578125" customWidth="1"/>
    <col min="26" max="27" width="3.5703125" customWidth="1"/>
  </cols>
  <sheetData>
    <row r="1" spans="1:27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tr">
        <f>C7</f>
        <v>Technické služby města Pelhřimova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1"/>
      <c r="B6" s="1"/>
      <c r="C6" s="4" t="s">
        <v>2</v>
      </c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6" t="s">
        <v>3</v>
      </c>
      <c r="S6" s="1"/>
      <c r="T6" s="1"/>
      <c r="U6" s="1"/>
      <c r="V6" s="1"/>
      <c r="W6" s="1"/>
      <c r="X6" s="1"/>
      <c r="Y6" s="1"/>
      <c r="Z6" s="1"/>
      <c r="AA6" s="1"/>
    </row>
    <row r="7" spans="1:27" ht="15.75" x14ac:dyDescent="0.25">
      <c r="A7" s="1"/>
      <c r="B7" s="1"/>
      <c r="C7" s="5" t="s">
        <v>4</v>
      </c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47"/>
      <c r="S7" s="26"/>
      <c r="T7" s="26"/>
      <c r="U7" s="26"/>
      <c r="V7" s="26"/>
      <c r="W7" s="1"/>
      <c r="X7" s="1"/>
      <c r="Y7" s="1"/>
      <c r="Z7" s="1"/>
      <c r="AA7" s="1"/>
    </row>
    <row r="8" spans="1:27" ht="15.75" x14ac:dyDescent="0.25">
      <c r="A8" s="1"/>
      <c r="B8" s="1"/>
      <c r="C8" s="7" t="s">
        <v>5</v>
      </c>
      <c r="D8" s="7"/>
      <c r="E8" s="7"/>
      <c r="F8" s="7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48"/>
      <c r="S8" s="49"/>
      <c r="T8" s="49"/>
      <c r="U8" s="49"/>
      <c r="V8" s="49"/>
      <c r="W8" s="1"/>
      <c r="X8" s="1"/>
      <c r="Y8" s="1"/>
      <c r="Z8" s="1"/>
      <c r="AA8" s="1"/>
    </row>
    <row r="9" spans="1:27" ht="15.75" x14ac:dyDescent="0.25">
      <c r="A9" s="1"/>
      <c r="B9" s="1"/>
      <c r="C9" s="7" t="s">
        <v>6</v>
      </c>
      <c r="D9" s="7"/>
      <c r="E9" s="7"/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48"/>
      <c r="S9" s="49"/>
      <c r="T9" s="49"/>
      <c r="U9" s="49"/>
      <c r="V9" s="49"/>
      <c r="W9" s="1"/>
      <c r="X9" s="1"/>
      <c r="Y9" s="1"/>
      <c r="Z9" s="1"/>
      <c r="AA9" s="1"/>
    </row>
    <row r="10" spans="1:27" ht="15.75" x14ac:dyDescent="0.25">
      <c r="A10" s="1"/>
      <c r="B10" s="1"/>
      <c r="C10" s="7" t="s">
        <v>7</v>
      </c>
      <c r="D10" s="7"/>
      <c r="E10" s="7"/>
      <c r="F10" s="7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48"/>
      <c r="S10" s="49"/>
      <c r="T10" s="49"/>
      <c r="U10" s="49"/>
      <c r="V10" s="49"/>
      <c r="W10" s="1"/>
      <c r="X10" s="1"/>
      <c r="Y10" s="1"/>
      <c r="Z10" s="1"/>
      <c r="AA10" s="1"/>
    </row>
    <row r="11" spans="1:27" ht="15.75" x14ac:dyDescent="0.25">
      <c r="A11" s="1"/>
      <c r="B11" s="1"/>
      <c r="C11" s="7" t="s">
        <v>8</v>
      </c>
      <c r="D11" s="7"/>
      <c r="E11" s="7"/>
      <c r="F11" s="7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48"/>
      <c r="S11" s="49"/>
      <c r="T11" s="49"/>
      <c r="U11" s="49"/>
      <c r="V11" s="49"/>
      <c r="W11" s="1"/>
      <c r="X11" s="1"/>
      <c r="Y11" s="1"/>
      <c r="Z11" s="1"/>
      <c r="AA11" s="1"/>
    </row>
    <row r="12" spans="1:27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"/>
      <c r="B13" s="6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25">
      <c r="A14" s="1"/>
      <c r="B14" s="28" t="s">
        <v>10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41">
        <v>0</v>
      </c>
      <c r="R14" s="23"/>
      <c r="S14" s="23"/>
      <c r="T14" s="23"/>
      <c r="U14" s="23"/>
      <c r="V14" s="23"/>
      <c r="W14" s="31" t="s">
        <v>11</v>
      </c>
      <c r="X14" s="24"/>
      <c r="Y14" s="1"/>
      <c r="Z14" s="1"/>
      <c r="AA14" s="1"/>
    </row>
    <row r="15" spans="1:27" ht="15" customHeight="1" x14ac:dyDescent="0.25">
      <c r="A15" s="1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25"/>
      <c r="R15" s="26"/>
      <c r="S15" s="26"/>
      <c r="T15" s="26"/>
      <c r="U15" s="26"/>
      <c r="V15" s="26"/>
      <c r="W15" s="26"/>
      <c r="X15" s="27"/>
      <c r="Y15" s="1"/>
      <c r="Z15" s="1"/>
      <c r="AA15" s="1"/>
    </row>
    <row r="16" spans="1:27" ht="15" customHeight="1" x14ac:dyDescent="0.25">
      <c r="A16" s="1"/>
      <c r="B16" s="28" t="s">
        <v>12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  <c r="Q16" s="41">
        <v>0</v>
      </c>
      <c r="R16" s="23"/>
      <c r="S16" s="23"/>
      <c r="T16" s="23"/>
      <c r="U16" s="23"/>
      <c r="V16" s="23"/>
      <c r="W16" s="31" t="s">
        <v>11</v>
      </c>
      <c r="X16" s="24"/>
      <c r="Y16" s="1"/>
      <c r="Z16" s="1"/>
      <c r="AA16" s="1"/>
    </row>
    <row r="17" spans="1:27" ht="15" customHeight="1" x14ac:dyDescent="0.25">
      <c r="A17" s="1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5"/>
      <c r="R17" s="26"/>
      <c r="S17" s="26"/>
      <c r="T17" s="26"/>
      <c r="U17" s="26"/>
      <c r="V17" s="26"/>
      <c r="W17" s="26"/>
      <c r="X17" s="27"/>
      <c r="Y17" s="1"/>
      <c r="Z17" s="1"/>
      <c r="AA17" s="1"/>
    </row>
    <row r="18" spans="1:27" ht="15" customHeight="1" x14ac:dyDescent="0.25">
      <c r="A18" s="1"/>
      <c r="B18" s="28" t="s">
        <v>13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41">
        <f>SUM('9.2'!X5:AC5,'9.2'!X59:AC59)</f>
        <v>0</v>
      </c>
      <c r="R18" s="23"/>
      <c r="S18" s="23"/>
      <c r="T18" s="23"/>
      <c r="U18" s="23"/>
      <c r="V18" s="23"/>
      <c r="W18" s="31" t="s">
        <v>11</v>
      </c>
      <c r="X18" s="24"/>
      <c r="Y18" s="1"/>
      <c r="Z18" s="1"/>
      <c r="AA18" s="1"/>
    </row>
    <row r="19" spans="1:27" ht="15" customHeight="1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5"/>
      <c r="R19" s="26"/>
      <c r="S19" s="26"/>
      <c r="T19" s="26"/>
      <c r="U19" s="26"/>
      <c r="V19" s="26"/>
      <c r="W19" s="26"/>
      <c r="X19" s="27"/>
      <c r="Y19" s="1"/>
      <c r="Z19" s="1"/>
      <c r="AA19" s="1"/>
    </row>
    <row r="20" spans="1:27" ht="15" customHeight="1" x14ac:dyDescent="0.25">
      <c r="A20" s="1"/>
      <c r="B20" s="28" t="s">
        <v>14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41">
        <v>0</v>
      </c>
      <c r="R20" s="23"/>
      <c r="S20" s="23"/>
      <c r="T20" s="23"/>
      <c r="U20" s="23"/>
      <c r="V20" s="23"/>
      <c r="W20" s="31" t="s">
        <v>11</v>
      </c>
      <c r="X20" s="24"/>
      <c r="Y20" s="1"/>
      <c r="Z20" s="1"/>
      <c r="AA20" s="1"/>
    </row>
    <row r="21" spans="1:27" ht="15" customHeight="1" x14ac:dyDescent="0.25">
      <c r="A21" s="1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5"/>
      <c r="R21" s="26"/>
      <c r="S21" s="26"/>
      <c r="T21" s="26"/>
      <c r="U21" s="26"/>
      <c r="V21" s="26"/>
      <c r="W21" s="26"/>
      <c r="X21" s="27"/>
      <c r="Y21" s="1"/>
      <c r="Z21" s="1"/>
      <c r="AA21" s="1"/>
    </row>
    <row r="22" spans="1:27" ht="15" customHeight="1" x14ac:dyDescent="0.25">
      <c r="A22" s="1"/>
      <c r="B22" s="28" t="s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41">
        <f>'9.2'!X69+'9.2'!AA69</f>
        <v>0</v>
      </c>
      <c r="R22" s="23"/>
      <c r="S22" s="23"/>
      <c r="T22" s="23"/>
      <c r="U22" s="23"/>
      <c r="V22" s="23"/>
      <c r="W22" s="31" t="s">
        <v>11</v>
      </c>
      <c r="X22" s="24"/>
      <c r="Y22" s="1"/>
      <c r="Z22" s="1"/>
      <c r="AA22" s="1"/>
    </row>
    <row r="23" spans="1:27" ht="15" customHeight="1" x14ac:dyDescent="0.25">
      <c r="A23" s="1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5"/>
      <c r="R23" s="26"/>
      <c r="S23" s="26"/>
      <c r="T23" s="26"/>
      <c r="U23" s="26"/>
      <c r="V23" s="26"/>
      <c r="W23" s="26"/>
      <c r="X23" s="27"/>
      <c r="Y23" s="1"/>
      <c r="Z23" s="1"/>
      <c r="AA23" s="1"/>
    </row>
    <row r="24" spans="1:27" ht="15" customHeight="1" x14ac:dyDescent="0.25">
      <c r="A24" s="1"/>
      <c r="B24" s="40" t="s">
        <v>16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45">
        <f>SUM(Q14:V23)</f>
        <v>0</v>
      </c>
      <c r="R24" s="23"/>
      <c r="S24" s="23"/>
      <c r="T24" s="23"/>
      <c r="U24" s="23"/>
      <c r="V24" s="23"/>
      <c r="W24" s="46" t="s">
        <v>11</v>
      </c>
      <c r="X24" s="24"/>
      <c r="Y24" s="1"/>
      <c r="Z24" s="1"/>
      <c r="AA24" s="1"/>
    </row>
    <row r="25" spans="1:27" ht="15" customHeight="1" x14ac:dyDescent="0.25">
      <c r="A25" s="1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5"/>
      <c r="R25" s="26"/>
      <c r="S25" s="26"/>
      <c r="T25" s="26"/>
      <c r="U25" s="26"/>
      <c r="V25" s="26"/>
      <c r="W25" s="26"/>
      <c r="X25" s="27"/>
      <c r="Y25" s="1"/>
      <c r="Z25" s="1"/>
      <c r="AA25" s="1"/>
    </row>
    <row r="26" spans="1:2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"/>
      <c r="R26" s="8"/>
      <c r="S26" s="8"/>
      <c r="T26" s="8"/>
      <c r="U26" s="8"/>
      <c r="V26" s="8"/>
      <c r="W26" s="1"/>
      <c r="X26" s="1"/>
      <c r="Y26" s="1"/>
      <c r="Z26" s="1"/>
      <c r="AA26" s="1"/>
    </row>
    <row r="27" spans="1:27" ht="15.75" x14ac:dyDescent="0.25">
      <c r="A27" s="1"/>
      <c r="B27" s="6" t="s">
        <v>17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8"/>
      <c r="R27" s="8"/>
      <c r="S27" s="8"/>
      <c r="T27" s="8"/>
      <c r="U27" s="8"/>
      <c r="V27" s="8"/>
      <c r="W27" s="1"/>
      <c r="X27" s="1"/>
      <c r="Y27" s="1"/>
      <c r="Z27" s="1"/>
      <c r="AA27" s="1"/>
    </row>
    <row r="28" spans="1:27" ht="15.75" x14ac:dyDescent="0.25">
      <c r="A28" s="1"/>
      <c r="B28" s="28" t="s">
        <v>18</v>
      </c>
      <c r="C28" s="23"/>
      <c r="D28" s="23"/>
      <c r="E28" s="23"/>
      <c r="F28" s="23"/>
      <c r="G28" s="23"/>
      <c r="H28" s="23"/>
      <c r="I28" s="23"/>
      <c r="J28" s="24"/>
      <c r="K28" s="22" t="s">
        <v>19</v>
      </c>
      <c r="L28" s="23"/>
      <c r="M28" s="23"/>
      <c r="N28" s="23"/>
      <c r="O28" s="23"/>
      <c r="P28" s="24"/>
      <c r="Q28" s="41">
        <v>0</v>
      </c>
      <c r="R28" s="23"/>
      <c r="S28" s="23"/>
      <c r="T28" s="23"/>
      <c r="U28" s="23"/>
      <c r="V28" s="23"/>
      <c r="W28" s="31" t="s">
        <v>11</v>
      </c>
      <c r="X28" s="24"/>
      <c r="Y28" s="1"/>
      <c r="Z28" s="1"/>
      <c r="AA28" s="1"/>
    </row>
    <row r="29" spans="1:27" ht="15.75" x14ac:dyDescent="0.25">
      <c r="A29" s="1"/>
      <c r="B29" s="25"/>
      <c r="C29" s="26"/>
      <c r="D29" s="26"/>
      <c r="E29" s="26"/>
      <c r="F29" s="26"/>
      <c r="G29" s="26"/>
      <c r="H29" s="26"/>
      <c r="I29" s="26"/>
      <c r="J29" s="27"/>
      <c r="K29" s="25"/>
      <c r="L29" s="26"/>
      <c r="M29" s="26"/>
      <c r="N29" s="26"/>
      <c r="O29" s="26"/>
      <c r="P29" s="27"/>
      <c r="Q29" s="25"/>
      <c r="R29" s="26"/>
      <c r="S29" s="26"/>
      <c r="T29" s="26"/>
      <c r="U29" s="26"/>
      <c r="V29" s="26"/>
      <c r="W29" s="26"/>
      <c r="X29" s="27"/>
      <c r="Y29" s="1"/>
      <c r="Z29" s="1"/>
      <c r="AA29" s="1"/>
    </row>
    <row r="30" spans="1:27" ht="15.75" x14ac:dyDescent="0.25">
      <c r="A30" s="1"/>
      <c r="B30" s="28" t="s">
        <v>20</v>
      </c>
      <c r="C30" s="23"/>
      <c r="D30" s="23"/>
      <c r="E30" s="23"/>
      <c r="F30" s="23"/>
      <c r="G30" s="23"/>
      <c r="H30" s="23"/>
      <c r="I30" s="23"/>
      <c r="J30" s="24"/>
      <c r="K30" s="22" t="s">
        <v>19</v>
      </c>
      <c r="L30" s="23"/>
      <c r="M30" s="23"/>
      <c r="N30" s="23"/>
      <c r="O30" s="23"/>
      <c r="P30" s="24"/>
      <c r="Q30" s="41">
        <v>0</v>
      </c>
      <c r="R30" s="23"/>
      <c r="S30" s="23"/>
      <c r="T30" s="23"/>
      <c r="U30" s="23"/>
      <c r="V30" s="23"/>
      <c r="W30" s="31" t="s">
        <v>11</v>
      </c>
      <c r="X30" s="24"/>
      <c r="Y30" s="1"/>
      <c r="Z30" s="1"/>
      <c r="AA30" s="1"/>
    </row>
    <row r="31" spans="1:27" ht="15.75" x14ac:dyDescent="0.25">
      <c r="A31" s="1"/>
      <c r="B31" s="25"/>
      <c r="C31" s="26"/>
      <c r="D31" s="26"/>
      <c r="E31" s="26"/>
      <c r="F31" s="26"/>
      <c r="G31" s="26"/>
      <c r="H31" s="26"/>
      <c r="I31" s="26"/>
      <c r="J31" s="27"/>
      <c r="K31" s="25"/>
      <c r="L31" s="26"/>
      <c r="M31" s="26"/>
      <c r="N31" s="26"/>
      <c r="O31" s="26"/>
      <c r="P31" s="27"/>
      <c r="Q31" s="25"/>
      <c r="R31" s="26"/>
      <c r="S31" s="26"/>
      <c r="T31" s="26"/>
      <c r="U31" s="26"/>
      <c r="V31" s="26"/>
      <c r="W31" s="26"/>
      <c r="X31" s="27"/>
      <c r="Y31" s="1"/>
      <c r="Z31" s="1"/>
      <c r="AA31" s="1"/>
    </row>
    <row r="32" spans="1:27" ht="15.75" x14ac:dyDescent="0.25">
      <c r="A32" s="1"/>
      <c r="B32" s="28" t="s">
        <v>21</v>
      </c>
      <c r="C32" s="23"/>
      <c r="D32" s="23"/>
      <c r="E32" s="23"/>
      <c r="F32" s="23"/>
      <c r="G32" s="23"/>
      <c r="H32" s="23"/>
      <c r="I32" s="23"/>
      <c r="J32" s="24"/>
      <c r="K32" s="22" t="s">
        <v>22</v>
      </c>
      <c r="L32" s="23"/>
      <c r="M32" s="23"/>
      <c r="N32" s="23"/>
      <c r="O32" s="23"/>
      <c r="P32" s="24"/>
      <c r="Q32" s="41">
        <f>Q24</f>
        <v>0</v>
      </c>
      <c r="R32" s="23"/>
      <c r="S32" s="23"/>
      <c r="T32" s="23"/>
      <c r="U32" s="23"/>
      <c r="V32" s="23"/>
      <c r="W32" s="31" t="s">
        <v>11</v>
      </c>
      <c r="X32" s="24"/>
      <c r="Y32" s="1"/>
      <c r="Z32" s="1"/>
      <c r="AA32" s="1"/>
    </row>
    <row r="33" spans="1:27" ht="15.75" x14ac:dyDescent="0.25">
      <c r="A33" s="1"/>
      <c r="B33" s="25"/>
      <c r="C33" s="26"/>
      <c r="D33" s="26"/>
      <c r="E33" s="26"/>
      <c r="F33" s="26"/>
      <c r="G33" s="26"/>
      <c r="H33" s="26"/>
      <c r="I33" s="26"/>
      <c r="J33" s="27"/>
      <c r="K33" s="25"/>
      <c r="L33" s="26"/>
      <c r="M33" s="26"/>
      <c r="N33" s="26"/>
      <c r="O33" s="26"/>
      <c r="P33" s="27"/>
      <c r="Q33" s="25"/>
      <c r="R33" s="26"/>
      <c r="S33" s="26"/>
      <c r="T33" s="26"/>
      <c r="U33" s="26"/>
      <c r="V33" s="26"/>
      <c r="W33" s="26"/>
      <c r="X33" s="27"/>
      <c r="Y33" s="1"/>
      <c r="Z33" s="1"/>
      <c r="AA33" s="1"/>
    </row>
    <row r="34" spans="1:27" ht="15.75" x14ac:dyDescent="0.25">
      <c r="A34" s="1"/>
      <c r="B34" s="28" t="s">
        <v>23</v>
      </c>
      <c r="C34" s="23"/>
      <c r="D34" s="23"/>
      <c r="E34" s="23"/>
      <c r="F34" s="23"/>
      <c r="G34" s="23"/>
      <c r="H34" s="23"/>
      <c r="I34" s="23"/>
      <c r="J34" s="24"/>
      <c r="K34" s="22" t="s">
        <v>22</v>
      </c>
      <c r="L34" s="23"/>
      <c r="M34" s="23"/>
      <c r="N34" s="23"/>
      <c r="O34" s="23"/>
      <c r="P34" s="24"/>
      <c r="Q34" s="41">
        <f>Q32*0.21</f>
        <v>0</v>
      </c>
      <c r="R34" s="23"/>
      <c r="S34" s="23"/>
      <c r="T34" s="23"/>
      <c r="U34" s="23"/>
      <c r="V34" s="23"/>
      <c r="W34" s="31" t="s">
        <v>11</v>
      </c>
      <c r="X34" s="24"/>
      <c r="Y34" s="1"/>
      <c r="Z34" s="1"/>
      <c r="AA34" s="1"/>
    </row>
    <row r="35" spans="1:27" ht="15.75" x14ac:dyDescent="0.25">
      <c r="A35" s="1"/>
      <c r="B35" s="25"/>
      <c r="C35" s="26"/>
      <c r="D35" s="26"/>
      <c r="E35" s="26"/>
      <c r="F35" s="26"/>
      <c r="G35" s="26"/>
      <c r="H35" s="26"/>
      <c r="I35" s="26"/>
      <c r="J35" s="27"/>
      <c r="K35" s="25"/>
      <c r="L35" s="26"/>
      <c r="M35" s="26"/>
      <c r="N35" s="26"/>
      <c r="O35" s="26"/>
      <c r="P35" s="27"/>
      <c r="Q35" s="42"/>
      <c r="R35" s="43"/>
      <c r="S35" s="43"/>
      <c r="T35" s="43"/>
      <c r="U35" s="43"/>
      <c r="V35" s="43"/>
      <c r="W35" s="43"/>
      <c r="X35" s="44"/>
      <c r="Y35" s="1"/>
      <c r="Z35" s="1"/>
      <c r="AA35" s="1"/>
    </row>
    <row r="36" spans="1:27" ht="15.75" x14ac:dyDescent="0.25">
      <c r="A36" s="1"/>
      <c r="B36" s="28" t="s">
        <v>24</v>
      </c>
      <c r="C36" s="23"/>
      <c r="D36" s="23"/>
      <c r="E36" s="23"/>
      <c r="F36" s="23"/>
      <c r="G36" s="23"/>
      <c r="H36" s="23"/>
      <c r="I36" s="23"/>
      <c r="J36" s="23"/>
      <c r="K36" s="29"/>
      <c r="L36" s="23"/>
      <c r="M36" s="23"/>
      <c r="N36" s="23"/>
      <c r="O36" s="23"/>
      <c r="P36" s="23"/>
      <c r="Q36" s="30">
        <v>0</v>
      </c>
      <c r="R36" s="23"/>
      <c r="S36" s="23"/>
      <c r="T36" s="23"/>
      <c r="U36" s="23"/>
      <c r="V36" s="23"/>
      <c r="W36" s="31" t="s">
        <v>11</v>
      </c>
      <c r="X36" s="24"/>
      <c r="Y36" s="1"/>
      <c r="Z36" s="1"/>
      <c r="AA36" s="1"/>
    </row>
    <row r="37" spans="1:27" ht="15.75" x14ac:dyDescent="0.25">
      <c r="A37" s="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7"/>
      <c r="Y37" s="1"/>
      <c r="Z37" s="1"/>
      <c r="AA37" s="1"/>
    </row>
    <row r="38" spans="1:27" ht="15.75" x14ac:dyDescent="0.25">
      <c r="A38" s="1"/>
      <c r="B38" s="32" t="s">
        <v>25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  <c r="Q38" s="36">
        <f>Q32+Q34</f>
        <v>0</v>
      </c>
      <c r="R38" s="33"/>
      <c r="S38" s="33"/>
      <c r="T38" s="33"/>
      <c r="U38" s="33"/>
      <c r="V38" s="34"/>
      <c r="W38" s="38" t="s">
        <v>11</v>
      </c>
      <c r="X38" s="39"/>
      <c r="Y38" s="1"/>
      <c r="Z38" s="1"/>
      <c r="AA38" s="1"/>
    </row>
    <row r="39" spans="1:27" ht="15.75" x14ac:dyDescent="0.25">
      <c r="A39" s="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35"/>
      <c r="Q39" s="37"/>
      <c r="R39" s="26"/>
      <c r="S39" s="26"/>
      <c r="T39" s="26"/>
      <c r="U39" s="26"/>
      <c r="V39" s="35"/>
      <c r="W39" s="37"/>
      <c r="X39" s="27"/>
      <c r="Y39" s="1"/>
      <c r="Z39" s="1"/>
      <c r="AA39" s="1"/>
    </row>
    <row r="40" spans="1:27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x14ac:dyDescent="0.25">
      <c r="A41" s="1"/>
      <c r="B41" s="1" t="s">
        <v>26</v>
      </c>
      <c r="C41" s="5"/>
      <c r="D41" s="5"/>
      <c r="E41" s="5"/>
      <c r="F41" s="5"/>
      <c r="G41" s="5"/>
      <c r="H41" s="5"/>
      <c r="I41" s="1"/>
      <c r="J41" s="1" t="s">
        <v>27</v>
      </c>
      <c r="K41" s="1"/>
      <c r="L41" s="5"/>
      <c r="M41" s="5"/>
      <c r="N41" s="5"/>
      <c r="O41" s="5"/>
      <c r="P41" s="5"/>
      <c r="Q41" s="5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6"/>
      <c r="AA43" s="6"/>
    </row>
    <row r="44" spans="1:2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6"/>
      <c r="AA44" s="6"/>
    </row>
    <row r="45" spans="1:27" ht="15.75" x14ac:dyDescent="0.25">
      <c r="A45" s="1"/>
      <c r="B45" s="1"/>
      <c r="C45" s="1"/>
      <c r="D45" s="1"/>
      <c r="E45" s="9"/>
      <c r="F45" s="9" t="s">
        <v>28</v>
      </c>
      <c r="G45" s="9"/>
      <c r="H45" s="9"/>
      <c r="I45" s="9"/>
      <c r="J45" s="9"/>
      <c r="K45" s="1"/>
      <c r="L45" s="1"/>
      <c r="M45" s="1"/>
      <c r="N45" s="1"/>
      <c r="O45" s="1"/>
      <c r="P45" s="1"/>
      <c r="Q45" s="9"/>
      <c r="R45" s="9" t="s">
        <v>29</v>
      </c>
      <c r="S45" s="9"/>
      <c r="T45" s="9"/>
      <c r="U45" s="9"/>
      <c r="V45" s="9"/>
      <c r="W45" s="1"/>
      <c r="X45" s="1"/>
      <c r="Y45" s="1"/>
      <c r="Z45" s="1"/>
      <c r="AA45" s="1"/>
    </row>
    <row r="46" spans="1:27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6"/>
      <c r="AA46" s="6"/>
    </row>
    <row r="47" spans="1:2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6"/>
      <c r="AA47" s="6"/>
    </row>
    <row r="48" spans="1:2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6"/>
    </row>
    <row r="49" spans="1:27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6"/>
    </row>
    <row r="50" spans="1:27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6"/>
    </row>
    <row r="51" spans="1:27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6"/>
    </row>
    <row r="52" spans="1:27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6"/>
    </row>
    <row r="53" spans="1:27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6"/>
    </row>
    <row r="54" spans="1:27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6"/>
      <c r="AA54" s="6"/>
    </row>
    <row r="55" spans="1:27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6"/>
      <c r="AA55" s="6"/>
    </row>
    <row r="56" spans="1:27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0"/>
      <c r="AA56" s="11"/>
    </row>
    <row r="57" spans="1:27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6"/>
    </row>
    <row r="58" spans="1:27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6"/>
      <c r="AA58" s="6"/>
    </row>
    <row r="59" spans="1:27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6"/>
      <c r="AA59" s="6"/>
    </row>
    <row r="60" spans="1:27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0"/>
      <c r="AA60" s="11"/>
    </row>
    <row r="61" spans="1:27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0"/>
      <c r="AA61" s="11"/>
    </row>
    <row r="62" spans="1:27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6"/>
    </row>
    <row r="63" spans="1:27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6"/>
    </row>
    <row r="64" spans="1:27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6"/>
    </row>
    <row r="65" spans="1:27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6"/>
    </row>
    <row r="66" spans="1:27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6"/>
    </row>
    <row r="67" spans="1:2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6"/>
    </row>
    <row r="68" spans="1:2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6"/>
    </row>
    <row r="69" spans="1:27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6"/>
    </row>
    <row r="70" spans="1:2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6"/>
    </row>
    <row r="71" spans="1:27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6"/>
    </row>
    <row r="72" spans="1:27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6"/>
    </row>
    <row r="73" spans="1:27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6"/>
    </row>
    <row r="74" spans="1:27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6"/>
    </row>
    <row r="75" spans="1:27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</row>
    <row r="98" spans="1:2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  <c r="AA99" s="12"/>
    </row>
    <row r="100" spans="1:2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  <c r="AA100" s="12"/>
    </row>
    <row r="101" spans="1:2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3"/>
      <c r="AA101" s="13"/>
    </row>
    <row r="102" spans="1:2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  <c r="AA102" s="12"/>
    </row>
    <row r="103" spans="1:2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  <c r="AA103" s="12"/>
    </row>
    <row r="104" spans="1:2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  <c r="AA104" s="12"/>
    </row>
    <row r="105" spans="1:2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</row>
    <row r="107" spans="1:2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</row>
    <row r="119" spans="1:2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4"/>
      <c r="AA121" s="14"/>
    </row>
    <row r="122" spans="1:2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4"/>
      <c r="AA123" s="14"/>
    </row>
    <row r="124" spans="1:2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4"/>
      <c r="AA125" s="14"/>
    </row>
    <row r="126" spans="1:2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</row>
    <row r="127" spans="1:2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4"/>
      <c r="AA129" s="14"/>
    </row>
    <row r="130" spans="1:2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4"/>
      <c r="AA131" s="14"/>
    </row>
    <row r="132" spans="1:2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4"/>
      <c r="AA133" s="14"/>
    </row>
    <row r="134" spans="1:2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4"/>
      <c r="AA135" s="14"/>
    </row>
    <row r="136" spans="1:2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4"/>
      <c r="AA139" s="14"/>
    </row>
    <row r="140" spans="1:2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4"/>
      <c r="AA141" s="14"/>
    </row>
    <row r="142" spans="1:2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4"/>
      <c r="AA142" s="14"/>
    </row>
    <row r="143" spans="1:2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4"/>
      <c r="AA143" s="14"/>
    </row>
    <row r="144" spans="1:2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4"/>
      <c r="AA144" s="14"/>
    </row>
    <row r="145" spans="1:2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4"/>
      <c r="AA145" s="14"/>
    </row>
    <row r="146" spans="1:2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4"/>
      <c r="AA146" s="14"/>
    </row>
    <row r="147" spans="1:2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4"/>
      <c r="AA147" s="14"/>
    </row>
    <row r="148" spans="1:2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4"/>
      <c r="AA148" s="14"/>
    </row>
    <row r="149" spans="1:2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4"/>
      <c r="AA149" s="14"/>
    </row>
    <row r="150" spans="1:2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</row>
    <row r="152" spans="1:2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2"/>
      <c r="AA153" s="12"/>
    </row>
    <row r="154" spans="1:2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2"/>
      <c r="AA154" s="12"/>
    </row>
    <row r="155" spans="1:2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2"/>
      <c r="AA155" s="12"/>
    </row>
    <row r="156" spans="1:2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2"/>
      <c r="AA156" s="12"/>
    </row>
    <row r="157" spans="1:2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</row>
    <row r="159" spans="1:2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0"/>
      <c r="AA166" s="10"/>
    </row>
    <row r="167" spans="1:2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0"/>
      <c r="AA167" s="10"/>
    </row>
    <row r="168" spans="1:2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3"/>
      <c r="AA168" s="1"/>
    </row>
    <row r="169" spans="1:2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0"/>
      <c r="AA171" s="10"/>
    </row>
    <row r="172" spans="1:2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0"/>
      <c r="AA172" s="10"/>
    </row>
    <row r="173" spans="1:2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</row>
    <row r="176" spans="1:2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2"/>
      <c r="AA177" s="12"/>
    </row>
    <row r="178" spans="1:2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2"/>
      <c r="AA178" s="12"/>
    </row>
    <row r="179" spans="1:2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2"/>
      <c r="AA179" s="12"/>
    </row>
    <row r="180" spans="1:2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2"/>
      <c r="AA180" s="12"/>
    </row>
    <row r="181" spans="1:2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</row>
    <row r="183" spans="1:2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</row>
    <row r="184" spans="1:2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2"/>
      <c r="AA184" s="12"/>
    </row>
    <row r="185" spans="1:2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2"/>
      <c r="AA185" s="12"/>
    </row>
    <row r="186" spans="1:2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2"/>
      <c r="AA186" s="12"/>
    </row>
    <row r="187" spans="1:2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3"/>
      <c r="AA187" s="13"/>
    </row>
    <row r="188" spans="1:2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1"/>
      <c r="AA189" s="11"/>
    </row>
    <row r="190" spans="1:2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1"/>
      <c r="AA190" s="11"/>
    </row>
    <row r="191" spans="1:2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2"/>
      <c r="AA191" s="12"/>
    </row>
    <row r="192" spans="1:2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2"/>
      <c r="AA192" s="12"/>
    </row>
    <row r="193" spans="1:27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2"/>
      <c r="AA193" s="12"/>
    </row>
    <row r="194" spans="1:27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2"/>
      <c r="AA194" s="12"/>
    </row>
    <row r="195" spans="1:27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2"/>
      <c r="AA195" s="12"/>
    </row>
    <row r="196" spans="1:27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2"/>
      <c r="AA196" s="12"/>
    </row>
    <row r="197" spans="1:27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2"/>
      <c r="AA197" s="12"/>
    </row>
    <row r="198" spans="1:27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3"/>
      <c r="AA198" s="13"/>
    </row>
    <row r="199" spans="1:27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1"/>
      <c r="AA199" s="11"/>
    </row>
    <row r="200" spans="1:27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5"/>
      <c r="AA200" s="15"/>
    </row>
    <row r="201" spans="1:27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0"/>
      <c r="AA201" s="10"/>
    </row>
    <row r="202" spans="1:27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3"/>
      <c r="AA202" s="13"/>
    </row>
    <row r="203" spans="1:27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6"/>
      <c r="AA203" s="16"/>
    </row>
    <row r="204" spans="1:27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6"/>
      <c r="AA204" s="16"/>
    </row>
    <row r="205" spans="1:27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3"/>
      <c r="AA205" s="13"/>
    </row>
    <row r="206" spans="1:27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7"/>
      <c r="AA206" s="17"/>
    </row>
    <row r="207" spans="1:27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7"/>
      <c r="AA207" s="17"/>
    </row>
    <row r="208" spans="1:27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5"/>
      <c r="AA208" s="15"/>
    </row>
    <row r="209" spans="1:27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8"/>
      <c r="AA209" s="18"/>
    </row>
    <row r="210" spans="1:27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9"/>
      <c r="AA210" s="19"/>
    </row>
    <row r="211" spans="1:2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0"/>
      <c r="AA211" s="20"/>
    </row>
    <row r="212" spans="1:2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9"/>
      <c r="AA212" s="19"/>
    </row>
    <row r="213" spans="1:2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9"/>
      <c r="AA213" s="19"/>
    </row>
    <row r="214" spans="1:2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9"/>
      <c r="AA214" s="19"/>
    </row>
    <row r="215" spans="1:2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9"/>
      <c r="AA215" s="19"/>
    </row>
    <row r="216" spans="1:2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9"/>
      <c r="AA216" s="19"/>
    </row>
    <row r="217" spans="1:2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0"/>
      <c r="AA217" s="20"/>
    </row>
    <row r="218" spans="1:2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9"/>
      <c r="AA218" s="19"/>
    </row>
    <row r="219" spans="1:2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3"/>
      <c r="AA219" s="13"/>
    </row>
    <row r="220" spans="1:2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2"/>
      <c r="AA220" s="12"/>
    </row>
    <row r="221" spans="1:2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2"/>
      <c r="AA221" s="12"/>
    </row>
    <row r="222" spans="1:2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2"/>
      <c r="AA222" s="12"/>
    </row>
    <row r="223" spans="1:2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2"/>
      <c r="AA223" s="12"/>
    </row>
    <row r="224" spans="1:2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2"/>
      <c r="AA224" s="12"/>
    </row>
    <row r="225" spans="1:2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2"/>
      <c r="AA225" s="12"/>
    </row>
    <row r="226" spans="1:2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3"/>
      <c r="AA226" s="13"/>
    </row>
    <row r="227" spans="1:2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1"/>
      <c r="AA227" s="21"/>
    </row>
    <row r="228" spans="1:2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1"/>
      <c r="AA228" s="21"/>
    </row>
    <row r="229" spans="1:2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6">
    <mergeCell ref="R7:V7"/>
    <mergeCell ref="R8:V8"/>
    <mergeCell ref="R9:V9"/>
    <mergeCell ref="R10:V10"/>
    <mergeCell ref="R11:V11"/>
    <mergeCell ref="Q20:V21"/>
    <mergeCell ref="W20:X21"/>
    <mergeCell ref="W22:X23"/>
    <mergeCell ref="B14:P15"/>
    <mergeCell ref="B16:P17"/>
    <mergeCell ref="B18:P19"/>
    <mergeCell ref="B20:P21"/>
    <mergeCell ref="B22:P23"/>
    <mergeCell ref="Q22:V23"/>
    <mergeCell ref="Q14:V15"/>
    <mergeCell ref="W14:X15"/>
    <mergeCell ref="Q16:V17"/>
    <mergeCell ref="W16:X17"/>
    <mergeCell ref="Q18:V19"/>
    <mergeCell ref="W18:X19"/>
    <mergeCell ref="B24:P25"/>
    <mergeCell ref="K28:P29"/>
    <mergeCell ref="Q32:V33"/>
    <mergeCell ref="W32:X33"/>
    <mergeCell ref="Q34:V35"/>
    <mergeCell ref="W34:X35"/>
    <mergeCell ref="Q24:V25"/>
    <mergeCell ref="W24:X25"/>
    <mergeCell ref="Q28:V29"/>
    <mergeCell ref="W28:X29"/>
    <mergeCell ref="Q30:V31"/>
    <mergeCell ref="W30:X31"/>
    <mergeCell ref="B28:J29"/>
    <mergeCell ref="B30:J31"/>
    <mergeCell ref="K30:P31"/>
    <mergeCell ref="B32:J33"/>
    <mergeCell ref="Q36:V37"/>
    <mergeCell ref="W36:X37"/>
    <mergeCell ref="B38:P39"/>
    <mergeCell ref="Q38:V39"/>
    <mergeCell ref="W38:X39"/>
    <mergeCell ref="K32:P33"/>
    <mergeCell ref="B34:J35"/>
    <mergeCell ref="K34:P35"/>
    <mergeCell ref="B36:J37"/>
    <mergeCell ref="K36:P37"/>
  </mergeCells>
  <conditionalFormatting sqref="A206">
    <cfRule type="containsText" dxfId="1" priority="1" operator="containsText" text="CHYBA. Doplň Buňku G15 v záložce Doplň">
      <formula>NOT(ISERROR(SEARCH(("CHYBA. Doplň Buňku G15 v záložce Doplň"),(A206))))</formula>
    </cfRule>
  </conditionalFormatting>
  <pageMargins left="0.78740157480314965" right="0.73958333333333337" top="0.98425196850393704" bottom="0.98425196850393704" header="0" footer="0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1002"/>
  <sheetViews>
    <sheetView tabSelected="1" topLeftCell="A55" workbookViewId="0">
      <selection activeCell="AP18" sqref="AP18"/>
    </sheetView>
  </sheetViews>
  <sheetFormatPr defaultColWidth="14.42578125" defaultRowHeight="15" customHeight="1" x14ac:dyDescent="0.2"/>
  <cols>
    <col min="1" max="14" width="3.28515625" style="54" customWidth="1"/>
    <col min="15" max="15" width="15.28515625" style="54" customWidth="1"/>
    <col min="16" max="25" width="3.28515625" style="54" customWidth="1"/>
    <col min="26" max="26" width="6.85546875" style="54" customWidth="1"/>
    <col min="27" max="29" width="3.28515625" style="54" customWidth="1"/>
    <col min="30" max="30" width="2" style="54" customWidth="1"/>
    <col min="31" max="38" width="3.28515625" style="54" customWidth="1"/>
    <col min="39" max="16384" width="14.42578125" style="54"/>
  </cols>
  <sheetData>
    <row r="1" spans="1:39" ht="14.25" customHeight="1" x14ac:dyDescent="0.2">
      <c r="A1" s="50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 t="s">
        <v>0</v>
      </c>
      <c r="T1" s="51"/>
      <c r="U1" s="51"/>
      <c r="V1" s="51"/>
      <c r="W1" s="51"/>
      <c r="X1" s="51"/>
      <c r="Y1" s="51"/>
      <c r="Z1" s="53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9" ht="14.25" customHeight="1" thickBot="1" x14ac:dyDescent="0.25">
      <c r="A2" s="50"/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9" ht="14.25" customHeight="1" thickTop="1" x14ac:dyDescent="0.2">
      <c r="A3" s="133" t="s">
        <v>30</v>
      </c>
      <c r="B3" s="134"/>
      <c r="C3" s="135"/>
      <c r="D3" s="136" t="s">
        <v>31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  <c r="P3" s="136" t="s">
        <v>32</v>
      </c>
      <c r="Q3" s="134"/>
      <c r="R3" s="135"/>
      <c r="S3" s="136" t="s">
        <v>33</v>
      </c>
      <c r="T3" s="135"/>
      <c r="U3" s="137" t="s">
        <v>34</v>
      </c>
      <c r="V3" s="138"/>
      <c r="W3" s="138"/>
      <c r="X3" s="138"/>
      <c r="Y3" s="138"/>
      <c r="Z3" s="138"/>
      <c r="AA3" s="138"/>
      <c r="AB3" s="138"/>
      <c r="AC3" s="139"/>
      <c r="AD3" s="140"/>
      <c r="AE3" s="141" t="s">
        <v>35</v>
      </c>
      <c r="AF3" s="138"/>
      <c r="AG3" s="138"/>
      <c r="AH3" s="138"/>
      <c r="AI3" s="138"/>
      <c r="AJ3" s="138"/>
      <c r="AK3" s="138"/>
      <c r="AL3" s="139"/>
      <c r="AM3" s="142" t="s">
        <v>201</v>
      </c>
    </row>
    <row r="4" spans="1:39" ht="14.25" customHeight="1" x14ac:dyDescent="0.2">
      <c r="A4" s="143"/>
      <c r="B4" s="128"/>
      <c r="C4" s="61"/>
      <c r="D4" s="59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61"/>
      <c r="P4" s="59"/>
      <c r="Q4" s="128"/>
      <c r="R4" s="61"/>
      <c r="S4" s="59"/>
      <c r="T4" s="61"/>
      <c r="U4" s="62" t="s">
        <v>36</v>
      </c>
      <c r="V4" s="144"/>
      <c r="W4" s="58"/>
      <c r="X4" s="62" t="s">
        <v>37</v>
      </c>
      <c r="Y4" s="144"/>
      <c r="Z4" s="58"/>
      <c r="AA4" s="63" t="s">
        <v>38</v>
      </c>
      <c r="AB4" s="144"/>
      <c r="AC4" s="58"/>
      <c r="AD4" s="64"/>
      <c r="AE4" s="145" t="s">
        <v>37</v>
      </c>
      <c r="AF4" s="144"/>
      <c r="AG4" s="144"/>
      <c r="AH4" s="58"/>
      <c r="AI4" s="62" t="s">
        <v>38</v>
      </c>
      <c r="AJ4" s="144"/>
      <c r="AK4" s="144"/>
      <c r="AL4" s="58"/>
      <c r="AM4" s="146"/>
    </row>
    <row r="5" spans="1:39" ht="14.25" customHeight="1" thickBot="1" x14ac:dyDescent="0.25">
      <c r="A5" s="147" t="s">
        <v>39</v>
      </c>
      <c r="B5" s="148"/>
      <c r="C5" s="149"/>
      <c r="D5" s="150" t="s">
        <v>40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9"/>
      <c r="P5" s="151" t="s">
        <v>41</v>
      </c>
      <c r="Q5" s="148"/>
      <c r="R5" s="149"/>
      <c r="S5" s="151" t="s">
        <v>41</v>
      </c>
      <c r="T5" s="149"/>
      <c r="U5" s="152" t="s">
        <v>41</v>
      </c>
      <c r="V5" s="148"/>
      <c r="W5" s="149"/>
      <c r="X5" s="153">
        <f>SUM(X6:Z58)</f>
        <v>0</v>
      </c>
      <c r="Y5" s="148"/>
      <c r="Z5" s="149"/>
      <c r="AA5" s="153">
        <f>SUM(AA6:AC58)</f>
        <v>0</v>
      </c>
      <c r="AB5" s="148"/>
      <c r="AC5" s="149"/>
      <c r="AD5" s="154"/>
      <c r="AE5" s="153">
        <f>SUM(AE6:AH58)</f>
        <v>0</v>
      </c>
      <c r="AF5" s="148"/>
      <c r="AG5" s="148"/>
      <c r="AH5" s="149"/>
      <c r="AI5" s="153">
        <f>SUM(AI6:AL58)</f>
        <v>0</v>
      </c>
      <c r="AJ5" s="148"/>
      <c r="AK5" s="148"/>
      <c r="AL5" s="149"/>
      <c r="AM5" s="155"/>
    </row>
    <row r="6" spans="1:39" ht="14.25" customHeight="1" thickTop="1" x14ac:dyDescent="0.2">
      <c r="A6" s="127" t="s">
        <v>42</v>
      </c>
      <c r="B6" s="128"/>
      <c r="C6" s="61"/>
      <c r="D6" s="101" t="s">
        <v>43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61"/>
      <c r="P6" s="129">
        <v>25</v>
      </c>
      <c r="Q6" s="128"/>
      <c r="R6" s="61"/>
      <c r="S6" s="129" t="s">
        <v>44</v>
      </c>
      <c r="T6" s="61"/>
      <c r="U6" s="130"/>
      <c r="V6" s="128"/>
      <c r="W6" s="61"/>
      <c r="X6" s="130">
        <f t="shared" ref="X6:X41" si="0">P6*U6</f>
        <v>0</v>
      </c>
      <c r="Y6" s="128"/>
      <c r="Z6" s="61"/>
      <c r="AA6" s="131" t="s">
        <v>41</v>
      </c>
      <c r="AB6" s="128"/>
      <c r="AC6" s="61"/>
      <c r="AD6" s="132"/>
      <c r="AE6" s="130">
        <f t="shared" ref="AE6:AE41" si="1">X6*1.21</f>
        <v>0</v>
      </c>
      <c r="AF6" s="128"/>
      <c r="AG6" s="128"/>
      <c r="AH6" s="61"/>
      <c r="AI6" s="131" t="s">
        <v>41</v>
      </c>
      <c r="AJ6" s="128"/>
      <c r="AK6" s="128"/>
      <c r="AL6" s="61"/>
      <c r="AM6" s="156"/>
    </row>
    <row r="7" spans="1:39" ht="14.25" customHeight="1" x14ac:dyDescent="0.2">
      <c r="A7" s="70" t="s">
        <v>45</v>
      </c>
      <c r="B7" s="57"/>
      <c r="C7" s="58"/>
      <c r="D7" s="71" t="s">
        <v>46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72">
        <v>30</v>
      </c>
      <c r="Q7" s="57"/>
      <c r="R7" s="58"/>
      <c r="S7" s="72" t="s">
        <v>44</v>
      </c>
      <c r="T7" s="58"/>
      <c r="U7" s="73"/>
      <c r="V7" s="57"/>
      <c r="W7" s="58"/>
      <c r="X7" s="73">
        <f t="shared" si="0"/>
        <v>0</v>
      </c>
      <c r="Y7" s="57"/>
      <c r="Z7" s="58"/>
      <c r="AA7" s="74" t="s">
        <v>41</v>
      </c>
      <c r="AB7" s="57"/>
      <c r="AC7" s="58"/>
      <c r="AD7" s="64"/>
      <c r="AE7" s="73">
        <f t="shared" si="1"/>
        <v>0</v>
      </c>
      <c r="AF7" s="57"/>
      <c r="AG7" s="57"/>
      <c r="AH7" s="58"/>
      <c r="AI7" s="74" t="s">
        <v>41</v>
      </c>
      <c r="AJ7" s="57"/>
      <c r="AK7" s="57"/>
      <c r="AL7" s="58"/>
      <c r="AM7" s="157"/>
    </row>
    <row r="8" spans="1:39" ht="14.25" customHeight="1" x14ac:dyDescent="0.2">
      <c r="A8" s="70" t="s">
        <v>47</v>
      </c>
      <c r="B8" s="57"/>
      <c r="C8" s="58"/>
      <c r="D8" s="71" t="s">
        <v>48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  <c r="P8" s="72">
        <v>8</v>
      </c>
      <c r="Q8" s="57"/>
      <c r="R8" s="58"/>
      <c r="S8" s="72" t="s">
        <v>44</v>
      </c>
      <c r="T8" s="58"/>
      <c r="U8" s="73"/>
      <c r="V8" s="57"/>
      <c r="W8" s="58"/>
      <c r="X8" s="73">
        <f t="shared" si="0"/>
        <v>0</v>
      </c>
      <c r="Y8" s="57"/>
      <c r="Z8" s="58"/>
      <c r="AA8" s="74" t="s">
        <v>41</v>
      </c>
      <c r="AB8" s="57"/>
      <c r="AC8" s="58"/>
      <c r="AD8" s="64"/>
      <c r="AE8" s="73">
        <f t="shared" si="1"/>
        <v>0</v>
      </c>
      <c r="AF8" s="57"/>
      <c r="AG8" s="57"/>
      <c r="AH8" s="58"/>
      <c r="AI8" s="74" t="s">
        <v>41</v>
      </c>
      <c r="AJ8" s="57"/>
      <c r="AK8" s="57"/>
      <c r="AL8" s="58"/>
      <c r="AM8" s="157"/>
    </row>
    <row r="9" spans="1:39" ht="14.25" customHeight="1" x14ac:dyDescent="0.2">
      <c r="A9" s="70" t="s">
        <v>49</v>
      </c>
      <c r="B9" s="57"/>
      <c r="C9" s="58"/>
      <c r="D9" s="71" t="s">
        <v>50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72">
        <v>9</v>
      </c>
      <c r="Q9" s="57"/>
      <c r="R9" s="58"/>
      <c r="S9" s="72" t="s">
        <v>44</v>
      </c>
      <c r="T9" s="58"/>
      <c r="U9" s="73"/>
      <c r="V9" s="57"/>
      <c r="W9" s="58"/>
      <c r="X9" s="73">
        <f t="shared" si="0"/>
        <v>0</v>
      </c>
      <c r="Y9" s="57"/>
      <c r="Z9" s="58"/>
      <c r="AA9" s="74" t="s">
        <v>41</v>
      </c>
      <c r="AB9" s="57"/>
      <c r="AC9" s="58"/>
      <c r="AD9" s="64"/>
      <c r="AE9" s="73">
        <f t="shared" si="1"/>
        <v>0</v>
      </c>
      <c r="AF9" s="57"/>
      <c r="AG9" s="57"/>
      <c r="AH9" s="58"/>
      <c r="AI9" s="74" t="s">
        <v>41</v>
      </c>
      <c r="AJ9" s="57"/>
      <c r="AK9" s="57"/>
      <c r="AL9" s="58"/>
      <c r="AM9" s="157"/>
    </row>
    <row r="10" spans="1:39" ht="14.25" customHeight="1" x14ac:dyDescent="0.2">
      <c r="A10" s="70" t="s">
        <v>51</v>
      </c>
      <c r="B10" s="57"/>
      <c r="C10" s="58"/>
      <c r="D10" s="71" t="s">
        <v>52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72">
        <v>5</v>
      </c>
      <c r="Q10" s="57"/>
      <c r="R10" s="58"/>
      <c r="S10" s="72" t="s">
        <v>44</v>
      </c>
      <c r="T10" s="58"/>
      <c r="U10" s="73"/>
      <c r="V10" s="57"/>
      <c r="W10" s="58"/>
      <c r="X10" s="73">
        <f t="shared" si="0"/>
        <v>0</v>
      </c>
      <c r="Y10" s="57"/>
      <c r="Z10" s="58"/>
      <c r="AA10" s="74" t="s">
        <v>41</v>
      </c>
      <c r="AB10" s="57"/>
      <c r="AC10" s="58"/>
      <c r="AD10" s="64"/>
      <c r="AE10" s="73">
        <f t="shared" si="1"/>
        <v>0</v>
      </c>
      <c r="AF10" s="57"/>
      <c r="AG10" s="57"/>
      <c r="AH10" s="58"/>
      <c r="AI10" s="74" t="s">
        <v>41</v>
      </c>
      <c r="AJ10" s="57"/>
      <c r="AK10" s="57"/>
      <c r="AL10" s="58"/>
      <c r="AM10" s="157"/>
    </row>
    <row r="11" spans="1:39" ht="14.25" customHeight="1" x14ac:dyDescent="0.2">
      <c r="A11" s="70" t="s">
        <v>53</v>
      </c>
      <c r="B11" s="57"/>
      <c r="C11" s="58"/>
      <c r="D11" s="71" t="s">
        <v>54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72">
        <v>22</v>
      </c>
      <c r="Q11" s="57"/>
      <c r="R11" s="58"/>
      <c r="S11" s="72" t="s">
        <v>44</v>
      </c>
      <c r="T11" s="58"/>
      <c r="U11" s="73"/>
      <c r="V11" s="57"/>
      <c r="W11" s="58"/>
      <c r="X11" s="73">
        <f t="shared" si="0"/>
        <v>0</v>
      </c>
      <c r="Y11" s="57"/>
      <c r="Z11" s="58"/>
      <c r="AA11" s="74" t="s">
        <v>41</v>
      </c>
      <c r="AB11" s="57"/>
      <c r="AC11" s="58"/>
      <c r="AD11" s="64"/>
      <c r="AE11" s="73">
        <f t="shared" si="1"/>
        <v>0</v>
      </c>
      <c r="AF11" s="57"/>
      <c r="AG11" s="57"/>
      <c r="AH11" s="58"/>
      <c r="AI11" s="74" t="s">
        <v>41</v>
      </c>
      <c r="AJ11" s="57"/>
      <c r="AK11" s="57"/>
      <c r="AL11" s="58"/>
      <c r="AM11" s="157"/>
    </row>
    <row r="12" spans="1:39" ht="14.25" customHeight="1" x14ac:dyDescent="0.2">
      <c r="A12" s="70" t="s">
        <v>55</v>
      </c>
      <c r="B12" s="57"/>
      <c r="C12" s="58"/>
      <c r="D12" s="71" t="s">
        <v>56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72">
        <v>11</v>
      </c>
      <c r="Q12" s="57"/>
      <c r="R12" s="58"/>
      <c r="S12" s="72" t="s">
        <v>44</v>
      </c>
      <c r="T12" s="58"/>
      <c r="U12" s="73"/>
      <c r="V12" s="57"/>
      <c r="W12" s="58"/>
      <c r="X12" s="73">
        <f t="shared" si="0"/>
        <v>0</v>
      </c>
      <c r="Y12" s="57"/>
      <c r="Z12" s="58"/>
      <c r="AA12" s="74" t="s">
        <v>41</v>
      </c>
      <c r="AB12" s="57"/>
      <c r="AC12" s="58"/>
      <c r="AD12" s="64"/>
      <c r="AE12" s="73">
        <f t="shared" si="1"/>
        <v>0</v>
      </c>
      <c r="AF12" s="57"/>
      <c r="AG12" s="57"/>
      <c r="AH12" s="58"/>
      <c r="AI12" s="74" t="s">
        <v>41</v>
      </c>
      <c r="AJ12" s="57"/>
      <c r="AK12" s="57"/>
      <c r="AL12" s="58"/>
      <c r="AM12" s="157"/>
    </row>
    <row r="13" spans="1:39" ht="14.25" customHeight="1" x14ac:dyDescent="0.2">
      <c r="A13" s="70" t="s">
        <v>57</v>
      </c>
      <c r="B13" s="57"/>
      <c r="C13" s="58"/>
      <c r="D13" s="71" t="s">
        <v>58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72">
        <v>15</v>
      </c>
      <c r="Q13" s="57"/>
      <c r="R13" s="58"/>
      <c r="S13" s="72" t="s">
        <v>44</v>
      </c>
      <c r="T13" s="58"/>
      <c r="U13" s="73"/>
      <c r="V13" s="57"/>
      <c r="W13" s="58"/>
      <c r="X13" s="73">
        <f t="shared" si="0"/>
        <v>0</v>
      </c>
      <c r="Y13" s="57"/>
      <c r="Z13" s="58"/>
      <c r="AA13" s="74" t="s">
        <v>41</v>
      </c>
      <c r="AB13" s="57"/>
      <c r="AC13" s="58"/>
      <c r="AD13" s="64"/>
      <c r="AE13" s="73">
        <f t="shared" si="1"/>
        <v>0</v>
      </c>
      <c r="AF13" s="57"/>
      <c r="AG13" s="57"/>
      <c r="AH13" s="58"/>
      <c r="AI13" s="74" t="s">
        <v>41</v>
      </c>
      <c r="AJ13" s="57"/>
      <c r="AK13" s="57"/>
      <c r="AL13" s="58"/>
      <c r="AM13" s="157"/>
    </row>
    <row r="14" spans="1:39" ht="14.25" customHeight="1" x14ac:dyDescent="0.2">
      <c r="A14" s="70" t="s">
        <v>59</v>
      </c>
      <c r="B14" s="57"/>
      <c r="C14" s="58"/>
      <c r="D14" s="71" t="s">
        <v>60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72">
        <v>19</v>
      </c>
      <c r="Q14" s="57"/>
      <c r="R14" s="58"/>
      <c r="S14" s="72" t="s">
        <v>44</v>
      </c>
      <c r="T14" s="58"/>
      <c r="U14" s="73"/>
      <c r="V14" s="57"/>
      <c r="W14" s="58"/>
      <c r="X14" s="73">
        <f t="shared" si="0"/>
        <v>0</v>
      </c>
      <c r="Y14" s="57"/>
      <c r="Z14" s="58"/>
      <c r="AA14" s="74" t="s">
        <v>41</v>
      </c>
      <c r="AB14" s="57"/>
      <c r="AC14" s="58"/>
      <c r="AD14" s="64"/>
      <c r="AE14" s="73">
        <f t="shared" si="1"/>
        <v>0</v>
      </c>
      <c r="AF14" s="57"/>
      <c r="AG14" s="57"/>
      <c r="AH14" s="58"/>
      <c r="AI14" s="74" t="s">
        <v>41</v>
      </c>
      <c r="AJ14" s="57"/>
      <c r="AK14" s="57"/>
      <c r="AL14" s="58"/>
      <c r="AM14" s="157"/>
    </row>
    <row r="15" spans="1:39" ht="14.25" customHeight="1" x14ac:dyDescent="0.2">
      <c r="A15" s="70" t="s">
        <v>61</v>
      </c>
      <c r="B15" s="57"/>
      <c r="C15" s="58"/>
      <c r="D15" s="71" t="s">
        <v>62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72">
        <v>11</v>
      </c>
      <c r="Q15" s="57"/>
      <c r="R15" s="58"/>
      <c r="S15" s="72" t="s">
        <v>44</v>
      </c>
      <c r="T15" s="58"/>
      <c r="U15" s="73"/>
      <c r="V15" s="57"/>
      <c r="W15" s="58"/>
      <c r="X15" s="73">
        <f t="shared" si="0"/>
        <v>0</v>
      </c>
      <c r="Y15" s="57"/>
      <c r="Z15" s="58"/>
      <c r="AA15" s="74" t="s">
        <v>41</v>
      </c>
      <c r="AB15" s="57"/>
      <c r="AC15" s="58"/>
      <c r="AD15" s="64"/>
      <c r="AE15" s="73">
        <f t="shared" si="1"/>
        <v>0</v>
      </c>
      <c r="AF15" s="57"/>
      <c r="AG15" s="57"/>
      <c r="AH15" s="58"/>
      <c r="AI15" s="74" t="s">
        <v>41</v>
      </c>
      <c r="AJ15" s="57"/>
      <c r="AK15" s="57"/>
      <c r="AL15" s="58"/>
      <c r="AM15" s="157"/>
    </row>
    <row r="16" spans="1:39" ht="14.25" customHeight="1" x14ac:dyDescent="0.2">
      <c r="A16" s="70" t="s">
        <v>63</v>
      </c>
      <c r="B16" s="57"/>
      <c r="C16" s="58"/>
      <c r="D16" s="71" t="s">
        <v>64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72">
        <v>4</v>
      </c>
      <c r="Q16" s="57"/>
      <c r="R16" s="58"/>
      <c r="S16" s="72" t="s">
        <v>44</v>
      </c>
      <c r="T16" s="58"/>
      <c r="U16" s="73"/>
      <c r="V16" s="57"/>
      <c r="W16" s="58"/>
      <c r="X16" s="73">
        <f t="shared" si="0"/>
        <v>0</v>
      </c>
      <c r="Y16" s="57"/>
      <c r="Z16" s="58"/>
      <c r="AA16" s="74" t="s">
        <v>41</v>
      </c>
      <c r="AB16" s="57"/>
      <c r="AC16" s="58"/>
      <c r="AD16" s="64"/>
      <c r="AE16" s="73">
        <f t="shared" si="1"/>
        <v>0</v>
      </c>
      <c r="AF16" s="57"/>
      <c r="AG16" s="57"/>
      <c r="AH16" s="58"/>
      <c r="AI16" s="74" t="s">
        <v>41</v>
      </c>
      <c r="AJ16" s="57"/>
      <c r="AK16" s="57"/>
      <c r="AL16" s="58"/>
      <c r="AM16" s="157"/>
    </row>
    <row r="17" spans="1:39" ht="14.25" customHeight="1" x14ac:dyDescent="0.2">
      <c r="A17" s="70" t="s">
        <v>65</v>
      </c>
      <c r="B17" s="57"/>
      <c r="C17" s="58"/>
      <c r="D17" s="71" t="s">
        <v>66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72">
        <v>7</v>
      </c>
      <c r="Q17" s="57"/>
      <c r="R17" s="58"/>
      <c r="S17" s="72" t="s">
        <v>44</v>
      </c>
      <c r="T17" s="58"/>
      <c r="U17" s="73"/>
      <c r="V17" s="57"/>
      <c r="W17" s="58"/>
      <c r="X17" s="73">
        <f t="shared" si="0"/>
        <v>0</v>
      </c>
      <c r="Y17" s="57"/>
      <c r="Z17" s="58"/>
      <c r="AA17" s="74" t="s">
        <v>41</v>
      </c>
      <c r="AB17" s="57"/>
      <c r="AC17" s="58"/>
      <c r="AD17" s="64"/>
      <c r="AE17" s="73">
        <f t="shared" si="1"/>
        <v>0</v>
      </c>
      <c r="AF17" s="57"/>
      <c r="AG17" s="57"/>
      <c r="AH17" s="58"/>
      <c r="AI17" s="74" t="s">
        <v>41</v>
      </c>
      <c r="AJ17" s="57"/>
      <c r="AK17" s="57"/>
      <c r="AL17" s="58"/>
      <c r="AM17" s="157"/>
    </row>
    <row r="18" spans="1:39" ht="14.25" customHeight="1" x14ac:dyDescent="0.2">
      <c r="A18" s="70" t="s">
        <v>67</v>
      </c>
      <c r="B18" s="57"/>
      <c r="C18" s="58"/>
      <c r="D18" s="71" t="s">
        <v>68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72">
        <v>27</v>
      </c>
      <c r="Q18" s="57"/>
      <c r="R18" s="58"/>
      <c r="S18" s="72" t="s">
        <v>44</v>
      </c>
      <c r="T18" s="58"/>
      <c r="U18" s="73"/>
      <c r="V18" s="57"/>
      <c r="W18" s="58"/>
      <c r="X18" s="73">
        <f t="shared" si="0"/>
        <v>0</v>
      </c>
      <c r="Y18" s="57"/>
      <c r="Z18" s="58"/>
      <c r="AA18" s="74" t="s">
        <v>41</v>
      </c>
      <c r="AB18" s="57"/>
      <c r="AC18" s="58"/>
      <c r="AD18" s="64"/>
      <c r="AE18" s="73">
        <f t="shared" si="1"/>
        <v>0</v>
      </c>
      <c r="AF18" s="57"/>
      <c r="AG18" s="57"/>
      <c r="AH18" s="58"/>
      <c r="AI18" s="74" t="s">
        <v>41</v>
      </c>
      <c r="AJ18" s="57"/>
      <c r="AK18" s="57"/>
      <c r="AL18" s="58"/>
      <c r="AM18" s="157"/>
    </row>
    <row r="19" spans="1:39" ht="14.25" customHeight="1" x14ac:dyDescent="0.2">
      <c r="A19" s="70" t="s">
        <v>69</v>
      </c>
      <c r="B19" s="57"/>
      <c r="C19" s="58"/>
      <c r="D19" s="71" t="s">
        <v>70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72">
        <v>26</v>
      </c>
      <c r="Q19" s="57"/>
      <c r="R19" s="58"/>
      <c r="S19" s="72" t="s">
        <v>44</v>
      </c>
      <c r="T19" s="58"/>
      <c r="U19" s="73"/>
      <c r="V19" s="57"/>
      <c r="W19" s="58"/>
      <c r="X19" s="73">
        <f t="shared" si="0"/>
        <v>0</v>
      </c>
      <c r="Y19" s="57"/>
      <c r="Z19" s="58"/>
      <c r="AA19" s="74" t="s">
        <v>41</v>
      </c>
      <c r="AB19" s="57"/>
      <c r="AC19" s="58"/>
      <c r="AD19" s="64"/>
      <c r="AE19" s="73">
        <f t="shared" si="1"/>
        <v>0</v>
      </c>
      <c r="AF19" s="57"/>
      <c r="AG19" s="57"/>
      <c r="AH19" s="58"/>
      <c r="AI19" s="74" t="s">
        <v>41</v>
      </c>
      <c r="AJ19" s="57"/>
      <c r="AK19" s="57"/>
      <c r="AL19" s="58"/>
      <c r="AM19" s="157"/>
    </row>
    <row r="20" spans="1:39" ht="14.25" customHeight="1" x14ac:dyDescent="0.2">
      <c r="A20" s="70" t="s">
        <v>71</v>
      </c>
      <c r="B20" s="57"/>
      <c r="C20" s="58"/>
      <c r="D20" s="71" t="s">
        <v>72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72">
        <v>15</v>
      </c>
      <c r="Q20" s="57"/>
      <c r="R20" s="58"/>
      <c r="S20" s="72" t="s">
        <v>44</v>
      </c>
      <c r="T20" s="58"/>
      <c r="U20" s="73"/>
      <c r="V20" s="57"/>
      <c r="W20" s="58"/>
      <c r="X20" s="73">
        <f t="shared" si="0"/>
        <v>0</v>
      </c>
      <c r="Y20" s="57"/>
      <c r="Z20" s="58"/>
      <c r="AA20" s="74" t="s">
        <v>41</v>
      </c>
      <c r="AB20" s="57"/>
      <c r="AC20" s="58"/>
      <c r="AD20" s="64"/>
      <c r="AE20" s="73">
        <f t="shared" si="1"/>
        <v>0</v>
      </c>
      <c r="AF20" s="57"/>
      <c r="AG20" s="57"/>
      <c r="AH20" s="58"/>
      <c r="AI20" s="74" t="s">
        <v>41</v>
      </c>
      <c r="AJ20" s="57"/>
      <c r="AK20" s="57"/>
      <c r="AL20" s="58"/>
      <c r="AM20" s="157"/>
    </row>
    <row r="21" spans="1:39" ht="14.25" customHeight="1" x14ac:dyDescent="0.2">
      <c r="A21" s="70" t="s">
        <v>73</v>
      </c>
      <c r="B21" s="57"/>
      <c r="C21" s="58"/>
      <c r="D21" s="71" t="s">
        <v>74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72">
        <v>27</v>
      </c>
      <c r="Q21" s="57"/>
      <c r="R21" s="58"/>
      <c r="S21" s="72" t="s">
        <v>44</v>
      </c>
      <c r="T21" s="58"/>
      <c r="U21" s="73"/>
      <c r="V21" s="57"/>
      <c r="W21" s="58"/>
      <c r="X21" s="73">
        <f t="shared" si="0"/>
        <v>0</v>
      </c>
      <c r="Y21" s="57"/>
      <c r="Z21" s="58"/>
      <c r="AA21" s="74" t="s">
        <v>41</v>
      </c>
      <c r="AB21" s="57"/>
      <c r="AC21" s="58"/>
      <c r="AD21" s="64"/>
      <c r="AE21" s="73">
        <f t="shared" si="1"/>
        <v>0</v>
      </c>
      <c r="AF21" s="57"/>
      <c r="AG21" s="57"/>
      <c r="AH21" s="58"/>
      <c r="AI21" s="74" t="s">
        <v>41</v>
      </c>
      <c r="AJ21" s="57"/>
      <c r="AK21" s="57"/>
      <c r="AL21" s="58"/>
      <c r="AM21" s="157"/>
    </row>
    <row r="22" spans="1:39" ht="14.25" customHeight="1" x14ac:dyDescent="0.2">
      <c r="A22" s="70" t="s">
        <v>75</v>
      </c>
      <c r="B22" s="57"/>
      <c r="C22" s="58"/>
      <c r="D22" s="71" t="s">
        <v>76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72">
        <v>30</v>
      </c>
      <c r="Q22" s="57"/>
      <c r="R22" s="58"/>
      <c r="S22" s="72" t="s">
        <v>44</v>
      </c>
      <c r="T22" s="58"/>
      <c r="U22" s="73"/>
      <c r="V22" s="57"/>
      <c r="W22" s="58"/>
      <c r="X22" s="73">
        <f t="shared" si="0"/>
        <v>0</v>
      </c>
      <c r="Y22" s="57"/>
      <c r="Z22" s="58"/>
      <c r="AA22" s="74" t="s">
        <v>41</v>
      </c>
      <c r="AB22" s="57"/>
      <c r="AC22" s="58"/>
      <c r="AD22" s="64"/>
      <c r="AE22" s="73">
        <f t="shared" si="1"/>
        <v>0</v>
      </c>
      <c r="AF22" s="57"/>
      <c r="AG22" s="57"/>
      <c r="AH22" s="58"/>
      <c r="AI22" s="74" t="s">
        <v>41</v>
      </c>
      <c r="AJ22" s="57"/>
      <c r="AK22" s="57"/>
      <c r="AL22" s="58"/>
      <c r="AM22" s="157"/>
    </row>
    <row r="23" spans="1:39" ht="14.25" customHeight="1" x14ac:dyDescent="0.2">
      <c r="A23" s="70" t="s">
        <v>77</v>
      </c>
      <c r="B23" s="57"/>
      <c r="C23" s="58"/>
      <c r="D23" s="71" t="s">
        <v>78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72">
        <v>3</v>
      </c>
      <c r="Q23" s="57"/>
      <c r="R23" s="58"/>
      <c r="S23" s="72" t="s">
        <v>44</v>
      </c>
      <c r="T23" s="58"/>
      <c r="U23" s="73"/>
      <c r="V23" s="57"/>
      <c r="W23" s="58"/>
      <c r="X23" s="73">
        <f t="shared" si="0"/>
        <v>0</v>
      </c>
      <c r="Y23" s="57"/>
      <c r="Z23" s="58"/>
      <c r="AA23" s="74" t="s">
        <v>41</v>
      </c>
      <c r="AB23" s="57"/>
      <c r="AC23" s="58"/>
      <c r="AD23" s="64"/>
      <c r="AE23" s="73">
        <f t="shared" si="1"/>
        <v>0</v>
      </c>
      <c r="AF23" s="57"/>
      <c r="AG23" s="57"/>
      <c r="AH23" s="58"/>
      <c r="AI23" s="74" t="s">
        <v>41</v>
      </c>
      <c r="AJ23" s="57"/>
      <c r="AK23" s="57"/>
      <c r="AL23" s="58"/>
      <c r="AM23" s="157"/>
    </row>
    <row r="24" spans="1:39" ht="14.25" customHeight="1" x14ac:dyDescent="0.2">
      <c r="A24" s="70" t="s">
        <v>79</v>
      </c>
      <c r="B24" s="57"/>
      <c r="C24" s="58"/>
      <c r="D24" s="71" t="s">
        <v>80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72">
        <v>6</v>
      </c>
      <c r="Q24" s="57"/>
      <c r="R24" s="58"/>
      <c r="S24" s="72" t="s">
        <v>44</v>
      </c>
      <c r="T24" s="58"/>
      <c r="U24" s="73"/>
      <c r="V24" s="57"/>
      <c r="W24" s="58"/>
      <c r="X24" s="73">
        <f t="shared" si="0"/>
        <v>0</v>
      </c>
      <c r="Y24" s="57"/>
      <c r="Z24" s="58"/>
      <c r="AA24" s="74" t="s">
        <v>41</v>
      </c>
      <c r="AB24" s="57"/>
      <c r="AC24" s="58"/>
      <c r="AD24" s="64"/>
      <c r="AE24" s="73">
        <f t="shared" si="1"/>
        <v>0</v>
      </c>
      <c r="AF24" s="57"/>
      <c r="AG24" s="57"/>
      <c r="AH24" s="58"/>
      <c r="AI24" s="74" t="s">
        <v>41</v>
      </c>
      <c r="AJ24" s="57"/>
      <c r="AK24" s="57"/>
      <c r="AL24" s="58"/>
      <c r="AM24" s="157"/>
    </row>
    <row r="25" spans="1:39" ht="14.25" customHeight="1" x14ac:dyDescent="0.2">
      <c r="A25" s="70" t="s">
        <v>81</v>
      </c>
      <c r="B25" s="57"/>
      <c r="C25" s="58"/>
      <c r="D25" s="71" t="s">
        <v>82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72">
        <v>6</v>
      </c>
      <c r="Q25" s="57"/>
      <c r="R25" s="58"/>
      <c r="S25" s="72" t="s">
        <v>44</v>
      </c>
      <c r="T25" s="58"/>
      <c r="U25" s="73"/>
      <c r="V25" s="57"/>
      <c r="W25" s="58"/>
      <c r="X25" s="73">
        <f t="shared" si="0"/>
        <v>0</v>
      </c>
      <c r="Y25" s="57"/>
      <c r="Z25" s="58"/>
      <c r="AA25" s="74" t="s">
        <v>41</v>
      </c>
      <c r="AB25" s="57"/>
      <c r="AC25" s="58"/>
      <c r="AD25" s="64"/>
      <c r="AE25" s="73">
        <f t="shared" si="1"/>
        <v>0</v>
      </c>
      <c r="AF25" s="57"/>
      <c r="AG25" s="57"/>
      <c r="AH25" s="58"/>
      <c r="AI25" s="74" t="s">
        <v>41</v>
      </c>
      <c r="AJ25" s="57"/>
      <c r="AK25" s="57"/>
      <c r="AL25" s="58"/>
      <c r="AM25" s="157"/>
    </row>
    <row r="26" spans="1:39" ht="14.25" customHeight="1" x14ac:dyDescent="0.2">
      <c r="A26" s="70" t="s">
        <v>83</v>
      </c>
      <c r="B26" s="57"/>
      <c r="C26" s="58"/>
      <c r="D26" s="71" t="s">
        <v>84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72">
        <v>4</v>
      </c>
      <c r="Q26" s="57"/>
      <c r="R26" s="58"/>
      <c r="S26" s="72" t="s">
        <v>44</v>
      </c>
      <c r="T26" s="58"/>
      <c r="U26" s="73"/>
      <c r="V26" s="57"/>
      <c r="W26" s="58"/>
      <c r="X26" s="73">
        <f t="shared" si="0"/>
        <v>0</v>
      </c>
      <c r="Y26" s="57"/>
      <c r="Z26" s="58"/>
      <c r="AA26" s="74" t="s">
        <v>41</v>
      </c>
      <c r="AB26" s="57"/>
      <c r="AC26" s="58"/>
      <c r="AD26" s="64"/>
      <c r="AE26" s="73">
        <f t="shared" si="1"/>
        <v>0</v>
      </c>
      <c r="AF26" s="57"/>
      <c r="AG26" s="57"/>
      <c r="AH26" s="58"/>
      <c r="AI26" s="74" t="s">
        <v>41</v>
      </c>
      <c r="AJ26" s="57"/>
      <c r="AK26" s="57"/>
      <c r="AL26" s="58"/>
      <c r="AM26" s="157"/>
    </row>
    <row r="27" spans="1:39" ht="14.25" customHeight="1" x14ac:dyDescent="0.2">
      <c r="A27" s="70" t="s">
        <v>85</v>
      </c>
      <c r="B27" s="57"/>
      <c r="C27" s="58"/>
      <c r="D27" s="71" t="s">
        <v>86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72">
        <v>8</v>
      </c>
      <c r="Q27" s="57"/>
      <c r="R27" s="58"/>
      <c r="S27" s="72" t="s">
        <v>44</v>
      </c>
      <c r="T27" s="58"/>
      <c r="U27" s="73"/>
      <c r="V27" s="57"/>
      <c r="W27" s="58"/>
      <c r="X27" s="73">
        <f t="shared" si="0"/>
        <v>0</v>
      </c>
      <c r="Y27" s="57"/>
      <c r="Z27" s="58"/>
      <c r="AA27" s="74" t="s">
        <v>41</v>
      </c>
      <c r="AB27" s="57"/>
      <c r="AC27" s="58"/>
      <c r="AD27" s="64"/>
      <c r="AE27" s="73">
        <f t="shared" si="1"/>
        <v>0</v>
      </c>
      <c r="AF27" s="57"/>
      <c r="AG27" s="57"/>
      <c r="AH27" s="58"/>
      <c r="AI27" s="74" t="s">
        <v>41</v>
      </c>
      <c r="AJ27" s="57"/>
      <c r="AK27" s="57"/>
      <c r="AL27" s="58"/>
      <c r="AM27" s="157"/>
    </row>
    <row r="28" spans="1:39" ht="14.25" customHeight="1" x14ac:dyDescent="0.2">
      <c r="A28" s="70" t="s">
        <v>87</v>
      </c>
      <c r="B28" s="57"/>
      <c r="C28" s="58"/>
      <c r="D28" s="71" t="s">
        <v>88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  <c r="P28" s="72">
        <v>17</v>
      </c>
      <c r="Q28" s="57"/>
      <c r="R28" s="58"/>
      <c r="S28" s="72" t="s">
        <v>44</v>
      </c>
      <c r="T28" s="58"/>
      <c r="U28" s="73"/>
      <c r="V28" s="57"/>
      <c r="W28" s="58"/>
      <c r="X28" s="73">
        <f t="shared" si="0"/>
        <v>0</v>
      </c>
      <c r="Y28" s="57"/>
      <c r="Z28" s="58"/>
      <c r="AA28" s="74" t="s">
        <v>41</v>
      </c>
      <c r="AB28" s="57"/>
      <c r="AC28" s="58"/>
      <c r="AD28" s="64"/>
      <c r="AE28" s="73">
        <f t="shared" si="1"/>
        <v>0</v>
      </c>
      <c r="AF28" s="57"/>
      <c r="AG28" s="57"/>
      <c r="AH28" s="58"/>
      <c r="AI28" s="74" t="s">
        <v>41</v>
      </c>
      <c r="AJ28" s="57"/>
      <c r="AK28" s="57"/>
      <c r="AL28" s="58"/>
      <c r="AM28" s="157"/>
    </row>
    <row r="29" spans="1:39" ht="14.25" customHeight="1" x14ac:dyDescent="0.2">
      <c r="A29" s="70" t="s">
        <v>89</v>
      </c>
      <c r="B29" s="57"/>
      <c r="C29" s="58"/>
      <c r="D29" s="71" t="s">
        <v>90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72">
        <v>29</v>
      </c>
      <c r="Q29" s="57"/>
      <c r="R29" s="58"/>
      <c r="S29" s="72" t="s">
        <v>44</v>
      </c>
      <c r="T29" s="58"/>
      <c r="U29" s="73"/>
      <c r="V29" s="57"/>
      <c r="W29" s="58"/>
      <c r="X29" s="73">
        <f t="shared" si="0"/>
        <v>0</v>
      </c>
      <c r="Y29" s="57"/>
      <c r="Z29" s="58"/>
      <c r="AA29" s="74" t="s">
        <v>41</v>
      </c>
      <c r="AB29" s="57"/>
      <c r="AC29" s="58"/>
      <c r="AD29" s="64"/>
      <c r="AE29" s="73">
        <f t="shared" si="1"/>
        <v>0</v>
      </c>
      <c r="AF29" s="57"/>
      <c r="AG29" s="57"/>
      <c r="AH29" s="58"/>
      <c r="AI29" s="74" t="s">
        <v>41</v>
      </c>
      <c r="AJ29" s="57"/>
      <c r="AK29" s="57"/>
      <c r="AL29" s="58"/>
      <c r="AM29" s="157"/>
    </row>
    <row r="30" spans="1:39" ht="14.25" customHeight="1" x14ac:dyDescent="0.2">
      <c r="A30" s="70" t="s">
        <v>91</v>
      </c>
      <c r="B30" s="57"/>
      <c r="C30" s="58"/>
      <c r="D30" s="71" t="s">
        <v>92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8"/>
      <c r="P30" s="72">
        <v>4</v>
      </c>
      <c r="Q30" s="57"/>
      <c r="R30" s="58"/>
      <c r="S30" s="72" t="s">
        <v>44</v>
      </c>
      <c r="T30" s="58"/>
      <c r="U30" s="73"/>
      <c r="V30" s="57"/>
      <c r="W30" s="58"/>
      <c r="X30" s="73">
        <f t="shared" si="0"/>
        <v>0</v>
      </c>
      <c r="Y30" s="57"/>
      <c r="Z30" s="58"/>
      <c r="AA30" s="74" t="s">
        <v>41</v>
      </c>
      <c r="AB30" s="57"/>
      <c r="AC30" s="58"/>
      <c r="AD30" s="64"/>
      <c r="AE30" s="73">
        <f t="shared" si="1"/>
        <v>0</v>
      </c>
      <c r="AF30" s="57"/>
      <c r="AG30" s="57"/>
      <c r="AH30" s="58"/>
      <c r="AI30" s="74" t="s">
        <v>41</v>
      </c>
      <c r="AJ30" s="57"/>
      <c r="AK30" s="57"/>
      <c r="AL30" s="58"/>
      <c r="AM30" s="157"/>
    </row>
    <row r="31" spans="1:39" ht="14.25" customHeight="1" x14ac:dyDescent="0.2">
      <c r="A31" s="70" t="s">
        <v>93</v>
      </c>
      <c r="B31" s="57"/>
      <c r="C31" s="58"/>
      <c r="D31" s="71" t="s">
        <v>94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72">
        <v>12</v>
      </c>
      <c r="Q31" s="57"/>
      <c r="R31" s="58"/>
      <c r="S31" s="72" t="s">
        <v>44</v>
      </c>
      <c r="T31" s="58"/>
      <c r="U31" s="73"/>
      <c r="V31" s="57"/>
      <c r="W31" s="58"/>
      <c r="X31" s="73">
        <f t="shared" si="0"/>
        <v>0</v>
      </c>
      <c r="Y31" s="57"/>
      <c r="Z31" s="58"/>
      <c r="AA31" s="74" t="s">
        <v>41</v>
      </c>
      <c r="AB31" s="57"/>
      <c r="AC31" s="58"/>
      <c r="AD31" s="64"/>
      <c r="AE31" s="73">
        <f t="shared" si="1"/>
        <v>0</v>
      </c>
      <c r="AF31" s="57"/>
      <c r="AG31" s="57"/>
      <c r="AH31" s="58"/>
      <c r="AI31" s="74" t="s">
        <v>41</v>
      </c>
      <c r="AJ31" s="57"/>
      <c r="AK31" s="57"/>
      <c r="AL31" s="58"/>
      <c r="AM31" s="157"/>
    </row>
    <row r="32" spans="1:39" ht="14.25" customHeight="1" x14ac:dyDescent="0.2">
      <c r="A32" s="70" t="s">
        <v>95</v>
      </c>
      <c r="B32" s="57"/>
      <c r="C32" s="58"/>
      <c r="D32" s="71" t="s">
        <v>96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8"/>
      <c r="P32" s="72">
        <v>15</v>
      </c>
      <c r="Q32" s="57"/>
      <c r="R32" s="58"/>
      <c r="S32" s="72" t="s">
        <v>44</v>
      </c>
      <c r="T32" s="58"/>
      <c r="U32" s="73"/>
      <c r="V32" s="57"/>
      <c r="W32" s="58"/>
      <c r="X32" s="73">
        <f t="shared" si="0"/>
        <v>0</v>
      </c>
      <c r="Y32" s="57"/>
      <c r="Z32" s="58"/>
      <c r="AA32" s="74" t="s">
        <v>41</v>
      </c>
      <c r="AB32" s="57"/>
      <c r="AC32" s="58"/>
      <c r="AD32" s="64"/>
      <c r="AE32" s="73">
        <f t="shared" si="1"/>
        <v>0</v>
      </c>
      <c r="AF32" s="57"/>
      <c r="AG32" s="57"/>
      <c r="AH32" s="58"/>
      <c r="AI32" s="74" t="s">
        <v>41</v>
      </c>
      <c r="AJ32" s="57"/>
      <c r="AK32" s="57"/>
      <c r="AL32" s="58"/>
      <c r="AM32" s="157"/>
    </row>
    <row r="33" spans="1:39" ht="14.25" customHeight="1" x14ac:dyDescent="0.2">
      <c r="A33" s="70" t="s">
        <v>97</v>
      </c>
      <c r="B33" s="57"/>
      <c r="C33" s="58"/>
      <c r="D33" s="71" t="s">
        <v>98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8"/>
      <c r="P33" s="72">
        <v>28</v>
      </c>
      <c r="Q33" s="57"/>
      <c r="R33" s="58"/>
      <c r="S33" s="72" t="s">
        <v>44</v>
      </c>
      <c r="T33" s="58"/>
      <c r="U33" s="73"/>
      <c r="V33" s="57"/>
      <c r="W33" s="58"/>
      <c r="X33" s="73">
        <f t="shared" si="0"/>
        <v>0</v>
      </c>
      <c r="Y33" s="57"/>
      <c r="Z33" s="58"/>
      <c r="AA33" s="74" t="s">
        <v>41</v>
      </c>
      <c r="AB33" s="57"/>
      <c r="AC33" s="58"/>
      <c r="AD33" s="64"/>
      <c r="AE33" s="73">
        <f t="shared" si="1"/>
        <v>0</v>
      </c>
      <c r="AF33" s="57"/>
      <c r="AG33" s="57"/>
      <c r="AH33" s="58"/>
      <c r="AI33" s="74" t="s">
        <v>41</v>
      </c>
      <c r="AJ33" s="57"/>
      <c r="AK33" s="57"/>
      <c r="AL33" s="58"/>
      <c r="AM33" s="157"/>
    </row>
    <row r="34" spans="1:39" ht="14.25" customHeight="1" x14ac:dyDescent="0.2">
      <c r="A34" s="70" t="s">
        <v>99</v>
      </c>
      <c r="B34" s="57"/>
      <c r="C34" s="58"/>
      <c r="D34" s="71" t="s">
        <v>100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8"/>
      <c r="P34" s="72">
        <v>14</v>
      </c>
      <c r="Q34" s="57"/>
      <c r="R34" s="58"/>
      <c r="S34" s="72" t="s">
        <v>44</v>
      </c>
      <c r="T34" s="58"/>
      <c r="U34" s="73"/>
      <c r="V34" s="57"/>
      <c r="W34" s="58"/>
      <c r="X34" s="73">
        <f t="shared" si="0"/>
        <v>0</v>
      </c>
      <c r="Y34" s="57"/>
      <c r="Z34" s="58"/>
      <c r="AA34" s="74" t="s">
        <v>41</v>
      </c>
      <c r="AB34" s="57"/>
      <c r="AC34" s="58"/>
      <c r="AD34" s="64"/>
      <c r="AE34" s="73">
        <f t="shared" si="1"/>
        <v>0</v>
      </c>
      <c r="AF34" s="57"/>
      <c r="AG34" s="57"/>
      <c r="AH34" s="58"/>
      <c r="AI34" s="74" t="s">
        <v>41</v>
      </c>
      <c r="AJ34" s="57"/>
      <c r="AK34" s="57"/>
      <c r="AL34" s="58"/>
      <c r="AM34" s="157"/>
    </row>
    <row r="35" spans="1:39" ht="14.25" customHeight="1" x14ac:dyDescent="0.2">
      <c r="A35" s="70" t="s">
        <v>101</v>
      </c>
      <c r="B35" s="57"/>
      <c r="C35" s="58"/>
      <c r="D35" s="71" t="s">
        <v>102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72">
        <v>23</v>
      </c>
      <c r="Q35" s="57"/>
      <c r="R35" s="58"/>
      <c r="S35" s="72" t="s">
        <v>44</v>
      </c>
      <c r="T35" s="58"/>
      <c r="U35" s="73"/>
      <c r="V35" s="57"/>
      <c r="W35" s="58"/>
      <c r="X35" s="73">
        <f t="shared" si="0"/>
        <v>0</v>
      </c>
      <c r="Y35" s="57"/>
      <c r="Z35" s="58"/>
      <c r="AA35" s="74" t="s">
        <v>41</v>
      </c>
      <c r="AB35" s="57"/>
      <c r="AC35" s="58"/>
      <c r="AD35" s="64"/>
      <c r="AE35" s="73">
        <f t="shared" si="1"/>
        <v>0</v>
      </c>
      <c r="AF35" s="57"/>
      <c r="AG35" s="57"/>
      <c r="AH35" s="58"/>
      <c r="AI35" s="74" t="s">
        <v>41</v>
      </c>
      <c r="AJ35" s="57"/>
      <c r="AK35" s="57"/>
      <c r="AL35" s="58"/>
      <c r="AM35" s="157"/>
    </row>
    <row r="36" spans="1:39" ht="14.25" customHeight="1" x14ac:dyDescent="0.2">
      <c r="A36" s="70" t="s">
        <v>103</v>
      </c>
      <c r="B36" s="57"/>
      <c r="C36" s="58"/>
      <c r="D36" s="71" t="s">
        <v>104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72">
        <v>9</v>
      </c>
      <c r="Q36" s="57"/>
      <c r="R36" s="58"/>
      <c r="S36" s="72" t="s">
        <v>44</v>
      </c>
      <c r="T36" s="58"/>
      <c r="U36" s="73"/>
      <c r="V36" s="57"/>
      <c r="W36" s="58"/>
      <c r="X36" s="73">
        <f t="shared" si="0"/>
        <v>0</v>
      </c>
      <c r="Y36" s="57"/>
      <c r="Z36" s="58"/>
      <c r="AA36" s="74" t="s">
        <v>41</v>
      </c>
      <c r="AB36" s="57"/>
      <c r="AC36" s="58"/>
      <c r="AD36" s="64"/>
      <c r="AE36" s="73">
        <f t="shared" si="1"/>
        <v>0</v>
      </c>
      <c r="AF36" s="57"/>
      <c r="AG36" s="57"/>
      <c r="AH36" s="58"/>
      <c r="AI36" s="74" t="s">
        <v>41</v>
      </c>
      <c r="AJ36" s="57"/>
      <c r="AK36" s="57"/>
      <c r="AL36" s="58"/>
      <c r="AM36" s="157"/>
    </row>
    <row r="37" spans="1:39" ht="14.25" customHeight="1" x14ac:dyDescent="0.2">
      <c r="A37" s="70" t="s">
        <v>105</v>
      </c>
      <c r="B37" s="57"/>
      <c r="C37" s="58"/>
      <c r="D37" s="71" t="s">
        <v>106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8"/>
      <c r="P37" s="72">
        <v>7</v>
      </c>
      <c r="Q37" s="57"/>
      <c r="R37" s="58"/>
      <c r="S37" s="72" t="s">
        <v>44</v>
      </c>
      <c r="T37" s="58"/>
      <c r="U37" s="73"/>
      <c r="V37" s="57"/>
      <c r="W37" s="58"/>
      <c r="X37" s="73">
        <f t="shared" si="0"/>
        <v>0</v>
      </c>
      <c r="Y37" s="57"/>
      <c r="Z37" s="58"/>
      <c r="AA37" s="74" t="s">
        <v>41</v>
      </c>
      <c r="AB37" s="57"/>
      <c r="AC37" s="58"/>
      <c r="AD37" s="64"/>
      <c r="AE37" s="73">
        <f t="shared" si="1"/>
        <v>0</v>
      </c>
      <c r="AF37" s="57"/>
      <c r="AG37" s="57"/>
      <c r="AH37" s="58"/>
      <c r="AI37" s="74" t="s">
        <v>41</v>
      </c>
      <c r="AJ37" s="57"/>
      <c r="AK37" s="57"/>
      <c r="AL37" s="58"/>
      <c r="AM37" s="157"/>
    </row>
    <row r="38" spans="1:39" ht="14.25" customHeight="1" x14ac:dyDescent="0.2">
      <c r="A38" s="70" t="s">
        <v>107</v>
      </c>
      <c r="B38" s="57"/>
      <c r="C38" s="58"/>
      <c r="D38" s="71" t="s">
        <v>108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8"/>
      <c r="P38" s="72">
        <v>10</v>
      </c>
      <c r="Q38" s="57"/>
      <c r="R38" s="58"/>
      <c r="S38" s="72" t="s">
        <v>44</v>
      </c>
      <c r="T38" s="58"/>
      <c r="U38" s="73"/>
      <c r="V38" s="57"/>
      <c r="W38" s="58"/>
      <c r="X38" s="73">
        <f t="shared" si="0"/>
        <v>0</v>
      </c>
      <c r="Y38" s="57"/>
      <c r="Z38" s="58"/>
      <c r="AA38" s="74" t="s">
        <v>41</v>
      </c>
      <c r="AB38" s="57"/>
      <c r="AC38" s="58"/>
      <c r="AD38" s="64"/>
      <c r="AE38" s="73">
        <f t="shared" si="1"/>
        <v>0</v>
      </c>
      <c r="AF38" s="57"/>
      <c r="AG38" s="57"/>
      <c r="AH38" s="58"/>
      <c r="AI38" s="74" t="s">
        <v>41</v>
      </c>
      <c r="AJ38" s="57"/>
      <c r="AK38" s="57"/>
      <c r="AL38" s="58"/>
      <c r="AM38" s="157"/>
    </row>
    <row r="39" spans="1:39" ht="14.25" customHeight="1" x14ac:dyDescent="0.2">
      <c r="A39" s="70" t="s">
        <v>109</v>
      </c>
      <c r="B39" s="57"/>
      <c r="C39" s="58"/>
      <c r="D39" s="71" t="s">
        <v>110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8"/>
      <c r="P39" s="72">
        <v>10</v>
      </c>
      <c r="Q39" s="57"/>
      <c r="R39" s="58"/>
      <c r="S39" s="72" t="s">
        <v>44</v>
      </c>
      <c r="T39" s="58"/>
      <c r="U39" s="73"/>
      <c r="V39" s="57"/>
      <c r="W39" s="58"/>
      <c r="X39" s="73">
        <f t="shared" si="0"/>
        <v>0</v>
      </c>
      <c r="Y39" s="57"/>
      <c r="Z39" s="58"/>
      <c r="AA39" s="74" t="s">
        <v>41</v>
      </c>
      <c r="AB39" s="57"/>
      <c r="AC39" s="58"/>
      <c r="AD39" s="64"/>
      <c r="AE39" s="73">
        <f t="shared" si="1"/>
        <v>0</v>
      </c>
      <c r="AF39" s="57"/>
      <c r="AG39" s="57"/>
      <c r="AH39" s="58"/>
      <c r="AI39" s="74" t="s">
        <v>41</v>
      </c>
      <c r="AJ39" s="57"/>
      <c r="AK39" s="57"/>
      <c r="AL39" s="58"/>
      <c r="AM39" s="157"/>
    </row>
    <row r="40" spans="1:39" ht="14.25" customHeight="1" x14ac:dyDescent="0.2">
      <c r="A40" s="70" t="s">
        <v>111</v>
      </c>
      <c r="B40" s="57"/>
      <c r="C40" s="58"/>
      <c r="D40" s="71" t="s">
        <v>112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8"/>
      <c r="P40" s="72">
        <v>5</v>
      </c>
      <c r="Q40" s="57"/>
      <c r="R40" s="58"/>
      <c r="S40" s="72" t="s">
        <v>44</v>
      </c>
      <c r="T40" s="58"/>
      <c r="U40" s="73"/>
      <c r="V40" s="57"/>
      <c r="W40" s="58"/>
      <c r="X40" s="73">
        <f t="shared" si="0"/>
        <v>0</v>
      </c>
      <c r="Y40" s="57"/>
      <c r="Z40" s="58"/>
      <c r="AA40" s="74" t="s">
        <v>41</v>
      </c>
      <c r="AB40" s="57"/>
      <c r="AC40" s="58"/>
      <c r="AD40" s="64"/>
      <c r="AE40" s="73">
        <f t="shared" si="1"/>
        <v>0</v>
      </c>
      <c r="AF40" s="57"/>
      <c r="AG40" s="57"/>
      <c r="AH40" s="58"/>
      <c r="AI40" s="74" t="s">
        <v>41</v>
      </c>
      <c r="AJ40" s="57"/>
      <c r="AK40" s="57"/>
      <c r="AL40" s="58"/>
      <c r="AM40" s="157"/>
    </row>
    <row r="41" spans="1:39" ht="14.25" customHeight="1" x14ac:dyDescent="0.2">
      <c r="A41" s="70" t="s">
        <v>113</v>
      </c>
      <c r="B41" s="57"/>
      <c r="C41" s="58"/>
      <c r="D41" s="71" t="s">
        <v>114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8"/>
      <c r="P41" s="72">
        <v>8</v>
      </c>
      <c r="Q41" s="57"/>
      <c r="R41" s="58"/>
      <c r="S41" s="72" t="s">
        <v>44</v>
      </c>
      <c r="T41" s="58"/>
      <c r="U41" s="73"/>
      <c r="V41" s="57"/>
      <c r="W41" s="58"/>
      <c r="X41" s="73">
        <f t="shared" si="0"/>
        <v>0</v>
      </c>
      <c r="Y41" s="57"/>
      <c r="Z41" s="58"/>
      <c r="AA41" s="74" t="s">
        <v>41</v>
      </c>
      <c r="AB41" s="57"/>
      <c r="AC41" s="58"/>
      <c r="AD41" s="64"/>
      <c r="AE41" s="73">
        <f t="shared" si="1"/>
        <v>0</v>
      </c>
      <c r="AF41" s="57"/>
      <c r="AG41" s="57"/>
      <c r="AH41" s="58"/>
      <c r="AI41" s="74" t="s">
        <v>41</v>
      </c>
      <c r="AJ41" s="57"/>
      <c r="AK41" s="57"/>
      <c r="AL41" s="58"/>
      <c r="AM41" s="157"/>
    </row>
    <row r="42" spans="1:39" ht="14.25" customHeight="1" x14ac:dyDescent="0.2">
      <c r="A42" s="70" t="s">
        <v>115</v>
      </c>
      <c r="B42" s="57"/>
      <c r="C42" s="58"/>
      <c r="D42" s="71" t="s">
        <v>116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8"/>
      <c r="P42" s="72">
        <v>2</v>
      </c>
      <c r="Q42" s="57"/>
      <c r="R42" s="58"/>
      <c r="S42" s="72" t="s">
        <v>44</v>
      </c>
      <c r="T42" s="58"/>
      <c r="U42" s="73"/>
      <c r="V42" s="57"/>
      <c r="W42" s="58"/>
      <c r="X42" s="74" t="s">
        <v>41</v>
      </c>
      <c r="Y42" s="57"/>
      <c r="Z42" s="58"/>
      <c r="AA42" s="73">
        <f t="shared" ref="AA42:AA43" si="2">P42*U42</f>
        <v>0</v>
      </c>
      <c r="AB42" s="57"/>
      <c r="AC42" s="58"/>
      <c r="AD42" s="64"/>
      <c r="AE42" s="74" t="s">
        <v>41</v>
      </c>
      <c r="AF42" s="57"/>
      <c r="AG42" s="57"/>
      <c r="AH42" s="58"/>
      <c r="AI42" s="73">
        <f t="shared" ref="AI42:AI43" si="3">AA42*1.21</f>
        <v>0</v>
      </c>
      <c r="AJ42" s="57"/>
      <c r="AK42" s="57"/>
      <c r="AL42" s="58"/>
      <c r="AM42" s="157"/>
    </row>
    <row r="43" spans="1:39" ht="14.25" customHeight="1" x14ac:dyDescent="0.2">
      <c r="A43" s="70" t="s">
        <v>117</v>
      </c>
      <c r="B43" s="57"/>
      <c r="C43" s="58"/>
      <c r="D43" s="71" t="s">
        <v>198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  <c r="P43" s="72">
        <v>11</v>
      </c>
      <c r="Q43" s="57"/>
      <c r="R43" s="58"/>
      <c r="S43" s="72" t="s">
        <v>44</v>
      </c>
      <c r="T43" s="58"/>
      <c r="U43" s="73"/>
      <c r="V43" s="57"/>
      <c r="W43" s="58"/>
      <c r="X43" s="74" t="s">
        <v>41</v>
      </c>
      <c r="Y43" s="57"/>
      <c r="Z43" s="58"/>
      <c r="AA43" s="73">
        <f t="shared" si="2"/>
        <v>0</v>
      </c>
      <c r="AB43" s="57"/>
      <c r="AC43" s="58"/>
      <c r="AD43" s="64"/>
      <c r="AE43" s="74" t="s">
        <v>41</v>
      </c>
      <c r="AF43" s="57"/>
      <c r="AG43" s="57"/>
      <c r="AH43" s="58"/>
      <c r="AI43" s="73">
        <f t="shared" si="3"/>
        <v>0</v>
      </c>
      <c r="AJ43" s="57"/>
      <c r="AK43" s="57"/>
      <c r="AL43" s="58"/>
      <c r="AM43" s="157"/>
    </row>
    <row r="44" spans="1:39" ht="14.25" customHeight="1" x14ac:dyDescent="0.2">
      <c r="A44" s="70" t="s">
        <v>118</v>
      </c>
      <c r="B44" s="57"/>
      <c r="C44" s="58"/>
      <c r="D44" s="71" t="s">
        <v>119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8"/>
      <c r="P44" s="72">
        <v>9</v>
      </c>
      <c r="Q44" s="57"/>
      <c r="R44" s="58"/>
      <c r="S44" s="72" t="s">
        <v>44</v>
      </c>
      <c r="T44" s="58"/>
      <c r="U44" s="73"/>
      <c r="V44" s="57"/>
      <c r="W44" s="58"/>
      <c r="X44" s="73">
        <f t="shared" ref="X44:X57" si="4">P44*U44</f>
        <v>0</v>
      </c>
      <c r="Y44" s="57"/>
      <c r="Z44" s="58"/>
      <c r="AA44" s="74" t="s">
        <v>41</v>
      </c>
      <c r="AB44" s="57"/>
      <c r="AC44" s="58"/>
      <c r="AD44" s="64"/>
      <c r="AE44" s="73">
        <f t="shared" ref="AE44:AE57" si="5">X44*1.21</f>
        <v>0</v>
      </c>
      <c r="AF44" s="57"/>
      <c r="AG44" s="57"/>
      <c r="AH44" s="58"/>
      <c r="AI44" s="74" t="s">
        <v>41</v>
      </c>
      <c r="AJ44" s="57"/>
      <c r="AK44" s="57"/>
      <c r="AL44" s="58"/>
      <c r="AM44" s="157"/>
    </row>
    <row r="45" spans="1:39" ht="14.25" customHeight="1" x14ac:dyDescent="0.2">
      <c r="A45" s="70" t="s">
        <v>120</v>
      </c>
      <c r="B45" s="57"/>
      <c r="C45" s="58"/>
      <c r="D45" s="71" t="s">
        <v>121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72">
        <v>9</v>
      </c>
      <c r="Q45" s="57"/>
      <c r="R45" s="58"/>
      <c r="S45" s="72" t="s">
        <v>44</v>
      </c>
      <c r="T45" s="58"/>
      <c r="U45" s="73"/>
      <c r="V45" s="57"/>
      <c r="W45" s="58"/>
      <c r="X45" s="73">
        <f t="shared" si="4"/>
        <v>0</v>
      </c>
      <c r="Y45" s="57"/>
      <c r="Z45" s="58"/>
      <c r="AA45" s="74" t="s">
        <v>41</v>
      </c>
      <c r="AB45" s="57"/>
      <c r="AC45" s="58"/>
      <c r="AD45" s="64"/>
      <c r="AE45" s="73">
        <f t="shared" si="5"/>
        <v>0</v>
      </c>
      <c r="AF45" s="57"/>
      <c r="AG45" s="57"/>
      <c r="AH45" s="58"/>
      <c r="AI45" s="74" t="s">
        <v>41</v>
      </c>
      <c r="AJ45" s="57"/>
      <c r="AK45" s="57"/>
      <c r="AL45" s="58"/>
      <c r="AM45" s="157"/>
    </row>
    <row r="46" spans="1:39" ht="14.25" customHeight="1" x14ac:dyDescent="0.2">
      <c r="A46" s="70" t="s">
        <v>122</v>
      </c>
      <c r="B46" s="57"/>
      <c r="C46" s="58"/>
      <c r="D46" s="71" t="s">
        <v>123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8"/>
      <c r="P46" s="72">
        <v>26</v>
      </c>
      <c r="Q46" s="57"/>
      <c r="R46" s="58"/>
      <c r="S46" s="72" t="s">
        <v>44</v>
      </c>
      <c r="T46" s="58"/>
      <c r="U46" s="73"/>
      <c r="V46" s="57"/>
      <c r="W46" s="58"/>
      <c r="X46" s="73">
        <f t="shared" si="4"/>
        <v>0</v>
      </c>
      <c r="Y46" s="57"/>
      <c r="Z46" s="58"/>
      <c r="AA46" s="74" t="s">
        <v>41</v>
      </c>
      <c r="AB46" s="57"/>
      <c r="AC46" s="58"/>
      <c r="AD46" s="64"/>
      <c r="AE46" s="73">
        <f t="shared" si="5"/>
        <v>0</v>
      </c>
      <c r="AF46" s="57"/>
      <c r="AG46" s="57"/>
      <c r="AH46" s="58"/>
      <c r="AI46" s="74" t="s">
        <v>41</v>
      </c>
      <c r="AJ46" s="57"/>
      <c r="AK46" s="57"/>
      <c r="AL46" s="58"/>
      <c r="AM46" s="157"/>
    </row>
    <row r="47" spans="1:39" ht="14.25" customHeight="1" x14ac:dyDescent="0.2">
      <c r="A47" s="70" t="s">
        <v>124</v>
      </c>
      <c r="B47" s="57"/>
      <c r="C47" s="58"/>
      <c r="D47" s="71" t="s">
        <v>125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8"/>
      <c r="P47" s="72">
        <v>6</v>
      </c>
      <c r="Q47" s="57"/>
      <c r="R47" s="58"/>
      <c r="S47" s="72" t="s">
        <v>44</v>
      </c>
      <c r="T47" s="58"/>
      <c r="U47" s="73"/>
      <c r="V47" s="57"/>
      <c r="W47" s="58"/>
      <c r="X47" s="73">
        <f t="shared" si="4"/>
        <v>0</v>
      </c>
      <c r="Y47" s="57"/>
      <c r="Z47" s="58"/>
      <c r="AA47" s="74" t="s">
        <v>41</v>
      </c>
      <c r="AB47" s="57"/>
      <c r="AC47" s="58"/>
      <c r="AD47" s="64"/>
      <c r="AE47" s="73">
        <f t="shared" si="5"/>
        <v>0</v>
      </c>
      <c r="AF47" s="57"/>
      <c r="AG47" s="57"/>
      <c r="AH47" s="58"/>
      <c r="AI47" s="74" t="s">
        <v>41</v>
      </c>
      <c r="AJ47" s="57"/>
      <c r="AK47" s="57"/>
      <c r="AL47" s="58"/>
      <c r="AM47" s="157"/>
    </row>
    <row r="48" spans="1:39" ht="14.25" customHeight="1" x14ac:dyDescent="0.2">
      <c r="A48" s="70" t="s">
        <v>126</v>
      </c>
      <c r="B48" s="57"/>
      <c r="C48" s="58"/>
      <c r="D48" s="71" t="s">
        <v>127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8"/>
      <c r="P48" s="72">
        <v>12</v>
      </c>
      <c r="Q48" s="57"/>
      <c r="R48" s="58"/>
      <c r="S48" s="72" t="s">
        <v>44</v>
      </c>
      <c r="T48" s="58"/>
      <c r="U48" s="73"/>
      <c r="V48" s="57"/>
      <c r="W48" s="58"/>
      <c r="X48" s="73">
        <f t="shared" si="4"/>
        <v>0</v>
      </c>
      <c r="Y48" s="57"/>
      <c r="Z48" s="58"/>
      <c r="AA48" s="74" t="s">
        <v>41</v>
      </c>
      <c r="AB48" s="57"/>
      <c r="AC48" s="58"/>
      <c r="AD48" s="64"/>
      <c r="AE48" s="73">
        <f t="shared" si="5"/>
        <v>0</v>
      </c>
      <c r="AF48" s="57"/>
      <c r="AG48" s="57"/>
      <c r="AH48" s="58"/>
      <c r="AI48" s="74" t="s">
        <v>41</v>
      </c>
      <c r="AJ48" s="57"/>
      <c r="AK48" s="57"/>
      <c r="AL48" s="58"/>
      <c r="AM48" s="157"/>
    </row>
    <row r="49" spans="1:39" ht="14.25" customHeight="1" x14ac:dyDescent="0.2">
      <c r="A49" s="70" t="s">
        <v>128</v>
      </c>
      <c r="B49" s="57"/>
      <c r="C49" s="58"/>
      <c r="D49" s="71" t="s">
        <v>129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  <c r="P49" s="72">
        <v>6</v>
      </c>
      <c r="Q49" s="57"/>
      <c r="R49" s="58"/>
      <c r="S49" s="72" t="s">
        <v>44</v>
      </c>
      <c r="T49" s="58"/>
      <c r="U49" s="73"/>
      <c r="V49" s="57"/>
      <c r="W49" s="58"/>
      <c r="X49" s="73">
        <f t="shared" si="4"/>
        <v>0</v>
      </c>
      <c r="Y49" s="57"/>
      <c r="Z49" s="58"/>
      <c r="AA49" s="74" t="s">
        <v>41</v>
      </c>
      <c r="AB49" s="57"/>
      <c r="AC49" s="58"/>
      <c r="AD49" s="64"/>
      <c r="AE49" s="73">
        <f t="shared" si="5"/>
        <v>0</v>
      </c>
      <c r="AF49" s="57"/>
      <c r="AG49" s="57"/>
      <c r="AH49" s="58"/>
      <c r="AI49" s="74" t="s">
        <v>41</v>
      </c>
      <c r="AJ49" s="57"/>
      <c r="AK49" s="57"/>
      <c r="AL49" s="58"/>
      <c r="AM49" s="157"/>
    </row>
    <row r="50" spans="1:39" ht="14.25" customHeight="1" x14ac:dyDescent="0.2">
      <c r="A50" s="70" t="s">
        <v>130</v>
      </c>
      <c r="B50" s="57"/>
      <c r="C50" s="58"/>
      <c r="D50" s="71" t="s">
        <v>131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8"/>
      <c r="P50" s="72">
        <v>9</v>
      </c>
      <c r="Q50" s="57"/>
      <c r="R50" s="58"/>
      <c r="S50" s="72" t="s">
        <v>44</v>
      </c>
      <c r="T50" s="58"/>
      <c r="U50" s="73"/>
      <c r="V50" s="57"/>
      <c r="W50" s="58"/>
      <c r="X50" s="73">
        <f t="shared" si="4"/>
        <v>0</v>
      </c>
      <c r="Y50" s="57"/>
      <c r="Z50" s="58"/>
      <c r="AA50" s="74" t="s">
        <v>41</v>
      </c>
      <c r="AB50" s="57"/>
      <c r="AC50" s="58"/>
      <c r="AD50" s="64"/>
      <c r="AE50" s="73">
        <f t="shared" si="5"/>
        <v>0</v>
      </c>
      <c r="AF50" s="57"/>
      <c r="AG50" s="57"/>
      <c r="AH50" s="58"/>
      <c r="AI50" s="74" t="s">
        <v>41</v>
      </c>
      <c r="AJ50" s="57"/>
      <c r="AK50" s="57"/>
      <c r="AL50" s="58"/>
      <c r="AM50" s="157"/>
    </row>
    <row r="51" spans="1:39" ht="14.25" customHeight="1" x14ac:dyDescent="0.2">
      <c r="A51" s="70" t="s">
        <v>132</v>
      </c>
      <c r="B51" s="57"/>
      <c r="C51" s="58"/>
      <c r="D51" s="71" t="s">
        <v>133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8"/>
      <c r="P51" s="72">
        <v>8</v>
      </c>
      <c r="Q51" s="57"/>
      <c r="R51" s="58"/>
      <c r="S51" s="72" t="s">
        <v>44</v>
      </c>
      <c r="T51" s="58"/>
      <c r="U51" s="73"/>
      <c r="V51" s="57"/>
      <c r="W51" s="58"/>
      <c r="X51" s="73">
        <f t="shared" si="4"/>
        <v>0</v>
      </c>
      <c r="Y51" s="57"/>
      <c r="Z51" s="58"/>
      <c r="AA51" s="74" t="s">
        <v>41</v>
      </c>
      <c r="AB51" s="57"/>
      <c r="AC51" s="58"/>
      <c r="AD51" s="64"/>
      <c r="AE51" s="73">
        <f t="shared" si="5"/>
        <v>0</v>
      </c>
      <c r="AF51" s="57"/>
      <c r="AG51" s="57"/>
      <c r="AH51" s="58"/>
      <c r="AI51" s="74" t="s">
        <v>41</v>
      </c>
      <c r="AJ51" s="57"/>
      <c r="AK51" s="57"/>
      <c r="AL51" s="58"/>
      <c r="AM51" s="157"/>
    </row>
    <row r="52" spans="1:39" ht="14.25" customHeight="1" x14ac:dyDescent="0.2">
      <c r="A52" s="70" t="s">
        <v>134</v>
      </c>
      <c r="B52" s="57"/>
      <c r="C52" s="58"/>
      <c r="D52" s="71" t="s">
        <v>135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8"/>
      <c r="P52" s="72">
        <v>5</v>
      </c>
      <c r="Q52" s="57"/>
      <c r="R52" s="58"/>
      <c r="S52" s="72" t="s">
        <v>44</v>
      </c>
      <c r="T52" s="58"/>
      <c r="U52" s="73"/>
      <c r="V52" s="57"/>
      <c r="W52" s="58"/>
      <c r="X52" s="73">
        <f t="shared" si="4"/>
        <v>0</v>
      </c>
      <c r="Y52" s="57"/>
      <c r="Z52" s="58"/>
      <c r="AA52" s="74" t="s">
        <v>41</v>
      </c>
      <c r="AB52" s="57"/>
      <c r="AC52" s="58"/>
      <c r="AD52" s="64"/>
      <c r="AE52" s="73">
        <f t="shared" si="5"/>
        <v>0</v>
      </c>
      <c r="AF52" s="57"/>
      <c r="AG52" s="57"/>
      <c r="AH52" s="58"/>
      <c r="AI52" s="74" t="s">
        <v>41</v>
      </c>
      <c r="AJ52" s="57"/>
      <c r="AK52" s="57"/>
      <c r="AL52" s="58"/>
      <c r="AM52" s="157"/>
    </row>
    <row r="53" spans="1:39" ht="14.25" customHeight="1" x14ac:dyDescent="0.2">
      <c r="A53" s="70" t="s">
        <v>136</v>
      </c>
      <c r="B53" s="57"/>
      <c r="C53" s="58"/>
      <c r="D53" s="71" t="s">
        <v>137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  <c r="P53" s="72">
        <v>49</v>
      </c>
      <c r="Q53" s="57"/>
      <c r="R53" s="58"/>
      <c r="S53" s="72" t="s">
        <v>44</v>
      </c>
      <c r="T53" s="58"/>
      <c r="U53" s="73"/>
      <c r="V53" s="57"/>
      <c r="W53" s="58"/>
      <c r="X53" s="73">
        <f t="shared" si="4"/>
        <v>0</v>
      </c>
      <c r="Y53" s="57"/>
      <c r="Z53" s="58"/>
      <c r="AA53" s="74" t="s">
        <v>41</v>
      </c>
      <c r="AB53" s="57"/>
      <c r="AC53" s="58"/>
      <c r="AD53" s="64"/>
      <c r="AE53" s="73">
        <f t="shared" si="5"/>
        <v>0</v>
      </c>
      <c r="AF53" s="57"/>
      <c r="AG53" s="57"/>
      <c r="AH53" s="58"/>
      <c r="AI53" s="74" t="s">
        <v>41</v>
      </c>
      <c r="AJ53" s="57"/>
      <c r="AK53" s="57"/>
      <c r="AL53" s="58"/>
      <c r="AM53" s="157"/>
    </row>
    <row r="54" spans="1:39" ht="14.25" customHeight="1" x14ac:dyDescent="0.2">
      <c r="A54" s="70" t="s">
        <v>138</v>
      </c>
      <c r="B54" s="57"/>
      <c r="C54" s="58"/>
      <c r="D54" s="71" t="s">
        <v>139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8"/>
      <c r="P54" s="72">
        <v>53</v>
      </c>
      <c r="Q54" s="57"/>
      <c r="R54" s="58"/>
      <c r="S54" s="72" t="s">
        <v>44</v>
      </c>
      <c r="T54" s="58"/>
      <c r="U54" s="73"/>
      <c r="V54" s="57"/>
      <c r="W54" s="58"/>
      <c r="X54" s="73">
        <f t="shared" si="4"/>
        <v>0</v>
      </c>
      <c r="Y54" s="57"/>
      <c r="Z54" s="58"/>
      <c r="AA54" s="74" t="s">
        <v>41</v>
      </c>
      <c r="AB54" s="57"/>
      <c r="AC54" s="58"/>
      <c r="AD54" s="64"/>
      <c r="AE54" s="73">
        <f t="shared" si="5"/>
        <v>0</v>
      </c>
      <c r="AF54" s="57"/>
      <c r="AG54" s="57"/>
      <c r="AH54" s="58"/>
      <c r="AI54" s="74" t="s">
        <v>41</v>
      </c>
      <c r="AJ54" s="57"/>
      <c r="AK54" s="57"/>
      <c r="AL54" s="58"/>
      <c r="AM54" s="157"/>
    </row>
    <row r="55" spans="1:39" ht="14.25" customHeight="1" x14ac:dyDescent="0.2">
      <c r="A55" s="70" t="s">
        <v>140</v>
      </c>
      <c r="B55" s="57"/>
      <c r="C55" s="58"/>
      <c r="D55" s="71" t="s">
        <v>141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  <c r="P55" s="72">
        <v>5</v>
      </c>
      <c r="Q55" s="57"/>
      <c r="R55" s="58"/>
      <c r="S55" s="72" t="s">
        <v>44</v>
      </c>
      <c r="T55" s="58"/>
      <c r="U55" s="73"/>
      <c r="V55" s="57"/>
      <c r="W55" s="58"/>
      <c r="X55" s="73">
        <f t="shared" si="4"/>
        <v>0</v>
      </c>
      <c r="Y55" s="57"/>
      <c r="Z55" s="58"/>
      <c r="AA55" s="74" t="s">
        <v>41</v>
      </c>
      <c r="AB55" s="57"/>
      <c r="AC55" s="58"/>
      <c r="AD55" s="64"/>
      <c r="AE55" s="73">
        <f t="shared" si="5"/>
        <v>0</v>
      </c>
      <c r="AF55" s="57"/>
      <c r="AG55" s="57"/>
      <c r="AH55" s="58"/>
      <c r="AI55" s="74" t="s">
        <v>41</v>
      </c>
      <c r="AJ55" s="57"/>
      <c r="AK55" s="57"/>
      <c r="AL55" s="58"/>
      <c r="AM55" s="157"/>
    </row>
    <row r="56" spans="1:39" ht="15" customHeight="1" x14ac:dyDescent="0.2">
      <c r="A56" s="70" t="s">
        <v>142</v>
      </c>
      <c r="B56" s="57"/>
      <c r="C56" s="58"/>
      <c r="D56" s="71" t="s">
        <v>199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8"/>
      <c r="P56" s="72">
        <f>SUM(P6:R42)*10</f>
        <v>5110</v>
      </c>
      <c r="Q56" s="57"/>
      <c r="R56" s="58"/>
      <c r="S56" s="72" t="s">
        <v>143</v>
      </c>
      <c r="T56" s="58"/>
      <c r="U56" s="73"/>
      <c r="V56" s="57"/>
      <c r="W56" s="58"/>
      <c r="X56" s="73">
        <f t="shared" si="4"/>
        <v>0</v>
      </c>
      <c r="Y56" s="57"/>
      <c r="Z56" s="58"/>
      <c r="AA56" s="74" t="s">
        <v>41</v>
      </c>
      <c r="AB56" s="57"/>
      <c r="AC56" s="58"/>
      <c r="AD56" s="64"/>
      <c r="AE56" s="73">
        <f t="shared" si="5"/>
        <v>0</v>
      </c>
      <c r="AF56" s="57"/>
      <c r="AG56" s="57"/>
      <c r="AH56" s="58"/>
      <c r="AI56" s="74" t="s">
        <v>41</v>
      </c>
      <c r="AJ56" s="57"/>
      <c r="AK56" s="57"/>
      <c r="AL56" s="58"/>
      <c r="AM56" s="157"/>
    </row>
    <row r="57" spans="1:39" ht="14.25" customHeight="1" x14ac:dyDescent="0.2">
      <c r="A57" s="70" t="s">
        <v>144</v>
      </c>
      <c r="B57" s="57"/>
      <c r="C57" s="58"/>
      <c r="D57" s="71" t="s">
        <v>145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8"/>
      <c r="P57" s="72">
        <f>8*3</f>
        <v>24</v>
      </c>
      <c r="Q57" s="57"/>
      <c r="R57" s="58"/>
      <c r="S57" s="72" t="s">
        <v>44</v>
      </c>
      <c r="T57" s="58"/>
      <c r="U57" s="73"/>
      <c r="V57" s="57"/>
      <c r="W57" s="58"/>
      <c r="X57" s="73">
        <f t="shared" si="4"/>
        <v>0</v>
      </c>
      <c r="Y57" s="57"/>
      <c r="Z57" s="58"/>
      <c r="AA57" s="74" t="s">
        <v>41</v>
      </c>
      <c r="AB57" s="57"/>
      <c r="AC57" s="58"/>
      <c r="AD57" s="64"/>
      <c r="AE57" s="73">
        <f t="shared" si="5"/>
        <v>0</v>
      </c>
      <c r="AF57" s="57"/>
      <c r="AG57" s="57"/>
      <c r="AH57" s="58"/>
      <c r="AI57" s="74" t="s">
        <v>41</v>
      </c>
      <c r="AJ57" s="57"/>
      <c r="AK57" s="57"/>
      <c r="AL57" s="58"/>
      <c r="AM57" s="157"/>
    </row>
    <row r="58" spans="1:39" ht="14.25" customHeight="1" x14ac:dyDescent="0.2">
      <c r="A58" s="70" t="s">
        <v>146</v>
      </c>
      <c r="B58" s="57"/>
      <c r="C58" s="58"/>
      <c r="D58" s="71" t="s">
        <v>147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8"/>
      <c r="P58" s="72">
        <f>SUM(P6:R43)</f>
        <v>522</v>
      </c>
      <c r="Q58" s="57"/>
      <c r="R58" s="58"/>
      <c r="S58" s="72" t="s">
        <v>44</v>
      </c>
      <c r="T58" s="58"/>
      <c r="U58" s="73"/>
      <c r="V58" s="57"/>
      <c r="W58" s="58"/>
      <c r="X58" s="74" t="s">
        <v>41</v>
      </c>
      <c r="Y58" s="57"/>
      <c r="Z58" s="58"/>
      <c r="AA58" s="73">
        <f>P58*U58</f>
        <v>0</v>
      </c>
      <c r="AB58" s="57"/>
      <c r="AC58" s="58"/>
      <c r="AD58" s="64"/>
      <c r="AE58" s="74" t="s">
        <v>41</v>
      </c>
      <c r="AF58" s="57"/>
      <c r="AG58" s="57"/>
      <c r="AH58" s="58"/>
      <c r="AI58" s="73">
        <f>AA58*1.21</f>
        <v>0</v>
      </c>
      <c r="AJ58" s="57"/>
      <c r="AK58" s="57"/>
      <c r="AL58" s="58"/>
      <c r="AM58" s="157"/>
    </row>
    <row r="59" spans="1:39" ht="14.25" customHeight="1" x14ac:dyDescent="0.2">
      <c r="A59" s="65" t="s">
        <v>148</v>
      </c>
      <c r="B59" s="57"/>
      <c r="C59" s="58"/>
      <c r="D59" s="66" t="s">
        <v>149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8"/>
      <c r="P59" s="67" t="s">
        <v>41</v>
      </c>
      <c r="Q59" s="57"/>
      <c r="R59" s="58"/>
      <c r="S59" s="67" t="s">
        <v>41</v>
      </c>
      <c r="T59" s="58"/>
      <c r="U59" s="68" t="s">
        <v>41</v>
      </c>
      <c r="V59" s="57"/>
      <c r="W59" s="58"/>
      <c r="X59" s="69">
        <f>SUM(X60:Z68)</f>
        <v>0</v>
      </c>
      <c r="Y59" s="57"/>
      <c r="Z59" s="58"/>
      <c r="AA59" s="69">
        <f>SUM(AA60:AC68)</f>
        <v>0</v>
      </c>
      <c r="AB59" s="57"/>
      <c r="AC59" s="58"/>
      <c r="AD59" s="75"/>
      <c r="AE59" s="69">
        <f>SUM(AE60:AH68)</f>
        <v>0</v>
      </c>
      <c r="AF59" s="57"/>
      <c r="AG59" s="57"/>
      <c r="AH59" s="58"/>
      <c r="AI59" s="69">
        <f>SUM(AI60:AL68)</f>
        <v>0</v>
      </c>
      <c r="AJ59" s="57"/>
      <c r="AK59" s="57"/>
      <c r="AL59" s="58"/>
      <c r="AM59" s="157"/>
    </row>
    <row r="60" spans="1:39" ht="14.25" customHeight="1" x14ac:dyDescent="0.2">
      <c r="A60" s="70" t="s">
        <v>150</v>
      </c>
      <c r="B60" s="57"/>
      <c r="C60" s="58"/>
      <c r="D60" s="71" t="s">
        <v>151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8"/>
      <c r="P60" s="72">
        <v>509</v>
      </c>
      <c r="Q60" s="57"/>
      <c r="R60" s="58"/>
      <c r="S60" s="72" t="s">
        <v>44</v>
      </c>
      <c r="T60" s="58"/>
      <c r="U60" s="73"/>
      <c r="V60" s="57"/>
      <c r="W60" s="58"/>
      <c r="X60" s="73">
        <f>P60*U60</f>
        <v>0</v>
      </c>
      <c r="Y60" s="57"/>
      <c r="Z60" s="58"/>
      <c r="AA60" s="74" t="s">
        <v>41</v>
      </c>
      <c r="AB60" s="57"/>
      <c r="AC60" s="58"/>
      <c r="AD60" s="64"/>
      <c r="AE60" s="73">
        <f>X60*1.21</f>
        <v>0</v>
      </c>
      <c r="AF60" s="57"/>
      <c r="AG60" s="57"/>
      <c r="AH60" s="58"/>
      <c r="AI60" s="74" t="s">
        <v>41</v>
      </c>
      <c r="AJ60" s="57"/>
      <c r="AK60" s="57"/>
      <c r="AL60" s="58"/>
      <c r="AM60" s="157"/>
    </row>
    <row r="61" spans="1:39" ht="14.25" customHeight="1" x14ac:dyDescent="0.2">
      <c r="A61" s="70" t="s">
        <v>152</v>
      </c>
      <c r="B61" s="57"/>
      <c r="C61" s="58"/>
      <c r="D61" s="71" t="s">
        <v>151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8"/>
      <c r="P61" s="72">
        <v>13</v>
      </c>
      <c r="Q61" s="57"/>
      <c r="R61" s="58"/>
      <c r="S61" s="72" t="s">
        <v>44</v>
      </c>
      <c r="T61" s="58"/>
      <c r="U61" s="73"/>
      <c r="V61" s="57"/>
      <c r="W61" s="58"/>
      <c r="X61" s="74" t="s">
        <v>41</v>
      </c>
      <c r="Y61" s="57"/>
      <c r="Z61" s="58"/>
      <c r="AA61" s="73">
        <f>P61*U61</f>
        <v>0</v>
      </c>
      <c r="AB61" s="57"/>
      <c r="AC61" s="58"/>
      <c r="AD61" s="64"/>
      <c r="AE61" s="74" t="s">
        <v>41</v>
      </c>
      <c r="AF61" s="57"/>
      <c r="AG61" s="57"/>
      <c r="AH61" s="58"/>
      <c r="AI61" s="73">
        <f>AA61*1.21</f>
        <v>0</v>
      </c>
      <c r="AJ61" s="57"/>
      <c r="AK61" s="57"/>
      <c r="AL61" s="58"/>
      <c r="AM61" s="157"/>
    </row>
    <row r="62" spans="1:39" ht="14.25" customHeight="1" x14ac:dyDescent="0.2">
      <c r="A62" s="70" t="s">
        <v>153</v>
      </c>
      <c r="B62" s="57"/>
      <c r="C62" s="58"/>
      <c r="D62" s="71" t="s">
        <v>154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8"/>
      <c r="P62" s="72">
        <f>SUM(P44:R55)</f>
        <v>197</v>
      </c>
      <c r="Q62" s="57"/>
      <c r="R62" s="58"/>
      <c r="S62" s="72" t="s">
        <v>44</v>
      </c>
      <c r="T62" s="58"/>
      <c r="U62" s="73"/>
      <c r="V62" s="57"/>
      <c r="W62" s="58"/>
      <c r="X62" s="73">
        <f t="shared" ref="X62:X64" si="6">P62*U62</f>
        <v>0</v>
      </c>
      <c r="Y62" s="57"/>
      <c r="Z62" s="58"/>
      <c r="AA62" s="74" t="s">
        <v>41</v>
      </c>
      <c r="AB62" s="57"/>
      <c r="AC62" s="58"/>
      <c r="AD62" s="64"/>
      <c r="AE62" s="73">
        <f t="shared" ref="AE62:AE64" si="7">X62*1.21</f>
        <v>0</v>
      </c>
      <c r="AF62" s="57"/>
      <c r="AG62" s="57"/>
      <c r="AH62" s="58"/>
      <c r="AI62" s="74" t="s">
        <v>41</v>
      </c>
      <c r="AJ62" s="57"/>
      <c r="AK62" s="57"/>
      <c r="AL62" s="58"/>
      <c r="AM62" s="157"/>
    </row>
    <row r="63" spans="1:39" ht="14.25" customHeight="1" x14ac:dyDescent="0.2">
      <c r="A63" s="70" t="s">
        <v>155</v>
      </c>
      <c r="B63" s="57"/>
      <c r="C63" s="58"/>
      <c r="D63" s="71" t="s">
        <v>197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8"/>
      <c r="P63" s="72">
        <f>P57</f>
        <v>24</v>
      </c>
      <c r="Q63" s="57"/>
      <c r="R63" s="58"/>
      <c r="S63" s="72" t="s">
        <v>44</v>
      </c>
      <c r="T63" s="58"/>
      <c r="U63" s="73"/>
      <c r="V63" s="57"/>
      <c r="W63" s="58"/>
      <c r="X63" s="73">
        <f t="shared" si="6"/>
        <v>0</v>
      </c>
      <c r="Y63" s="57"/>
      <c r="Z63" s="58"/>
      <c r="AA63" s="74" t="s">
        <v>41</v>
      </c>
      <c r="AB63" s="57"/>
      <c r="AC63" s="58"/>
      <c r="AD63" s="64"/>
      <c r="AE63" s="73">
        <f t="shared" si="7"/>
        <v>0</v>
      </c>
      <c r="AF63" s="57"/>
      <c r="AG63" s="57"/>
      <c r="AH63" s="58"/>
      <c r="AI63" s="74" t="s">
        <v>41</v>
      </c>
      <c r="AJ63" s="57"/>
      <c r="AK63" s="57"/>
      <c r="AL63" s="58"/>
      <c r="AM63" s="157"/>
    </row>
    <row r="64" spans="1:39" ht="15" customHeight="1" x14ac:dyDescent="0.2">
      <c r="A64" s="70" t="s">
        <v>156</v>
      </c>
      <c r="B64" s="57"/>
      <c r="C64" s="58"/>
      <c r="D64" s="71" t="s">
        <v>200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8"/>
      <c r="P64" s="72">
        <f>P56</f>
        <v>5110</v>
      </c>
      <c r="Q64" s="57"/>
      <c r="R64" s="58"/>
      <c r="S64" s="72" t="s">
        <v>143</v>
      </c>
      <c r="T64" s="58"/>
      <c r="U64" s="73"/>
      <c r="V64" s="57"/>
      <c r="W64" s="58"/>
      <c r="X64" s="73">
        <f t="shared" si="6"/>
        <v>0</v>
      </c>
      <c r="Y64" s="57"/>
      <c r="Z64" s="58"/>
      <c r="AA64" s="74" t="s">
        <v>41</v>
      </c>
      <c r="AB64" s="57"/>
      <c r="AC64" s="58"/>
      <c r="AD64" s="64"/>
      <c r="AE64" s="73">
        <f t="shared" si="7"/>
        <v>0</v>
      </c>
      <c r="AF64" s="57"/>
      <c r="AG64" s="57"/>
      <c r="AH64" s="58"/>
      <c r="AI64" s="74" t="s">
        <v>41</v>
      </c>
      <c r="AJ64" s="57"/>
      <c r="AK64" s="57"/>
      <c r="AL64" s="58"/>
      <c r="AM64" s="157"/>
    </row>
    <row r="65" spans="1:39" ht="14.25" customHeight="1" x14ac:dyDescent="0.2">
      <c r="A65" s="70" t="s">
        <v>157</v>
      </c>
      <c r="B65" s="57"/>
      <c r="C65" s="58"/>
      <c r="D65" s="71" t="s">
        <v>158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8"/>
      <c r="P65" s="72">
        <v>15</v>
      </c>
      <c r="Q65" s="57"/>
      <c r="R65" s="58"/>
      <c r="S65" s="72" t="s">
        <v>159</v>
      </c>
      <c r="T65" s="58"/>
      <c r="U65" s="73"/>
      <c r="V65" s="57"/>
      <c r="W65" s="58"/>
      <c r="X65" s="74" t="s">
        <v>41</v>
      </c>
      <c r="Y65" s="57"/>
      <c r="Z65" s="58"/>
      <c r="AA65" s="73">
        <f>P65*U65</f>
        <v>0</v>
      </c>
      <c r="AB65" s="57"/>
      <c r="AC65" s="58"/>
      <c r="AD65" s="64"/>
      <c r="AE65" s="74" t="s">
        <v>41</v>
      </c>
      <c r="AF65" s="57"/>
      <c r="AG65" s="57"/>
      <c r="AH65" s="58"/>
      <c r="AI65" s="73">
        <f>AA65*1.21</f>
        <v>0</v>
      </c>
      <c r="AJ65" s="57"/>
      <c r="AK65" s="57"/>
      <c r="AL65" s="58"/>
      <c r="AM65" s="157"/>
    </row>
    <row r="66" spans="1:39" ht="14.25" customHeight="1" x14ac:dyDescent="0.2">
      <c r="A66" s="70" t="s">
        <v>160</v>
      </c>
      <c r="B66" s="57"/>
      <c r="C66" s="58"/>
      <c r="D66" s="71" t="s">
        <v>161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8"/>
      <c r="P66" s="76">
        <f>P58*2/3</f>
        <v>348</v>
      </c>
      <c r="Q66" s="57"/>
      <c r="R66" s="58"/>
      <c r="S66" s="72" t="s">
        <v>159</v>
      </c>
      <c r="T66" s="58"/>
      <c r="U66" s="73"/>
      <c r="V66" s="57"/>
      <c r="W66" s="58"/>
      <c r="X66" s="73">
        <f t="shared" ref="X66:X68" si="8">P66*U66</f>
        <v>0</v>
      </c>
      <c r="Y66" s="57"/>
      <c r="Z66" s="58"/>
      <c r="AA66" s="74" t="s">
        <v>41</v>
      </c>
      <c r="AB66" s="57"/>
      <c r="AC66" s="58"/>
      <c r="AD66" s="64"/>
      <c r="AE66" s="73">
        <f t="shared" ref="AE66:AE68" si="9">X66*1.21</f>
        <v>0</v>
      </c>
      <c r="AF66" s="57"/>
      <c r="AG66" s="57"/>
      <c r="AH66" s="58"/>
      <c r="AI66" s="74" t="s">
        <v>41</v>
      </c>
      <c r="AJ66" s="57"/>
      <c r="AK66" s="57"/>
      <c r="AL66" s="58"/>
      <c r="AM66" s="157"/>
    </row>
    <row r="67" spans="1:39" ht="14.25" customHeight="1" x14ac:dyDescent="0.2">
      <c r="A67" s="70" t="s">
        <v>162</v>
      </c>
      <c r="B67" s="57"/>
      <c r="C67" s="58"/>
      <c r="D67" s="71" t="s">
        <v>163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8"/>
      <c r="P67" s="72">
        <v>522</v>
      </c>
      <c r="Q67" s="57"/>
      <c r="R67" s="58"/>
      <c r="S67" s="72" t="s">
        <v>44</v>
      </c>
      <c r="T67" s="58"/>
      <c r="U67" s="73"/>
      <c r="V67" s="57"/>
      <c r="W67" s="58"/>
      <c r="X67" s="73">
        <f t="shared" si="8"/>
        <v>0</v>
      </c>
      <c r="Y67" s="57"/>
      <c r="Z67" s="58"/>
      <c r="AA67" s="74" t="s">
        <v>41</v>
      </c>
      <c r="AB67" s="57"/>
      <c r="AC67" s="58"/>
      <c r="AD67" s="64"/>
      <c r="AE67" s="73">
        <f t="shared" si="9"/>
        <v>0</v>
      </c>
      <c r="AF67" s="57"/>
      <c r="AG67" s="57"/>
      <c r="AH67" s="58"/>
      <c r="AI67" s="74" t="s">
        <v>41</v>
      </c>
      <c r="AJ67" s="57"/>
      <c r="AK67" s="57"/>
      <c r="AL67" s="58"/>
      <c r="AM67" s="157"/>
    </row>
    <row r="68" spans="1:39" ht="14.25" customHeight="1" x14ac:dyDescent="0.2">
      <c r="A68" s="70" t="s">
        <v>164</v>
      </c>
      <c r="B68" s="57"/>
      <c r="C68" s="58"/>
      <c r="D68" s="71" t="s">
        <v>165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8"/>
      <c r="P68" s="72">
        <f>P63/3*4</f>
        <v>32</v>
      </c>
      <c r="Q68" s="57"/>
      <c r="R68" s="58"/>
      <c r="S68" s="72" t="s">
        <v>159</v>
      </c>
      <c r="T68" s="58"/>
      <c r="U68" s="73"/>
      <c r="V68" s="57"/>
      <c r="W68" s="58"/>
      <c r="X68" s="73">
        <f t="shared" si="8"/>
        <v>0</v>
      </c>
      <c r="Y68" s="57"/>
      <c r="Z68" s="58"/>
      <c r="AA68" s="74" t="s">
        <v>41</v>
      </c>
      <c r="AB68" s="57"/>
      <c r="AC68" s="58"/>
      <c r="AD68" s="64"/>
      <c r="AE68" s="73">
        <f t="shared" si="9"/>
        <v>0</v>
      </c>
      <c r="AF68" s="57"/>
      <c r="AG68" s="57"/>
      <c r="AH68" s="58"/>
      <c r="AI68" s="74" t="s">
        <v>41</v>
      </c>
      <c r="AJ68" s="57"/>
      <c r="AK68" s="57"/>
      <c r="AL68" s="58"/>
      <c r="AM68" s="157"/>
    </row>
    <row r="69" spans="1:39" ht="14.25" customHeight="1" x14ac:dyDescent="0.2">
      <c r="A69" s="65" t="s">
        <v>166</v>
      </c>
      <c r="B69" s="57"/>
      <c r="C69" s="58"/>
      <c r="D69" s="66" t="s">
        <v>167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67" t="s">
        <v>41</v>
      </c>
      <c r="Q69" s="57"/>
      <c r="R69" s="58"/>
      <c r="S69" s="67" t="s">
        <v>41</v>
      </c>
      <c r="T69" s="58"/>
      <c r="U69" s="68" t="s">
        <v>41</v>
      </c>
      <c r="V69" s="57"/>
      <c r="W69" s="58"/>
      <c r="X69" s="69">
        <f>SUM(X70:Z79)</f>
        <v>0</v>
      </c>
      <c r="Y69" s="57"/>
      <c r="Z69" s="58"/>
      <c r="AA69" s="69">
        <f>SUM(AA70:AC79)</f>
        <v>0</v>
      </c>
      <c r="AB69" s="57"/>
      <c r="AC69" s="58"/>
      <c r="AD69" s="75"/>
      <c r="AE69" s="69">
        <f>SUM(AE70:AH79)</f>
        <v>0</v>
      </c>
      <c r="AF69" s="57"/>
      <c r="AG69" s="57"/>
      <c r="AH69" s="58"/>
      <c r="AI69" s="69">
        <f>SUM(AI70:AL79)</f>
        <v>0</v>
      </c>
      <c r="AJ69" s="57"/>
      <c r="AK69" s="57"/>
      <c r="AL69" s="58"/>
      <c r="AM69" s="157"/>
    </row>
    <row r="70" spans="1:39" ht="14.25" customHeight="1" x14ac:dyDescent="0.2">
      <c r="A70" s="70" t="s">
        <v>168</v>
      </c>
      <c r="B70" s="57"/>
      <c r="C70" s="58"/>
      <c r="D70" s="71" t="s">
        <v>169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8"/>
      <c r="P70" s="72">
        <v>1</v>
      </c>
      <c r="Q70" s="57"/>
      <c r="R70" s="58"/>
      <c r="S70" s="72" t="s">
        <v>170</v>
      </c>
      <c r="T70" s="58"/>
      <c r="U70" s="73"/>
      <c r="V70" s="57"/>
      <c r="W70" s="58"/>
      <c r="X70" s="74" t="s">
        <v>41</v>
      </c>
      <c r="Y70" s="57"/>
      <c r="Z70" s="58"/>
      <c r="AA70" s="73">
        <f>P70*U70</f>
        <v>0</v>
      </c>
      <c r="AB70" s="57"/>
      <c r="AC70" s="58"/>
      <c r="AD70" s="64"/>
      <c r="AE70" s="73" t="s">
        <v>41</v>
      </c>
      <c r="AF70" s="57"/>
      <c r="AG70" s="57"/>
      <c r="AH70" s="58"/>
      <c r="AI70" s="73">
        <f>AA70*1.21</f>
        <v>0</v>
      </c>
      <c r="AJ70" s="57"/>
      <c r="AK70" s="57"/>
      <c r="AL70" s="58"/>
      <c r="AM70" s="157"/>
    </row>
    <row r="71" spans="1:39" ht="14.25" customHeight="1" x14ac:dyDescent="0.2">
      <c r="A71" s="70" t="s">
        <v>171</v>
      </c>
      <c r="B71" s="57"/>
      <c r="C71" s="58"/>
      <c r="D71" s="71" t="s">
        <v>193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P71" s="72">
        <v>1</v>
      </c>
      <c r="Q71" s="57"/>
      <c r="R71" s="58"/>
      <c r="S71" s="72" t="s">
        <v>170</v>
      </c>
      <c r="T71" s="58"/>
      <c r="U71" s="73"/>
      <c r="V71" s="57"/>
      <c r="W71" s="58"/>
      <c r="X71" s="73">
        <f>P71*U71</f>
        <v>0</v>
      </c>
      <c r="Y71" s="57"/>
      <c r="Z71" s="58"/>
      <c r="AA71" s="74" t="s">
        <v>41</v>
      </c>
      <c r="AB71" s="57"/>
      <c r="AC71" s="58"/>
      <c r="AD71" s="64"/>
      <c r="AE71" s="73">
        <f>X71*1.21</f>
        <v>0</v>
      </c>
      <c r="AF71" s="57"/>
      <c r="AG71" s="57"/>
      <c r="AH71" s="58"/>
      <c r="AI71" s="73" t="s">
        <v>41</v>
      </c>
      <c r="AJ71" s="57"/>
      <c r="AK71" s="57"/>
      <c r="AL71" s="58"/>
      <c r="AM71" s="157"/>
    </row>
    <row r="72" spans="1:39" ht="14.25" customHeight="1" x14ac:dyDescent="0.2">
      <c r="A72" s="70" t="s">
        <v>172</v>
      </c>
      <c r="B72" s="57"/>
      <c r="C72" s="58"/>
      <c r="D72" s="71" t="s">
        <v>173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8"/>
      <c r="P72" s="72">
        <f>P67</f>
        <v>522</v>
      </c>
      <c r="Q72" s="57"/>
      <c r="R72" s="58"/>
      <c r="S72" s="72" t="s">
        <v>44</v>
      </c>
      <c r="T72" s="58"/>
      <c r="U72" s="73"/>
      <c r="V72" s="57"/>
      <c r="W72" s="58"/>
      <c r="X72" s="74" t="s">
        <v>41</v>
      </c>
      <c r="Y72" s="57"/>
      <c r="Z72" s="58"/>
      <c r="AA72" s="73">
        <f>P72*U72</f>
        <v>0</v>
      </c>
      <c r="AB72" s="57"/>
      <c r="AC72" s="58"/>
      <c r="AD72" s="64"/>
      <c r="AE72" s="73" t="s">
        <v>41</v>
      </c>
      <c r="AF72" s="57"/>
      <c r="AG72" s="57"/>
      <c r="AH72" s="58"/>
      <c r="AI72" s="73">
        <f>AA72*1.21</f>
        <v>0</v>
      </c>
      <c r="AJ72" s="57"/>
      <c r="AK72" s="57"/>
      <c r="AL72" s="58"/>
      <c r="AM72" s="157"/>
    </row>
    <row r="73" spans="1:39" ht="14.25" customHeight="1" x14ac:dyDescent="0.2">
      <c r="A73" s="70" t="s">
        <v>174</v>
      </c>
      <c r="B73" s="57"/>
      <c r="C73" s="58"/>
      <c r="D73" s="71" t="s">
        <v>175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8"/>
      <c r="P73" s="72">
        <v>1</v>
      </c>
      <c r="Q73" s="57"/>
      <c r="R73" s="58"/>
      <c r="S73" s="72" t="s">
        <v>170</v>
      </c>
      <c r="T73" s="58"/>
      <c r="U73" s="73"/>
      <c r="V73" s="57"/>
      <c r="W73" s="58"/>
      <c r="X73" s="73">
        <f t="shared" ref="X73:X74" si="10">P73*U73</f>
        <v>0</v>
      </c>
      <c r="Y73" s="57"/>
      <c r="Z73" s="58"/>
      <c r="AA73" s="74" t="s">
        <v>41</v>
      </c>
      <c r="AB73" s="57"/>
      <c r="AC73" s="58"/>
      <c r="AD73" s="64"/>
      <c r="AE73" s="73">
        <f t="shared" ref="AE73:AE74" si="11">X73*1.21</f>
        <v>0</v>
      </c>
      <c r="AF73" s="57"/>
      <c r="AG73" s="57"/>
      <c r="AH73" s="58"/>
      <c r="AI73" s="73" t="s">
        <v>41</v>
      </c>
      <c r="AJ73" s="57"/>
      <c r="AK73" s="57"/>
      <c r="AL73" s="58"/>
      <c r="AM73" s="157"/>
    </row>
    <row r="74" spans="1:39" ht="14.25" customHeight="1" x14ac:dyDescent="0.2">
      <c r="A74" s="70" t="s">
        <v>176</v>
      </c>
      <c r="B74" s="57"/>
      <c r="C74" s="58"/>
      <c r="D74" s="71" t="s">
        <v>177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8"/>
      <c r="P74" s="72">
        <v>1</v>
      </c>
      <c r="Q74" s="57"/>
      <c r="R74" s="58"/>
      <c r="S74" s="72" t="s">
        <v>170</v>
      </c>
      <c r="T74" s="58"/>
      <c r="U74" s="73"/>
      <c r="V74" s="57"/>
      <c r="W74" s="58"/>
      <c r="X74" s="73">
        <f t="shared" si="10"/>
        <v>0</v>
      </c>
      <c r="Y74" s="57"/>
      <c r="Z74" s="58"/>
      <c r="AA74" s="74" t="s">
        <v>41</v>
      </c>
      <c r="AB74" s="57"/>
      <c r="AC74" s="58"/>
      <c r="AD74" s="64"/>
      <c r="AE74" s="73">
        <f t="shared" si="11"/>
        <v>0</v>
      </c>
      <c r="AF74" s="57"/>
      <c r="AG74" s="57"/>
      <c r="AH74" s="58"/>
      <c r="AI74" s="73" t="s">
        <v>41</v>
      </c>
      <c r="AJ74" s="57"/>
      <c r="AK74" s="57"/>
      <c r="AL74" s="58"/>
      <c r="AM74" s="157"/>
    </row>
    <row r="75" spans="1:39" ht="14.25" customHeight="1" x14ac:dyDescent="0.2">
      <c r="A75" s="70" t="s">
        <v>178</v>
      </c>
      <c r="B75" s="57"/>
      <c r="C75" s="58"/>
      <c r="D75" s="71" t="s">
        <v>179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8"/>
      <c r="P75" s="72">
        <v>1</v>
      </c>
      <c r="Q75" s="57"/>
      <c r="R75" s="58"/>
      <c r="S75" s="72" t="s">
        <v>170</v>
      </c>
      <c r="T75" s="58"/>
      <c r="U75" s="73"/>
      <c r="V75" s="57"/>
      <c r="W75" s="58"/>
      <c r="X75" s="74" t="s">
        <v>41</v>
      </c>
      <c r="Y75" s="57"/>
      <c r="Z75" s="58"/>
      <c r="AA75" s="73">
        <f>P75*U75</f>
        <v>0</v>
      </c>
      <c r="AB75" s="57"/>
      <c r="AC75" s="58"/>
      <c r="AD75" s="64"/>
      <c r="AE75" s="73" t="s">
        <v>41</v>
      </c>
      <c r="AF75" s="57"/>
      <c r="AG75" s="57"/>
      <c r="AH75" s="58"/>
      <c r="AI75" s="73">
        <f>AA75*1.21</f>
        <v>0</v>
      </c>
      <c r="AJ75" s="57"/>
      <c r="AK75" s="57"/>
      <c r="AL75" s="58"/>
      <c r="AM75" s="157"/>
    </row>
    <row r="76" spans="1:39" ht="14.25" customHeight="1" x14ac:dyDescent="0.2">
      <c r="A76" s="70" t="s">
        <v>180</v>
      </c>
      <c r="B76" s="57"/>
      <c r="C76" s="58"/>
      <c r="D76" s="71" t="s">
        <v>194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8"/>
      <c r="P76" s="72">
        <v>1</v>
      </c>
      <c r="Q76" s="57"/>
      <c r="R76" s="58"/>
      <c r="S76" s="72" t="s">
        <v>170</v>
      </c>
      <c r="T76" s="58"/>
      <c r="U76" s="73"/>
      <c r="V76" s="57"/>
      <c r="W76" s="58"/>
      <c r="X76" s="73">
        <f t="shared" ref="X76:X78" si="12">P76*U76</f>
        <v>0</v>
      </c>
      <c r="Y76" s="57"/>
      <c r="Z76" s="58"/>
      <c r="AA76" s="74" t="s">
        <v>41</v>
      </c>
      <c r="AB76" s="57"/>
      <c r="AC76" s="58"/>
      <c r="AD76" s="64"/>
      <c r="AE76" s="73">
        <f t="shared" ref="AE76:AE78" si="13">X76*1.21</f>
        <v>0</v>
      </c>
      <c r="AF76" s="57"/>
      <c r="AG76" s="57"/>
      <c r="AH76" s="58"/>
      <c r="AI76" s="73" t="s">
        <v>41</v>
      </c>
      <c r="AJ76" s="57"/>
      <c r="AK76" s="57"/>
      <c r="AL76" s="58"/>
      <c r="AM76" s="157"/>
    </row>
    <row r="77" spans="1:39" ht="14.25" customHeight="1" x14ac:dyDescent="0.2">
      <c r="A77" s="70" t="s">
        <v>181</v>
      </c>
      <c r="B77" s="57"/>
      <c r="C77" s="58"/>
      <c r="D77" s="71" t="s">
        <v>196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8"/>
      <c r="P77" s="72">
        <v>1</v>
      </c>
      <c r="Q77" s="57"/>
      <c r="R77" s="58"/>
      <c r="S77" s="72" t="s">
        <v>170</v>
      </c>
      <c r="T77" s="58"/>
      <c r="U77" s="73"/>
      <c r="V77" s="57"/>
      <c r="W77" s="58"/>
      <c r="X77" s="73">
        <f t="shared" ref="X77" si="14">P77*U77</f>
        <v>0</v>
      </c>
      <c r="Y77" s="57"/>
      <c r="Z77" s="58"/>
      <c r="AA77" s="74" t="s">
        <v>41</v>
      </c>
      <c r="AB77" s="57"/>
      <c r="AC77" s="58"/>
      <c r="AD77" s="64"/>
      <c r="AE77" s="73">
        <f t="shared" ref="AE77" si="15">X77*1.21</f>
        <v>0</v>
      </c>
      <c r="AF77" s="57"/>
      <c r="AG77" s="57"/>
      <c r="AH77" s="58"/>
      <c r="AI77" s="73" t="s">
        <v>41</v>
      </c>
      <c r="AJ77" s="57"/>
      <c r="AK77" s="57"/>
      <c r="AL77" s="58"/>
      <c r="AM77" s="157"/>
    </row>
    <row r="78" spans="1:39" ht="14.25" customHeight="1" x14ac:dyDescent="0.2">
      <c r="A78" s="70" t="s">
        <v>183</v>
      </c>
      <c r="B78" s="57"/>
      <c r="C78" s="58"/>
      <c r="D78" s="77" t="s">
        <v>182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6"/>
      <c r="P78" s="78">
        <v>40</v>
      </c>
      <c r="Q78" s="55"/>
      <c r="R78" s="56"/>
      <c r="S78" s="72" t="s">
        <v>159</v>
      </c>
      <c r="T78" s="58"/>
      <c r="U78" s="79"/>
      <c r="V78" s="55"/>
      <c r="W78" s="56"/>
      <c r="X78" s="73">
        <f t="shared" si="12"/>
        <v>0</v>
      </c>
      <c r="Y78" s="57"/>
      <c r="Z78" s="58"/>
      <c r="AA78" s="80" t="s">
        <v>41</v>
      </c>
      <c r="AB78" s="55"/>
      <c r="AC78" s="56"/>
      <c r="AD78" s="81"/>
      <c r="AE78" s="79">
        <f t="shared" si="13"/>
        <v>0</v>
      </c>
      <c r="AF78" s="55"/>
      <c r="AG78" s="55"/>
      <c r="AH78" s="56"/>
      <c r="AI78" s="79" t="s">
        <v>41</v>
      </c>
      <c r="AJ78" s="55"/>
      <c r="AK78" s="55"/>
      <c r="AL78" s="56"/>
      <c r="AM78" s="157"/>
    </row>
    <row r="79" spans="1:39" ht="14.25" customHeight="1" x14ac:dyDescent="0.2">
      <c r="A79" s="70" t="s">
        <v>195</v>
      </c>
      <c r="B79" s="57"/>
      <c r="C79" s="58"/>
      <c r="D79" s="71" t="s">
        <v>184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8"/>
      <c r="P79" s="72">
        <v>1</v>
      </c>
      <c r="Q79" s="57"/>
      <c r="R79" s="58"/>
      <c r="S79" s="72" t="s">
        <v>170</v>
      </c>
      <c r="T79" s="58"/>
      <c r="U79" s="73"/>
      <c r="V79" s="57"/>
      <c r="W79" s="58"/>
      <c r="X79" s="74" t="s">
        <v>41</v>
      </c>
      <c r="Y79" s="57"/>
      <c r="Z79" s="58"/>
      <c r="AA79" s="73">
        <f>P79*U79</f>
        <v>0</v>
      </c>
      <c r="AB79" s="57"/>
      <c r="AC79" s="58"/>
      <c r="AD79" s="64"/>
      <c r="AE79" s="73" t="s">
        <v>41</v>
      </c>
      <c r="AF79" s="57"/>
      <c r="AG79" s="57"/>
      <c r="AH79" s="58"/>
      <c r="AI79" s="73">
        <f>AA79*1.21</f>
        <v>0</v>
      </c>
      <c r="AJ79" s="57"/>
      <c r="AK79" s="57"/>
      <c r="AL79" s="58"/>
      <c r="AM79" s="158"/>
    </row>
    <row r="80" spans="1:39" ht="14.25" customHeight="1" thickBot="1" x14ac:dyDescent="0.25">
      <c r="A80" s="82"/>
      <c r="B80" s="82"/>
      <c r="C80" s="82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4"/>
      <c r="Q80" s="84"/>
      <c r="R80" s="84"/>
      <c r="S80" s="84"/>
      <c r="T80" s="84"/>
      <c r="U80" s="85"/>
      <c r="X80" s="86"/>
      <c r="Y80" s="86"/>
      <c r="Z80" s="86"/>
      <c r="AA80" s="86"/>
      <c r="AB80" s="86"/>
      <c r="AC80" s="86"/>
      <c r="AD80" s="86"/>
      <c r="AE80" s="85"/>
      <c r="AF80" s="85"/>
      <c r="AG80" s="85"/>
      <c r="AH80" s="85"/>
      <c r="AI80" s="85"/>
      <c r="AJ80" s="85"/>
      <c r="AK80" s="85"/>
      <c r="AL80" s="85"/>
    </row>
    <row r="81" spans="1:38" ht="14.25" customHeight="1" x14ac:dyDescent="0.2">
      <c r="A81" s="87" t="s">
        <v>16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9"/>
      <c r="X81" s="90">
        <f>X69+X59+X5</f>
        <v>0</v>
      </c>
      <c r="Y81" s="88"/>
      <c r="Z81" s="89"/>
      <c r="AA81" s="90">
        <f>AA69+AA59+AA5</f>
        <v>0</v>
      </c>
      <c r="AB81" s="88"/>
      <c r="AC81" s="89"/>
      <c r="AD81" s="91"/>
      <c r="AE81" s="90">
        <f>AE69+AE59+AE5</f>
        <v>0</v>
      </c>
      <c r="AF81" s="88"/>
      <c r="AG81" s="88"/>
      <c r="AH81" s="89"/>
      <c r="AI81" s="90">
        <f>AI69+AI59+AI5</f>
        <v>0</v>
      </c>
      <c r="AJ81" s="88"/>
      <c r="AK81" s="88"/>
      <c r="AL81" s="92"/>
    </row>
    <row r="82" spans="1:38" ht="14.25" customHeight="1" x14ac:dyDescent="0.2">
      <c r="A82" s="50"/>
      <c r="B82" s="50"/>
      <c r="C82" s="50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</row>
    <row r="83" spans="1:38" ht="14.25" customHeight="1" x14ac:dyDescent="0.2">
      <c r="A83" s="94"/>
      <c r="B83" s="95"/>
      <c r="C83" s="95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7"/>
      <c r="S83" s="98" t="s">
        <v>185</v>
      </c>
      <c r="T83" s="57"/>
      <c r="U83" s="58"/>
      <c r="V83" s="99"/>
      <c r="W83" s="97"/>
      <c r="X83" s="100" t="s">
        <v>186</v>
      </c>
      <c r="Y83" s="57"/>
      <c r="Z83" s="57"/>
      <c r="AA83" s="57"/>
      <c r="AB83" s="58"/>
      <c r="AC83" s="100" t="s">
        <v>187</v>
      </c>
      <c r="AD83" s="57"/>
      <c r="AE83" s="57"/>
      <c r="AF83" s="57"/>
      <c r="AG83" s="58"/>
      <c r="AH83" s="100" t="s">
        <v>188</v>
      </c>
      <c r="AI83" s="57"/>
      <c r="AJ83" s="57"/>
      <c r="AK83" s="57"/>
      <c r="AL83" s="58"/>
    </row>
    <row r="84" spans="1:38" ht="14.25" customHeight="1" x14ac:dyDescent="0.2">
      <c r="A84" s="101" t="s">
        <v>189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1"/>
      <c r="S84" s="70" t="s">
        <v>190</v>
      </c>
      <c r="T84" s="57"/>
      <c r="U84" s="58"/>
      <c r="V84" s="102" t="s">
        <v>11</v>
      </c>
      <c r="W84" s="58"/>
      <c r="X84" s="74">
        <f>X81+AA81</f>
        <v>0</v>
      </c>
      <c r="Y84" s="57"/>
      <c r="Z84" s="57"/>
      <c r="AA84" s="57"/>
      <c r="AB84" s="58"/>
      <c r="AC84" s="74">
        <f t="shared" ref="AC84:AC86" si="16">AH84-X84</f>
        <v>0</v>
      </c>
      <c r="AD84" s="57"/>
      <c r="AE84" s="57"/>
      <c r="AF84" s="57"/>
      <c r="AG84" s="58"/>
      <c r="AH84" s="74">
        <f>AE81+AI81</f>
        <v>0</v>
      </c>
      <c r="AI84" s="57"/>
      <c r="AJ84" s="57"/>
      <c r="AK84" s="57"/>
      <c r="AL84" s="58"/>
    </row>
    <row r="85" spans="1:38" ht="15" customHeight="1" x14ac:dyDescent="0.2">
      <c r="A85" s="71" t="s">
        <v>191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8"/>
      <c r="S85" s="103" t="e">
        <f>AH85/AH84</f>
        <v>#DIV/0!</v>
      </c>
      <c r="T85" s="57"/>
      <c r="U85" s="58"/>
      <c r="V85" s="102" t="s">
        <v>11</v>
      </c>
      <c r="W85" s="58"/>
      <c r="X85" s="74">
        <f>X81</f>
        <v>0</v>
      </c>
      <c r="Y85" s="57"/>
      <c r="Z85" s="57"/>
      <c r="AA85" s="57"/>
      <c r="AB85" s="58"/>
      <c r="AC85" s="74">
        <f t="shared" si="16"/>
        <v>0</v>
      </c>
      <c r="AD85" s="57"/>
      <c r="AE85" s="57"/>
      <c r="AF85" s="57"/>
      <c r="AG85" s="58"/>
      <c r="AH85" s="74">
        <f>AE81</f>
        <v>0</v>
      </c>
      <c r="AI85" s="57"/>
      <c r="AJ85" s="57"/>
      <c r="AK85" s="57"/>
      <c r="AL85" s="58"/>
    </row>
    <row r="86" spans="1:38" ht="14.25" customHeight="1" x14ac:dyDescent="0.2">
      <c r="A86" s="71" t="s">
        <v>192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8"/>
      <c r="S86" s="103" t="e">
        <f>S84-S85</f>
        <v>#DIV/0!</v>
      </c>
      <c r="T86" s="57"/>
      <c r="U86" s="58"/>
      <c r="V86" s="102" t="s">
        <v>11</v>
      </c>
      <c r="W86" s="58"/>
      <c r="X86" s="74">
        <f>AA81</f>
        <v>0</v>
      </c>
      <c r="Y86" s="57"/>
      <c r="Z86" s="57"/>
      <c r="AA86" s="57"/>
      <c r="AB86" s="58"/>
      <c r="AC86" s="74">
        <f t="shared" si="16"/>
        <v>0</v>
      </c>
      <c r="AD86" s="57"/>
      <c r="AE86" s="57"/>
      <c r="AF86" s="57"/>
      <c r="AG86" s="58"/>
      <c r="AH86" s="74">
        <f>AI81</f>
        <v>0</v>
      </c>
      <c r="AI86" s="57"/>
      <c r="AJ86" s="57"/>
      <c r="AK86" s="57"/>
      <c r="AL86" s="58"/>
    </row>
    <row r="87" spans="1:38" ht="15.75" customHeight="1" x14ac:dyDescent="0.2">
      <c r="A87" s="94"/>
      <c r="B87" s="95"/>
      <c r="C87" s="95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104"/>
      <c r="S87" s="104"/>
      <c r="T87" s="104"/>
      <c r="U87" s="104"/>
      <c r="V87" s="104"/>
      <c r="W87" s="104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6"/>
    </row>
    <row r="88" spans="1:38" ht="14.25" customHeight="1" x14ac:dyDescent="0.2">
      <c r="A88" s="50"/>
      <c r="B88" s="50"/>
      <c r="C88" s="5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</row>
    <row r="89" spans="1:38" ht="14.25" customHeight="1" x14ac:dyDescent="0.2">
      <c r="A89" s="50"/>
      <c r="B89" s="50"/>
      <c r="C89" s="50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</row>
    <row r="90" spans="1:38" ht="14.25" customHeight="1" x14ac:dyDescent="0.2">
      <c r="A90" s="50"/>
      <c r="B90" s="50"/>
      <c r="C90" s="50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</row>
    <row r="91" spans="1:38" ht="14.25" customHeight="1" x14ac:dyDescent="0.2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</row>
    <row r="92" spans="1:38" ht="14.25" customHeight="1" x14ac:dyDescent="0.2">
      <c r="A92" s="50"/>
      <c r="B92" s="50"/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</row>
    <row r="93" spans="1:38" ht="14.25" customHeight="1" x14ac:dyDescent="0.2">
      <c r="A93" s="50"/>
      <c r="B93" s="50"/>
      <c r="C93" s="50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107"/>
      <c r="AA93" s="107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</row>
    <row r="94" spans="1:38" ht="14.25" customHeight="1" x14ac:dyDescent="0.2">
      <c r="A94" s="50"/>
      <c r="B94" s="50"/>
      <c r="C94" s="50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08"/>
      <c r="AA94" s="109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</row>
    <row r="95" spans="1:38" ht="14.25" customHeight="1" x14ac:dyDescent="0.2">
      <c r="A95" s="50"/>
      <c r="B95" s="50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108"/>
      <c r="AA95" s="109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</row>
    <row r="96" spans="1:38" ht="14.25" customHeight="1" x14ac:dyDescent="0.2">
      <c r="A96" s="50"/>
      <c r="B96" s="50"/>
      <c r="C96" s="5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107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</row>
    <row r="97" spans="1:38" ht="14.25" customHeight="1" x14ac:dyDescent="0.2">
      <c r="A97" s="50"/>
      <c r="B97" s="50"/>
      <c r="C97" s="50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107"/>
      <c r="AB97" s="110"/>
      <c r="AC97" s="51"/>
      <c r="AD97" s="51"/>
      <c r="AE97" s="51"/>
      <c r="AF97" s="51"/>
      <c r="AG97" s="51"/>
      <c r="AH97" s="51"/>
      <c r="AI97" s="51"/>
      <c r="AJ97" s="51"/>
      <c r="AK97" s="51"/>
      <c r="AL97" s="51"/>
    </row>
    <row r="98" spans="1:38" ht="14.25" customHeight="1" x14ac:dyDescent="0.2">
      <c r="A98" s="50"/>
      <c r="B98" s="50"/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107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</row>
    <row r="99" spans="1:38" ht="14.25" customHeight="1" x14ac:dyDescent="0.2">
      <c r="A99" s="50"/>
      <c r="B99" s="50"/>
      <c r="C99" s="50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107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</row>
    <row r="100" spans="1:38" ht="14.25" customHeight="1" x14ac:dyDescent="0.2">
      <c r="A100" s="50"/>
      <c r="B100" s="50"/>
      <c r="C100" s="50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107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</row>
    <row r="101" spans="1:38" ht="14.25" customHeight="1" x14ac:dyDescent="0.2">
      <c r="A101" s="50"/>
      <c r="B101" s="50"/>
      <c r="C101" s="50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107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</row>
    <row r="102" spans="1:38" ht="14.25" customHeight="1" x14ac:dyDescent="0.2">
      <c r="A102" s="50"/>
      <c r="B102" s="50"/>
      <c r="C102" s="50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107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</row>
    <row r="103" spans="1:38" ht="14.25" customHeight="1" x14ac:dyDescent="0.2">
      <c r="A103" s="50"/>
      <c r="B103" s="50"/>
      <c r="C103" s="50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107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</row>
    <row r="104" spans="1:38" ht="14.25" customHeight="1" x14ac:dyDescent="0.2">
      <c r="A104" s="50"/>
      <c r="B104" s="50"/>
      <c r="C104" s="50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107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</row>
    <row r="105" spans="1:38" ht="14.25" customHeight="1" x14ac:dyDescent="0.2">
      <c r="A105" s="50"/>
      <c r="B105" s="50"/>
      <c r="C105" s="50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107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</row>
    <row r="106" spans="1:38" ht="14.25" customHeight="1" x14ac:dyDescent="0.2">
      <c r="A106" s="50"/>
      <c r="B106" s="50"/>
      <c r="C106" s="50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107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</row>
    <row r="107" spans="1:38" ht="14.25" customHeight="1" x14ac:dyDescent="0.2">
      <c r="A107" s="50"/>
      <c r="B107" s="50"/>
      <c r="C107" s="50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107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</row>
    <row r="108" spans="1:38" ht="14.25" customHeight="1" x14ac:dyDescent="0.2">
      <c r="A108" s="50"/>
      <c r="B108" s="50"/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107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</row>
    <row r="109" spans="1:38" ht="14.25" customHeight="1" x14ac:dyDescent="0.2">
      <c r="A109" s="50"/>
      <c r="B109" s="50"/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</row>
    <row r="110" spans="1:38" ht="14.25" customHeight="1" x14ac:dyDescent="0.2">
      <c r="A110" s="50"/>
      <c r="B110" s="50"/>
      <c r="C110" s="50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</row>
    <row r="111" spans="1:38" ht="14.25" customHeight="1" x14ac:dyDescent="0.2">
      <c r="A111" s="50"/>
      <c r="B111" s="50"/>
      <c r="C111" s="50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</row>
    <row r="112" spans="1:38" ht="14.25" customHeight="1" x14ac:dyDescent="0.2">
      <c r="A112" s="50"/>
      <c r="B112" s="50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</row>
    <row r="113" spans="1:38" ht="14.25" customHeight="1" x14ac:dyDescent="0.2">
      <c r="A113" s="50"/>
      <c r="B113" s="50"/>
      <c r="C113" s="50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</row>
    <row r="114" spans="1:38" ht="14.25" customHeight="1" x14ac:dyDescent="0.2">
      <c r="A114" s="50"/>
      <c r="B114" s="50"/>
      <c r="C114" s="5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</row>
    <row r="115" spans="1:38" ht="14.25" customHeight="1" x14ac:dyDescent="0.2">
      <c r="A115" s="50"/>
      <c r="B115" s="50"/>
      <c r="C115" s="50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</row>
    <row r="116" spans="1:38" ht="14.25" customHeight="1" x14ac:dyDescent="0.2">
      <c r="A116" s="50"/>
      <c r="B116" s="50"/>
      <c r="C116" s="50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</row>
    <row r="117" spans="1:38" ht="14.25" customHeight="1" x14ac:dyDescent="0.2">
      <c r="A117" s="50"/>
      <c r="B117" s="50"/>
      <c r="C117" s="50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</row>
    <row r="118" spans="1:38" ht="14.25" customHeight="1" x14ac:dyDescent="0.2">
      <c r="A118" s="50"/>
      <c r="B118" s="50"/>
      <c r="C118" s="5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</row>
    <row r="119" spans="1:38" ht="14.25" customHeight="1" x14ac:dyDescent="0.2">
      <c r="A119" s="50"/>
      <c r="B119" s="50"/>
      <c r="C119" s="50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</row>
    <row r="120" spans="1:38" ht="14.25" customHeight="1" x14ac:dyDescent="0.2">
      <c r="A120" s="50"/>
      <c r="B120" s="50"/>
      <c r="C120" s="50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</row>
    <row r="121" spans="1:38" ht="14.25" customHeight="1" x14ac:dyDescent="0.2">
      <c r="A121" s="50"/>
      <c r="B121" s="50"/>
      <c r="C121" s="5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</row>
    <row r="122" spans="1:38" ht="14.25" customHeight="1" x14ac:dyDescent="0.2">
      <c r="A122" s="50"/>
      <c r="B122" s="50"/>
      <c r="C122" s="5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</row>
    <row r="123" spans="1:38" ht="14.25" customHeight="1" x14ac:dyDescent="0.2">
      <c r="A123" s="50"/>
      <c r="B123" s="50"/>
      <c r="C123" s="50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</row>
    <row r="124" spans="1:38" ht="14.25" customHeight="1" x14ac:dyDescent="0.2">
      <c r="A124" s="50"/>
      <c r="B124" s="50"/>
      <c r="C124" s="50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</row>
    <row r="125" spans="1:38" ht="14.25" customHeight="1" x14ac:dyDescent="0.2">
      <c r="A125" s="50"/>
      <c r="B125" s="50"/>
      <c r="C125" s="50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</row>
    <row r="126" spans="1:38" ht="14.25" customHeight="1" x14ac:dyDescent="0.2">
      <c r="A126" s="50"/>
      <c r="B126" s="50"/>
      <c r="C126" s="50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</row>
    <row r="127" spans="1:38" ht="14.25" customHeight="1" x14ac:dyDescent="0.2">
      <c r="A127" s="50"/>
      <c r="B127" s="50"/>
      <c r="C127" s="50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</row>
    <row r="128" spans="1:38" ht="14.25" customHeight="1" x14ac:dyDescent="0.2">
      <c r="A128" s="50"/>
      <c r="B128" s="50"/>
      <c r="C128" s="50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</row>
    <row r="129" spans="1:38" ht="14.25" customHeight="1" x14ac:dyDescent="0.2">
      <c r="A129" s="50"/>
      <c r="B129" s="50"/>
      <c r="C129" s="50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</row>
    <row r="130" spans="1:38" ht="14.25" customHeight="1" x14ac:dyDescent="0.2">
      <c r="A130" s="50"/>
      <c r="B130" s="50"/>
      <c r="C130" s="50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</row>
    <row r="131" spans="1:38" ht="14.25" customHeight="1" x14ac:dyDescent="0.2">
      <c r="A131" s="50"/>
      <c r="B131" s="50"/>
      <c r="C131" s="50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111"/>
      <c r="AA131" s="111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</row>
    <row r="132" spans="1:38" ht="14.25" customHeight="1" x14ac:dyDescent="0.2">
      <c r="A132" s="50"/>
      <c r="B132" s="50"/>
      <c r="C132" s="50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</row>
    <row r="133" spans="1:38" ht="14.25" customHeight="1" x14ac:dyDescent="0.2">
      <c r="A133" s="50"/>
      <c r="B133" s="50"/>
      <c r="C133" s="50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113"/>
      <c r="AA133" s="113"/>
      <c r="AB133" s="114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</row>
    <row r="134" spans="1:38" ht="14.25" customHeight="1" x14ac:dyDescent="0.2">
      <c r="A134" s="50"/>
      <c r="B134" s="50"/>
      <c r="C134" s="50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3"/>
      <c r="AA134" s="113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</row>
    <row r="135" spans="1:38" ht="14.25" customHeight="1" x14ac:dyDescent="0.2">
      <c r="A135" s="50"/>
      <c r="B135" s="50"/>
      <c r="C135" s="50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115"/>
      <c r="AA135" s="115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</row>
    <row r="136" spans="1:38" ht="14.25" customHeight="1" x14ac:dyDescent="0.2">
      <c r="A136" s="50"/>
      <c r="B136" s="50"/>
      <c r="C136" s="50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113"/>
      <c r="AA136" s="113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</row>
    <row r="137" spans="1:38" ht="14.25" customHeight="1" x14ac:dyDescent="0.2">
      <c r="A137" s="50"/>
      <c r="B137" s="50"/>
      <c r="C137" s="50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113"/>
      <c r="AA137" s="113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</row>
    <row r="138" spans="1:38" ht="15" customHeight="1" x14ac:dyDescent="0.2">
      <c r="A138" s="50"/>
      <c r="B138" s="50"/>
      <c r="C138" s="50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113"/>
      <c r="AA138" s="113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</row>
    <row r="139" spans="1:38" ht="14.25" customHeight="1" x14ac:dyDescent="0.2">
      <c r="A139" s="50"/>
      <c r="B139" s="50"/>
      <c r="C139" s="50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</row>
    <row r="140" spans="1:38" ht="14.25" customHeight="1" x14ac:dyDescent="0.2">
      <c r="A140" s="50"/>
      <c r="B140" s="50"/>
      <c r="C140" s="50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6"/>
      <c r="AA140" s="116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</row>
    <row r="141" spans="1:38" ht="14.25" customHeight="1" x14ac:dyDescent="0.2">
      <c r="A141" s="50"/>
      <c r="B141" s="50"/>
      <c r="C141" s="50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</row>
    <row r="142" spans="1:38" ht="14.25" customHeight="1" x14ac:dyDescent="0.2">
      <c r="A142" s="50"/>
      <c r="B142" s="50"/>
      <c r="C142" s="50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</row>
    <row r="143" spans="1:38" ht="14.25" customHeight="1" x14ac:dyDescent="0.2">
      <c r="A143" s="50"/>
      <c r="B143" s="50"/>
      <c r="C143" s="50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</row>
    <row r="144" spans="1:38" ht="14.25" customHeight="1" x14ac:dyDescent="0.2">
      <c r="A144" s="50"/>
      <c r="B144" s="50"/>
      <c r="C144" s="50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</row>
    <row r="145" spans="1:38" ht="14.25" customHeight="1" x14ac:dyDescent="0.2">
      <c r="A145" s="50"/>
      <c r="B145" s="50"/>
      <c r="C145" s="50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</row>
    <row r="146" spans="1:38" ht="14.25" customHeight="1" x14ac:dyDescent="0.2">
      <c r="A146" s="50"/>
      <c r="B146" s="50"/>
      <c r="C146" s="50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</row>
    <row r="147" spans="1:38" ht="14.25" customHeight="1" x14ac:dyDescent="0.2">
      <c r="A147" s="50"/>
      <c r="B147" s="50"/>
      <c r="C147" s="50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</row>
    <row r="148" spans="1:38" ht="14.25" customHeight="1" x14ac:dyDescent="0.2">
      <c r="A148" s="50"/>
      <c r="B148" s="50"/>
      <c r="C148" s="50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</row>
    <row r="149" spans="1:38" ht="14.25" customHeight="1" x14ac:dyDescent="0.2">
      <c r="A149" s="50"/>
      <c r="B149" s="50"/>
      <c r="C149" s="50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</row>
    <row r="150" spans="1:38" ht="14.25" customHeight="1" x14ac:dyDescent="0.2">
      <c r="A150" s="50"/>
      <c r="B150" s="50"/>
      <c r="C150" s="50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</row>
    <row r="151" spans="1:38" ht="14.25" customHeight="1" x14ac:dyDescent="0.2">
      <c r="A151" s="50"/>
      <c r="B151" s="50"/>
      <c r="C151" s="50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</row>
    <row r="152" spans="1:38" ht="14.25" customHeight="1" x14ac:dyDescent="0.2">
      <c r="A152" s="50"/>
      <c r="B152" s="50"/>
      <c r="C152" s="50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116"/>
      <c r="AA152" s="116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</row>
    <row r="153" spans="1:38" ht="14.25" customHeight="1" x14ac:dyDescent="0.2">
      <c r="A153" s="50"/>
      <c r="B153" s="50"/>
      <c r="C153" s="50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</row>
    <row r="154" spans="1:38" ht="14.25" customHeight="1" x14ac:dyDescent="0.2">
      <c r="A154" s="50"/>
      <c r="B154" s="50"/>
      <c r="C154" s="50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114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</row>
    <row r="155" spans="1:38" ht="14.25" customHeight="1" x14ac:dyDescent="0.2">
      <c r="A155" s="50"/>
      <c r="B155" s="50"/>
      <c r="C155" s="50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83"/>
      <c r="AA155" s="83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</row>
    <row r="156" spans="1:38" ht="14.25" customHeight="1" x14ac:dyDescent="0.2">
      <c r="A156" s="50"/>
      <c r="B156" s="50"/>
      <c r="C156" s="50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</row>
    <row r="157" spans="1:38" ht="14.25" customHeight="1" x14ac:dyDescent="0.2">
      <c r="A157" s="50"/>
      <c r="B157" s="50"/>
      <c r="C157" s="50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83"/>
      <c r="AA157" s="83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</row>
    <row r="158" spans="1:38" ht="14.25" customHeight="1" x14ac:dyDescent="0.2">
      <c r="A158" s="50"/>
      <c r="B158" s="50"/>
      <c r="C158" s="50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</row>
    <row r="159" spans="1:38" ht="14.25" customHeight="1" x14ac:dyDescent="0.2">
      <c r="A159" s="50"/>
      <c r="B159" s="50"/>
      <c r="C159" s="50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83"/>
      <c r="AA159" s="83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</row>
    <row r="160" spans="1:38" ht="14.25" customHeight="1" x14ac:dyDescent="0.2">
      <c r="A160" s="50"/>
      <c r="B160" s="50"/>
      <c r="C160" s="50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116"/>
      <c r="AA160" s="116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</row>
    <row r="161" spans="1:38" ht="14.25" customHeight="1" x14ac:dyDescent="0.2">
      <c r="A161" s="50"/>
      <c r="B161" s="50"/>
      <c r="C161" s="50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</row>
    <row r="162" spans="1:38" ht="14.25" customHeight="1" x14ac:dyDescent="0.2">
      <c r="A162" s="50"/>
      <c r="B162" s="50"/>
      <c r="C162" s="5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</row>
    <row r="163" spans="1:38" ht="14.25" customHeight="1" x14ac:dyDescent="0.2">
      <c r="A163" s="50"/>
      <c r="B163" s="50"/>
      <c r="C163" s="50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83"/>
      <c r="AA163" s="83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</row>
    <row r="164" spans="1:38" ht="14.25" customHeight="1" x14ac:dyDescent="0.2">
      <c r="A164" s="50"/>
      <c r="B164" s="50"/>
      <c r="C164" s="5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</row>
    <row r="165" spans="1:38" ht="14.25" customHeight="1" x14ac:dyDescent="0.2">
      <c r="A165" s="50"/>
      <c r="B165" s="50"/>
      <c r="C165" s="50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83"/>
      <c r="AA165" s="83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</row>
    <row r="166" spans="1:38" ht="14.25" customHeight="1" x14ac:dyDescent="0.2">
      <c r="A166" s="50"/>
      <c r="B166" s="50"/>
      <c r="C166" s="50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</row>
    <row r="167" spans="1:38" ht="14.25" customHeight="1" x14ac:dyDescent="0.2">
      <c r="A167" s="50"/>
      <c r="B167" s="50"/>
      <c r="C167" s="50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83"/>
      <c r="AA167" s="83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</row>
    <row r="168" spans="1:38" ht="14.25" customHeight="1" x14ac:dyDescent="0.2">
      <c r="A168" s="50"/>
      <c r="B168" s="50"/>
      <c r="C168" s="50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</row>
    <row r="169" spans="1:38" ht="14.25" customHeight="1" x14ac:dyDescent="0.2">
      <c r="A169" s="50"/>
      <c r="B169" s="50"/>
      <c r="C169" s="50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83"/>
      <c r="AA169" s="83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</row>
    <row r="170" spans="1:38" ht="14.25" customHeight="1" x14ac:dyDescent="0.2">
      <c r="A170" s="50"/>
      <c r="B170" s="50"/>
      <c r="C170" s="50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</row>
    <row r="171" spans="1:38" ht="14.25" customHeight="1" x14ac:dyDescent="0.2">
      <c r="A171" s="50"/>
      <c r="B171" s="50"/>
      <c r="C171" s="50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</row>
    <row r="172" spans="1:38" ht="14.25" customHeight="1" x14ac:dyDescent="0.2">
      <c r="A172" s="50"/>
      <c r="B172" s="50"/>
      <c r="C172" s="5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</row>
    <row r="173" spans="1:38" ht="14.25" customHeight="1" x14ac:dyDescent="0.2">
      <c r="A173" s="50"/>
      <c r="B173" s="50"/>
      <c r="C173" s="50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83"/>
      <c r="AA173" s="83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</row>
    <row r="174" spans="1:38" ht="14.25" customHeight="1" x14ac:dyDescent="0.2">
      <c r="A174" s="50"/>
      <c r="B174" s="50"/>
      <c r="C174" s="50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</row>
    <row r="175" spans="1:38" ht="14.25" customHeight="1" x14ac:dyDescent="0.2">
      <c r="A175" s="50"/>
      <c r="B175" s="50"/>
      <c r="C175" s="50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83"/>
      <c r="AA175" s="83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</row>
    <row r="176" spans="1:38" ht="14.25" customHeight="1" x14ac:dyDescent="0.2">
      <c r="A176" s="50"/>
      <c r="B176" s="50"/>
      <c r="C176" s="50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83"/>
      <c r="AA176" s="83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</row>
    <row r="177" spans="1:38" ht="14.25" customHeight="1" x14ac:dyDescent="0.2">
      <c r="A177" s="50"/>
      <c r="B177" s="50"/>
      <c r="C177" s="50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83"/>
      <c r="AA177" s="83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</row>
    <row r="178" spans="1:38" ht="14.25" customHeight="1" x14ac:dyDescent="0.2">
      <c r="A178" s="50"/>
      <c r="B178" s="50"/>
      <c r="C178" s="50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83"/>
      <c r="AA178" s="83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</row>
    <row r="179" spans="1:38" ht="14.25" customHeight="1" x14ac:dyDescent="0.2">
      <c r="A179" s="50"/>
      <c r="B179" s="50"/>
      <c r="C179" s="50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83"/>
      <c r="AA179" s="83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</row>
    <row r="180" spans="1:38" ht="14.25" customHeight="1" x14ac:dyDescent="0.2">
      <c r="A180" s="50"/>
      <c r="B180" s="50"/>
      <c r="C180" s="50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83"/>
      <c r="AA180" s="83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</row>
    <row r="181" spans="1:38" ht="14.25" customHeight="1" x14ac:dyDescent="0.2">
      <c r="A181" s="50"/>
      <c r="B181" s="50"/>
      <c r="C181" s="50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83"/>
      <c r="AA181" s="83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</row>
    <row r="182" spans="1:38" ht="14.25" customHeight="1" x14ac:dyDescent="0.2">
      <c r="A182" s="50"/>
      <c r="B182" s="50"/>
      <c r="C182" s="50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83"/>
      <c r="AA182" s="83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</row>
    <row r="183" spans="1:38" ht="14.25" customHeight="1" x14ac:dyDescent="0.2">
      <c r="A183" s="50"/>
      <c r="B183" s="50"/>
      <c r="C183" s="50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83"/>
      <c r="AA183" s="83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</row>
    <row r="184" spans="1:38" ht="14.25" customHeight="1" x14ac:dyDescent="0.2">
      <c r="A184" s="50"/>
      <c r="B184" s="50"/>
      <c r="C184" s="50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</row>
    <row r="185" spans="1:38" ht="14.25" customHeight="1" x14ac:dyDescent="0.2">
      <c r="A185" s="50"/>
      <c r="B185" s="50"/>
      <c r="C185" s="50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116"/>
      <c r="AA185" s="116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</row>
    <row r="186" spans="1:38" ht="14.25" customHeight="1" x14ac:dyDescent="0.2">
      <c r="A186" s="50"/>
      <c r="B186" s="50"/>
      <c r="C186" s="50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</row>
    <row r="187" spans="1:38" ht="14.25" customHeight="1" x14ac:dyDescent="0.2">
      <c r="A187" s="50"/>
      <c r="B187" s="50"/>
      <c r="C187" s="50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113"/>
      <c r="AA187" s="113"/>
      <c r="AB187" s="114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</row>
    <row r="188" spans="1:38" ht="14.25" customHeight="1" x14ac:dyDescent="0.2">
      <c r="A188" s="50"/>
      <c r="B188" s="50"/>
      <c r="C188" s="50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113"/>
      <c r="AA188" s="113"/>
      <c r="AB188" s="114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</row>
    <row r="189" spans="1:38" ht="14.25" customHeight="1" x14ac:dyDescent="0.2">
      <c r="A189" s="50"/>
      <c r="B189" s="50"/>
      <c r="C189" s="50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113"/>
      <c r="AA189" s="113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</row>
    <row r="190" spans="1:38" ht="14.25" customHeight="1" x14ac:dyDescent="0.2">
      <c r="A190" s="50"/>
      <c r="B190" s="50"/>
      <c r="C190" s="50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113"/>
      <c r="AA190" s="113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</row>
    <row r="191" spans="1:38" ht="14.25" customHeight="1" x14ac:dyDescent="0.2">
      <c r="A191" s="50"/>
      <c r="B191" s="50"/>
      <c r="C191" s="50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</row>
    <row r="192" spans="1:38" ht="14.25" customHeight="1" x14ac:dyDescent="0.2">
      <c r="A192" s="50"/>
      <c r="B192" s="50"/>
      <c r="C192" s="50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116"/>
      <c r="AA192" s="116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</row>
    <row r="193" spans="1:38" ht="14.25" customHeight="1" x14ac:dyDescent="0.2">
      <c r="A193" s="50"/>
      <c r="B193" s="50"/>
      <c r="C193" s="50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</row>
    <row r="194" spans="1:38" ht="14.25" customHeight="1" x14ac:dyDescent="0.2">
      <c r="A194" s="50"/>
      <c r="B194" s="50"/>
      <c r="C194" s="50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</row>
    <row r="195" spans="1:38" ht="14.25" customHeight="1" x14ac:dyDescent="0.2">
      <c r="A195" s="50"/>
      <c r="B195" s="50"/>
      <c r="C195" s="50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</row>
    <row r="196" spans="1:38" ht="14.25" customHeight="1" x14ac:dyDescent="0.2">
      <c r="A196" s="50"/>
      <c r="B196" s="50"/>
      <c r="C196" s="50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</row>
    <row r="197" spans="1:38" ht="14.25" customHeight="1" x14ac:dyDescent="0.2">
      <c r="A197" s="50"/>
      <c r="B197" s="50"/>
      <c r="C197" s="50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</row>
    <row r="198" spans="1:38" ht="14.25" customHeight="1" x14ac:dyDescent="0.2">
      <c r="A198" s="50"/>
      <c r="B198" s="50"/>
      <c r="C198" s="50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</row>
    <row r="199" spans="1:38" ht="14.25" customHeight="1" x14ac:dyDescent="0.2">
      <c r="A199" s="50"/>
      <c r="B199" s="50"/>
      <c r="C199" s="50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</row>
    <row r="200" spans="1:38" ht="14.25" customHeight="1" x14ac:dyDescent="0.2">
      <c r="A200" s="50"/>
      <c r="B200" s="50"/>
      <c r="C200" s="50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108"/>
      <c r="AA200" s="108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</row>
    <row r="201" spans="1:38" ht="14.25" customHeight="1" x14ac:dyDescent="0.2">
      <c r="A201" s="50"/>
      <c r="B201" s="50"/>
      <c r="C201" s="50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108"/>
      <c r="AA201" s="108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</row>
    <row r="202" spans="1:38" ht="14.25" customHeight="1" x14ac:dyDescent="0.2">
      <c r="A202" s="50"/>
      <c r="B202" s="50"/>
      <c r="C202" s="50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115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</row>
    <row r="203" spans="1:38" ht="14.25" customHeight="1" x14ac:dyDescent="0.2">
      <c r="A203" s="50"/>
      <c r="B203" s="50"/>
      <c r="C203" s="50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</row>
    <row r="204" spans="1:38" ht="14.25" customHeight="1" x14ac:dyDescent="0.2">
      <c r="A204" s="50"/>
      <c r="B204" s="50"/>
      <c r="C204" s="50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</row>
    <row r="205" spans="1:38" ht="14.25" customHeight="1" x14ac:dyDescent="0.2">
      <c r="A205" s="50"/>
      <c r="B205" s="50"/>
      <c r="C205" s="50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108"/>
      <c r="AA205" s="108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</row>
    <row r="206" spans="1:38" ht="14.25" customHeight="1" x14ac:dyDescent="0.2">
      <c r="A206" s="50"/>
      <c r="B206" s="50"/>
      <c r="C206" s="50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108"/>
      <c r="AA206" s="108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</row>
    <row r="207" spans="1:38" ht="14.25" customHeight="1" x14ac:dyDescent="0.2">
      <c r="A207" s="50"/>
      <c r="B207" s="50"/>
      <c r="C207" s="50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</row>
    <row r="208" spans="1:38" ht="14.25" customHeight="1" x14ac:dyDescent="0.2">
      <c r="A208" s="50"/>
      <c r="B208" s="50"/>
      <c r="C208" s="50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</row>
    <row r="209" spans="1:38" ht="14.25" customHeight="1" x14ac:dyDescent="0.2">
      <c r="A209" s="50"/>
      <c r="B209" s="50"/>
      <c r="C209" s="50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111"/>
      <c r="AA209" s="111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</row>
    <row r="210" spans="1:38" ht="14.25" customHeight="1" x14ac:dyDescent="0.2">
      <c r="A210" s="50"/>
      <c r="B210" s="50"/>
      <c r="C210" s="5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</row>
    <row r="211" spans="1:38" ht="14.25" customHeight="1" x14ac:dyDescent="0.2">
      <c r="A211" s="50"/>
      <c r="B211" s="50"/>
      <c r="C211" s="50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113"/>
      <c r="AA211" s="113"/>
      <c r="AB211" s="110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</row>
    <row r="212" spans="1:38" ht="14.25" customHeight="1" x14ac:dyDescent="0.2">
      <c r="A212" s="50"/>
      <c r="B212" s="50"/>
      <c r="C212" s="5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113"/>
      <c r="AA212" s="113"/>
      <c r="AB212" s="110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</row>
    <row r="213" spans="1:38" ht="14.25" customHeight="1" x14ac:dyDescent="0.2">
      <c r="A213" s="50"/>
      <c r="B213" s="50"/>
      <c r="C213" s="50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113"/>
      <c r="AA213" s="113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</row>
    <row r="214" spans="1:38" ht="14.25" customHeight="1" x14ac:dyDescent="0.2">
      <c r="A214" s="50"/>
      <c r="B214" s="50"/>
      <c r="C214" s="5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113"/>
      <c r="AA214" s="113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</row>
    <row r="215" spans="1:38" ht="14.25" customHeight="1" x14ac:dyDescent="0.2">
      <c r="A215" s="50"/>
      <c r="B215" s="50"/>
      <c r="C215" s="50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</row>
    <row r="216" spans="1:38" ht="14.25" customHeight="1" x14ac:dyDescent="0.2">
      <c r="A216" s="50"/>
      <c r="B216" s="50"/>
      <c r="C216" s="5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116"/>
      <c r="AA216" s="116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</row>
    <row r="217" spans="1:38" ht="14.25" customHeight="1" x14ac:dyDescent="0.2">
      <c r="A217" s="50"/>
      <c r="B217" s="50"/>
      <c r="C217" s="50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116"/>
      <c r="AA217" s="116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</row>
    <row r="218" spans="1:38" ht="14.25" customHeight="1" x14ac:dyDescent="0.2">
      <c r="A218" s="50"/>
      <c r="B218" s="50"/>
      <c r="C218" s="50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113"/>
      <c r="AA218" s="113"/>
      <c r="AB218" s="110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</row>
    <row r="219" spans="1:38" ht="14.25" customHeight="1" x14ac:dyDescent="0.2">
      <c r="A219" s="50"/>
      <c r="B219" s="50"/>
      <c r="C219" s="50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113"/>
      <c r="AA219" s="113"/>
      <c r="AB219" s="110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</row>
    <row r="220" spans="1:38" ht="14.25" customHeight="1" x14ac:dyDescent="0.2">
      <c r="A220" s="50"/>
      <c r="B220" s="50"/>
      <c r="C220" s="50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113"/>
      <c r="AA220" s="113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</row>
    <row r="221" spans="1:38" ht="14.25" customHeight="1" x14ac:dyDescent="0.2">
      <c r="A221" s="50"/>
      <c r="B221" s="50"/>
      <c r="C221" s="50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115"/>
      <c r="AA221" s="115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</row>
    <row r="222" spans="1:38" ht="14.25" customHeight="1" x14ac:dyDescent="0.2">
      <c r="A222" s="50"/>
      <c r="B222" s="50"/>
      <c r="C222" s="50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</row>
    <row r="223" spans="1:38" ht="14.25" customHeight="1" x14ac:dyDescent="0.2">
      <c r="A223" s="50"/>
      <c r="B223" s="50"/>
      <c r="C223" s="50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117"/>
      <c r="AA223" s="117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</row>
    <row r="224" spans="1:38" ht="14.25" customHeight="1" x14ac:dyDescent="0.2">
      <c r="A224" s="50"/>
      <c r="B224" s="50"/>
      <c r="C224" s="50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118"/>
      <c r="AA224" s="118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</row>
    <row r="225" spans="1:38" ht="14.25" customHeight="1" x14ac:dyDescent="0.2">
      <c r="A225" s="50"/>
      <c r="B225" s="50"/>
      <c r="C225" s="50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113"/>
      <c r="AA225" s="113"/>
      <c r="AB225" s="110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</row>
    <row r="226" spans="1:38" ht="14.25" customHeight="1" x14ac:dyDescent="0.2">
      <c r="A226" s="50"/>
      <c r="B226" s="50"/>
      <c r="C226" s="50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113"/>
      <c r="AA226" s="113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</row>
    <row r="227" spans="1:38" ht="14.25" customHeight="1" x14ac:dyDescent="0.2">
      <c r="A227" s="50"/>
      <c r="B227" s="50"/>
      <c r="C227" s="50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113"/>
      <c r="AA227" s="113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</row>
    <row r="228" spans="1:38" ht="14.25" customHeight="1" x14ac:dyDescent="0.2">
      <c r="A228" s="50"/>
      <c r="B228" s="50"/>
      <c r="C228" s="50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113"/>
      <c r="AA228" s="113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</row>
    <row r="229" spans="1:38" ht="14.25" customHeight="1" x14ac:dyDescent="0.2">
      <c r="A229" s="50"/>
      <c r="B229" s="50"/>
      <c r="C229" s="50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113"/>
      <c r="AA229" s="113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</row>
    <row r="230" spans="1:38" ht="14.25" customHeight="1" x14ac:dyDescent="0.2">
      <c r="A230" s="50"/>
      <c r="B230" s="50"/>
      <c r="C230" s="50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113"/>
      <c r="AA230" s="113"/>
      <c r="AB230" s="110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</row>
    <row r="231" spans="1:38" ht="14.25" customHeight="1" x14ac:dyDescent="0.2">
      <c r="A231" s="50"/>
      <c r="B231" s="50"/>
      <c r="C231" s="50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113"/>
      <c r="AA231" s="113"/>
      <c r="AB231" s="110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</row>
    <row r="232" spans="1:38" ht="14.25" customHeight="1" x14ac:dyDescent="0.2">
      <c r="A232" s="50"/>
      <c r="B232" s="50"/>
      <c r="C232" s="50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115"/>
      <c r="AA232" s="115"/>
      <c r="AB232" s="110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</row>
    <row r="233" spans="1:38" ht="14.25" customHeight="1" x14ac:dyDescent="0.2">
      <c r="A233" s="50"/>
      <c r="B233" s="50"/>
      <c r="C233" s="50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118"/>
      <c r="AA233" s="118"/>
      <c r="AB233" s="110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</row>
    <row r="234" spans="1:38" ht="14.25" customHeight="1" x14ac:dyDescent="0.2">
      <c r="A234" s="50"/>
      <c r="B234" s="50"/>
      <c r="C234" s="50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119"/>
      <c r="AA234" s="119"/>
      <c r="AB234" s="110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</row>
    <row r="235" spans="1:38" ht="14.25" customHeight="1" x14ac:dyDescent="0.2">
      <c r="A235" s="50"/>
      <c r="B235" s="50"/>
      <c r="C235" s="50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108"/>
      <c r="AA235" s="108"/>
      <c r="AB235" s="110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</row>
    <row r="236" spans="1:38" ht="14.25" customHeight="1" x14ac:dyDescent="0.2">
      <c r="A236" s="50"/>
      <c r="B236" s="50"/>
      <c r="C236" s="50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115"/>
      <c r="AA236" s="115"/>
      <c r="AB236" s="110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</row>
    <row r="237" spans="1:38" ht="14.25" customHeight="1" x14ac:dyDescent="0.2">
      <c r="A237" s="50"/>
      <c r="B237" s="50"/>
      <c r="C237" s="50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120"/>
      <c r="AA237" s="120"/>
      <c r="AB237" s="110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</row>
    <row r="238" spans="1:38" ht="14.25" customHeight="1" x14ac:dyDescent="0.2">
      <c r="A238" s="50"/>
      <c r="B238" s="50"/>
      <c r="C238" s="50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120"/>
      <c r="AA238" s="120"/>
      <c r="AB238" s="110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</row>
    <row r="239" spans="1:38" ht="14.25" customHeight="1" x14ac:dyDescent="0.2">
      <c r="A239" s="50"/>
      <c r="B239" s="50"/>
      <c r="C239" s="50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115"/>
      <c r="AA239" s="115"/>
      <c r="AB239" s="110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</row>
    <row r="240" spans="1:38" ht="14.25" customHeight="1" x14ac:dyDescent="0.2">
      <c r="A240" s="50"/>
      <c r="B240" s="50"/>
      <c r="C240" s="50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121"/>
      <c r="AA240" s="121"/>
      <c r="AB240" s="114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</row>
    <row r="241" spans="1:38" ht="14.25" customHeight="1" x14ac:dyDescent="0.2">
      <c r="A241" s="50"/>
      <c r="B241" s="50"/>
      <c r="C241" s="50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121"/>
      <c r="AA241" s="12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</row>
    <row r="242" spans="1:38" ht="14.25" customHeight="1" x14ac:dyDescent="0.2">
      <c r="A242" s="50"/>
      <c r="B242" s="50"/>
      <c r="C242" s="50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122"/>
      <c r="AA242" s="122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</row>
    <row r="243" spans="1:38" ht="14.25" customHeight="1" x14ac:dyDescent="0.2">
      <c r="A243" s="50"/>
      <c r="B243" s="50"/>
      <c r="C243" s="50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123"/>
      <c r="AA243" s="123"/>
      <c r="AB243" s="110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</row>
    <row r="244" spans="1:38" ht="14.25" customHeight="1" x14ac:dyDescent="0.2">
      <c r="A244" s="50"/>
      <c r="B244" s="50"/>
      <c r="C244" s="50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124"/>
      <c r="AA244" s="124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</row>
    <row r="245" spans="1:38" ht="14.25" customHeight="1" x14ac:dyDescent="0.2">
      <c r="A245" s="50"/>
      <c r="B245" s="50"/>
      <c r="C245" s="50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125"/>
      <c r="AA245" s="125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</row>
    <row r="246" spans="1:38" ht="14.25" customHeight="1" x14ac:dyDescent="0.2">
      <c r="A246" s="50"/>
      <c r="B246" s="50"/>
      <c r="C246" s="50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124"/>
      <c r="AA246" s="124"/>
      <c r="AB246" s="108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</row>
    <row r="247" spans="1:38" ht="14.25" customHeight="1" x14ac:dyDescent="0.2">
      <c r="A247" s="50"/>
      <c r="B247" s="50"/>
      <c r="C247" s="50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124"/>
      <c r="AA247" s="124"/>
      <c r="AB247" s="108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</row>
    <row r="248" spans="1:38" ht="14.25" customHeight="1" x14ac:dyDescent="0.2">
      <c r="A248" s="50"/>
      <c r="B248" s="50"/>
      <c r="C248" s="50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124"/>
      <c r="AA248" s="124"/>
      <c r="AB248" s="108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</row>
    <row r="249" spans="1:38" ht="14.25" customHeight="1" x14ac:dyDescent="0.2">
      <c r="A249" s="50"/>
      <c r="B249" s="50"/>
      <c r="C249" s="50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124"/>
      <c r="AA249" s="124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</row>
    <row r="250" spans="1:38" ht="14.25" customHeight="1" x14ac:dyDescent="0.2">
      <c r="A250" s="50"/>
      <c r="B250" s="50"/>
      <c r="C250" s="50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124"/>
      <c r="AA250" s="124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</row>
    <row r="251" spans="1:38" ht="14.25" customHeight="1" x14ac:dyDescent="0.2">
      <c r="A251" s="50"/>
      <c r="B251" s="50"/>
      <c r="C251" s="50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125"/>
      <c r="AA251" s="125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</row>
    <row r="252" spans="1:38" ht="14.25" customHeight="1" x14ac:dyDescent="0.2">
      <c r="A252" s="50"/>
      <c r="B252" s="50"/>
      <c r="C252" s="50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124"/>
      <c r="AA252" s="124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</row>
    <row r="253" spans="1:38" ht="14.25" customHeight="1" x14ac:dyDescent="0.2">
      <c r="A253" s="50"/>
      <c r="B253" s="50"/>
      <c r="C253" s="50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115"/>
      <c r="AA253" s="115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</row>
    <row r="254" spans="1:38" ht="14.25" customHeight="1" x14ac:dyDescent="0.2">
      <c r="A254" s="50"/>
      <c r="B254" s="50"/>
      <c r="C254" s="50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113"/>
      <c r="AA254" s="113"/>
      <c r="AB254" s="110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</row>
    <row r="255" spans="1:38" ht="14.25" customHeight="1" x14ac:dyDescent="0.2">
      <c r="A255" s="50"/>
      <c r="B255" s="50"/>
      <c r="C255" s="50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113"/>
      <c r="AA255" s="113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</row>
    <row r="256" spans="1:38" ht="14.25" customHeight="1" x14ac:dyDescent="0.2">
      <c r="A256" s="50"/>
      <c r="B256" s="50"/>
      <c r="C256" s="50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113"/>
      <c r="AA256" s="113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</row>
    <row r="257" spans="1:38" ht="14.25" customHeight="1" x14ac:dyDescent="0.2">
      <c r="A257" s="50"/>
      <c r="B257" s="50"/>
      <c r="C257" s="50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113"/>
      <c r="AA257" s="113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</row>
    <row r="258" spans="1:38" ht="14.25" customHeight="1" x14ac:dyDescent="0.2">
      <c r="A258" s="50"/>
      <c r="B258" s="50"/>
      <c r="C258" s="50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113"/>
      <c r="AA258" s="113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</row>
    <row r="259" spans="1:38" ht="14.25" customHeight="1" x14ac:dyDescent="0.2">
      <c r="A259" s="50"/>
      <c r="B259" s="50"/>
      <c r="C259" s="50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113"/>
      <c r="AA259" s="113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</row>
    <row r="260" spans="1:38" ht="14.25" customHeight="1" x14ac:dyDescent="0.2">
      <c r="A260" s="50"/>
      <c r="B260" s="50"/>
      <c r="C260" s="50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115"/>
      <c r="AA260" s="115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</row>
    <row r="261" spans="1:38" ht="14.25" customHeight="1" x14ac:dyDescent="0.2">
      <c r="A261" s="50"/>
      <c r="B261" s="50"/>
      <c r="C261" s="50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126"/>
      <c r="AA261" s="126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</row>
    <row r="262" spans="1:38" ht="14.25" customHeight="1" x14ac:dyDescent="0.2">
      <c r="A262" s="50"/>
      <c r="B262" s="50"/>
      <c r="C262" s="50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126"/>
      <c r="AA262" s="126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</row>
    <row r="263" spans="1:38" ht="14.25" customHeight="1" x14ac:dyDescent="0.2">
      <c r="A263" s="50"/>
      <c r="B263" s="50"/>
      <c r="C263" s="50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110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</row>
    <row r="264" spans="1:38" ht="14.25" customHeight="1" x14ac:dyDescent="0.2">
      <c r="A264" s="50"/>
      <c r="B264" s="50"/>
      <c r="C264" s="50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</row>
    <row r="265" spans="1:38" ht="14.25" customHeight="1" x14ac:dyDescent="0.2">
      <c r="A265" s="50"/>
      <c r="B265" s="50"/>
      <c r="C265" s="50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</row>
    <row r="266" spans="1:38" ht="14.25" customHeight="1" x14ac:dyDescent="0.2">
      <c r="A266" s="50"/>
      <c r="B266" s="50"/>
      <c r="C266" s="50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</row>
    <row r="267" spans="1:38" ht="14.25" customHeight="1" x14ac:dyDescent="0.2">
      <c r="A267" s="50"/>
      <c r="B267" s="50"/>
      <c r="C267" s="50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</row>
    <row r="268" spans="1:38" ht="14.25" customHeight="1" x14ac:dyDescent="0.2">
      <c r="A268" s="50"/>
      <c r="B268" s="50"/>
      <c r="C268" s="50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</row>
    <row r="269" spans="1:38" ht="14.25" customHeight="1" x14ac:dyDescent="0.2">
      <c r="A269" s="50"/>
      <c r="B269" s="50"/>
      <c r="C269" s="50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</row>
    <row r="270" spans="1:38" ht="14.25" customHeight="1" x14ac:dyDescent="0.2">
      <c r="A270" s="50"/>
      <c r="B270" s="50"/>
      <c r="C270" s="50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</row>
    <row r="271" spans="1:38" ht="14.25" customHeight="1" x14ac:dyDescent="0.2">
      <c r="A271" s="50"/>
      <c r="B271" s="50"/>
      <c r="C271" s="50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</row>
    <row r="272" spans="1:38" ht="14.25" customHeight="1" x14ac:dyDescent="0.2">
      <c r="A272" s="50"/>
      <c r="B272" s="50"/>
      <c r="C272" s="50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</row>
    <row r="273" spans="1:38" ht="14.25" customHeight="1" x14ac:dyDescent="0.2">
      <c r="A273" s="50"/>
      <c r="B273" s="50"/>
      <c r="C273" s="50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</row>
    <row r="274" spans="1:38" ht="14.25" customHeight="1" x14ac:dyDescent="0.2">
      <c r="A274" s="50"/>
      <c r="B274" s="50"/>
      <c r="C274" s="50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</row>
    <row r="275" spans="1:38" ht="14.25" customHeight="1" x14ac:dyDescent="0.2">
      <c r="A275" s="50"/>
      <c r="B275" s="50"/>
      <c r="C275" s="50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</row>
    <row r="276" spans="1:38" ht="14.25" customHeight="1" x14ac:dyDescent="0.2">
      <c r="A276" s="50"/>
      <c r="B276" s="50"/>
      <c r="C276" s="50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</row>
    <row r="277" spans="1:38" ht="14.25" customHeight="1" x14ac:dyDescent="0.2">
      <c r="A277" s="50"/>
      <c r="B277" s="50"/>
      <c r="C277" s="50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</row>
    <row r="278" spans="1:38" ht="14.25" customHeight="1" x14ac:dyDescent="0.2">
      <c r="A278" s="50"/>
      <c r="B278" s="50"/>
      <c r="C278" s="50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</row>
    <row r="279" spans="1:38" ht="14.25" customHeight="1" x14ac:dyDescent="0.2">
      <c r="A279" s="50"/>
      <c r="B279" s="50"/>
      <c r="C279" s="50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</row>
    <row r="280" spans="1:38" ht="14.25" customHeight="1" x14ac:dyDescent="0.2">
      <c r="A280" s="50"/>
      <c r="B280" s="50"/>
      <c r="C280" s="50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</row>
    <row r="281" spans="1:38" ht="14.25" customHeight="1" x14ac:dyDescent="0.2">
      <c r="A281" s="50"/>
      <c r="B281" s="50"/>
      <c r="C281" s="50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</row>
    <row r="282" spans="1:38" ht="14.25" customHeight="1" x14ac:dyDescent="0.2">
      <c r="A282" s="50"/>
      <c r="B282" s="50"/>
      <c r="C282" s="50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</row>
    <row r="283" spans="1:38" ht="14.25" customHeight="1" x14ac:dyDescent="0.2">
      <c r="A283" s="50"/>
      <c r="B283" s="50"/>
      <c r="C283" s="50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</row>
    <row r="284" spans="1:38" ht="14.25" customHeight="1" x14ac:dyDescent="0.2">
      <c r="A284" s="50"/>
      <c r="B284" s="50"/>
      <c r="C284" s="50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</row>
    <row r="285" spans="1:38" ht="14.25" customHeight="1" x14ac:dyDescent="0.2">
      <c r="A285" s="50"/>
      <c r="B285" s="50"/>
      <c r="C285" s="50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</row>
    <row r="286" spans="1:38" ht="14.25" customHeight="1" x14ac:dyDescent="0.2">
      <c r="A286" s="50"/>
      <c r="B286" s="50"/>
      <c r="C286" s="50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</row>
    <row r="287" spans="1:38" ht="14.25" customHeight="1" x14ac:dyDescent="0.2">
      <c r="A287" s="50"/>
      <c r="B287" s="50"/>
      <c r="C287" s="50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</row>
    <row r="288" spans="1:38" ht="14.25" customHeight="1" x14ac:dyDescent="0.2">
      <c r="A288" s="50"/>
      <c r="B288" s="50"/>
      <c r="C288" s="50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</row>
    <row r="289" spans="1:38" ht="14.25" customHeight="1" x14ac:dyDescent="0.2">
      <c r="A289" s="50"/>
      <c r="B289" s="50"/>
      <c r="C289" s="50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</row>
    <row r="290" spans="1:38" ht="14.25" customHeight="1" x14ac:dyDescent="0.2">
      <c r="A290" s="50"/>
      <c r="B290" s="50"/>
      <c r="C290" s="50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</row>
    <row r="291" spans="1:38" ht="14.25" customHeight="1" x14ac:dyDescent="0.2">
      <c r="A291" s="50"/>
      <c r="B291" s="50"/>
      <c r="C291" s="50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</row>
    <row r="292" spans="1:38" ht="14.25" customHeight="1" x14ac:dyDescent="0.2">
      <c r="A292" s="50"/>
      <c r="B292" s="50"/>
      <c r="C292" s="50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</row>
    <row r="293" spans="1:38" ht="14.25" customHeight="1" x14ac:dyDescent="0.2">
      <c r="A293" s="50"/>
      <c r="B293" s="50"/>
      <c r="C293" s="50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</row>
    <row r="294" spans="1:38" ht="14.25" customHeight="1" x14ac:dyDescent="0.2">
      <c r="A294" s="50"/>
      <c r="B294" s="50"/>
      <c r="C294" s="50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</row>
    <row r="295" spans="1:38" ht="14.25" customHeight="1" x14ac:dyDescent="0.2">
      <c r="A295" s="50"/>
      <c r="B295" s="50"/>
      <c r="C295" s="50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</row>
    <row r="296" spans="1:38" ht="14.25" customHeight="1" x14ac:dyDescent="0.2">
      <c r="A296" s="50"/>
      <c r="B296" s="50"/>
      <c r="C296" s="50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</row>
    <row r="297" spans="1:38" ht="14.25" customHeight="1" x14ac:dyDescent="0.2">
      <c r="A297" s="50"/>
      <c r="B297" s="50"/>
      <c r="C297" s="50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</row>
    <row r="298" spans="1:38" ht="14.25" customHeight="1" x14ac:dyDescent="0.2">
      <c r="A298" s="50"/>
      <c r="B298" s="50"/>
      <c r="C298" s="50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</row>
    <row r="299" spans="1:38" ht="14.25" customHeight="1" x14ac:dyDescent="0.2">
      <c r="A299" s="50"/>
      <c r="B299" s="50"/>
      <c r="C299" s="50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</row>
    <row r="300" spans="1:38" ht="14.25" customHeight="1" x14ac:dyDescent="0.2">
      <c r="A300" s="50"/>
      <c r="B300" s="50"/>
      <c r="C300" s="50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</row>
    <row r="301" spans="1:38" ht="14.25" customHeight="1" x14ac:dyDescent="0.2">
      <c r="A301" s="50"/>
      <c r="B301" s="50"/>
      <c r="C301" s="50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</row>
    <row r="302" spans="1:38" ht="14.25" customHeight="1" x14ac:dyDescent="0.2">
      <c r="A302" s="50"/>
      <c r="B302" s="50"/>
      <c r="C302" s="50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</row>
    <row r="303" spans="1:38" ht="14.25" customHeight="1" x14ac:dyDescent="0.2">
      <c r="A303" s="50"/>
      <c r="B303" s="50"/>
      <c r="C303" s="50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</row>
    <row r="304" spans="1:38" ht="14.25" customHeight="1" x14ac:dyDescent="0.2">
      <c r="A304" s="50"/>
      <c r="B304" s="50"/>
      <c r="C304" s="50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</row>
    <row r="305" spans="1:38" ht="14.25" customHeight="1" x14ac:dyDescent="0.2">
      <c r="A305" s="50"/>
      <c r="B305" s="50"/>
      <c r="C305" s="50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</row>
    <row r="306" spans="1:38" ht="14.25" customHeight="1" x14ac:dyDescent="0.2">
      <c r="A306" s="50"/>
      <c r="B306" s="50"/>
      <c r="C306" s="50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</row>
    <row r="307" spans="1:38" ht="14.25" customHeight="1" x14ac:dyDescent="0.2">
      <c r="A307" s="50"/>
      <c r="B307" s="50"/>
      <c r="C307" s="50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</row>
    <row r="308" spans="1:38" ht="14.25" customHeight="1" x14ac:dyDescent="0.2">
      <c r="A308" s="50"/>
      <c r="B308" s="50"/>
      <c r="C308" s="50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</row>
    <row r="309" spans="1:38" ht="14.25" customHeight="1" x14ac:dyDescent="0.2">
      <c r="A309" s="50"/>
      <c r="B309" s="50"/>
      <c r="C309" s="50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</row>
    <row r="310" spans="1:38" ht="14.25" customHeight="1" x14ac:dyDescent="0.2">
      <c r="A310" s="50"/>
      <c r="B310" s="50"/>
      <c r="C310" s="50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</row>
    <row r="311" spans="1:38" ht="14.25" customHeight="1" x14ac:dyDescent="0.2">
      <c r="A311" s="50"/>
      <c r="B311" s="50"/>
      <c r="C311" s="50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</row>
    <row r="312" spans="1:38" ht="14.25" customHeight="1" x14ac:dyDescent="0.2">
      <c r="A312" s="50"/>
      <c r="B312" s="50"/>
      <c r="C312" s="50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</row>
    <row r="313" spans="1:38" ht="14.25" customHeight="1" x14ac:dyDescent="0.2">
      <c r="A313" s="50"/>
      <c r="B313" s="50"/>
      <c r="C313" s="50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</row>
    <row r="314" spans="1:38" ht="14.25" customHeight="1" x14ac:dyDescent="0.2">
      <c r="A314" s="50"/>
      <c r="B314" s="50"/>
      <c r="C314" s="50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</row>
    <row r="315" spans="1:38" ht="14.25" customHeight="1" x14ac:dyDescent="0.2">
      <c r="A315" s="50"/>
      <c r="B315" s="50"/>
      <c r="C315" s="50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</row>
    <row r="316" spans="1:38" ht="14.25" customHeight="1" x14ac:dyDescent="0.2">
      <c r="A316" s="50"/>
      <c r="B316" s="50"/>
      <c r="C316" s="50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</row>
    <row r="317" spans="1:38" ht="14.25" customHeight="1" x14ac:dyDescent="0.2">
      <c r="A317" s="50"/>
      <c r="B317" s="50"/>
      <c r="C317" s="50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</row>
    <row r="318" spans="1:38" ht="14.25" customHeight="1" x14ac:dyDescent="0.2">
      <c r="A318" s="50"/>
      <c r="B318" s="50"/>
      <c r="C318" s="50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</row>
    <row r="319" spans="1:38" ht="14.25" customHeight="1" x14ac:dyDescent="0.2">
      <c r="A319" s="50"/>
      <c r="B319" s="50"/>
      <c r="C319" s="50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</row>
    <row r="320" spans="1:38" ht="14.25" customHeight="1" x14ac:dyDescent="0.2">
      <c r="A320" s="50"/>
      <c r="B320" s="50"/>
      <c r="C320" s="50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</row>
    <row r="321" spans="1:38" ht="14.25" customHeight="1" x14ac:dyDescent="0.2">
      <c r="A321" s="50"/>
      <c r="B321" s="50"/>
      <c r="C321" s="50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</row>
    <row r="322" spans="1:38" ht="14.25" customHeight="1" x14ac:dyDescent="0.2">
      <c r="A322" s="50"/>
      <c r="B322" s="50"/>
      <c r="C322" s="50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</row>
    <row r="323" spans="1:38" ht="14.25" customHeight="1" x14ac:dyDescent="0.2">
      <c r="A323" s="50"/>
      <c r="B323" s="50"/>
      <c r="C323" s="50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</row>
    <row r="324" spans="1:38" ht="14.25" customHeight="1" x14ac:dyDescent="0.2">
      <c r="A324" s="50"/>
      <c r="B324" s="50"/>
      <c r="C324" s="50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</row>
    <row r="325" spans="1:38" ht="14.25" customHeight="1" x14ac:dyDescent="0.2">
      <c r="A325" s="50"/>
      <c r="B325" s="50"/>
      <c r="C325" s="50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</row>
    <row r="326" spans="1:38" ht="14.25" customHeight="1" x14ac:dyDescent="0.2">
      <c r="A326" s="50"/>
      <c r="B326" s="50"/>
      <c r="C326" s="50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</row>
    <row r="327" spans="1:38" ht="14.25" customHeight="1" x14ac:dyDescent="0.2">
      <c r="A327" s="50"/>
      <c r="B327" s="50"/>
      <c r="C327" s="50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</row>
    <row r="328" spans="1:38" ht="14.25" customHeight="1" x14ac:dyDescent="0.2">
      <c r="A328" s="50"/>
      <c r="B328" s="50"/>
      <c r="C328" s="50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</row>
    <row r="329" spans="1:38" ht="14.25" customHeight="1" x14ac:dyDescent="0.2">
      <c r="A329" s="50"/>
      <c r="B329" s="50"/>
      <c r="C329" s="50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</row>
    <row r="330" spans="1:38" ht="14.25" customHeight="1" x14ac:dyDescent="0.2">
      <c r="A330" s="50"/>
      <c r="B330" s="50"/>
      <c r="C330" s="50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</row>
    <row r="331" spans="1:38" ht="14.25" customHeight="1" x14ac:dyDescent="0.2">
      <c r="A331" s="50"/>
      <c r="B331" s="50"/>
      <c r="C331" s="50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</row>
    <row r="332" spans="1:38" ht="14.25" customHeight="1" x14ac:dyDescent="0.2">
      <c r="A332" s="50"/>
      <c r="B332" s="50"/>
      <c r="C332" s="50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</row>
    <row r="333" spans="1:38" ht="14.25" customHeight="1" x14ac:dyDescent="0.2">
      <c r="A333" s="50"/>
      <c r="B333" s="50"/>
      <c r="C333" s="50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</row>
    <row r="334" spans="1:38" ht="14.25" customHeight="1" x14ac:dyDescent="0.2">
      <c r="A334" s="50"/>
      <c r="B334" s="50"/>
      <c r="C334" s="50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</row>
    <row r="335" spans="1:38" ht="14.25" customHeight="1" x14ac:dyDescent="0.2">
      <c r="A335" s="50"/>
      <c r="B335" s="50"/>
      <c r="C335" s="50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</row>
    <row r="336" spans="1:38" ht="14.25" customHeight="1" x14ac:dyDescent="0.2">
      <c r="A336" s="50"/>
      <c r="B336" s="50"/>
      <c r="C336" s="50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</row>
    <row r="337" spans="1:38" ht="14.25" customHeight="1" x14ac:dyDescent="0.2">
      <c r="A337" s="50"/>
      <c r="B337" s="50"/>
      <c r="C337" s="50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</row>
    <row r="338" spans="1:38" ht="14.25" customHeight="1" x14ac:dyDescent="0.2">
      <c r="A338" s="50"/>
      <c r="B338" s="50"/>
      <c r="C338" s="50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</row>
    <row r="339" spans="1:38" ht="14.25" customHeight="1" x14ac:dyDescent="0.2">
      <c r="A339" s="50"/>
      <c r="B339" s="50"/>
      <c r="C339" s="50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</row>
    <row r="340" spans="1:38" ht="14.25" customHeight="1" x14ac:dyDescent="0.2">
      <c r="A340" s="50"/>
      <c r="B340" s="50"/>
      <c r="C340" s="50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</row>
    <row r="341" spans="1:38" ht="14.25" customHeight="1" x14ac:dyDescent="0.2">
      <c r="A341" s="50"/>
      <c r="B341" s="50"/>
      <c r="C341" s="50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</row>
    <row r="342" spans="1:38" ht="14.25" customHeight="1" x14ac:dyDescent="0.2">
      <c r="A342" s="50"/>
      <c r="B342" s="50"/>
      <c r="C342" s="50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</row>
    <row r="343" spans="1:38" ht="14.25" customHeight="1" x14ac:dyDescent="0.2">
      <c r="A343" s="50"/>
      <c r="B343" s="50"/>
      <c r="C343" s="50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</row>
    <row r="344" spans="1:38" ht="14.25" customHeight="1" x14ac:dyDescent="0.2">
      <c r="A344" s="50"/>
      <c r="B344" s="50"/>
      <c r="C344" s="50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</row>
    <row r="345" spans="1:38" ht="14.25" customHeight="1" x14ac:dyDescent="0.2">
      <c r="A345" s="50"/>
      <c r="B345" s="50"/>
      <c r="C345" s="50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</row>
    <row r="346" spans="1:38" ht="14.25" customHeight="1" x14ac:dyDescent="0.2">
      <c r="A346" s="50"/>
      <c r="B346" s="50"/>
      <c r="C346" s="50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</row>
    <row r="347" spans="1:38" ht="14.25" customHeight="1" x14ac:dyDescent="0.2">
      <c r="A347" s="50"/>
      <c r="B347" s="50"/>
      <c r="C347" s="50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</row>
    <row r="348" spans="1:38" ht="14.25" customHeight="1" x14ac:dyDescent="0.2">
      <c r="A348" s="50"/>
      <c r="B348" s="50"/>
      <c r="C348" s="50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</row>
    <row r="349" spans="1:38" ht="14.25" customHeight="1" x14ac:dyDescent="0.2">
      <c r="A349" s="50"/>
      <c r="B349" s="50"/>
      <c r="C349" s="50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</row>
    <row r="350" spans="1:38" ht="14.25" customHeight="1" x14ac:dyDescent="0.2">
      <c r="A350" s="50"/>
      <c r="B350" s="50"/>
      <c r="C350" s="50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</row>
    <row r="351" spans="1:38" ht="14.25" customHeight="1" x14ac:dyDescent="0.2">
      <c r="A351" s="50"/>
      <c r="B351" s="50"/>
      <c r="C351" s="50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</row>
    <row r="352" spans="1:38" ht="14.25" customHeight="1" x14ac:dyDescent="0.2">
      <c r="A352" s="50"/>
      <c r="B352" s="50"/>
      <c r="C352" s="50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</row>
    <row r="353" spans="1:38" ht="14.25" customHeight="1" x14ac:dyDescent="0.2">
      <c r="A353" s="50"/>
      <c r="B353" s="50"/>
      <c r="C353" s="50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</row>
    <row r="354" spans="1:38" ht="14.25" customHeight="1" x14ac:dyDescent="0.2">
      <c r="A354" s="50"/>
      <c r="B354" s="50"/>
      <c r="C354" s="50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</row>
    <row r="355" spans="1:38" ht="14.25" customHeight="1" x14ac:dyDescent="0.2">
      <c r="A355" s="50"/>
      <c r="B355" s="50"/>
      <c r="C355" s="50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</row>
    <row r="356" spans="1:38" ht="14.25" customHeight="1" x14ac:dyDescent="0.2">
      <c r="A356" s="50"/>
      <c r="B356" s="50"/>
      <c r="C356" s="50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</row>
    <row r="357" spans="1:38" ht="14.25" customHeight="1" x14ac:dyDescent="0.2">
      <c r="A357" s="50"/>
      <c r="B357" s="50"/>
      <c r="C357" s="50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</row>
    <row r="358" spans="1:38" ht="14.25" customHeight="1" x14ac:dyDescent="0.2">
      <c r="A358" s="50"/>
      <c r="B358" s="50"/>
      <c r="C358" s="50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</row>
    <row r="359" spans="1:38" ht="14.25" customHeight="1" x14ac:dyDescent="0.2">
      <c r="A359" s="50"/>
      <c r="B359" s="50"/>
      <c r="C359" s="50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</row>
    <row r="360" spans="1:38" ht="14.25" customHeight="1" x14ac:dyDescent="0.2">
      <c r="A360" s="50"/>
      <c r="B360" s="50"/>
      <c r="C360" s="50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</row>
    <row r="361" spans="1:38" ht="14.25" customHeight="1" x14ac:dyDescent="0.2">
      <c r="A361" s="50"/>
      <c r="B361" s="50"/>
      <c r="C361" s="50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</row>
    <row r="362" spans="1:38" ht="14.25" customHeight="1" x14ac:dyDescent="0.2">
      <c r="A362" s="50"/>
      <c r="B362" s="50"/>
      <c r="C362" s="50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</row>
    <row r="363" spans="1:38" ht="14.25" customHeight="1" x14ac:dyDescent="0.2">
      <c r="A363" s="50"/>
      <c r="B363" s="50"/>
      <c r="C363" s="50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</row>
    <row r="364" spans="1:38" ht="14.25" customHeight="1" x14ac:dyDescent="0.2">
      <c r="A364" s="50"/>
      <c r="B364" s="50"/>
      <c r="C364" s="50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</row>
    <row r="365" spans="1:38" ht="14.25" customHeight="1" x14ac:dyDescent="0.2">
      <c r="A365" s="50"/>
      <c r="B365" s="50"/>
      <c r="C365" s="50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</row>
    <row r="366" spans="1:38" ht="14.25" customHeight="1" x14ac:dyDescent="0.2">
      <c r="A366" s="50"/>
      <c r="B366" s="50"/>
      <c r="C366" s="50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</row>
    <row r="367" spans="1:38" ht="14.25" customHeight="1" x14ac:dyDescent="0.2">
      <c r="A367" s="50"/>
      <c r="B367" s="50"/>
      <c r="C367" s="50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</row>
    <row r="368" spans="1:38" ht="14.25" customHeight="1" x14ac:dyDescent="0.2">
      <c r="A368" s="50"/>
      <c r="B368" s="50"/>
      <c r="C368" s="50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</row>
    <row r="369" spans="1:38" ht="14.25" customHeight="1" x14ac:dyDescent="0.2">
      <c r="A369" s="50"/>
      <c r="B369" s="50"/>
      <c r="C369" s="50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</row>
    <row r="370" spans="1:38" ht="14.25" customHeight="1" x14ac:dyDescent="0.2">
      <c r="A370" s="50"/>
      <c r="B370" s="50"/>
      <c r="C370" s="50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</row>
    <row r="371" spans="1:38" ht="14.25" customHeight="1" x14ac:dyDescent="0.2">
      <c r="A371" s="50"/>
      <c r="B371" s="50"/>
      <c r="C371" s="50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</row>
    <row r="372" spans="1:38" ht="14.25" customHeight="1" x14ac:dyDescent="0.2">
      <c r="A372" s="50"/>
      <c r="B372" s="50"/>
      <c r="C372" s="50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</row>
    <row r="373" spans="1:38" ht="14.25" customHeight="1" x14ac:dyDescent="0.2">
      <c r="A373" s="50"/>
      <c r="B373" s="50"/>
      <c r="C373" s="50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</row>
    <row r="374" spans="1:38" ht="14.25" customHeight="1" x14ac:dyDescent="0.2">
      <c r="A374" s="50"/>
      <c r="B374" s="50"/>
      <c r="C374" s="50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</row>
    <row r="375" spans="1:38" ht="14.25" customHeight="1" x14ac:dyDescent="0.2">
      <c r="A375" s="50"/>
      <c r="B375" s="50"/>
      <c r="C375" s="50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</row>
    <row r="376" spans="1:38" ht="14.25" customHeight="1" x14ac:dyDescent="0.2">
      <c r="A376" s="50"/>
      <c r="B376" s="50"/>
      <c r="C376" s="50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</row>
    <row r="377" spans="1:38" ht="14.25" customHeight="1" x14ac:dyDescent="0.2">
      <c r="A377" s="50"/>
      <c r="B377" s="50"/>
      <c r="C377" s="50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</row>
    <row r="378" spans="1:38" ht="14.25" customHeight="1" x14ac:dyDescent="0.2">
      <c r="A378" s="50"/>
      <c r="B378" s="50"/>
      <c r="C378" s="50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</row>
    <row r="379" spans="1:38" ht="14.25" customHeight="1" x14ac:dyDescent="0.2">
      <c r="A379" s="50"/>
      <c r="B379" s="50"/>
      <c r="C379" s="50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</row>
    <row r="380" spans="1:38" ht="14.25" customHeight="1" x14ac:dyDescent="0.2">
      <c r="A380" s="50"/>
      <c r="B380" s="50"/>
      <c r="C380" s="50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</row>
    <row r="381" spans="1:38" ht="14.25" customHeight="1" x14ac:dyDescent="0.2">
      <c r="A381" s="50"/>
      <c r="B381" s="50"/>
      <c r="C381" s="50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</row>
    <row r="382" spans="1:38" ht="14.25" customHeight="1" x14ac:dyDescent="0.2">
      <c r="A382" s="50"/>
      <c r="B382" s="50"/>
      <c r="C382" s="50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</row>
    <row r="383" spans="1:38" ht="14.25" customHeight="1" x14ac:dyDescent="0.2">
      <c r="A383" s="50"/>
      <c r="B383" s="50"/>
      <c r="C383" s="50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</row>
    <row r="384" spans="1:38" ht="14.25" customHeight="1" x14ac:dyDescent="0.2">
      <c r="A384" s="50"/>
      <c r="B384" s="50"/>
      <c r="C384" s="50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</row>
    <row r="385" spans="1:38" ht="14.25" customHeight="1" x14ac:dyDescent="0.2">
      <c r="A385" s="50"/>
      <c r="B385" s="50"/>
      <c r="C385" s="50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</row>
    <row r="386" spans="1:38" ht="14.25" customHeight="1" x14ac:dyDescent="0.2">
      <c r="A386" s="50"/>
      <c r="B386" s="50"/>
      <c r="C386" s="50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</row>
    <row r="387" spans="1:38" ht="14.25" customHeight="1" x14ac:dyDescent="0.2">
      <c r="A387" s="50"/>
      <c r="B387" s="50"/>
      <c r="C387" s="50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</row>
    <row r="388" spans="1:38" ht="14.25" customHeight="1" x14ac:dyDescent="0.2">
      <c r="A388" s="50"/>
      <c r="B388" s="50"/>
      <c r="C388" s="50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</row>
    <row r="389" spans="1:38" ht="14.25" customHeight="1" x14ac:dyDescent="0.2">
      <c r="A389" s="50"/>
      <c r="B389" s="50"/>
      <c r="C389" s="50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</row>
    <row r="390" spans="1:38" ht="14.25" customHeight="1" x14ac:dyDescent="0.2">
      <c r="A390" s="50"/>
      <c r="B390" s="50"/>
      <c r="C390" s="50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</row>
    <row r="391" spans="1:38" ht="14.25" customHeight="1" x14ac:dyDescent="0.2">
      <c r="A391" s="50"/>
      <c r="B391" s="50"/>
      <c r="C391" s="50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</row>
    <row r="392" spans="1:38" ht="14.25" customHeight="1" x14ac:dyDescent="0.2">
      <c r="A392" s="50"/>
      <c r="B392" s="50"/>
      <c r="C392" s="50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</row>
    <row r="393" spans="1:38" ht="14.25" customHeight="1" x14ac:dyDescent="0.2">
      <c r="A393" s="50"/>
      <c r="B393" s="50"/>
      <c r="C393" s="50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</row>
    <row r="394" spans="1:38" ht="14.25" customHeight="1" x14ac:dyDescent="0.2">
      <c r="A394" s="50"/>
      <c r="B394" s="50"/>
      <c r="C394" s="50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</row>
    <row r="395" spans="1:38" ht="14.25" customHeight="1" x14ac:dyDescent="0.2">
      <c r="A395" s="50"/>
      <c r="B395" s="50"/>
      <c r="C395" s="50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</row>
    <row r="396" spans="1:38" ht="14.25" customHeight="1" x14ac:dyDescent="0.2">
      <c r="A396" s="50"/>
      <c r="B396" s="50"/>
      <c r="C396" s="50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</row>
    <row r="397" spans="1:38" ht="14.25" customHeight="1" x14ac:dyDescent="0.2">
      <c r="A397" s="50"/>
      <c r="B397" s="50"/>
      <c r="C397" s="50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</row>
    <row r="398" spans="1:38" ht="14.25" customHeight="1" x14ac:dyDescent="0.2">
      <c r="A398" s="50"/>
      <c r="B398" s="50"/>
      <c r="C398" s="50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</row>
    <row r="399" spans="1:38" ht="14.25" customHeight="1" x14ac:dyDescent="0.2">
      <c r="A399" s="50"/>
      <c r="B399" s="50"/>
      <c r="C399" s="50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</row>
    <row r="400" spans="1:38" ht="14.25" customHeight="1" x14ac:dyDescent="0.2">
      <c r="A400" s="50"/>
      <c r="B400" s="50"/>
      <c r="C400" s="50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</row>
    <row r="401" spans="1:38" ht="14.25" customHeight="1" x14ac:dyDescent="0.2">
      <c r="A401" s="50"/>
      <c r="B401" s="50"/>
      <c r="C401" s="50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</row>
    <row r="402" spans="1:38" ht="14.25" customHeight="1" x14ac:dyDescent="0.2">
      <c r="A402" s="50"/>
      <c r="B402" s="50"/>
      <c r="C402" s="50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</row>
    <row r="403" spans="1:38" ht="14.25" customHeight="1" x14ac:dyDescent="0.2">
      <c r="A403" s="50"/>
      <c r="B403" s="50"/>
      <c r="C403" s="50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</row>
    <row r="404" spans="1:38" ht="14.25" customHeight="1" x14ac:dyDescent="0.2">
      <c r="A404" s="50"/>
      <c r="B404" s="50"/>
      <c r="C404" s="50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</row>
    <row r="405" spans="1:38" ht="14.25" customHeight="1" x14ac:dyDescent="0.2">
      <c r="A405" s="50"/>
      <c r="B405" s="50"/>
      <c r="C405" s="50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</row>
    <row r="406" spans="1:38" ht="14.25" customHeight="1" x14ac:dyDescent="0.2">
      <c r="A406" s="50"/>
      <c r="B406" s="50"/>
      <c r="C406" s="50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</row>
    <row r="407" spans="1:38" ht="14.25" customHeight="1" x14ac:dyDescent="0.2">
      <c r="A407" s="50"/>
      <c r="B407" s="50"/>
      <c r="C407" s="50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</row>
    <row r="408" spans="1:38" ht="14.25" customHeight="1" x14ac:dyDescent="0.2">
      <c r="A408" s="50"/>
      <c r="B408" s="50"/>
      <c r="C408" s="50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</row>
    <row r="409" spans="1:38" ht="14.25" customHeight="1" x14ac:dyDescent="0.2">
      <c r="A409" s="50"/>
      <c r="B409" s="50"/>
      <c r="C409" s="50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</row>
    <row r="410" spans="1:38" ht="14.25" customHeight="1" x14ac:dyDescent="0.2">
      <c r="A410" s="50"/>
      <c r="B410" s="50"/>
      <c r="C410" s="50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</row>
    <row r="411" spans="1:38" ht="14.25" customHeight="1" x14ac:dyDescent="0.2">
      <c r="A411" s="50"/>
      <c r="B411" s="50"/>
      <c r="C411" s="50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</row>
    <row r="412" spans="1:38" ht="14.25" customHeight="1" x14ac:dyDescent="0.2">
      <c r="A412" s="50"/>
      <c r="B412" s="50"/>
      <c r="C412" s="50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</row>
    <row r="413" spans="1:38" ht="14.25" customHeight="1" x14ac:dyDescent="0.2">
      <c r="A413" s="50"/>
      <c r="B413" s="50"/>
      <c r="C413" s="50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</row>
    <row r="414" spans="1:38" ht="14.25" customHeight="1" x14ac:dyDescent="0.2">
      <c r="A414" s="50"/>
      <c r="B414" s="50"/>
      <c r="C414" s="50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</row>
    <row r="415" spans="1:38" ht="14.25" customHeight="1" x14ac:dyDescent="0.2">
      <c r="A415" s="50"/>
      <c r="B415" s="50"/>
      <c r="C415" s="50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</row>
    <row r="416" spans="1:38" ht="14.25" customHeight="1" x14ac:dyDescent="0.2">
      <c r="A416" s="50"/>
      <c r="B416" s="50"/>
      <c r="C416" s="50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</row>
    <row r="417" spans="1:38" ht="14.25" customHeight="1" x14ac:dyDescent="0.2">
      <c r="A417" s="50"/>
      <c r="B417" s="50"/>
      <c r="C417" s="50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</row>
    <row r="418" spans="1:38" ht="14.25" customHeight="1" x14ac:dyDescent="0.2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2"/>
      <c r="AJ418" s="112"/>
      <c r="AK418" s="112"/>
      <c r="AL418" s="112"/>
    </row>
    <row r="419" spans="1:38" ht="14.25" customHeight="1" x14ac:dyDescent="0.2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112"/>
      <c r="AE419" s="112"/>
      <c r="AF419" s="112"/>
      <c r="AG419" s="112"/>
      <c r="AH419" s="112"/>
      <c r="AI419" s="112"/>
      <c r="AJ419" s="112"/>
      <c r="AK419" s="112"/>
      <c r="AL419" s="112"/>
    </row>
    <row r="420" spans="1:38" ht="14.25" customHeight="1" x14ac:dyDescent="0.2">
      <c r="A420" s="50"/>
      <c r="B420" s="50"/>
      <c r="C420" s="50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</row>
    <row r="421" spans="1:38" ht="14.25" customHeight="1" x14ac:dyDescent="0.2">
      <c r="A421" s="50"/>
      <c r="B421" s="50"/>
      <c r="C421" s="50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</row>
    <row r="422" spans="1:38" ht="14.25" customHeight="1" x14ac:dyDescent="0.2">
      <c r="A422" s="50"/>
      <c r="B422" s="50"/>
      <c r="C422" s="50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</row>
    <row r="423" spans="1:38" ht="14.25" customHeight="1" x14ac:dyDescent="0.2">
      <c r="A423" s="50"/>
      <c r="B423" s="50"/>
      <c r="C423" s="50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</row>
    <row r="424" spans="1:38" ht="14.25" customHeight="1" x14ac:dyDescent="0.2">
      <c r="A424" s="50"/>
      <c r="B424" s="50"/>
      <c r="C424" s="50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</row>
    <row r="425" spans="1:38" ht="14.25" customHeight="1" x14ac:dyDescent="0.2">
      <c r="A425" s="50"/>
      <c r="B425" s="50"/>
      <c r="C425" s="50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</row>
    <row r="426" spans="1:38" ht="14.25" customHeight="1" x14ac:dyDescent="0.2">
      <c r="A426" s="50"/>
      <c r="B426" s="50"/>
      <c r="C426" s="50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</row>
    <row r="427" spans="1:38" ht="14.25" customHeight="1" x14ac:dyDescent="0.2">
      <c r="A427" s="50"/>
      <c r="B427" s="50"/>
      <c r="C427" s="50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</row>
    <row r="428" spans="1:38" ht="14.25" customHeight="1" x14ac:dyDescent="0.2">
      <c r="A428" s="50"/>
      <c r="B428" s="50"/>
      <c r="C428" s="50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</row>
    <row r="429" spans="1:38" ht="14.25" customHeight="1" x14ac:dyDescent="0.2">
      <c r="A429" s="50"/>
      <c r="B429" s="50"/>
      <c r="C429" s="50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</row>
    <row r="430" spans="1:38" ht="14.25" customHeight="1" x14ac:dyDescent="0.2">
      <c r="A430" s="50"/>
      <c r="B430" s="50"/>
      <c r="C430" s="50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</row>
    <row r="431" spans="1:38" ht="14.25" customHeight="1" x14ac:dyDescent="0.2">
      <c r="A431" s="50"/>
      <c r="B431" s="50"/>
      <c r="C431" s="50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</row>
    <row r="432" spans="1:38" ht="14.25" customHeight="1" x14ac:dyDescent="0.2">
      <c r="A432" s="111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</row>
    <row r="433" spans="1:38" ht="14.25" customHeight="1" x14ac:dyDescent="0.2">
      <c r="A433" s="50"/>
      <c r="B433" s="50"/>
      <c r="C433" s="50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</row>
    <row r="434" spans="1:38" ht="14.25" customHeight="1" x14ac:dyDescent="0.2">
      <c r="A434" s="50"/>
      <c r="B434" s="50"/>
      <c r="C434" s="50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</row>
    <row r="435" spans="1:38" ht="14.25" customHeight="1" x14ac:dyDescent="0.2">
      <c r="A435" s="50"/>
      <c r="B435" s="50"/>
      <c r="C435" s="50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</row>
    <row r="436" spans="1:38" ht="14.25" customHeight="1" x14ac:dyDescent="0.2">
      <c r="A436" s="50"/>
      <c r="B436" s="50"/>
      <c r="C436" s="50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</row>
    <row r="437" spans="1:38" ht="14.25" customHeight="1" x14ac:dyDescent="0.2">
      <c r="A437" s="50"/>
      <c r="B437" s="50"/>
      <c r="C437" s="50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</row>
    <row r="438" spans="1:38" ht="14.25" customHeight="1" x14ac:dyDescent="0.2">
      <c r="A438" s="50"/>
      <c r="B438" s="50"/>
      <c r="C438" s="50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</row>
    <row r="439" spans="1:38" ht="14.25" customHeight="1" x14ac:dyDescent="0.2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112"/>
      <c r="AF439" s="112"/>
      <c r="AG439" s="112"/>
      <c r="AH439" s="112"/>
      <c r="AI439" s="112"/>
      <c r="AJ439" s="112"/>
      <c r="AK439" s="112"/>
      <c r="AL439" s="112"/>
    </row>
    <row r="440" spans="1:38" ht="14.25" customHeight="1" x14ac:dyDescent="0.2">
      <c r="A440" s="50"/>
      <c r="B440" s="50"/>
      <c r="C440" s="50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</row>
    <row r="441" spans="1:38" ht="14.25" customHeight="1" x14ac:dyDescent="0.2">
      <c r="A441" s="50"/>
      <c r="B441" s="50"/>
      <c r="C441" s="50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</row>
    <row r="442" spans="1:38" ht="14.25" customHeight="1" x14ac:dyDescent="0.2">
      <c r="A442" s="50"/>
      <c r="B442" s="50"/>
      <c r="C442" s="50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</row>
    <row r="443" spans="1:38" ht="14.25" customHeight="1" x14ac:dyDescent="0.2">
      <c r="A443" s="50"/>
      <c r="B443" s="50"/>
      <c r="C443" s="50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</row>
    <row r="444" spans="1:38" ht="14.25" customHeight="1" x14ac:dyDescent="0.2">
      <c r="A444" s="50"/>
      <c r="B444" s="50"/>
      <c r="C444" s="50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</row>
    <row r="445" spans="1:38" ht="14.25" customHeight="1" x14ac:dyDescent="0.2">
      <c r="A445" s="50"/>
      <c r="B445" s="50"/>
      <c r="C445" s="50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</row>
    <row r="446" spans="1:38" ht="14.25" customHeight="1" x14ac:dyDescent="0.2">
      <c r="A446" s="50"/>
      <c r="B446" s="50"/>
      <c r="C446" s="50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</row>
    <row r="447" spans="1:38" ht="14.25" customHeight="1" x14ac:dyDescent="0.2">
      <c r="A447" s="50"/>
      <c r="B447" s="50"/>
      <c r="C447" s="50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</row>
    <row r="448" spans="1:38" ht="14.25" customHeight="1" x14ac:dyDescent="0.2">
      <c r="A448" s="50"/>
      <c r="B448" s="50"/>
      <c r="C448" s="50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</row>
    <row r="449" spans="1:38" ht="14.25" customHeight="1" x14ac:dyDescent="0.2">
      <c r="A449" s="50"/>
      <c r="B449" s="50"/>
      <c r="C449" s="50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</row>
    <row r="450" spans="1:38" ht="14.25" customHeight="1" x14ac:dyDescent="0.2">
      <c r="A450" s="50"/>
      <c r="B450" s="50"/>
      <c r="C450" s="50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</row>
    <row r="451" spans="1:38" ht="14.25" customHeight="1" x14ac:dyDescent="0.2">
      <c r="A451" s="50"/>
      <c r="B451" s="50"/>
      <c r="C451" s="50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</row>
    <row r="452" spans="1:38" ht="14.25" customHeight="1" x14ac:dyDescent="0.2">
      <c r="A452" s="50"/>
      <c r="B452" s="50"/>
      <c r="C452" s="50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</row>
    <row r="453" spans="1:38" ht="14.25" customHeight="1" x14ac:dyDescent="0.2">
      <c r="A453" s="50"/>
      <c r="B453" s="50"/>
      <c r="C453" s="50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</row>
    <row r="454" spans="1:38" ht="14.25" customHeight="1" x14ac:dyDescent="0.2">
      <c r="A454" s="50"/>
      <c r="B454" s="50"/>
      <c r="C454" s="50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</row>
    <row r="455" spans="1:38" ht="14.25" customHeight="1" x14ac:dyDescent="0.2">
      <c r="A455" s="50"/>
      <c r="B455" s="50"/>
      <c r="C455" s="50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</row>
    <row r="456" spans="1:38" ht="14.25" customHeight="1" x14ac:dyDescent="0.2">
      <c r="A456" s="50"/>
      <c r="B456" s="50"/>
      <c r="C456" s="50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</row>
    <row r="457" spans="1:38" ht="14.25" customHeight="1" x14ac:dyDescent="0.2">
      <c r="A457" s="50"/>
      <c r="B457" s="50"/>
      <c r="C457" s="50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</row>
    <row r="458" spans="1:38" ht="14.25" customHeight="1" x14ac:dyDescent="0.2">
      <c r="A458" s="50"/>
      <c r="B458" s="50"/>
      <c r="C458" s="50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</row>
    <row r="459" spans="1:38" ht="14.25" customHeight="1" x14ac:dyDescent="0.2">
      <c r="A459" s="50"/>
      <c r="B459" s="50"/>
      <c r="C459" s="50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</row>
    <row r="460" spans="1:38" ht="14.25" customHeight="1" x14ac:dyDescent="0.2">
      <c r="A460" s="50"/>
      <c r="B460" s="50"/>
      <c r="C460" s="50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</row>
    <row r="461" spans="1:38" ht="14.25" customHeight="1" x14ac:dyDescent="0.2">
      <c r="A461" s="50"/>
      <c r="B461" s="50"/>
      <c r="C461" s="50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</row>
    <row r="462" spans="1:38" ht="14.25" customHeight="1" x14ac:dyDescent="0.2">
      <c r="A462" s="50"/>
      <c r="B462" s="50"/>
      <c r="C462" s="50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</row>
    <row r="463" spans="1:38" ht="14.25" customHeight="1" x14ac:dyDescent="0.2">
      <c r="A463" s="50"/>
      <c r="B463" s="50"/>
      <c r="C463" s="50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</row>
    <row r="464" spans="1:38" ht="14.25" customHeight="1" x14ac:dyDescent="0.2">
      <c r="A464" s="50"/>
      <c r="B464" s="50"/>
      <c r="C464" s="50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</row>
    <row r="465" spans="1:38" ht="14.25" customHeight="1" x14ac:dyDescent="0.2">
      <c r="A465" s="50"/>
      <c r="B465" s="50"/>
      <c r="C465" s="50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</row>
    <row r="466" spans="1:38" ht="14.25" customHeight="1" x14ac:dyDescent="0.2">
      <c r="A466" s="50"/>
      <c r="B466" s="50"/>
      <c r="C466" s="50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</row>
    <row r="467" spans="1:38" ht="14.25" customHeight="1" x14ac:dyDescent="0.2">
      <c r="A467" s="50"/>
      <c r="B467" s="50"/>
      <c r="C467" s="50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</row>
    <row r="468" spans="1:38" ht="14.25" customHeight="1" x14ac:dyDescent="0.2">
      <c r="A468" s="50"/>
      <c r="B468" s="50"/>
      <c r="C468" s="50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</row>
    <row r="469" spans="1:38" ht="14.25" customHeight="1" x14ac:dyDescent="0.2">
      <c r="A469" s="50"/>
      <c r="B469" s="50"/>
      <c r="C469" s="50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</row>
    <row r="470" spans="1:38" ht="14.25" customHeight="1" x14ac:dyDescent="0.2">
      <c r="A470" s="50"/>
      <c r="B470" s="50"/>
      <c r="C470" s="50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</row>
    <row r="471" spans="1:38" ht="14.25" customHeight="1" x14ac:dyDescent="0.2">
      <c r="A471" s="50"/>
      <c r="B471" s="50"/>
      <c r="C471" s="50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</row>
    <row r="472" spans="1:38" ht="14.25" customHeight="1" x14ac:dyDescent="0.2">
      <c r="A472" s="50"/>
      <c r="B472" s="50"/>
      <c r="C472" s="50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</row>
    <row r="473" spans="1:38" ht="14.25" customHeight="1" x14ac:dyDescent="0.2">
      <c r="A473" s="50"/>
      <c r="B473" s="50"/>
      <c r="C473" s="50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</row>
    <row r="474" spans="1:38" ht="14.25" customHeight="1" x14ac:dyDescent="0.2">
      <c r="A474" s="50"/>
      <c r="B474" s="50"/>
      <c r="C474" s="50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</row>
    <row r="475" spans="1:38" ht="14.25" customHeight="1" x14ac:dyDescent="0.2">
      <c r="A475" s="50"/>
      <c r="B475" s="50"/>
      <c r="C475" s="50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</row>
    <row r="476" spans="1:38" ht="14.25" customHeight="1" x14ac:dyDescent="0.2">
      <c r="A476" s="50"/>
      <c r="B476" s="50"/>
      <c r="C476" s="50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</row>
    <row r="477" spans="1:38" ht="14.25" customHeight="1" x14ac:dyDescent="0.2">
      <c r="A477" s="50"/>
      <c r="B477" s="50"/>
      <c r="C477" s="50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</row>
    <row r="478" spans="1:38" ht="14.25" customHeight="1" x14ac:dyDescent="0.2">
      <c r="A478" s="50"/>
      <c r="B478" s="50"/>
      <c r="C478" s="50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</row>
    <row r="479" spans="1:38" ht="14.25" customHeight="1" x14ac:dyDescent="0.2">
      <c r="A479" s="50"/>
      <c r="B479" s="50"/>
      <c r="C479" s="50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</row>
    <row r="480" spans="1:38" ht="14.25" customHeight="1" x14ac:dyDescent="0.2">
      <c r="A480" s="50"/>
      <c r="B480" s="50"/>
      <c r="C480" s="50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</row>
    <row r="481" spans="1:38" ht="14.25" customHeight="1" x14ac:dyDescent="0.2">
      <c r="A481" s="50"/>
      <c r="B481" s="50"/>
      <c r="C481" s="50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</row>
    <row r="482" spans="1:38" ht="14.25" customHeight="1" x14ac:dyDescent="0.2">
      <c r="A482" s="50"/>
      <c r="B482" s="50"/>
      <c r="C482" s="50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</row>
    <row r="483" spans="1:38" ht="14.25" customHeight="1" x14ac:dyDescent="0.2">
      <c r="A483" s="50"/>
      <c r="B483" s="50"/>
      <c r="C483" s="50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</row>
    <row r="484" spans="1:38" ht="14.25" customHeight="1" x14ac:dyDescent="0.2">
      <c r="A484" s="50"/>
      <c r="B484" s="50"/>
      <c r="C484" s="50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</row>
    <row r="485" spans="1:38" ht="14.25" customHeight="1" x14ac:dyDescent="0.2">
      <c r="A485" s="50"/>
      <c r="B485" s="50"/>
      <c r="C485" s="50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</row>
    <row r="486" spans="1:38" ht="14.25" customHeight="1" x14ac:dyDescent="0.2">
      <c r="A486" s="50"/>
      <c r="B486" s="50"/>
      <c r="C486" s="50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</row>
    <row r="487" spans="1:38" ht="14.25" customHeight="1" x14ac:dyDescent="0.2">
      <c r="A487" s="50"/>
      <c r="B487" s="50"/>
      <c r="C487" s="50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</row>
    <row r="488" spans="1:38" ht="14.25" customHeight="1" x14ac:dyDescent="0.2">
      <c r="A488" s="50"/>
      <c r="B488" s="50"/>
      <c r="C488" s="50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</row>
    <row r="489" spans="1:38" ht="14.25" customHeight="1" x14ac:dyDescent="0.2">
      <c r="A489" s="50"/>
      <c r="B489" s="50"/>
      <c r="C489" s="50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</row>
    <row r="490" spans="1:38" ht="14.25" customHeight="1" x14ac:dyDescent="0.2">
      <c r="A490" s="50"/>
      <c r="B490" s="50"/>
      <c r="C490" s="50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</row>
    <row r="491" spans="1:38" ht="14.25" customHeight="1" x14ac:dyDescent="0.2">
      <c r="A491" s="50"/>
      <c r="B491" s="50"/>
      <c r="C491" s="50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</row>
    <row r="492" spans="1:38" ht="14.25" customHeight="1" x14ac:dyDescent="0.2">
      <c r="A492" s="50"/>
      <c r="B492" s="50"/>
      <c r="C492" s="50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</row>
    <row r="493" spans="1:38" ht="14.25" customHeight="1" x14ac:dyDescent="0.2">
      <c r="A493" s="50"/>
      <c r="B493" s="50"/>
      <c r="C493" s="50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</row>
    <row r="494" spans="1:38" ht="14.25" customHeight="1" x14ac:dyDescent="0.2">
      <c r="A494" s="50"/>
      <c r="B494" s="50"/>
      <c r="C494" s="50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</row>
    <row r="495" spans="1:38" ht="14.25" customHeight="1" x14ac:dyDescent="0.2">
      <c r="A495" s="50"/>
      <c r="B495" s="50"/>
      <c r="C495" s="50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</row>
    <row r="496" spans="1:38" ht="14.25" customHeight="1" x14ac:dyDescent="0.2">
      <c r="A496" s="50"/>
      <c r="B496" s="50"/>
      <c r="C496" s="50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</row>
    <row r="497" spans="1:38" ht="14.25" customHeight="1" x14ac:dyDescent="0.2">
      <c r="A497" s="50"/>
      <c r="B497" s="50"/>
      <c r="C497" s="50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</row>
    <row r="498" spans="1:38" ht="14.25" customHeight="1" x14ac:dyDescent="0.2">
      <c r="A498" s="50"/>
      <c r="B498" s="50"/>
      <c r="C498" s="50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</row>
    <row r="499" spans="1:38" ht="14.25" customHeight="1" x14ac:dyDescent="0.2">
      <c r="A499" s="50"/>
      <c r="B499" s="50"/>
      <c r="C499" s="50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</row>
    <row r="500" spans="1:38" ht="14.25" customHeight="1" x14ac:dyDescent="0.2">
      <c r="A500" s="50"/>
      <c r="B500" s="50"/>
      <c r="C500" s="50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</row>
    <row r="501" spans="1:38" ht="14.25" customHeight="1" x14ac:dyDescent="0.2">
      <c r="A501" s="50"/>
      <c r="B501" s="50"/>
      <c r="C501" s="50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</row>
    <row r="502" spans="1:38" ht="14.25" customHeight="1" x14ac:dyDescent="0.2">
      <c r="A502" s="50"/>
      <c r="B502" s="50"/>
      <c r="C502" s="50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</row>
    <row r="503" spans="1:38" ht="14.25" customHeight="1" x14ac:dyDescent="0.2">
      <c r="A503" s="50"/>
      <c r="B503" s="50"/>
      <c r="C503" s="50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</row>
    <row r="504" spans="1:38" ht="14.25" customHeight="1" x14ac:dyDescent="0.2">
      <c r="A504" s="50"/>
      <c r="B504" s="50"/>
      <c r="C504" s="50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</row>
    <row r="505" spans="1:38" ht="14.25" customHeight="1" x14ac:dyDescent="0.2">
      <c r="A505" s="50"/>
      <c r="B505" s="50"/>
      <c r="C505" s="50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</row>
    <row r="506" spans="1:38" ht="14.25" customHeight="1" x14ac:dyDescent="0.2">
      <c r="A506" s="50"/>
      <c r="B506" s="50"/>
      <c r="C506" s="50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</row>
    <row r="507" spans="1:38" ht="14.25" customHeight="1" x14ac:dyDescent="0.2">
      <c r="A507" s="50"/>
      <c r="B507" s="50"/>
      <c r="C507" s="50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</row>
    <row r="508" spans="1:38" ht="14.25" customHeight="1" x14ac:dyDescent="0.2">
      <c r="A508" s="50"/>
      <c r="B508" s="50"/>
      <c r="C508" s="50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</row>
    <row r="509" spans="1:38" ht="14.25" customHeight="1" x14ac:dyDescent="0.2">
      <c r="A509" s="50"/>
      <c r="B509" s="50"/>
      <c r="C509" s="50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</row>
    <row r="510" spans="1:38" ht="14.25" customHeight="1" x14ac:dyDescent="0.2">
      <c r="A510" s="50"/>
      <c r="B510" s="50"/>
      <c r="C510" s="50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</row>
    <row r="511" spans="1:38" ht="14.25" customHeight="1" x14ac:dyDescent="0.2">
      <c r="A511" s="50"/>
      <c r="B511" s="50"/>
      <c r="C511" s="50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</row>
    <row r="512" spans="1:38" ht="14.25" customHeight="1" x14ac:dyDescent="0.2">
      <c r="A512" s="50"/>
      <c r="B512" s="50"/>
      <c r="C512" s="50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</row>
    <row r="513" spans="1:38" ht="14.25" customHeight="1" x14ac:dyDescent="0.2">
      <c r="A513" s="50"/>
      <c r="B513" s="50"/>
      <c r="C513" s="50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</row>
    <row r="514" spans="1:38" ht="14.25" customHeight="1" x14ac:dyDescent="0.2">
      <c r="A514" s="50"/>
      <c r="B514" s="50"/>
      <c r="C514" s="50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</row>
    <row r="515" spans="1:38" ht="14.25" customHeight="1" x14ac:dyDescent="0.2">
      <c r="A515" s="50"/>
      <c r="B515" s="50"/>
      <c r="C515" s="50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</row>
    <row r="516" spans="1:38" ht="14.25" customHeight="1" x14ac:dyDescent="0.2">
      <c r="A516" s="50"/>
      <c r="B516" s="50"/>
      <c r="C516" s="50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</row>
    <row r="517" spans="1:38" ht="14.25" customHeight="1" x14ac:dyDescent="0.2">
      <c r="A517" s="50"/>
      <c r="B517" s="50"/>
      <c r="C517" s="50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</row>
    <row r="518" spans="1:38" ht="14.25" customHeight="1" x14ac:dyDescent="0.2">
      <c r="A518" s="50"/>
      <c r="B518" s="50"/>
      <c r="C518" s="50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</row>
    <row r="519" spans="1:38" ht="14.25" customHeight="1" x14ac:dyDescent="0.2">
      <c r="A519" s="50"/>
      <c r="B519" s="50"/>
      <c r="C519" s="50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</row>
    <row r="520" spans="1:38" ht="14.25" customHeight="1" x14ac:dyDescent="0.2">
      <c r="A520" s="50"/>
      <c r="B520" s="50"/>
      <c r="C520" s="50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</row>
    <row r="521" spans="1:38" ht="14.25" customHeight="1" x14ac:dyDescent="0.2">
      <c r="A521" s="50"/>
      <c r="B521" s="50"/>
      <c r="C521" s="50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</row>
    <row r="522" spans="1:38" ht="14.25" customHeight="1" x14ac:dyDescent="0.2">
      <c r="A522" s="50"/>
      <c r="B522" s="50"/>
      <c r="C522" s="50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</row>
    <row r="523" spans="1:38" ht="14.25" customHeight="1" x14ac:dyDescent="0.2">
      <c r="A523" s="50"/>
      <c r="B523" s="50"/>
      <c r="C523" s="50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</row>
    <row r="524" spans="1:38" ht="14.25" customHeight="1" x14ac:dyDescent="0.2">
      <c r="A524" s="50"/>
      <c r="B524" s="50"/>
      <c r="C524" s="50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</row>
    <row r="525" spans="1:38" ht="14.25" customHeight="1" x14ac:dyDescent="0.2">
      <c r="A525" s="50"/>
      <c r="B525" s="50"/>
      <c r="C525" s="50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</row>
    <row r="526" spans="1:38" ht="14.25" customHeight="1" x14ac:dyDescent="0.2">
      <c r="A526" s="50"/>
      <c r="B526" s="50"/>
      <c r="C526" s="50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</row>
    <row r="527" spans="1:38" ht="14.25" customHeight="1" x14ac:dyDescent="0.2">
      <c r="A527" s="50"/>
      <c r="B527" s="50"/>
      <c r="C527" s="50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</row>
    <row r="528" spans="1:38" ht="14.25" customHeight="1" x14ac:dyDescent="0.2">
      <c r="A528" s="50"/>
      <c r="B528" s="50"/>
      <c r="C528" s="50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</row>
    <row r="529" spans="1:38" ht="14.25" customHeight="1" x14ac:dyDescent="0.2">
      <c r="A529" s="50"/>
      <c r="B529" s="50"/>
      <c r="C529" s="50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</row>
    <row r="530" spans="1:38" ht="14.25" customHeight="1" x14ac:dyDescent="0.2">
      <c r="A530" s="50"/>
      <c r="B530" s="50"/>
      <c r="C530" s="50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</row>
    <row r="531" spans="1:38" ht="14.25" customHeight="1" x14ac:dyDescent="0.2">
      <c r="A531" s="50"/>
      <c r="B531" s="50"/>
      <c r="C531" s="50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</row>
    <row r="532" spans="1:38" ht="14.25" customHeight="1" x14ac:dyDescent="0.2">
      <c r="A532" s="50"/>
      <c r="B532" s="50"/>
      <c r="C532" s="50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</row>
    <row r="533" spans="1:38" ht="14.25" customHeight="1" x14ac:dyDescent="0.2">
      <c r="A533" s="50"/>
      <c r="B533" s="50"/>
      <c r="C533" s="50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</row>
    <row r="534" spans="1:38" ht="14.25" customHeight="1" x14ac:dyDescent="0.2">
      <c r="A534" s="50"/>
      <c r="B534" s="50"/>
      <c r="C534" s="50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</row>
    <row r="535" spans="1:38" ht="14.25" customHeight="1" x14ac:dyDescent="0.2">
      <c r="A535" s="50"/>
      <c r="B535" s="50"/>
      <c r="C535" s="50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</row>
    <row r="536" spans="1:38" ht="14.25" customHeight="1" x14ac:dyDescent="0.2">
      <c r="A536" s="50"/>
      <c r="B536" s="50"/>
      <c r="C536" s="50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</row>
    <row r="537" spans="1:38" ht="14.25" customHeight="1" x14ac:dyDescent="0.2">
      <c r="A537" s="50"/>
      <c r="B537" s="50"/>
      <c r="C537" s="50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</row>
    <row r="538" spans="1:38" ht="14.25" customHeight="1" x14ac:dyDescent="0.2">
      <c r="A538" s="50"/>
      <c r="B538" s="50"/>
      <c r="C538" s="50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</row>
    <row r="539" spans="1:38" ht="14.25" customHeight="1" x14ac:dyDescent="0.2">
      <c r="A539" s="50"/>
      <c r="B539" s="50"/>
      <c r="C539" s="50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</row>
    <row r="540" spans="1:38" ht="14.25" customHeight="1" x14ac:dyDescent="0.2">
      <c r="A540" s="50"/>
      <c r="B540" s="50"/>
      <c r="C540" s="50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</row>
    <row r="541" spans="1:38" ht="14.25" customHeight="1" x14ac:dyDescent="0.2">
      <c r="A541" s="50"/>
      <c r="B541" s="50"/>
      <c r="C541" s="50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</row>
    <row r="542" spans="1:38" ht="14.25" customHeight="1" x14ac:dyDescent="0.2">
      <c r="A542" s="50"/>
      <c r="B542" s="50"/>
      <c r="C542" s="50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</row>
    <row r="543" spans="1:38" ht="14.25" customHeight="1" x14ac:dyDescent="0.2">
      <c r="A543" s="50"/>
      <c r="B543" s="50"/>
      <c r="C543" s="50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</row>
    <row r="544" spans="1:38" ht="14.25" customHeight="1" x14ac:dyDescent="0.2">
      <c r="A544" s="50"/>
      <c r="B544" s="50"/>
      <c r="C544" s="50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</row>
    <row r="545" spans="1:38" ht="14.25" customHeight="1" x14ac:dyDescent="0.2">
      <c r="A545" s="50"/>
      <c r="B545" s="50"/>
      <c r="C545" s="50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</row>
    <row r="546" spans="1:38" ht="14.25" customHeight="1" x14ac:dyDescent="0.2">
      <c r="A546" s="50"/>
      <c r="B546" s="50"/>
      <c r="C546" s="50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</row>
    <row r="547" spans="1:38" ht="14.25" customHeight="1" x14ac:dyDescent="0.2">
      <c r="A547" s="50"/>
      <c r="B547" s="50"/>
      <c r="C547" s="50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</row>
    <row r="548" spans="1:38" ht="14.25" customHeight="1" x14ac:dyDescent="0.2">
      <c r="A548" s="50"/>
      <c r="B548" s="50"/>
      <c r="C548" s="50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</row>
    <row r="549" spans="1:38" ht="14.25" customHeight="1" x14ac:dyDescent="0.2">
      <c r="A549" s="50"/>
      <c r="B549" s="50"/>
      <c r="C549" s="50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</row>
    <row r="550" spans="1:38" ht="14.25" customHeight="1" x14ac:dyDescent="0.2">
      <c r="A550" s="50"/>
      <c r="B550" s="50"/>
      <c r="C550" s="50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</row>
    <row r="551" spans="1:38" ht="14.25" customHeight="1" x14ac:dyDescent="0.2">
      <c r="A551" s="50"/>
      <c r="B551" s="50"/>
      <c r="C551" s="50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</row>
    <row r="552" spans="1:38" ht="14.25" customHeight="1" x14ac:dyDescent="0.2">
      <c r="A552" s="50"/>
      <c r="B552" s="50"/>
      <c r="C552" s="50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</row>
    <row r="553" spans="1:38" ht="14.25" customHeight="1" x14ac:dyDescent="0.2">
      <c r="A553" s="50"/>
      <c r="B553" s="50"/>
      <c r="C553" s="50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</row>
    <row r="554" spans="1:38" ht="14.25" customHeight="1" x14ac:dyDescent="0.2">
      <c r="A554" s="50"/>
      <c r="B554" s="50"/>
      <c r="C554" s="50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</row>
    <row r="555" spans="1:38" ht="14.25" customHeight="1" x14ac:dyDescent="0.2">
      <c r="A555" s="50"/>
      <c r="B555" s="50"/>
      <c r="C555" s="50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</row>
    <row r="556" spans="1:38" ht="14.25" customHeight="1" x14ac:dyDescent="0.2">
      <c r="A556" s="50"/>
      <c r="B556" s="50"/>
      <c r="C556" s="50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</row>
    <row r="557" spans="1:38" ht="14.25" customHeight="1" x14ac:dyDescent="0.2">
      <c r="A557" s="50"/>
      <c r="B557" s="50"/>
      <c r="C557" s="50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</row>
    <row r="558" spans="1:38" ht="14.25" customHeight="1" x14ac:dyDescent="0.2">
      <c r="A558" s="50"/>
      <c r="B558" s="50"/>
      <c r="C558" s="50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</row>
    <row r="559" spans="1:38" ht="14.25" customHeight="1" x14ac:dyDescent="0.2">
      <c r="A559" s="50"/>
      <c r="B559" s="50"/>
      <c r="C559" s="50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</row>
    <row r="560" spans="1:38" ht="14.25" customHeight="1" x14ac:dyDescent="0.2">
      <c r="A560" s="50"/>
      <c r="B560" s="50"/>
      <c r="C560" s="50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</row>
    <row r="561" spans="1:38" ht="14.25" customHeight="1" x14ac:dyDescent="0.2">
      <c r="A561" s="50"/>
      <c r="B561" s="50"/>
      <c r="C561" s="50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</row>
    <row r="562" spans="1:38" ht="14.25" customHeight="1" x14ac:dyDescent="0.2">
      <c r="A562" s="50"/>
      <c r="B562" s="50"/>
      <c r="C562" s="50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</row>
    <row r="563" spans="1:38" ht="14.25" customHeight="1" x14ac:dyDescent="0.2">
      <c r="A563" s="50"/>
      <c r="B563" s="50"/>
      <c r="C563" s="50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</row>
    <row r="564" spans="1:38" ht="14.25" customHeight="1" x14ac:dyDescent="0.2">
      <c r="A564" s="50"/>
      <c r="B564" s="50"/>
      <c r="C564" s="50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</row>
    <row r="565" spans="1:38" ht="14.25" customHeight="1" x14ac:dyDescent="0.2">
      <c r="A565" s="50"/>
      <c r="B565" s="50"/>
      <c r="C565" s="50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</row>
    <row r="566" spans="1:38" ht="14.25" customHeight="1" x14ac:dyDescent="0.2">
      <c r="A566" s="50"/>
      <c r="B566" s="50"/>
      <c r="C566" s="50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</row>
    <row r="567" spans="1:38" ht="14.25" customHeight="1" x14ac:dyDescent="0.2">
      <c r="A567" s="50"/>
      <c r="B567" s="50"/>
      <c r="C567" s="50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</row>
    <row r="568" spans="1:38" ht="14.25" customHeight="1" x14ac:dyDescent="0.2">
      <c r="A568" s="50"/>
      <c r="B568" s="50"/>
      <c r="C568" s="50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</row>
    <row r="569" spans="1:38" ht="14.25" customHeight="1" x14ac:dyDescent="0.2">
      <c r="A569" s="50"/>
      <c r="B569" s="50"/>
      <c r="C569" s="50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</row>
    <row r="570" spans="1:38" ht="14.25" customHeight="1" x14ac:dyDescent="0.2">
      <c r="A570" s="50"/>
      <c r="B570" s="50"/>
      <c r="C570" s="50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</row>
    <row r="571" spans="1:38" ht="14.25" customHeight="1" x14ac:dyDescent="0.2">
      <c r="A571" s="50"/>
      <c r="B571" s="50"/>
      <c r="C571" s="50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</row>
    <row r="572" spans="1:38" ht="14.25" customHeight="1" x14ac:dyDescent="0.2">
      <c r="A572" s="50"/>
      <c r="B572" s="50"/>
      <c r="C572" s="50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</row>
    <row r="573" spans="1:38" ht="14.25" customHeight="1" x14ac:dyDescent="0.2">
      <c r="A573" s="50"/>
      <c r="B573" s="50"/>
      <c r="C573" s="50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</row>
    <row r="574" spans="1:38" ht="14.25" customHeight="1" x14ac:dyDescent="0.2">
      <c r="A574" s="50"/>
      <c r="B574" s="50"/>
      <c r="C574" s="50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</row>
    <row r="575" spans="1:38" ht="14.25" customHeight="1" x14ac:dyDescent="0.2">
      <c r="A575" s="50"/>
      <c r="B575" s="50"/>
      <c r="C575" s="50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</row>
    <row r="576" spans="1:38" ht="14.25" customHeight="1" x14ac:dyDescent="0.2">
      <c r="A576" s="50"/>
      <c r="B576" s="50"/>
      <c r="C576" s="50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</row>
    <row r="577" spans="1:38" ht="14.25" customHeight="1" x14ac:dyDescent="0.2">
      <c r="A577" s="50"/>
      <c r="B577" s="50"/>
      <c r="C577" s="50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</row>
    <row r="578" spans="1:38" ht="14.25" customHeight="1" x14ac:dyDescent="0.2">
      <c r="A578" s="50"/>
      <c r="B578" s="50"/>
      <c r="C578" s="50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</row>
    <row r="579" spans="1:38" ht="14.25" customHeight="1" x14ac:dyDescent="0.2">
      <c r="A579" s="50"/>
      <c r="B579" s="50"/>
      <c r="C579" s="50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</row>
    <row r="580" spans="1:38" ht="14.25" customHeight="1" x14ac:dyDescent="0.2">
      <c r="A580" s="50"/>
      <c r="B580" s="50"/>
      <c r="C580" s="50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</row>
    <row r="581" spans="1:38" ht="14.25" customHeight="1" x14ac:dyDescent="0.2">
      <c r="A581" s="50"/>
      <c r="B581" s="50"/>
      <c r="C581" s="50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</row>
    <row r="582" spans="1:38" ht="14.25" customHeight="1" x14ac:dyDescent="0.2">
      <c r="A582" s="50"/>
      <c r="B582" s="50"/>
      <c r="C582" s="50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</row>
    <row r="583" spans="1:38" ht="14.25" customHeight="1" x14ac:dyDescent="0.2">
      <c r="A583" s="50"/>
      <c r="B583" s="50"/>
      <c r="C583" s="50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</row>
    <row r="584" spans="1:38" ht="14.25" customHeight="1" x14ac:dyDescent="0.2">
      <c r="A584" s="50"/>
      <c r="B584" s="50"/>
      <c r="C584" s="50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</row>
    <row r="585" spans="1:38" ht="14.25" customHeight="1" x14ac:dyDescent="0.2">
      <c r="A585" s="50"/>
      <c r="B585" s="50"/>
      <c r="C585" s="50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</row>
    <row r="586" spans="1:38" ht="14.25" customHeight="1" x14ac:dyDescent="0.2">
      <c r="A586" s="50"/>
      <c r="B586" s="50"/>
      <c r="C586" s="50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</row>
    <row r="587" spans="1:38" ht="14.25" customHeight="1" x14ac:dyDescent="0.2">
      <c r="A587" s="50"/>
      <c r="B587" s="50"/>
      <c r="C587" s="50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</row>
    <row r="588" spans="1:38" ht="14.25" customHeight="1" x14ac:dyDescent="0.2">
      <c r="A588" s="50"/>
      <c r="B588" s="50"/>
      <c r="C588" s="50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</row>
    <row r="589" spans="1:38" ht="14.25" customHeight="1" x14ac:dyDescent="0.2">
      <c r="A589" s="50"/>
      <c r="B589" s="50"/>
      <c r="C589" s="50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</row>
    <row r="590" spans="1:38" ht="14.25" customHeight="1" x14ac:dyDescent="0.2">
      <c r="A590" s="50"/>
      <c r="B590" s="50"/>
      <c r="C590" s="50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</row>
    <row r="591" spans="1:38" ht="14.25" customHeight="1" x14ac:dyDescent="0.2">
      <c r="A591" s="50"/>
      <c r="B591" s="50"/>
      <c r="C591" s="50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</row>
    <row r="592" spans="1:38" ht="14.25" customHeight="1" x14ac:dyDescent="0.2">
      <c r="A592" s="50"/>
      <c r="B592" s="50"/>
      <c r="C592" s="50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</row>
    <row r="593" spans="1:38" ht="14.25" customHeight="1" x14ac:dyDescent="0.2">
      <c r="A593" s="50"/>
      <c r="B593" s="50"/>
      <c r="C593" s="50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</row>
    <row r="594" spans="1:38" ht="14.25" customHeight="1" x14ac:dyDescent="0.2">
      <c r="A594" s="50"/>
      <c r="B594" s="50"/>
      <c r="C594" s="50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</row>
    <row r="595" spans="1:38" ht="14.25" customHeight="1" x14ac:dyDescent="0.2">
      <c r="A595" s="50"/>
      <c r="B595" s="50"/>
      <c r="C595" s="50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</row>
    <row r="596" spans="1:38" ht="14.25" customHeight="1" x14ac:dyDescent="0.2">
      <c r="A596" s="50"/>
      <c r="B596" s="50"/>
      <c r="C596" s="50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</row>
    <row r="597" spans="1:38" ht="14.25" customHeight="1" x14ac:dyDescent="0.2">
      <c r="A597" s="50"/>
      <c r="B597" s="50"/>
      <c r="C597" s="50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</row>
    <row r="598" spans="1:38" ht="14.25" customHeight="1" x14ac:dyDescent="0.2">
      <c r="A598" s="50"/>
      <c r="B598" s="50"/>
      <c r="C598" s="50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</row>
    <row r="599" spans="1:38" ht="14.25" customHeight="1" x14ac:dyDescent="0.2">
      <c r="A599" s="50"/>
      <c r="B599" s="50"/>
      <c r="C599" s="50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</row>
    <row r="600" spans="1:38" ht="14.25" customHeight="1" x14ac:dyDescent="0.2">
      <c r="A600" s="50"/>
      <c r="B600" s="50"/>
      <c r="C600" s="50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</row>
    <row r="601" spans="1:38" ht="14.25" customHeight="1" x14ac:dyDescent="0.2">
      <c r="A601" s="50"/>
      <c r="B601" s="50"/>
      <c r="C601" s="50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</row>
    <row r="602" spans="1:38" ht="14.25" customHeight="1" x14ac:dyDescent="0.2">
      <c r="A602" s="50"/>
      <c r="B602" s="50"/>
      <c r="C602" s="50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</row>
    <row r="603" spans="1:38" ht="14.25" customHeight="1" x14ac:dyDescent="0.2">
      <c r="A603" s="50"/>
      <c r="B603" s="50"/>
      <c r="C603" s="50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</row>
    <row r="604" spans="1:38" ht="14.25" customHeight="1" x14ac:dyDescent="0.2">
      <c r="A604" s="50"/>
      <c r="B604" s="50"/>
      <c r="C604" s="50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</row>
    <row r="605" spans="1:38" ht="14.25" customHeight="1" x14ac:dyDescent="0.2">
      <c r="A605" s="50"/>
      <c r="B605" s="50"/>
      <c r="C605" s="50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</row>
    <row r="606" spans="1:38" ht="14.25" customHeight="1" x14ac:dyDescent="0.2">
      <c r="A606" s="50"/>
      <c r="B606" s="50"/>
      <c r="C606" s="50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</row>
    <row r="607" spans="1:38" ht="14.25" customHeight="1" x14ac:dyDescent="0.2">
      <c r="A607" s="50"/>
      <c r="B607" s="50"/>
      <c r="C607" s="50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</row>
    <row r="608" spans="1:38" ht="14.25" customHeight="1" x14ac:dyDescent="0.2">
      <c r="A608" s="50"/>
      <c r="B608" s="50"/>
      <c r="C608" s="50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</row>
    <row r="609" spans="1:38" ht="14.25" customHeight="1" x14ac:dyDescent="0.2">
      <c r="A609" s="50"/>
      <c r="B609" s="50"/>
      <c r="C609" s="50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</row>
    <row r="610" spans="1:38" ht="14.25" customHeight="1" x14ac:dyDescent="0.2">
      <c r="A610" s="50"/>
      <c r="B610" s="50"/>
      <c r="C610" s="50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</row>
    <row r="611" spans="1:38" ht="14.25" customHeight="1" x14ac:dyDescent="0.2">
      <c r="A611" s="50"/>
      <c r="B611" s="50"/>
      <c r="C611" s="50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</row>
    <row r="612" spans="1:38" ht="14.25" customHeight="1" x14ac:dyDescent="0.2">
      <c r="A612" s="50"/>
      <c r="B612" s="50"/>
      <c r="C612" s="50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</row>
    <row r="613" spans="1:38" ht="14.25" customHeight="1" x14ac:dyDescent="0.2">
      <c r="A613" s="50"/>
      <c r="B613" s="50"/>
      <c r="C613" s="50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</row>
    <row r="614" spans="1:38" ht="14.25" customHeight="1" x14ac:dyDescent="0.2">
      <c r="A614" s="50"/>
      <c r="B614" s="50"/>
      <c r="C614" s="50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</row>
    <row r="615" spans="1:38" ht="14.25" customHeight="1" x14ac:dyDescent="0.2">
      <c r="A615" s="50"/>
      <c r="B615" s="50"/>
      <c r="C615" s="50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</row>
    <row r="616" spans="1:38" ht="14.25" customHeight="1" x14ac:dyDescent="0.2">
      <c r="A616" s="50"/>
      <c r="B616" s="50"/>
      <c r="C616" s="50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</row>
    <row r="617" spans="1:38" ht="14.25" customHeight="1" x14ac:dyDescent="0.2">
      <c r="A617" s="50"/>
      <c r="B617" s="50"/>
      <c r="C617" s="50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</row>
    <row r="618" spans="1:38" ht="14.25" customHeight="1" x14ac:dyDescent="0.2">
      <c r="A618" s="50"/>
      <c r="B618" s="50"/>
      <c r="C618" s="50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</row>
    <row r="619" spans="1:38" ht="14.25" customHeight="1" x14ac:dyDescent="0.2">
      <c r="A619" s="50"/>
      <c r="B619" s="50"/>
      <c r="C619" s="50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</row>
    <row r="620" spans="1:38" ht="14.25" customHeight="1" x14ac:dyDescent="0.2">
      <c r="A620" s="50"/>
      <c r="B620" s="50"/>
      <c r="C620" s="50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</row>
    <row r="621" spans="1:38" ht="14.25" customHeight="1" x14ac:dyDescent="0.2">
      <c r="A621" s="50"/>
      <c r="B621" s="50"/>
      <c r="C621" s="50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</row>
    <row r="622" spans="1:38" ht="14.25" customHeight="1" x14ac:dyDescent="0.2">
      <c r="A622" s="50"/>
      <c r="B622" s="50"/>
      <c r="C622" s="50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</row>
    <row r="623" spans="1:38" ht="14.25" customHeight="1" x14ac:dyDescent="0.2">
      <c r="A623" s="50"/>
      <c r="B623" s="50"/>
      <c r="C623" s="50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</row>
    <row r="624" spans="1:38" ht="14.25" customHeight="1" x14ac:dyDescent="0.2">
      <c r="A624" s="50"/>
      <c r="B624" s="50"/>
      <c r="C624" s="50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</row>
    <row r="625" spans="1:38" ht="14.25" customHeight="1" x14ac:dyDescent="0.2">
      <c r="A625" s="50"/>
      <c r="B625" s="50"/>
      <c r="C625" s="50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</row>
    <row r="626" spans="1:38" ht="14.25" customHeight="1" x14ac:dyDescent="0.2">
      <c r="A626" s="50"/>
      <c r="B626" s="50"/>
      <c r="C626" s="50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</row>
    <row r="627" spans="1:38" ht="14.25" customHeight="1" x14ac:dyDescent="0.2">
      <c r="A627" s="50"/>
      <c r="B627" s="50"/>
      <c r="C627" s="50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</row>
    <row r="628" spans="1:38" ht="14.25" customHeight="1" x14ac:dyDescent="0.2">
      <c r="A628" s="50"/>
      <c r="B628" s="50"/>
      <c r="C628" s="50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</row>
    <row r="629" spans="1:38" ht="14.25" customHeight="1" x14ac:dyDescent="0.2">
      <c r="A629" s="50"/>
      <c r="B629" s="50"/>
      <c r="C629" s="50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</row>
    <row r="630" spans="1:38" ht="14.25" customHeight="1" x14ac:dyDescent="0.2">
      <c r="A630" s="50"/>
      <c r="B630" s="50"/>
      <c r="C630" s="50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</row>
    <row r="631" spans="1:38" ht="14.25" customHeight="1" x14ac:dyDescent="0.2">
      <c r="A631" s="50"/>
      <c r="B631" s="50"/>
      <c r="C631" s="50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</row>
    <row r="632" spans="1:38" ht="14.25" customHeight="1" x14ac:dyDescent="0.2">
      <c r="A632" s="50"/>
      <c r="B632" s="50"/>
      <c r="C632" s="50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</row>
    <row r="633" spans="1:38" ht="14.25" customHeight="1" x14ac:dyDescent="0.2">
      <c r="A633" s="50"/>
      <c r="B633" s="50"/>
      <c r="C633" s="50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</row>
    <row r="634" spans="1:38" ht="14.25" customHeight="1" x14ac:dyDescent="0.2">
      <c r="A634" s="50"/>
      <c r="B634" s="50"/>
      <c r="C634" s="50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</row>
    <row r="635" spans="1:38" ht="14.25" customHeight="1" x14ac:dyDescent="0.2">
      <c r="A635" s="50"/>
      <c r="B635" s="50"/>
      <c r="C635" s="50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</row>
    <row r="636" spans="1:38" ht="14.25" customHeight="1" x14ac:dyDescent="0.2">
      <c r="A636" s="50"/>
      <c r="B636" s="50"/>
      <c r="C636" s="50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</row>
    <row r="637" spans="1:38" ht="14.25" customHeight="1" x14ac:dyDescent="0.2">
      <c r="A637" s="50"/>
      <c r="B637" s="50"/>
      <c r="C637" s="50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</row>
    <row r="638" spans="1:38" ht="14.25" customHeight="1" x14ac:dyDescent="0.2">
      <c r="A638" s="50"/>
      <c r="B638" s="50"/>
      <c r="C638" s="50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</row>
    <row r="639" spans="1:38" ht="14.25" customHeight="1" x14ac:dyDescent="0.2">
      <c r="A639" s="50"/>
      <c r="B639" s="50"/>
      <c r="C639" s="50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</row>
    <row r="640" spans="1:38" ht="14.25" customHeight="1" x14ac:dyDescent="0.2">
      <c r="A640" s="50"/>
      <c r="B640" s="50"/>
      <c r="C640" s="50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</row>
    <row r="641" spans="1:38" ht="14.25" customHeight="1" x14ac:dyDescent="0.2">
      <c r="A641" s="50"/>
      <c r="B641" s="50"/>
      <c r="C641" s="50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</row>
    <row r="642" spans="1:38" ht="14.25" customHeight="1" x14ac:dyDescent="0.2">
      <c r="A642" s="50"/>
      <c r="B642" s="50"/>
      <c r="C642" s="50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</row>
    <row r="643" spans="1:38" ht="14.25" customHeight="1" x14ac:dyDescent="0.2">
      <c r="A643" s="50"/>
      <c r="B643" s="50"/>
      <c r="C643" s="50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</row>
    <row r="644" spans="1:38" ht="14.25" customHeight="1" x14ac:dyDescent="0.2">
      <c r="A644" s="50"/>
      <c r="B644" s="50"/>
      <c r="C644" s="50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</row>
    <row r="645" spans="1:38" ht="14.25" customHeight="1" x14ac:dyDescent="0.2">
      <c r="A645" s="50"/>
      <c r="B645" s="50"/>
      <c r="C645" s="50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</row>
    <row r="646" spans="1:38" ht="14.25" customHeight="1" x14ac:dyDescent="0.2">
      <c r="A646" s="50"/>
      <c r="B646" s="50"/>
      <c r="C646" s="50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</row>
    <row r="647" spans="1:38" ht="14.25" customHeight="1" x14ac:dyDescent="0.2">
      <c r="A647" s="50"/>
      <c r="B647" s="50"/>
      <c r="C647" s="50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</row>
    <row r="648" spans="1:38" ht="14.25" customHeight="1" x14ac:dyDescent="0.2">
      <c r="A648" s="50"/>
      <c r="B648" s="50"/>
      <c r="C648" s="50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</row>
    <row r="649" spans="1:38" ht="14.25" customHeight="1" x14ac:dyDescent="0.2">
      <c r="A649" s="50"/>
      <c r="B649" s="50"/>
      <c r="C649" s="50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</row>
    <row r="650" spans="1:38" ht="14.25" customHeight="1" x14ac:dyDescent="0.2">
      <c r="A650" s="50"/>
      <c r="B650" s="50"/>
      <c r="C650" s="50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</row>
    <row r="651" spans="1:38" ht="14.25" customHeight="1" x14ac:dyDescent="0.2">
      <c r="A651" s="50"/>
      <c r="B651" s="50"/>
      <c r="C651" s="50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</row>
    <row r="652" spans="1:38" ht="14.25" customHeight="1" x14ac:dyDescent="0.2">
      <c r="A652" s="50"/>
      <c r="B652" s="50"/>
      <c r="C652" s="50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</row>
    <row r="653" spans="1:38" ht="14.25" customHeight="1" x14ac:dyDescent="0.2">
      <c r="A653" s="50"/>
      <c r="B653" s="50"/>
      <c r="C653" s="50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</row>
    <row r="654" spans="1:38" ht="14.25" customHeight="1" x14ac:dyDescent="0.2">
      <c r="A654" s="50"/>
      <c r="B654" s="50"/>
      <c r="C654" s="50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</row>
    <row r="655" spans="1:38" ht="14.25" customHeight="1" x14ac:dyDescent="0.2">
      <c r="A655" s="50"/>
      <c r="B655" s="50"/>
      <c r="C655" s="50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</row>
    <row r="656" spans="1:38" ht="14.25" customHeight="1" x14ac:dyDescent="0.2">
      <c r="A656" s="50"/>
      <c r="B656" s="50"/>
      <c r="C656" s="50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</row>
    <row r="657" spans="1:38" ht="14.25" customHeight="1" x14ac:dyDescent="0.2">
      <c r="A657" s="50"/>
      <c r="B657" s="50"/>
      <c r="C657" s="50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</row>
    <row r="658" spans="1:38" ht="14.25" customHeight="1" x14ac:dyDescent="0.2">
      <c r="A658" s="50"/>
      <c r="B658" s="50"/>
      <c r="C658" s="50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</row>
    <row r="659" spans="1:38" ht="14.25" customHeight="1" x14ac:dyDescent="0.2">
      <c r="A659" s="50"/>
      <c r="B659" s="50"/>
      <c r="C659" s="50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</row>
    <row r="660" spans="1:38" ht="14.25" customHeight="1" x14ac:dyDescent="0.2">
      <c r="A660" s="50"/>
      <c r="B660" s="50"/>
      <c r="C660" s="50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</row>
    <row r="661" spans="1:38" ht="14.25" customHeight="1" x14ac:dyDescent="0.2">
      <c r="A661" s="50"/>
      <c r="B661" s="50"/>
      <c r="C661" s="50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</row>
    <row r="662" spans="1:38" ht="14.25" customHeight="1" x14ac:dyDescent="0.2">
      <c r="A662" s="50"/>
      <c r="B662" s="50"/>
      <c r="C662" s="50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</row>
    <row r="663" spans="1:38" ht="14.25" customHeight="1" x14ac:dyDescent="0.2">
      <c r="A663" s="50"/>
      <c r="B663" s="50"/>
      <c r="C663" s="50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</row>
    <row r="664" spans="1:38" ht="14.25" customHeight="1" x14ac:dyDescent="0.2">
      <c r="A664" s="50"/>
      <c r="B664" s="50"/>
      <c r="C664" s="50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</row>
    <row r="665" spans="1:38" ht="14.25" customHeight="1" x14ac:dyDescent="0.2">
      <c r="A665" s="50"/>
      <c r="B665" s="50"/>
      <c r="C665" s="50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</row>
    <row r="666" spans="1:38" ht="14.25" customHeight="1" x14ac:dyDescent="0.2">
      <c r="A666" s="50"/>
      <c r="B666" s="50"/>
      <c r="C666" s="50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</row>
    <row r="667" spans="1:38" ht="14.25" customHeight="1" x14ac:dyDescent="0.2">
      <c r="A667" s="50"/>
      <c r="B667" s="50"/>
      <c r="C667" s="50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</row>
    <row r="668" spans="1:38" ht="14.25" customHeight="1" x14ac:dyDescent="0.2">
      <c r="A668" s="50"/>
      <c r="B668" s="50"/>
      <c r="C668" s="50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</row>
    <row r="669" spans="1:38" ht="14.25" customHeight="1" x14ac:dyDescent="0.2">
      <c r="A669" s="50"/>
      <c r="B669" s="50"/>
      <c r="C669" s="50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</row>
    <row r="670" spans="1:38" ht="14.25" customHeight="1" x14ac:dyDescent="0.2">
      <c r="A670" s="50"/>
      <c r="B670" s="50"/>
      <c r="C670" s="50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</row>
    <row r="671" spans="1:38" ht="14.25" customHeight="1" x14ac:dyDescent="0.2">
      <c r="A671" s="50"/>
      <c r="B671" s="50"/>
      <c r="C671" s="50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</row>
    <row r="672" spans="1:38" ht="14.25" customHeight="1" x14ac:dyDescent="0.2">
      <c r="A672" s="50"/>
      <c r="B672" s="50"/>
      <c r="C672" s="50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</row>
    <row r="673" spans="1:38" ht="14.25" customHeight="1" x14ac:dyDescent="0.2">
      <c r="A673" s="50"/>
      <c r="B673" s="50"/>
      <c r="C673" s="50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</row>
    <row r="674" spans="1:38" ht="14.25" customHeight="1" x14ac:dyDescent="0.2">
      <c r="A674" s="50"/>
      <c r="B674" s="50"/>
      <c r="C674" s="50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</row>
    <row r="675" spans="1:38" ht="14.25" customHeight="1" x14ac:dyDescent="0.2">
      <c r="A675" s="50"/>
      <c r="B675" s="50"/>
      <c r="C675" s="50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</row>
    <row r="676" spans="1:38" ht="14.25" customHeight="1" x14ac:dyDescent="0.2">
      <c r="A676" s="50"/>
      <c r="B676" s="50"/>
      <c r="C676" s="50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</row>
    <row r="677" spans="1:38" ht="14.25" customHeight="1" x14ac:dyDescent="0.2">
      <c r="A677" s="50"/>
      <c r="B677" s="50"/>
      <c r="C677" s="50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</row>
    <row r="678" spans="1:38" ht="14.25" customHeight="1" x14ac:dyDescent="0.2">
      <c r="A678" s="50"/>
      <c r="B678" s="50"/>
      <c r="C678" s="50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</row>
    <row r="679" spans="1:38" ht="14.25" customHeight="1" x14ac:dyDescent="0.2">
      <c r="A679" s="50"/>
      <c r="B679" s="50"/>
      <c r="C679" s="50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</row>
    <row r="680" spans="1:38" ht="14.25" customHeight="1" x14ac:dyDescent="0.2">
      <c r="A680" s="50"/>
      <c r="B680" s="50"/>
      <c r="C680" s="50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</row>
    <row r="681" spans="1:38" ht="14.25" customHeight="1" x14ac:dyDescent="0.2">
      <c r="A681" s="50"/>
      <c r="B681" s="50"/>
      <c r="C681" s="50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</row>
    <row r="682" spans="1:38" ht="14.25" customHeight="1" x14ac:dyDescent="0.2">
      <c r="A682" s="50"/>
      <c r="B682" s="50"/>
      <c r="C682" s="50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</row>
    <row r="683" spans="1:38" ht="14.25" customHeight="1" x14ac:dyDescent="0.2">
      <c r="A683" s="50"/>
      <c r="B683" s="50"/>
      <c r="C683" s="50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</row>
    <row r="684" spans="1:38" ht="14.25" customHeight="1" x14ac:dyDescent="0.2">
      <c r="A684" s="50"/>
      <c r="B684" s="50"/>
      <c r="C684" s="50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</row>
    <row r="685" spans="1:38" ht="14.25" customHeight="1" x14ac:dyDescent="0.2">
      <c r="A685" s="50"/>
      <c r="B685" s="50"/>
      <c r="C685" s="50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</row>
    <row r="686" spans="1:38" ht="14.25" customHeight="1" x14ac:dyDescent="0.2">
      <c r="A686" s="50"/>
      <c r="B686" s="50"/>
      <c r="C686" s="50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</row>
    <row r="687" spans="1:38" ht="14.25" customHeight="1" x14ac:dyDescent="0.2">
      <c r="A687" s="50"/>
      <c r="B687" s="50"/>
      <c r="C687" s="50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</row>
    <row r="688" spans="1:38" ht="14.25" customHeight="1" x14ac:dyDescent="0.2">
      <c r="A688" s="50"/>
      <c r="B688" s="50"/>
      <c r="C688" s="50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</row>
    <row r="689" spans="1:38" ht="14.25" customHeight="1" x14ac:dyDescent="0.2">
      <c r="A689" s="50"/>
      <c r="B689" s="50"/>
      <c r="C689" s="50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</row>
    <row r="690" spans="1:38" ht="14.25" customHeight="1" x14ac:dyDescent="0.2">
      <c r="A690" s="50"/>
      <c r="B690" s="50"/>
      <c r="C690" s="50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</row>
    <row r="691" spans="1:38" ht="14.25" customHeight="1" x14ac:dyDescent="0.2">
      <c r="A691" s="50"/>
      <c r="B691" s="50"/>
      <c r="C691" s="50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</row>
    <row r="692" spans="1:38" ht="14.25" customHeight="1" x14ac:dyDescent="0.2">
      <c r="A692" s="50"/>
      <c r="B692" s="50"/>
      <c r="C692" s="50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</row>
    <row r="693" spans="1:38" ht="14.25" customHeight="1" x14ac:dyDescent="0.2">
      <c r="A693" s="50"/>
      <c r="B693" s="50"/>
      <c r="C693" s="50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</row>
    <row r="694" spans="1:38" ht="14.25" customHeight="1" x14ac:dyDescent="0.2">
      <c r="A694" s="50"/>
      <c r="B694" s="50"/>
      <c r="C694" s="50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</row>
    <row r="695" spans="1:38" ht="14.25" customHeight="1" x14ac:dyDescent="0.2">
      <c r="A695" s="50"/>
      <c r="B695" s="50"/>
      <c r="C695" s="50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</row>
    <row r="696" spans="1:38" ht="14.25" customHeight="1" x14ac:dyDescent="0.2">
      <c r="A696" s="50"/>
      <c r="B696" s="50"/>
      <c r="C696" s="50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</row>
    <row r="697" spans="1:38" ht="14.25" customHeight="1" x14ac:dyDescent="0.2">
      <c r="A697" s="50"/>
      <c r="B697" s="50"/>
      <c r="C697" s="50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</row>
    <row r="698" spans="1:38" ht="14.25" customHeight="1" x14ac:dyDescent="0.2">
      <c r="A698" s="50"/>
      <c r="B698" s="50"/>
      <c r="C698" s="50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</row>
    <row r="699" spans="1:38" ht="14.25" customHeight="1" x14ac:dyDescent="0.2">
      <c r="A699" s="50"/>
      <c r="B699" s="50"/>
      <c r="C699" s="50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</row>
    <row r="700" spans="1:38" ht="14.25" customHeight="1" x14ac:dyDescent="0.2">
      <c r="A700" s="50"/>
      <c r="B700" s="50"/>
      <c r="C700" s="50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</row>
    <row r="701" spans="1:38" ht="14.25" customHeight="1" x14ac:dyDescent="0.2">
      <c r="A701" s="50"/>
      <c r="B701" s="50"/>
      <c r="C701" s="50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</row>
    <row r="702" spans="1:38" ht="14.25" customHeight="1" x14ac:dyDescent="0.2">
      <c r="A702" s="50"/>
      <c r="B702" s="50"/>
      <c r="C702" s="50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</row>
    <row r="703" spans="1:38" ht="14.25" customHeight="1" x14ac:dyDescent="0.2">
      <c r="A703" s="50"/>
      <c r="B703" s="50"/>
      <c r="C703" s="50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</row>
    <row r="704" spans="1:38" ht="14.25" customHeight="1" x14ac:dyDescent="0.2">
      <c r="A704" s="50"/>
      <c r="B704" s="50"/>
      <c r="C704" s="50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</row>
    <row r="705" spans="1:38" ht="14.25" customHeight="1" x14ac:dyDescent="0.2">
      <c r="A705" s="50"/>
      <c r="B705" s="50"/>
      <c r="C705" s="50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</row>
    <row r="706" spans="1:38" ht="14.25" customHeight="1" x14ac:dyDescent="0.2">
      <c r="A706" s="50"/>
      <c r="B706" s="50"/>
      <c r="C706" s="50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</row>
    <row r="707" spans="1:38" ht="14.25" customHeight="1" x14ac:dyDescent="0.2">
      <c r="A707" s="50"/>
      <c r="B707" s="50"/>
      <c r="C707" s="50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</row>
    <row r="708" spans="1:38" ht="14.25" customHeight="1" x14ac:dyDescent="0.2">
      <c r="A708" s="50"/>
      <c r="B708" s="50"/>
      <c r="C708" s="50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</row>
    <row r="709" spans="1:38" ht="14.25" customHeight="1" x14ac:dyDescent="0.2">
      <c r="A709" s="50"/>
      <c r="B709" s="50"/>
      <c r="C709" s="50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</row>
    <row r="710" spans="1:38" ht="14.25" customHeight="1" x14ac:dyDescent="0.2">
      <c r="A710" s="50"/>
      <c r="B710" s="50"/>
      <c r="C710" s="50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</row>
    <row r="711" spans="1:38" ht="14.25" customHeight="1" x14ac:dyDescent="0.2">
      <c r="A711" s="50"/>
      <c r="B711" s="50"/>
      <c r="C711" s="50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</row>
    <row r="712" spans="1:38" ht="14.25" customHeight="1" x14ac:dyDescent="0.2">
      <c r="A712" s="50"/>
      <c r="B712" s="50"/>
      <c r="C712" s="50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</row>
    <row r="713" spans="1:38" ht="14.25" customHeight="1" x14ac:dyDescent="0.2">
      <c r="A713" s="50"/>
      <c r="B713" s="50"/>
      <c r="C713" s="50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</row>
    <row r="714" spans="1:38" ht="14.25" customHeight="1" x14ac:dyDescent="0.2">
      <c r="A714" s="50"/>
      <c r="B714" s="50"/>
      <c r="C714" s="50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</row>
    <row r="715" spans="1:38" ht="14.25" customHeight="1" x14ac:dyDescent="0.2">
      <c r="A715" s="50"/>
      <c r="B715" s="50"/>
      <c r="C715" s="50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</row>
    <row r="716" spans="1:38" ht="14.25" customHeight="1" x14ac:dyDescent="0.2">
      <c r="A716" s="50"/>
      <c r="B716" s="50"/>
      <c r="C716" s="50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</row>
    <row r="717" spans="1:38" ht="14.25" customHeight="1" x14ac:dyDescent="0.2">
      <c r="A717" s="50"/>
      <c r="B717" s="50"/>
      <c r="C717" s="50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</row>
    <row r="718" spans="1:38" ht="14.25" customHeight="1" x14ac:dyDescent="0.2">
      <c r="A718" s="50"/>
      <c r="B718" s="50"/>
      <c r="C718" s="50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</row>
    <row r="719" spans="1:38" ht="14.25" customHeight="1" x14ac:dyDescent="0.2">
      <c r="A719" s="50"/>
      <c r="B719" s="50"/>
      <c r="C719" s="50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</row>
    <row r="720" spans="1:38" ht="14.25" customHeight="1" x14ac:dyDescent="0.2">
      <c r="A720" s="50"/>
      <c r="B720" s="50"/>
      <c r="C720" s="50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</row>
    <row r="721" spans="1:38" ht="14.25" customHeight="1" x14ac:dyDescent="0.2">
      <c r="A721" s="50"/>
      <c r="B721" s="50"/>
      <c r="C721" s="50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</row>
    <row r="722" spans="1:38" ht="14.25" customHeight="1" x14ac:dyDescent="0.2">
      <c r="A722" s="50"/>
      <c r="B722" s="50"/>
      <c r="C722" s="50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</row>
    <row r="723" spans="1:38" ht="14.25" customHeight="1" x14ac:dyDescent="0.2">
      <c r="A723" s="50"/>
      <c r="B723" s="50"/>
      <c r="C723" s="50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</row>
    <row r="724" spans="1:38" ht="14.25" customHeight="1" x14ac:dyDescent="0.2">
      <c r="A724" s="50"/>
      <c r="B724" s="50"/>
      <c r="C724" s="50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</row>
    <row r="725" spans="1:38" ht="14.25" customHeight="1" x14ac:dyDescent="0.2">
      <c r="A725" s="50"/>
      <c r="B725" s="50"/>
      <c r="C725" s="50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</row>
    <row r="726" spans="1:38" ht="14.25" customHeight="1" x14ac:dyDescent="0.2">
      <c r="A726" s="50"/>
      <c r="B726" s="50"/>
      <c r="C726" s="50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</row>
    <row r="727" spans="1:38" ht="14.25" customHeight="1" x14ac:dyDescent="0.2">
      <c r="A727" s="50"/>
      <c r="B727" s="50"/>
      <c r="C727" s="50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</row>
    <row r="728" spans="1:38" ht="14.25" customHeight="1" x14ac:dyDescent="0.2">
      <c r="A728" s="50"/>
      <c r="B728" s="50"/>
      <c r="C728" s="50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</row>
    <row r="729" spans="1:38" ht="14.25" customHeight="1" x14ac:dyDescent="0.2">
      <c r="A729" s="50"/>
      <c r="B729" s="50"/>
      <c r="C729" s="50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</row>
    <row r="730" spans="1:38" ht="14.25" customHeight="1" x14ac:dyDescent="0.2">
      <c r="A730" s="50"/>
      <c r="B730" s="50"/>
      <c r="C730" s="50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</row>
    <row r="731" spans="1:38" ht="14.25" customHeight="1" x14ac:dyDescent="0.2">
      <c r="A731" s="50"/>
      <c r="B731" s="50"/>
      <c r="C731" s="50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</row>
    <row r="732" spans="1:38" ht="14.25" customHeight="1" x14ac:dyDescent="0.2">
      <c r="A732" s="50"/>
      <c r="B732" s="50"/>
      <c r="C732" s="50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</row>
    <row r="733" spans="1:38" ht="14.25" customHeight="1" x14ac:dyDescent="0.2">
      <c r="A733" s="50"/>
      <c r="B733" s="50"/>
      <c r="C733" s="50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</row>
    <row r="734" spans="1:38" ht="14.25" customHeight="1" x14ac:dyDescent="0.2">
      <c r="A734" s="50"/>
      <c r="B734" s="50"/>
      <c r="C734" s="50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</row>
    <row r="735" spans="1:38" ht="14.25" customHeight="1" x14ac:dyDescent="0.2">
      <c r="A735" s="50"/>
      <c r="B735" s="50"/>
      <c r="C735" s="50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</row>
    <row r="736" spans="1:38" ht="14.25" customHeight="1" x14ac:dyDescent="0.2">
      <c r="A736" s="50"/>
      <c r="B736" s="50"/>
      <c r="C736" s="50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</row>
    <row r="737" spans="1:38" ht="14.25" customHeight="1" x14ac:dyDescent="0.2">
      <c r="A737" s="50"/>
      <c r="B737" s="50"/>
      <c r="C737" s="50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</row>
    <row r="738" spans="1:38" ht="14.25" customHeight="1" x14ac:dyDescent="0.2">
      <c r="A738" s="50"/>
      <c r="B738" s="50"/>
      <c r="C738" s="50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</row>
    <row r="739" spans="1:38" ht="14.25" customHeight="1" x14ac:dyDescent="0.2">
      <c r="A739" s="50"/>
      <c r="B739" s="50"/>
      <c r="C739" s="50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</row>
    <row r="740" spans="1:38" ht="14.25" customHeight="1" x14ac:dyDescent="0.2">
      <c r="A740" s="50"/>
      <c r="B740" s="50"/>
      <c r="C740" s="50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</row>
    <row r="741" spans="1:38" ht="14.25" customHeight="1" x14ac:dyDescent="0.2">
      <c r="A741" s="50"/>
      <c r="B741" s="50"/>
      <c r="C741" s="50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</row>
    <row r="742" spans="1:38" ht="14.25" customHeight="1" x14ac:dyDescent="0.2">
      <c r="A742" s="50"/>
      <c r="B742" s="50"/>
      <c r="C742" s="50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</row>
    <row r="743" spans="1:38" ht="14.25" customHeight="1" x14ac:dyDescent="0.2">
      <c r="A743" s="50"/>
      <c r="B743" s="50"/>
      <c r="C743" s="50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</row>
    <row r="744" spans="1:38" ht="14.25" customHeight="1" x14ac:dyDescent="0.2">
      <c r="A744" s="50"/>
      <c r="B744" s="50"/>
      <c r="C744" s="50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</row>
    <row r="745" spans="1:38" ht="14.25" customHeight="1" x14ac:dyDescent="0.2">
      <c r="A745" s="50"/>
      <c r="B745" s="50"/>
      <c r="C745" s="50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</row>
    <row r="746" spans="1:38" ht="14.25" customHeight="1" x14ac:dyDescent="0.2">
      <c r="A746" s="50"/>
      <c r="B746" s="50"/>
      <c r="C746" s="50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</row>
    <row r="747" spans="1:38" ht="14.25" customHeight="1" x14ac:dyDescent="0.2">
      <c r="A747" s="50"/>
      <c r="B747" s="50"/>
      <c r="C747" s="50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</row>
    <row r="748" spans="1:38" ht="14.25" customHeight="1" x14ac:dyDescent="0.2">
      <c r="A748" s="50"/>
      <c r="B748" s="50"/>
      <c r="C748" s="50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</row>
    <row r="749" spans="1:38" ht="14.25" customHeight="1" x14ac:dyDescent="0.2">
      <c r="A749" s="50"/>
      <c r="B749" s="50"/>
      <c r="C749" s="50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</row>
    <row r="750" spans="1:38" ht="14.25" customHeight="1" x14ac:dyDescent="0.2">
      <c r="A750" s="50"/>
      <c r="B750" s="50"/>
      <c r="C750" s="50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</row>
    <row r="751" spans="1:38" ht="14.25" customHeight="1" x14ac:dyDescent="0.2">
      <c r="A751" s="50"/>
      <c r="B751" s="50"/>
      <c r="C751" s="50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</row>
    <row r="752" spans="1:38" ht="14.25" customHeight="1" x14ac:dyDescent="0.2">
      <c r="A752" s="50"/>
      <c r="B752" s="50"/>
      <c r="C752" s="50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</row>
    <row r="753" spans="1:38" ht="14.25" customHeight="1" x14ac:dyDescent="0.2">
      <c r="A753" s="50"/>
      <c r="B753" s="50"/>
      <c r="C753" s="50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</row>
    <row r="754" spans="1:38" ht="14.25" customHeight="1" x14ac:dyDescent="0.2">
      <c r="A754" s="50"/>
      <c r="B754" s="50"/>
      <c r="C754" s="50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</row>
    <row r="755" spans="1:38" ht="14.25" customHeight="1" x14ac:dyDescent="0.2">
      <c r="A755" s="50"/>
      <c r="B755" s="50"/>
      <c r="C755" s="50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</row>
    <row r="756" spans="1:38" ht="14.25" customHeight="1" x14ac:dyDescent="0.2">
      <c r="A756" s="50"/>
      <c r="B756" s="50"/>
      <c r="C756" s="50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</row>
    <row r="757" spans="1:38" ht="14.25" customHeight="1" x14ac:dyDescent="0.2">
      <c r="A757" s="50"/>
      <c r="B757" s="50"/>
      <c r="C757" s="50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</row>
    <row r="758" spans="1:38" ht="14.25" customHeight="1" x14ac:dyDescent="0.2">
      <c r="A758" s="50"/>
      <c r="B758" s="50"/>
      <c r="C758" s="50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</row>
    <row r="759" spans="1:38" ht="14.25" customHeight="1" x14ac:dyDescent="0.2">
      <c r="A759" s="50"/>
      <c r="B759" s="50"/>
      <c r="C759" s="50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</row>
    <row r="760" spans="1:38" ht="14.25" customHeight="1" x14ac:dyDescent="0.2">
      <c r="A760" s="50"/>
      <c r="B760" s="50"/>
      <c r="C760" s="50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</row>
    <row r="761" spans="1:38" ht="14.25" customHeight="1" x14ac:dyDescent="0.2">
      <c r="A761" s="50"/>
      <c r="B761" s="50"/>
      <c r="C761" s="50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</row>
    <row r="762" spans="1:38" ht="14.25" customHeight="1" x14ac:dyDescent="0.2">
      <c r="A762" s="50"/>
      <c r="B762" s="50"/>
      <c r="C762" s="50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</row>
    <row r="763" spans="1:38" ht="14.25" customHeight="1" x14ac:dyDescent="0.2">
      <c r="A763" s="50"/>
      <c r="B763" s="50"/>
      <c r="C763" s="50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</row>
    <row r="764" spans="1:38" ht="14.25" customHeight="1" x14ac:dyDescent="0.2">
      <c r="A764" s="50"/>
      <c r="B764" s="50"/>
      <c r="C764" s="50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</row>
    <row r="765" spans="1:38" ht="14.25" customHeight="1" x14ac:dyDescent="0.2">
      <c r="A765" s="50"/>
      <c r="B765" s="50"/>
      <c r="C765" s="50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</row>
    <row r="766" spans="1:38" ht="14.25" customHeight="1" x14ac:dyDescent="0.2">
      <c r="A766" s="50"/>
      <c r="B766" s="50"/>
      <c r="C766" s="50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</row>
    <row r="767" spans="1:38" ht="14.25" customHeight="1" x14ac:dyDescent="0.2">
      <c r="A767" s="50"/>
      <c r="B767" s="50"/>
      <c r="C767" s="50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</row>
    <row r="768" spans="1:38" ht="14.25" customHeight="1" x14ac:dyDescent="0.2">
      <c r="A768" s="50"/>
      <c r="B768" s="50"/>
      <c r="C768" s="50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</row>
    <row r="769" spans="1:38" ht="14.25" customHeight="1" x14ac:dyDescent="0.2">
      <c r="A769" s="50"/>
      <c r="B769" s="50"/>
      <c r="C769" s="50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</row>
    <row r="770" spans="1:38" ht="14.25" customHeight="1" x14ac:dyDescent="0.2">
      <c r="A770" s="50"/>
      <c r="B770" s="50"/>
      <c r="C770" s="50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</row>
    <row r="771" spans="1:38" ht="14.25" customHeight="1" x14ac:dyDescent="0.2">
      <c r="A771" s="50"/>
      <c r="B771" s="50"/>
      <c r="C771" s="50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</row>
    <row r="772" spans="1:38" ht="14.25" customHeight="1" x14ac:dyDescent="0.2">
      <c r="A772" s="50"/>
      <c r="B772" s="50"/>
      <c r="C772" s="50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</row>
    <row r="773" spans="1:38" ht="14.25" customHeight="1" x14ac:dyDescent="0.2">
      <c r="A773" s="50"/>
      <c r="B773" s="50"/>
      <c r="C773" s="50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</row>
    <row r="774" spans="1:38" ht="14.25" customHeight="1" x14ac:dyDescent="0.2">
      <c r="A774" s="50"/>
      <c r="B774" s="50"/>
      <c r="C774" s="50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</row>
    <row r="775" spans="1:38" ht="14.25" customHeight="1" x14ac:dyDescent="0.2">
      <c r="A775" s="50"/>
      <c r="B775" s="50"/>
      <c r="C775" s="50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</row>
    <row r="776" spans="1:38" ht="14.25" customHeight="1" x14ac:dyDescent="0.2">
      <c r="A776" s="50"/>
      <c r="B776" s="50"/>
      <c r="C776" s="50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</row>
    <row r="777" spans="1:38" ht="14.25" customHeight="1" x14ac:dyDescent="0.2">
      <c r="A777" s="50"/>
      <c r="B777" s="50"/>
      <c r="C777" s="50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</row>
    <row r="778" spans="1:38" ht="14.25" customHeight="1" x14ac:dyDescent="0.2">
      <c r="A778" s="50"/>
      <c r="B778" s="50"/>
      <c r="C778" s="50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</row>
    <row r="779" spans="1:38" ht="14.25" customHeight="1" x14ac:dyDescent="0.2">
      <c r="A779" s="50"/>
      <c r="B779" s="50"/>
      <c r="C779" s="50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</row>
    <row r="780" spans="1:38" ht="14.25" customHeight="1" x14ac:dyDescent="0.2">
      <c r="A780" s="50"/>
      <c r="B780" s="50"/>
      <c r="C780" s="50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</row>
    <row r="781" spans="1:38" ht="14.25" customHeight="1" x14ac:dyDescent="0.2">
      <c r="A781" s="50"/>
      <c r="B781" s="50"/>
      <c r="C781" s="50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</row>
    <row r="782" spans="1:38" ht="14.25" customHeight="1" x14ac:dyDescent="0.2">
      <c r="A782" s="50"/>
      <c r="B782" s="50"/>
      <c r="C782" s="50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</row>
    <row r="783" spans="1:38" ht="14.25" customHeight="1" x14ac:dyDescent="0.2">
      <c r="A783" s="50"/>
      <c r="B783" s="50"/>
      <c r="C783" s="50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</row>
    <row r="784" spans="1:38" ht="14.25" customHeight="1" x14ac:dyDescent="0.2">
      <c r="A784" s="50"/>
      <c r="B784" s="50"/>
      <c r="C784" s="50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</row>
    <row r="785" spans="1:38" ht="14.25" customHeight="1" x14ac:dyDescent="0.2">
      <c r="A785" s="50"/>
      <c r="B785" s="50"/>
      <c r="C785" s="50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</row>
    <row r="786" spans="1:38" ht="14.25" customHeight="1" x14ac:dyDescent="0.2">
      <c r="A786" s="50"/>
      <c r="B786" s="50"/>
      <c r="C786" s="50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</row>
    <row r="787" spans="1:38" ht="14.25" customHeight="1" x14ac:dyDescent="0.2">
      <c r="A787" s="50"/>
      <c r="B787" s="50"/>
      <c r="C787" s="50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</row>
    <row r="788" spans="1:38" ht="14.25" customHeight="1" x14ac:dyDescent="0.2">
      <c r="A788" s="50"/>
      <c r="B788" s="50"/>
      <c r="C788" s="50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</row>
    <row r="789" spans="1:38" ht="14.25" customHeight="1" x14ac:dyDescent="0.2">
      <c r="A789" s="50"/>
      <c r="B789" s="50"/>
      <c r="C789" s="50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</row>
    <row r="790" spans="1:38" ht="14.25" customHeight="1" x14ac:dyDescent="0.2">
      <c r="A790" s="50"/>
      <c r="B790" s="50"/>
      <c r="C790" s="50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</row>
    <row r="791" spans="1:38" ht="14.25" customHeight="1" x14ac:dyDescent="0.2">
      <c r="A791" s="50"/>
      <c r="B791" s="50"/>
      <c r="C791" s="50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</row>
    <row r="792" spans="1:38" ht="14.25" customHeight="1" x14ac:dyDescent="0.2">
      <c r="A792" s="50"/>
      <c r="B792" s="50"/>
      <c r="C792" s="50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</row>
    <row r="793" spans="1:38" ht="14.25" customHeight="1" x14ac:dyDescent="0.2">
      <c r="A793" s="50"/>
      <c r="B793" s="50"/>
      <c r="C793" s="50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</row>
    <row r="794" spans="1:38" ht="14.25" customHeight="1" x14ac:dyDescent="0.2">
      <c r="A794" s="50"/>
      <c r="B794" s="50"/>
      <c r="C794" s="50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</row>
    <row r="795" spans="1:38" ht="14.25" customHeight="1" x14ac:dyDescent="0.2">
      <c r="A795" s="50"/>
      <c r="B795" s="50"/>
      <c r="C795" s="50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</row>
    <row r="796" spans="1:38" ht="14.25" customHeight="1" x14ac:dyDescent="0.2">
      <c r="A796" s="50"/>
      <c r="B796" s="50"/>
      <c r="C796" s="50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</row>
    <row r="797" spans="1:38" ht="14.25" customHeight="1" x14ac:dyDescent="0.2">
      <c r="A797" s="50"/>
      <c r="B797" s="50"/>
      <c r="C797" s="50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</row>
    <row r="798" spans="1:38" ht="14.25" customHeight="1" x14ac:dyDescent="0.2">
      <c r="A798" s="50"/>
      <c r="B798" s="50"/>
      <c r="C798" s="50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</row>
    <row r="799" spans="1:38" ht="14.25" customHeight="1" x14ac:dyDescent="0.2">
      <c r="A799" s="50"/>
      <c r="B799" s="50"/>
      <c r="C799" s="50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</row>
    <row r="800" spans="1:38" ht="14.25" customHeight="1" x14ac:dyDescent="0.2">
      <c r="A800" s="50"/>
      <c r="B800" s="50"/>
      <c r="C800" s="50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</row>
    <row r="801" spans="1:38" ht="14.25" customHeight="1" x14ac:dyDescent="0.2">
      <c r="A801" s="50"/>
      <c r="B801" s="50"/>
      <c r="C801" s="50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</row>
    <row r="802" spans="1:38" ht="14.25" customHeight="1" x14ac:dyDescent="0.2">
      <c r="A802" s="50"/>
      <c r="B802" s="50"/>
      <c r="C802" s="50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</row>
    <row r="803" spans="1:38" ht="14.25" customHeight="1" x14ac:dyDescent="0.2">
      <c r="A803" s="50"/>
      <c r="B803" s="50"/>
      <c r="C803" s="50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</row>
    <row r="804" spans="1:38" ht="14.25" customHeight="1" x14ac:dyDescent="0.2">
      <c r="A804" s="50"/>
      <c r="B804" s="50"/>
      <c r="C804" s="50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</row>
    <row r="805" spans="1:38" ht="14.25" customHeight="1" x14ac:dyDescent="0.2">
      <c r="A805" s="50"/>
      <c r="B805" s="50"/>
      <c r="C805" s="50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</row>
    <row r="806" spans="1:38" ht="14.25" customHeight="1" x14ac:dyDescent="0.2">
      <c r="A806" s="50"/>
      <c r="B806" s="50"/>
      <c r="C806" s="50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</row>
    <row r="807" spans="1:38" ht="14.25" customHeight="1" x14ac:dyDescent="0.2">
      <c r="A807" s="50"/>
      <c r="B807" s="50"/>
      <c r="C807" s="50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</row>
    <row r="808" spans="1:38" ht="14.25" customHeight="1" x14ac:dyDescent="0.2">
      <c r="A808" s="50"/>
      <c r="B808" s="50"/>
      <c r="C808" s="50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</row>
    <row r="809" spans="1:38" ht="14.25" customHeight="1" x14ac:dyDescent="0.2">
      <c r="A809" s="50"/>
      <c r="B809" s="50"/>
      <c r="C809" s="50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</row>
    <row r="810" spans="1:38" ht="14.25" customHeight="1" x14ac:dyDescent="0.2">
      <c r="A810" s="50"/>
      <c r="B810" s="50"/>
      <c r="C810" s="50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</row>
    <row r="811" spans="1:38" ht="14.25" customHeight="1" x14ac:dyDescent="0.2">
      <c r="A811" s="50"/>
      <c r="B811" s="50"/>
      <c r="C811" s="50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</row>
    <row r="812" spans="1:38" ht="14.25" customHeight="1" x14ac:dyDescent="0.2">
      <c r="A812" s="50"/>
      <c r="B812" s="50"/>
      <c r="C812" s="50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</row>
    <row r="813" spans="1:38" ht="14.25" customHeight="1" x14ac:dyDescent="0.2">
      <c r="A813" s="50"/>
      <c r="B813" s="50"/>
      <c r="C813" s="50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</row>
    <row r="814" spans="1:38" ht="14.25" customHeight="1" x14ac:dyDescent="0.2">
      <c r="A814" s="50"/>
      <c r="B814" s="50"/>
      <c r="C814" s="50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</row>
    <row r="815" spans="1:38" ht="14.25" customHeight="1" x14ac:dyDescent="0.2">
      <c r="A815" s="50"/>
      <c r="B815" s="50"/>
      <c r="C815" s="50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</row>
    <row r="816" spans="1:38" ht="14.25" customHeight="1" x14ac:dyDescent="0.2">
      <c r="A816" s="50"/>
      <c r="B816" s="50"/>
      <c r="C816" s="50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</row>
    <row r="817" spans="1:38" ht="14.25" customHeight="1" x14ac:dyDescent="0.2">
      <c r="A817" s="50"/>
      <c r="B817" s="50"/>
      <c r="C817" s="50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</row>
    <row r="818" spans="1:38" ht="14.25" customHeight="1" x14ac:dyDescent="0.2">
      <c r="A818" s="50"/>
      <c r="B818" s="50"/>
      <c r="C818" s="50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</row>
    <row r="819" spans="1:38" ht="14.25" customHeight="1" x14ac:dyDescent="0.2">
      <c r="A819" s="50"/>
      <c r="B819" s="50"/>
      <c r="C819" s="50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</row>
    <row r="820" spans="1:38" ht="14.25" customHeight="1" x14ac:dyDescent="0.2">
      <c r="A820" s="50"/>
      <c r="B820" s="50"/>
      <c r="C820" s="50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</row>
    <row r="821" spans="1:38" ht="14.25" customHeight="1" x14ac:dyDescent="0.2">
      <c r="A821" s="50"/>
      <c r="B821" s="50"/>
      <c r="C821" s="50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</row>
    <row r="822" spans="1:38" ht="14.25" customHeight="1" x14ac:dyDescent="0.2">
      <c r="A822" s="50"/>
      <c r="B822" s="50"/>
      <c r="C822" s="50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</row>
    <row r="823" spans="1:38" ht="14.25" customHeight="1" x14ac:dyDescent="0.2">
      <c r="A823" s="50"/>
      <c r="B823" s="50"/>
      <c r="C823" s="50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</row>
    <row r="824" spans="1:38" ht="14.25" customHeight="1" x14ac:dyDescent="0.2">
      <c r="A824" s="50"/>
      <c r="B824" s="50"/>
      <c r="C824" s="50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</row>
    <row r="825" spans="1:38" ht="14.25" customHeight="1" x14ac:dyDescent="0.2">
      <c r="A825" s="50"/>
      <c r="B825" s="50"/>
      <c r="C825" s="50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</row>
    <row r="826" spans="1:38" ht="14.25" customHeight="1" x14ac:dyDescent="0.2">
      <c r="A826" s="50"/>
      <c r="B826" s="50"/>
      <c r="C826" s="50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</row>
    <row r="827" spans="1:38" ht="14.25" customHeight="1" x14ac:dyDescent="0.2">
      <c r="A827" s="50"/>
      <c r="B827" s="50"/>
      <c r="C827" s="50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</row>
    <row r="828" spans="1:38" ht="14.25" customHeight="1" x14ac:dyDescent="0.2">
      <c r="A828" s="50"/>
      <c r="B828" s="50"/>
      <c r="C828" s="50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</row>
    <row r="829" spans="1:38" ht="14.25" customHeight="1" x14ac:dyDescent="0.2">
      <c r="A829" s="50"/>
      <c r="B829" s="50"/>
      <c r="C829" s="50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</row>
    <row r="830" spans="1:38" ht="14.25" customHeight="1" x14ac:dyDescent="0.2">
      <c r="A830" s="50"/>
      <c r="B830" s="50"/>
      <c r="C830" s="50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</row>
    <row r="831" spans="1:38" ht="14.25" customHeight="1" x14ac:dyDescent="0.2">
      <c r="A831" s="50"/>
      <c r="B831" s="50"/>
      <c r="C831" s="50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</row>
    <row r="832" spans="1:38" ht="14.25" customHeight="1" x14ac:dyDescent="0.2">
      <c r="A832" s="50"/>
      <c r="B832" s="50"/>
      <c r="C832" s="50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</row>
    <row r="833" spans="1:38" ht="14.25" customHeight="1" x14ac:dyDescent="0.2">
      <c r="A833" s="50"/>
      <c r="B833" s="50"/>
      <c r="C833" s="50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</row>
    <row r="834" spans="1:38" ht="14.25" customHeight="1" x14ac:dyDescent="0.2">
      <c r="A834" s="50"/>
      <c r="B834" s="50"/>
      <c r="C834" s="50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</row>
    <row r="835" spans="1:38" ht="14.25" customHeight="1" x14ac:dyDescent="0.2">
      <c r="A835" s="50"/>
      <c r="B835" s="50"/>
      <c r="C835" s="50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</row>
    <row r="836" spans="1:38" ht="14.25" customHeight="1" x14ac:dyDescent="0.2">
      <c r="A836" s="50"/>
      <c r="B836" s="50"/>
      <c r="C836" s="50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</row>
    <row r="837" spans="1:38" ht="14.25" customHeight="1" x14ac:dyDescent="0.2">
      <c r="A837" s="50"/>
      <c r="B837" s="50"/>
      <c r="C837" s="50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</row>
    <row r="838" spans="1:38" ht="14.25" customHeight="1" x14ac:dyDescent="0.2">
      <c r="A838" s="50"/>
      <c r="B838" s="50"/>
      <c r="C838" s="50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</row>
    <row r="839" spans="1:38" ht="14.25" customHeight="1" x14ac:dyDescent="0.2">
      <c r="A839" s="50"/>
      <c r="B839" s="50"/>
      <c r="C839" s="50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</row>
    <row r="840" spans="1:38" ht="14.25" customHeight="1" x14ac:dyDescent="0.2">
      <c r="A840" s="50"/>
      <c r="B840" s="50"/>
      <c r="C840" s="50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</row>
    <row r="841" spans="1:38" ht="14.25" customHeight="1" x14ac:dyDescent="0.2">
      <c r="A841" s="50"/>
      <c r="B841" s="50"/>
      <c r="C841" s="50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</row>
    <row r="842" spans="1:38" ht="14.25" customHeight="1" x14ac:dyDescent="0.2">
      <c r="A842" s="50"/>
      <c r="B842" s="50"/>
      <c r="C842" s="50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</row>
    <row r="843" spans="1:38" ht="14.25" customHeight="1" x14ac:dyDescent="0.2">
      <c r="A843" s="50"/>
      <c r="B843" s="50"/>
      <c r="C843" s="50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</row>
    <row r="844" spans="1:38" ht="14.25" customHeight="1" x14ac:dyDescent="0.2">
      <c r="A844" s="50"/>
      <c r="B844" s="50"/>
      <c r="C844" s="50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</row>
    <row r="845" spans="1:38" ht="14.25" customHeight="1" x14ac:dyDescent="0.2">
      <c r="A845" s="50"/>
      <c r="B845" s="50"/>
      <c r="C845" s="50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</row>
    <row r="846" spans="1:38" ht="14.25" customHeight="1" x14ac:dyDescent="0.2">
      <c r="A846" s="50"/>
      <c r="B846" s="50"/>
      <c r="C846" s="50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</row>
    <row r="847" spans="1:38" ht="14.25" customHeight="1" x14ac:dyDescent="0.2">
      <c r="A847" s="50"/>
      <c r="B847" s="50"/>
      <c r="C847" s="50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</row>
    <row r="848" spans="1:38" ht="14.25" customHeight="1" x14ac:dyDescent="0.2">
      <c r="A848" s="50"/>
      <c r="B848" s="50"/>
      <c r="C848" s="50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</row>
    <row r="849" spans="1:38" ht="14.25" customHeight="1" x14ac:dyDescent="0.2">
      <c r="A849" s="50"/>
      <c r="B849" s="50"/>
      <c r="C849" s="50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</row>
    <row r="850" spans="1:38" ht="14.25" customHeight="1" x14ac:dyDescent="0.2">
      <c r="A850" s="50"/>
      <c r="B850" s="50"/>
      <c r="C850" s="50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</row>
    <row r="851" spans="1:38" ht="14.25" customHeight="1" x14ac:dyDescent="0.2">
      <c r="A851" s="50"/>
      <c r="B851" s="50"/>
      <c r="C851" s="50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</row>
    <row r="852" spans="1:38" ht="14.25" customHeight="1" x14ac:dyDescent="0.2">
      <c r="A852" s="50"/>
      <c r="B852" s="50"/>
      <c r="C852" s="50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</row>
    <row r="853" spans="1:38" ht="14.25" customHeight="1" x14ac:dyDescent="0.2">
      <c r="A853" s="50"/>
      <c r="B853" s="50"/>
      <c r="C853" s="50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</row>
    <row r="854" spans="1:38" ht="14.25" customHeight="1" x14ac:dyDescent="0.2">
      <c r="A854" s="50"/>
      <c r="B854" s="50"/>
      <c r="C854" s="50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</row>
    <row r="855" spans="1:38" ht="14.25" customHeight="1" x14ac:dyDescent="0.2">
      <c r="A855" s="50"/>
      <c r="B855" s="50"/>
      <c r="C855" s="50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</row>
    <row r="856" spans="1:38" ht="14.25" customHeight="1" x14ac:dyDescent="0.2">
      <c r="A856" s="50"/>
      <c r="B856" s="50"/>
      <c r="C856" s="50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</row>
    <row r="857" spans="1:38" ht="14.25" customHeight="1" x14ac:dyDescent="0.2">
      <c r="A857" s="50"/>
      <c r="B857" s="50"/>
      <c r="C857" s="50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</row>
    <row r="858" spans="1:38" ht="14.25" customHeight="1" x14ac:dyDescent="0.2">
      <c r="A858" s="50"/>
      <c r="B858" s="50"/>
      <c r="C858" s="50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</row>
    <row r="859" spans="1:38" ht="14.25" customHeight="1" x14ac:dyDescent="0.2">
      <c r="A859" s="50"/>
      <c r="B859" s="50"/>
      <c r="C859" s="50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</row>
    <row r="860" spans="1:38" ht="14.25" customHeight="1" x14ac:dyDescent="0.2">
      <c r="A860" s="50"/>
      <c r="B860" s="50"/>
      <c r="C860" s="50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</row>
    <row r="861" spans="1:38" ht="14.25" customHeight="1" x14ac:dyDescent="0.2">
      <c r="A861" s="50"/>
      <c r="B861" s="50"/>
      <c r="C861" s="50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</row>
    <row r="862" spans="1:38" ht="14.25" customHeight="1" x14ac:dyDescent="0.2">
      <c r="A862" s="50"/>
      <c r="B862" s="50"/>
      <c r="C862" s="50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</row>
    <row r="863" spans="1:38" ht="14.25" customHeight="1" x14ac:dyDescent="0.2">
      <c r="A863" s="50"/>
      <c r="B863" s="50"/>
      <c r="C863" s="50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</row>
    <row r="864" spans="1:38" ht="14.25" customHeight="1" x14ac:dyDescent="0.2">
      <c r="A864" s="50"/>
      <c r="B864" s="50"/>
      <c r="C864" s="50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</row>
    <row r="865" spans="1:38" ht="14.25" customHeight="1" x14ac:dyDescent="0.2">
      <c r="A865" s="50"/>
      <c r="B865" s="50"/>
      <c r="C865" s="50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</row>
    <row r="866" spans="1:38" ht="14.25" customHeight="1" x14ac:dyDescent="0.2">
      <c r="A866" s="50"/>
      <c r="B866" s="50"/>
      <c r="C866" s="50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</row>
    <row r="867" spans="1:38" ht="14.25" customHeight="1" x14ac:dyDescent="0.2">
      <c r="A867" s="50"/>
      <c r="B867" s="50"/>
      <c r="C867" s="50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</row>
    <row r="868" spans="1:38" ht="14.25" customHeight="1" x14ac:dyDescent="0.2">
      <c r="A868" s="50"/>
      <c r="B868" s="50"/>
      <c r="C868" s="50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</row>
    <row r="869" spans="1:38" ht="14.25" customHeight="1" x14ac:dyDescent="0.2">
      <c r="A869" s="50"/>
      <c r="B869" s="50"/>
      <c r="C869" s="50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</row>
    <row r="870" spans="1:38" ht="14.25" customHeight="1" x14ac:dyDescent="0.2">
      <c r="A870" s="50"/>
      <c r="B870" s="50"/>
      <c r="C870" s="50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</row>
    <row r="871" spans="1:38" ht="14.25" customHeight="1" x14ac:dyDescent="0.2">
      <c r="A871" s="50"/>
      <c r="B871" s="50"/>
      <c r="C871" s="50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</row>
    <row r="872" spans="1:38" ht="14.25" customHeight="1" x14ac:dyDescent="0.2">
      <c r="A872" s="50"/>
      <c r="B872" s="50"/>
      <c r="C872" s="50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</row>
    <row r="873" spans="1:38" ht="14.25" customHeight="1" x14ac:dyDescent="0.2">
      <c r="A873" s="50"/>
      <c r="B873" s="50"/>
      <c r="C873" s="50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</row>
    <row r="874" spans="1:38" ht="14.25" customHeight="1" x14ac:dyDescent="0.2">
      <c r="A874" s="50"/>
      <c r="B874" s="50"/>
      <c r="C874" s="50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</row>
    <row r="875" spans="1:38" ht="14.25" customHeight="1" x14ac:dyDescent="0.2">
      <c r="A875" s="50"/>
      <c r="B875" s="50"/>
      <c r="C875" s="50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</row>
    <row r="876" spans="1:38" ht="14.25" customHeight="1" x14ac:dyDescent="0.2">
      <c r="A876" s="50"/>
      <c r="B876" s="50"/>
      <c r="C876" s="50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</row>
    <row r="877" spans="1:38" ht="14.25" customHeight="1" x14ac:dyDescent="0.2">
      <c r="A877" s="50"/>
      <c r="B877" s="50"/>
      <c r="C877" s="50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</row>
    <row r="878" spans="1:38" ht="14.25" customHeight="1" x14ac:dyDescent="0.2">
      <c r="A878" s="50"/>
      <c r="B878" s="50"/>
      <c r="C878" s="50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</row>
    <row r="879" spans="1:38" ht="14.25" customHeight="1" x14ac:dyDescent="0.2">
      <c r="A879" s="50"/>
      <c r="B879" s="50"/>
      <c r="C879" s="50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</row>
    <row r="880" spans="1:38" ht="14.25" customHeight="1" x14ac:dyDescent="0.2">
      <c r="A880" s="50"/>
      <c r="B880" s="50"/>
      <c r="C880" s="50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</row>
    <row r="881" spans="1:38" ht="14.25" customHeight="1" x14ac:dyDescent="0.2">
      <c r="A881" s="50"/>
      <c r="B881" s="50"/>
      <c r="C881" s="50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</row>
    <row r="882" spans="1:38" ht="14.25" customHeight="1" x14ac:dyDescent="0.2">
      <c r="A882" s="50"/>
      <c r="B882" s="50"/>
      <c r="C882" s="50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</row>
    <row r="883" spans="1:38" ht="14.25" customHeight="1" x14ac:dyDescent="0.2">
      <c r="A883" s="50"/>
      <c r="B883" s="50"/>
      <c r="C883" s="50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</row>
    <row r="884" spans="1:38" ht="14.25" customHeight="1" x14ac:dyDescent="0.2">
      <c r="A884" s="50"/>
      <c r="B884" s="50"/>
      <c r="C884" s="50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</row>
    <row r="885" spans="1:38" ht="14.25" customHeight="1" x14ac:dyDescent="0.2">
      <c r="A885" s="50"/>
      <c r="B885" s="50"/>
      <c r="C885" s="50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</row>
    <row r="886" spans="1:38" ht="14.25" customHeight="1" x14ac:dyDescent="0.2">
      <c r="A886" s="50"/>
      <c r="B886" s="50"/>
      <c r="C886" s="50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</row>
    <row r="887" spans="1:38" ht="14.25" customHeight="1" x14ac:dyDescent="0.2">
      <c r="A887" s="50"/>
      <c r="B887" s="50"/>
      <c r="C887" s="50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</row>
    <row r="888" spans="1:38" ht="14.25" customHeight="1" x14ac:dyDescent="0.2">
      <c r="A888" s="50"/>
      <c r="B888" s="50"/>
      <c r="C888" s="50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</row>
    <row r="889" spans="1:38" ht="14.25" customHeight="1" x14ac:dyDescent="0.2">
      <c r="A889" s="50"/>
      <c r="B889" s="50"/>
      <c r="C889" s="50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</row>
    <row r="890" spans="1:38" ht="14.25" customHeight="1" x14ac:dyDescent="0.2">
      <c r="A890" s="50"/>
      <c r="B890" s="50"/>
      <c r="C890" s="50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</row>
    <row r="891" spans="1:38" ht="14.25" customHeight="1" x14ac:dyDescent="0.2">
      <c r="A891" s="50"/>
      <c r="B891" s="50"/>
      <c r="C891" s="50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</row>
    <row r="892" spans="1:38" ht="14.25" customHeight="1" x14ac:dyDescent="0.2">
      <c r="A892" s="50"/>
      <c r="B892" s="50"/>
      <c r="C892" s="50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</row>
    <row r="893" spans="1:38" ht="14.25" customHeight="1" x14ac:dyDescent="0.2">
      <c r="A893" s="50"/>
      <c r="B893" s="50"/>
      <c r="C893" s="50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</row>
    <row r="894" spans="1:38" ht="14.25" customHeight="1" x14ac:dyDescent="0.2">
      <c r="A894" s="50"/>
      <c r="B894" s="50"/>
      <c r="C894" s="50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</row>
    <row r="895" spans="1:38" ht="14.25" customHeight="1" x14ac:dyDescent="0.2">
      <c r="A895" s="50"/>
      <c r="B895" s="50"/>
      <c r="C895" s="50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</row>
    <row r="896" spans="1:38" ht="14.25" customHeight="1" x14ac:dyDescent="0.2">
      <c r="A896" s="50"/>
      <c r="B896" s="50"/>
      <c r="C896" s="50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</row>
    <row r="897" spans="1:38" ht="14.25" customHeight="1" x14ac:dyDescent="0.2">
      <c r="A897" s="50"/>
      <c r="B897" s="50"/>
      <c r="C897" s="50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</row>
    <row r="898" spans="1:38" ht="14.25" customHeight="1" x14ac:dyDescent="0.2">
      <c r="A898" s="50"/>
      <c r="B898" s="50"/>
      <c r="C898" s="50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</row>
    <row r="899" spans="1:38" ht="14.25" customHeight="1" x14ac:dyDescent="0.2">
      <c r="A899" s="50"/>
      <c r="B899" s="50"/>
      <c r="C899" s="50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</row>
    <row r="900" spans="1:38" ht="14.25" customHeight="1" x14ac:dyDescent="0.2">
      <c r="A900" s="50"/>
      <c r="B900" s="50"/>
      <c r="C900" s="50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</row>
    <row r="901" spans="1:38" ht="14.25" customHeight="1" x14ac:dyDescent="0.2">
      <c r="A901" s="50"/>
      <c r="B901" s="50"/>
      <c r="C901" s="50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</row>
    <row r="902" spans="1:38" ht="14.25" customHeight="1" x14ac:dyDescent="0.2">
      <c r="A902" s="50"/>
      <c r="B902" s="50"/>
      <c r="C902" s="50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</row>
    <row r="903" spans="1:38" ht="14.25" customHeight="1" x14ac:dyDescent="0.2">
      <c r="A903" s="50"/>
      <c r="B903" s="50"/>
      <c r="C903" s="50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</row>
    <row r="904" spans="1:38" ht="14.25" customHeight="1" x14ac:dyDescent="0.2">
      <c r="A904" s="50"/>
      <c r="B904" s="50"/>
      <c r="C904" s="50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</row>
    <row r="905" spans="1:38" ht="14.25" customHeight="1" x14ac:dyDescent="0.2">
      <c r="A905" s="50"/>
      <c r="B905" s="50"/>
      <c r="C905" s="50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</row>
    <row r="906" spans="1:38" ht="14.25" customHeight="1" x14ac:dyDescent="0.2">
      <c r="A906" s="50"/>
      <c r="B906" s="50"/>
      <c r="C906" s="50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</row>
    <row r="907" spans="1:38" ht="14.25" customHeight="1" x14ac:dyDescent="0.2">
      <c r="A907" s="50"/>
      <c r="B907" s="50"/>
      <c r="C907" s="50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</row>
    <row r="908" spans="1:38" ht="14.25" customHeight="1" x14ac:dyDescent="0.2">
      <c r="A908" s="50"/>
      <c r="B908" s="50"/>
      <c r="C908" s="50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</row>
    <row r="909" spans="1:38" ht="14.25" customHeight="1" x14ac:dyDescent="0.2">
      <c r="A909" s="50"/>
      <c r="B909" s="50"/>
      <c r="C909" s="50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</row>
    <row r="910" spans="1:38" ht="14.25" customHeight="1" x14ac:dyDescent="0.2">
      <c r="A910" s="50"/>
      <c r="B910" s="50"/>
      <c r="C910" s="50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</row>
    <row r="911" spans="1:38" ht="14.25" customHeight="1" x14ac:dyDescent="0.2">
      <c r="A911" s="50"/>
      <c r="B911" s="50"/>
      <c r="C911" s="50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</row>
    <row r="912" spans="1:38" ht="14.25" customHeight="1" x14ac:dyDescent="0.2">
      <c r="A912" s="50"/>
      <c r="B912" s="50"/>
      <c r="C912" s="50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</row>
    <row r="913" spans="1:38" ht="14.25" customHeight="1" x14ac:dyDescent="0.2">
      <c r="A913" s="50"/>
      <c r="B913" s="50"/>
      <c r="C913" s="50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</row>
    <row r="914" spans="1:38" ht="14.25" customHeight="1" x14ac:dyDescent="0.2">
      <c r="A914" s="50"/>
      <c r="B914" s="50"/>
      <c r="C914" s="50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</row>
    <row r="915" spans="1:38" ht="14.25" customHeight="1" x14ac:dyDescent="0.2">
      <c r="A915" s="50"/>
      <c r="B915" s="50"/>
      <c r="C915" s="50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</row>
    <row r="916" spans="1:38" ht="14.25" customHeight="1" x14ac:dyDescent="0.2">
      <c r="A916" s="50"/>
      <c r="B916" s="50"/>
      <c r="C916" s="50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</row>
    <row r="917" spans="1:38" ht="14.25" customHeight="1" x14ac:dyDescent="0.2">
      <c r="A917" s="50"/>
      <c r="B917" s="50"/>
      <c r="C917" s="50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</row>
    <row r="918" spans="1:38" ht="14.25" customHeight="1" x14ac:dyDescent="0.2">
      <c r="A918" s="50"/>
      <c r="B918" s="50"/>
      <c r="C918" s="50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</row>
    <row r="919" spans="1:38" ht="14.25" customHeight="1" x14ac:dyDescent="0.2">
      <c r="A919" s="50"/>
      <c r="B919" s="50"/>
      <c r="C919" s="50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</row>
    <row r="920" spans="1:38" ht="14.25" customHeight="1" x14ac:dyDescent="0.2">
      <c r="A920" s="50"/>
      <c r="B920" s="50"/>
      <c r="C920" s="50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</row>
    <row r="921" spans="1:38" ht="14.25" customHeight="1" x14ac:dyDescent="0.2">
      <c r="A921" s="50"/>
      <c r="B921" s="50"/>
      <c r="C921" s="50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</row>
    <row r="922" spans="1:38" ht="14.25" customHeight="1" x14ac:dyDescent="0.2">
      <c r="A922" s="50"/>
      <c r="B922" s="50"/>
      <c r="C922" s="50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</row>
    <row r="923" spans="1:38" ht="14.25" customHeight="1" x14ac:dyDescent="0.2">
      <c r="A923" s="50"/>
      <c r="B923" s="50"/>
      <c r="C923" s="50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</row>
    <row r="924" spans="1:38" ht="14.25" customHeight="1" x14ac:dyDescent="0.2">
      <c r="A924" s="50"/>
      <c r="B924" s="50"/>
      <c r="C924" s="50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</row>
    <row r="925" spans="1:38" ht="14.25" customHeight="1" x14ac:dyDescent="0.2">
      <c r="A925" s="50"/>
      <c r="B925" s="50"/>
      <c r="C925" s="50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</row>
    <row r="926" spans="1:38" ht="14.25" customHeight="1" x14ac:dyDescent="0.2">
      <c r="A926" s="50"/>
      <c r="B926" s="50"/>
      <c r="C926" s="50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</row>
    <row r="927" spans="1:38" ht="14.25" customHeight="1" x14ac:dyDescent="0.2">
      <c r="A927" s="50"/>
      <c r="B927" s="50"/>
      <c r="C927" s="50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</row>
    <row r="928" spans="1:38" ht="14.25" customHeight="1" x14ac:dyDescent="0.2">
      <c r="A928" s="50"/>
      <c r="B928" s="50"/>
      <c r="C928" s="50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</row>
    <row r="929" spans="1:38" ht="14.25" customHeight="1" x14ac:dyDescent="0.2">
      <c r="A929" s="50"/>
      <c r="B929" s="50"/>
      <c r="C929" s="50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</row>
    <row r="930" spans="1:38" ht="14.25" customHeight="1" x14ac:dyDescent="0.2">
      <c r="A930" s="50"/>
      <c r="B930" s="50"/>
      <c r="C930" s="50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</row>
    <row r="931" spans="1:38" ht="14.25" customHeight="1" x14ac:dyDescent="0.2">
      <c r="A931" s="50"/>
      <c r="B931" s="50"/>
      <c r="C931" s="50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</row>
    <row r="932" spans="1:38" ht="14.25" customHeight="1" x14ac:dyDescent="0.2">
      <c r="A932" s="50"/>
      <c r="B932" s="50"/>
      <c r="C932" s="50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</row>
    <row r="933" spans="1:38" ht="14.25" customHeight="1" x14ac:dyDescent="0.2">
      <c r="A933" s="50"/>
      <c r="B933" s="50"/>
      <c r="C933" s="50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</row>
    <row r="934" spans="1:38" ht="14.25" customHeight="1" x14ac:dyDescent="0.2">
      <c r="A934" s="50"/>
      <c r="B934" s="50"/>
      <c r="C934" s="50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</row>
    <row r="935" spans="1:38" ht="14.25" customHeight="1" x14ac:dyDescent="0.2">
      <c r="A935" s="50"/>
      <c r="B935" s="50"/>
      <c r="C935" s="50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</row>
    <row r="936" spans="1:38" ht="14.25" customHeight="1" x14ac:dyDescent="0.2">
      <c r="A936" s="50"/>
      <c r="B936" s="50"/>
      <c r="C936" s="50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</row>
    <row r="937" spans="1:38" ht="14.25" customHeight="1" x14ac:dyDescent="0.2">
      <c r="A937" s="50"/>
      <c r="B937" s="50"/>
      <c r="C937" s="50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</row>
    <row r="938" spans="1:38" ht="14.25" customHeight="1" x14ac:dyDescent="0.2">
      <c r="A938" s="50"/>
      <c r="B938" s="50"/>
      <c r="C938" s="50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</row>
    <row r="939" spans="1:38" ht="14.25" customHeight="1" x14ac:dyDescent="0.2">
      <c r="A939" s="50"/>
      <c r="B939" s="50"/>
      <c r="C939" s="50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</row>
    <row r="940" spans="1:38" ht="14.25" customHeight="1" x14ac:dyDescent="0.2">
      <c r="A940" s="50"/>
      <c r="B940" s="50"/>
      <c r="C940" s="50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</row>
    <row r="941" spans="1:38" ht="14.25" customHeight="1" x14ac:dyDescent="0.2">
      <c r="A941" s="50"/>
      <c r="B941" s="50"/>
      <c r="C941" s="50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</row>
    <row r="942" spans="1:38" ht="14.25" customHeight="1" x14ac:dyDescent="0.2">
      <c r="A942" s="50"/>
      <c r="B942" s="50"/>
      <c r="C942" s="50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</row>
    <row r="943" spans="1:38" ht="14.25" customHeight="1" x14ac:dyDescent="0.2">
      <c r="A943" s="50"/>
      <c r="B943" s="50"/>
      <c r="C943" s="50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</row>
    <row r="944" spans="1:38" ht="14.25" customHeight="1" x14ac:dyDescent="0.2">
      <c r="A944" s="50"/>
      <c r="B944" s="50"/>
      <c r="C944" s="50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</row>
    <row r="945" spans="1:38" ht="14.25" customHeight="1" x14ac:dyDescent="0.2">
      <c r="A945" s="50"/>
      <c r="B945" s="50"/>
      <c r="C945" s="50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</row>
    <row r="946" spans="1:38" ht="14.25" customHeight="1" x14ac:dyDescent="0.2">
      <c r="A946" s="50"/>
      <c r="B946" s="50"/>
      <c r="C946" s="50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</row>
    <row r="947" spans="1:38" ht="14.25" customHeight="1" x14ac:dyDescent="0.2">
      <c r="A947" s="50"/>
      <c r="B947" s="50"/>
      <c r="C947" s="50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</row>
    <row r="948" spans="1:38" ht="14.25" customHeight="1" x14ac:dyDescent="0.2">
      <c r="A948" s="50"/>
      <c r="B948" s="50"/>
      <c r="C948" s="50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</row>
    <row r="949" spans="1:38" ht="14.25" customHeight="1" x14ac:dyDescent="0.2">
      <c r="A949" s="50"/>
      <c r="B949" s="50"/>
      <c r="C949" s="50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</row>
    <row r="950" spans="1:38" ht="14.25" customHeight="1" x14ac:dyDescent="0.2">
      <c r="A950" s="50"/>
      <c r="B950" s="50"/>
      <c r="C950" s="50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</row>
    <row r="951" spans="1:38" ht="14.25" customHeight="1" x14ac:dyDescent="0.2">
      <c r="A951" s="50"/>
      <c r="B951" s="50"/>
      <c r="C951" s="50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</row>
    <row r="952" spans="1:38" ht="14.25" customHeight="1" x14ac:dyDescent="0.2">
      <c r="A952" s="50"/>
      <c r="B952" s="50"/>
      <c r="C952" s="50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</row>
    <row r="953" spans="1:38" ht="14.25" customHeight="1" x14ac:dyDescent="0.2">
      <c r="A953" s="50"/>
      <c r="B953" s="50"/>
      <c r="C953" s="50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</row>
    <row r="954" spans="1:38" ht="14.25" customHeight="1" x14ac:dyDescent="0.2">
      <c r="A954" s="50"/>
      <c r="B954" s="50"/>
      <c r="C954" s="50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</row>
    <row r="955" spans="1:38" ht="14.25" customHeight="1" x14ac:dyDescent="0.2">
      <c r="A955" s="50"/>
      <c r="B955" s="50"/>
      <c r="C955" s="50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</row>
    <row r="956" spans="1:38" ht="14.25" customHeight="1" x14ac:dyDescent="0.2">
      <c r="A956" s="50"/>
      <c r="B956" s="50"/>
      <c r="C956" s="50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</row>
    <row r="957" spans="1:38" ht="14.25" customHeight="1" x14ac:dyDescent="0.2">
      <c r="A957" s="50"/>
      <c r="B957" s="50"/>
      <c r="C957" s="50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</row>
    <row r="958" spans="1:38" ht="14.25" customHeight="1" x14ac:dyDescent="0.2">
      <c r="A958" s="50"/>
      <c r="B958" s="50"/>
      <c r="C958" s="50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</row>
    <row r="959" spans="1:38" ht="14.25" customHeight="1" x14ac:dyDescent="0.2">
      <c r="A959" s="50"/>
      <c r="B959" s="50"/>
      <c r="C959" s="50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</row>
    <row r="960" spans="1:38" ht="14.25" customHeight="1" x14ac:dyDescent="0.2">
      <c r="A960" s="50"/>
      <c r="B960" s="50"/>
      <c r="C960" s="50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</row>
    <row r="961" spans="1:38" ht="14.25" customHeight="1" x14ac:dyDescent="0.2">
      <c r="A961" s="50"/>
      <c r="B961" s="50"/>
      <c r="C961" s="50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</row>
    <row r="962" spans="1:38" ht="14.25" customHeight="1" x14ac:dyDescent="0.2">
      <c r="A962" s="50"/>
      <c r="B962" s="50"/>
      <c r="C962" s="50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</row>
    <row r="963" spans="1:38" ht="14.25" customHeight="1" x14ac:dyDescent="0.2">
      <c r="A963" s="50"/>
      <c r="B963" s="50"/>
      <c r="C963" s="50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</row>
    <row r="964" spans="1:38" ht="14.25" customHeight="1" x14ac:dyDescent="0.2">
      <c r="A964" s="50"/>
      <c r="B964" s="50"/>
      <c r="C964" s="50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</row>
    <row r="965" spans="1:38" ht="14.25" customHeight="1" x14ac:dyDescent="0.2">
      <c r="A965" s="50"/>
      <c r="B965" s="50"/>
      <c r="C965" s="50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</row>
    <row r="966" spans="1:38" ht="14.25" customHeight="1" x14ac:dyDescent="0.2">
      <c r="A966" s="50"/>
      <c r="B966" s="50"/>
      <c r="C966" s="50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</row>
    <row r="967" spans="1:38" ht="14.25" customHeight="1" x14ac:dyDescent="0.2">
      <c r="A967" s="50"/>
      <c r="B967" s="50"/>
      <c r="C967" s="50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</row>
    <row r="968" spans="1:38" ht="14.25" customHeight="1" x14ac:dyDescent="0.2">
      <c r="A968" s="50"/>
      <c r="B968" s="50"/>
      <c r="C968" s="50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</row>
    <row r="969" spans="1:38" ht="14.25" customHeight="1" x14ac:dyDescent="0.2">
      <c r="A969" s="50"/>
      <c r="B969" s="50"/>
      <c r="C969" s="50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</row>
    <row r="970" spans="1:38" ht="14.25" customHeight="1" x14ac:dyDescent="0.2">
      <c r="A970" s="50"/>
      <c r="B970" s="50"/>
      <c r="C970" s="50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</row>
    <row r="971" spans="1:38" ht="14.25" customHeight="1" x14ac:dyDescent="0.2">
      <c r="A971" s="50"/>
      <c r="B971" s="50"/>
      <c r="C971" s="50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</row>
    <row r="972" spans="1:38" ht="14.25" customHeight="1" x14ac:dyDescent="0.2">
      <c r="A972" s="50"/>
      <c r="B972" s="50"/>
      <c r="C972" s="50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</row>
    <row r="973" spans="1:38" ht="14.25" customHeight="1" x14ac:dyDescent="0.2">
      <c r="A973" s="50"/>
      <c r="B973" s="50"/>
      <c r="C973" s="50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</row>
    <row r="974" spans="1:38" ht="14.25" customHeight="1" x14ac:dyDescent="0.2">
      <c r="A974" s="50"/>
      <c r="B974" s="50"/>
      <c r="C974" s="50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</row>
    <row r="975" spans="1:38" ht="14.25" customHeight="1" x14ac:dyDescent="0.2">
      <c r="A975" s="50"/>
      <c r="B975" s="50"/>
      <c r="C975" s="50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</row>
    <row r="976" spans="1:38" ht="14.25" customHeight="1" x14ac:dyDescent="0.2">
      <c r="A976" s="50"/>
      <c r="B976" s="50"/>
      <c r="C976" s="50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</row>
    <row r="977" spans="1:38" ht="14.25" customHeight="1" x14ac:dyDescent="0.2">
      <c r="A977" s="50"/>
      <c r="B977" s="50"/>
      <c r="C977" s="50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</row>
    <row r="978" spans="1:38" ht="14.25" customHeight="1" x14ac:dyDescent="0.2">
      <c r="A978" s="50"/>
      <c r="B978" s="50"/>
      <c r="C978" s="50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</row>
    <row r="979" spans="1:38" ht="14.25" customHeight="1" x14ac:dyDescent="0.2">
      <c r="A979" s="50"/>
      <c r="B979" s="50"/>
      <c r="C979" s="50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</row>
    <row r="980" spans="1:38" ht="14.25" customHeight="1" x14ac:dyDescent="0.2">
      <c r="A980" s="50"/>
      <c r="B980" s="50"/>
      <c r="C980" s="50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</row>
    <row r="981" spans="1:38" ht="14.25" customHeight="1" x14ac:dyDescent="0.2">
      <c r="A981" s="50"/>
      <c r="B981" s="50"/>
      <c r="C981" s="50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</row>
    <row r="982" spans="1:38" ht="14.25" customHeight="1" x14ac:dyDescent="0.2">
      <c r="A982" s="50"/>
      <c r="B982" s="50"/>
      <c r="C982" s="50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</row>
    <row r="983" spans="1:38" ht="14.25" customHeight="1" x14ac:dyDescent="0.2">
      <c r="A983" s="50"/>
      <c r="B983" s="50"/>
      <c r="C983" s="50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</row>
    <row r="984" spans="1:38" ht="14.25" customHeight="1" x14ac:dyDescent="0.2">
      <c r="A984" s="50"/>
      <c r="B984" s="50"/>
      <c r="C984" s="50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</row>
    <row r="985" spans="1:38" ht="14.25" customHeight="1" x14ac:dyDescent="0.2">
      <c r="A985" s="50"/>
      <c r="B985" s="50"/>
      <c r="C985" s="50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</row>
    <row r="986" spans="1:38" ht="14.25" customHeight="1" x14ac:dyDescent="0.2">
      <c r="A986" s="50"/>
      <c r="B986" s="50"/>
      <c r="C986" s="50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</row>
    <row r="987" spans="1:38" ht="14.25" customHeight="1" x14ac:dyDescent="0.2">
      <c r="A987" s="50"/>
      <c r="B987" s="50"/>
      <c r="C987" s="50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</row>
    <row r="988" spans="1:38" ht="14.25" customHeight="1" x14ac:dyDescent="0.2">
      <c r="A988" s="50"/>
      <c r="B988" s="50"/>
      <c r="C988" s="50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</row>
    <row r="989" spans="1:38" ht="14.25" customHeight="1" x14ac:dyDescent="0.2">
      <c r="A989" s="50"/>
      <c r="B989" s="50"/>
      <c r="C989" s="50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</row>
    <row r="990" spans="1:38" ht="14.25" customHeight="1" x14ac:dyDescent="0.2">
      <c r="A990" s="50"/>
      <c r="B990" s="50"/>
      <c r="C990" s="50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</row>
    <row r="991" spans="1:38" ht="14.25" customHeight="1" x14ac:dyDescent="0.2">
      <c r="A991" s="50"/>
      <c r="B991" s="50"/>
      <c r="C991" s="50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</row>
    <row r="992" spans="1:38" ht="14.25" customHeight="1" x14ac:dyDescent="0.2">
      <c r="A992" s="50"/>
      <c r="B992" s="50"/>
      <c r="C992" s="50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</row>
    <row r="993" spans="1:38" ht="14.25" customHeight="1" x14ac:dyDescent="0.2">
      <c r="A993" s="50"/>
      <c r="B993" s="50"/>
      <c r="C993" s="50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</row>
    <row r="994" spans="1:38" ht="14.25" customHeight="1" x14ac:dyDescent="0.2">
      <c r="A994" s="50"/>
      <c r="B994" s="50"/>
      <c r="C994" s="50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</row>
    <row r="995" spans="1:38" ht="14.25" customHeight="1" x14ac:dyDescent="0.2">
      <c r="A995" s="50"/>
      <c r="B995" s="50"/>
      <c r="C995" s="50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</row>
    <row r="996" spans="1:38" ht="14.25" customHeight="1" x14ac:dyDescent="0.2">
      <c r="A996" s="50"/>
      <c r="B996" s="50"/>
      <c r="C996" s="50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</row>
    <row r="997" spans="1:38" ht="14.25" customHeight="1" x14ac:dyDescent="0.2">
      <c r="A997" s="50"/>
      <c r="B997" s="50"/>
      <c r="C997" s="50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</row>
    <row r="998" spans="1:38" ht="14.25" customHeight="1" x14ac:dyDescent="0.2">
      <c r="A998" s="50"/>
      <c r="B998" s="50"/>
      <c r="C998" s="50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</row>
    <row r="999" spans="1:38" ht="14.25" customHeight="1" x14ac:dyDescent="0.2">
      <c r="A999" s="50"/>
      <c r="B999" s="50"/>
      <c r="C999" s="50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</row>
    <row r="1000" spans="1:38" ht="14.25" customHeight="1" x14ac:dyDescent="0.2">
      <c r="A1000" s="50"/>
      <c r="B1000" s="50"/>
      <c r="C1000" s="50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</row>
    <row r="1001" spans="1:38" ht="14.25" customHeight="1" x14ac:dyDescent="0.2">
      <c r="A1001" s="50"/>
      <c r="B1001" s="50"/>
      <c r="C1001" s="50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  <c r="AL1001" s="51"/>
    </row>
    <row r="1002" spans="1:38" ht="14.25" customHeight="1" x14ac:dyDescent="0.2">
      <c r="A1002" s="50"/>
      <c r="B1002" s="50"/>
      <c r="C1002" s="50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  <c r="AL1002" s="51"/>
    </row>
  </sheetData>
  <mergeCells count="714">
    <mergeCell ref="AM3:AM5"/>
    <mergeCell ref="AE59:AH59"/>
    <mergeCell ref="AI59:AL59"/>
    <mergeCell ref="A59:C59"/>
    <mergeCell ref="D59:O59"/>
    <mergeCell ref="P59:R59"/>
    <mergeCell ref="S59:T59"/>
    <mergeCell ref="U59:W59"/>
    <mergeCell ref="X59:Z59"/>
    <mergeCell ref="AA59:AC59"/>
    <mergeCell ref="AE60:AH60"/>
    <mergeCell ref="AI60:AL60"/>
    <mergeCell ref="A60:C60"/>
    <mergeCell ref="D60:O60"/>
    <mergeCell ref="P60:R60"/>
    <mergeCell ref="S60:T60"/>
    <mergeCell ref="U60:W60"/>
    <mergeCell ref="X60:Z60"/>
    <mergeCell ref="AA60:AC60"/>
    <mergeCell ref="AE62:AH62"/>
    <mergeCell ref="AI62:AL62"/>
    <mergeCell ref="AI61:AL61"/>
    <mergeCell ref="AE61:AH61"/>
    <mergeCell ref="D61:O61"/>
    <mergeCell ref="P61:R61"/>
    <mergeCell ref="S61:T61"/>
    <mergeCell ref="U61:W61"/>
    <mergeCell ref="AA61:AC61"/>
    <mergeCell ref="A61:C61"/>
    <mergeCell ref="X61:Z61"/>
    <mergeCell ref="D62:O62"/>
    <mergeCell ref="P62:R62"/>
    <mergeCell ref="S62:T62"/>
    <mergeCell ref="U62:W62"/>
    <mergeCell ref="X62:Z62"/>
    <mergeCell ref="AA62:AC62"/>
    <mergeCell ref="A62:C62"/>
    <mergeCell ref="AE63:AH63"/>
    <mergeCell ref="AI63:AL63"/>
    <mergeCell ref="D63:O63"/>
    <mergeCell ref="P63:R63"/>
    <mergeCell ref="S63:T63"/>
    <mergeCell ref="U63:W63"/>
    <mergeCell ref="X63:Z63"/>
    <mergeCell ref="AA63:AC63"/>
    <mergeCell ref="A63:C63"/>
    <mergeCell ref="AE64:AH64"/>
    <mergeCell ref="AI64:AL64"/>
    <mergeCell ref="D64:O64"/>
    <mergeCell ref="P64:R64"/>
    <mergeCell ref="S64:T64"/>
    <mergeCell ref="U64:W64"/>
    <mergeCell ref="X64:Z64"/>
    <mergeCell ref="AA64:AC64"/>
    <mergeCell ref="A64:C64"/>
    <mergeCell ref="AE65:AH65"/>
    <mergeCell ref="AI65:AL65"/>
    <mergeCell ref="D65:O65"/>
    <mergeCell ref="P65:R65"/>
    <mergeCell ref="S65:T65"/>
    <mergeCell ref="U65:W65"/>
    <mergeCell ref="X65:Z65"/>
    <mergeCell ref="AA65:AC65"/>
    <mergeCell ref="A65:C65"/>
    <mergeCell ref="AE66:AH66"/>
    <mergeCell ref="AI66:AL66"/>
    <mergeCell ref="D66:O66"/>
    <mergeCell ref="P66:R66"/>
    <mergeCell ref="S66:T66"/>
    <mergeCell ref="U66:W66"/>
    <mergeCell ref="X66:Z66"/>
    <mergeCell ref="AA66:AC66"/>
    <mergeCell ref="A66:C66"/>
    <mergeCell ref="AE67:AH67"/>
    <mergeCell ref="AI67:AL67"/>
    <mergeCell ref="D67:O67"/>
    <mergeCell ref="P67:R67"/>
    <mergeCell ref="S67:T67"/>
    <mergeCell ref="U67:W67"/>
    <mergeCell ref="X67:Z67"/>
    <mergeCell ref="AA67:AC67"/>
    <mergeCell ref="A67:C67"/>
    <mergeCell ref="AE68:AH68"/>
    <mergeCell ref="AI68:AL68"/>
    <mergeCell ref="D68:O68"/>
    <mergeCell ref="P68:R68"/>
    <mergeCell ref="S68:T68"/>
    <mergeCell ref="U68:W68"/>
    <mergeCell ref="X68:Z68"/>
    <mergeCell ref="AA68:AC68"/>
    <mergeCell ref="A68:C68"/>
    <mergeCell ref="AE69:AH69"/>
    <mergeCell ref="AI69:AL69"/>
    <mergeCell ref="A69:C69"/>
    <mergeCell ref="D69:O69"/>
    <mergeCell ref="P69:R69"/>
    <mergeCell ref="S69:T69"/>
    <mergeCell ref="U69:W69"/>
    <mergeCell ref="X69:Z69"/>
    <mergeCell ref="AA69:AC69"/>
    <mergeCell ref="AE70:AH70"/>
    <mergeCell ref="AI70:AL70"/>
    <mergeCell ref="A70:C70"/>
    <mergeCell ref="D70:O70"/>
    <mergeCell ref="P70:R70"/>
    <mergeCell ref="S70:T70"/>
    <mergeCell ref="U70:W70"/>
    <mergeCell ref="X70:Z70"/>
    <mergeCell ref="AA70:AC70"/>
    <mergeCell ref="AE71:AH71"/>
    <mergeCell ref="AI71:AL71"/>
    <mergeCell ref="A71:C71"/>
    <mergeCell ref="D71:O71"/>
    <mergeCell ref="P71:R71"/>
    <mergeCell ref="S71:T71"/>
    <mergeCell ref="U71:W71"/>
    <mergeCell ref="X71:Z71"/>
    <mergeCell ref="AA71:AC71"/>
    <mergeCell ref="AE72:AH72"/>
    <mergeCell ref="AI72:AL72"/>
    <mergeCell ref="A72:C72"/>
    <mergeCell ref="D72:O72"/>
    <mergeCell ref="P72:R72"/>
    <mergeCell ref="S72:T72"/>
    <mergeCell ref="U72:W72"/>
    <mergeCell ref="X72:Z72"/>
    <mergeCell ref="AA72:AC72"/>
    <mergeCell ref="AE73:AH73"/>
    <mergeCell ref="AI73:AL73"/>
    <mergeCell ref="A73:C73"/>
    <mergeCell ref="D73:O73"/>
    <mergeCell ref="P73:R73"/>
    <mergeCell ref="S73:T73"/>
    <mergeCell ref="U73:W73"/>
    <mergeCell ref="X73:Z73"/>
    <mergeCell ref="AA73:AC73"/>
    <mergeCell ref="AC83:AG83"/>
    <mergeCell ref="AH83:AL83"/>
    <mergeCell ref="A81:W81"/>
    <mergeCell ref="X81:Z81"/>
    <mergeCell ref="AA81:AC81"/>
    <mergeCell ref="AE81:AH81"/>
    <mergeCell ref="AI81:AL81"/>
    <mergeCell ref="S83:U83"/>
    <mergeCell ref="X83:AB83"/>
    <mergeCell ref="A6:C6"/>
    <mergeCell ref="D6:O6"/>
    <mergeCell ref="P6:R6"/>
    <mergeCell ref="S6:T6"/>
    <mergeCell ref="U6:W6"/>
    <mergeCell ref="X6:Z6"/>
    <mergeCell ref="AA6:AC6"/>
    <mergeCell ref="A7:C7"/>
    <mergeCell ref="D7:O7"/>
    <mergeCell ref="P7:R7"/>
    <mergeCell ref="S7:T7"/>
    <mergeCell ref="U7:W7"/>
    <mergeCell ref="X7:Z7"/>
    <mergeCell ref="AA7:AC7"/>
    <mergeCell ref="AE8:AH8"/>
    <mergeCell ref="AI8:AL8"/>
    <mergeCell ref="A8:C8"/>
    <mergeCell ref="D8:O8"/>
    <mergeCell ref="P8:R8"/>
    <mergeCell ref="S8:T8"/>
    <mergeCell ref="U8:W8"/>
    <mergeCell ref="X8:Z8"/>
    <mergeCell ref="AA8:AC8"/>
    <mergeCell ref="AE9:AH9"/>
    <mergeCell ref="AI9:AL9"/>
    <mergeCell ref="AE10:AH10"/>
    <mergeCell ref="AI10:AL10"/>
    <mergeCell ref="X42:Z42"/>
    <mergeCell ref="X43:Z43"/>
    <mergeCell ref="AE42:AH42"/>
    <mergeCell ref="AE43:AH43"/>
    <mergeCell ref="S85:U85"/>
    <mergeCell ref="V85:W85"/>
    <mergeCell ref="AH85:AL85"/>
    <mergeCell ref="AE75:AH75"/>
    <mergeCell ref="AI75:AL75"/>
    <mergeCell ref="AE78:AH78"/>
    <mergeCell ref="AI78:AL78"/>
    <mergeCell ref="X85:AB85"/>
    <mergeCell ref="AC85:AG85"/>
    <mergeCell ref="U10:W10"/>
    <mergeCell ref="X10:Z10"/>
    <mergeCell ref="AA10:AC10"/>
    <mergeCell ref="AE11:AH11"/>
    <mergeCell ref="AI11:AL11"/>
    <mergeCell ref="AE13:AH13"/>
    <mergeCell ref="AI13:AL13"/>
    <mergeCell ref="X4:Z4"/>
    <mergeCell ref="AA4:AC4"/>
    <mergeCell ref="AE4:AH4"/>
    <mergeCell ref="AI4:AL4"/>
    <mergeCell ref="A3:C4"/>
    <mergeCell ref="D3:O4"/>
    <mergeCell ref="P3:R4"/>
    <mergeCell ref="S3:T4"/>
    <mergeCell ref="U3:AC3"/>
    <mergeCell ref="AE3:AL3"/>
    <mergeCell ref="U4:W4"/>
    <mergeCell ref="AE5:AH5"/>
    <mergeCell ref="AI5:AL5"/>
    <mergeCell ref="A5:C5"/>
    <mergeCell ref="D5:O5"/>
    <mergeCell ref="P5:R5"/>
    <mergeCell ref="S5:T5"/>
    <mergeCell ref="U5:W5"/>
    <mergeCell ref="X5:Z5"/>
    <mergeCell ref="AA5:AC5"/>
    <mergeCell ref="AE6:AH6"/>
    <mergeCell ref="AI6:AL6"/>
    <mergeCell ref="AE7:AH7"/>
    <mergeCell ref="AI7:AL7"/>
    <mergeCell ref="AE74:AH74"/>
    <mergeCell ref="AI74:AL74"/>
    <mergeCell ref="A74:C74"/>
    <mergeCell ref="D74:O74"/>
    <mergeCell ref="P74:R74"/>
    <mergeCell ref="S74:T74"/>
    <mergeCell ref="U74:W74"/>
    <mergeCell ref="X74:Z74"/>
    <mergeCell ref="AA74:AC74"/>
    <mergeCell ref="A9:C9"/>
    <mergeCell ref="D9:O9"/>
    <mergeCell ref="P9:R9"/>
    <mergeCell ref="S9:T9"/>
    <mergeCell ref="U9:W9"/>
    <mergeCell ref="X9:Z9"/>
    <mergeCell ref="AA9:AC9"/>
    <mergeCell ref="A10:C10"/>
    <mergeCell ref="D10:O10"/>
    <mergeCell ref="P10:R10"/>
    <mergeCell ref="S10:T10"/>
    <mergeCell ref="A75:C75"/>
    <mergeCell ref="D75:O75"/>
    <mergeCell ref="P75:R75"/>
    <mergeCell ref="S75:T75"/>
    <mergeCell ref="U75:W75"/>
    <mergeCell ref="X75:Z75"/>
    <mergeCell ref="AA75:AC75"/>
    <mergeCell ref="AE76:AH76"/>
    <mergeCell ref="AI76:AL76"/>
    <mergeCell ref="A76:C76"/>
    <mergeCell ref="D76:O76"/>
    <mergeCell ref="P76:R76"/>
    <mergeCell ref="S76:T76"/>
    <mergeCell ref="U76:W76"/>
    <mergeCell ref="X76:Z76"/>
    <mergeCell ref="AA76:AC76"/>
    <mergeCell ref="A78:C78"/>
    <mergeCell ref="D78:O78"/>
    <mergeCell ref="P78:R78"/>
    <mergeCell ref="S78:T78"/>
    <mergeCell ref="U78:W78"/>
    <mergeCell ref="X78:Z78"/>
    <mergeCell ref="AA78:AC78"/>
    <mergeCell ref="AE79:AH79"/>
    <mergeCell ref="AI79:AL79"/>
    <mergeCell ref="A79:C79"/>
    <mergeCell ref="D79:O79"/>
    <mergeCell ref="P79:R79"/>
    <mergeCell ref="S79:T79"/>
    <mergeCell ref="U79:W79"/>
    <mergeCell ref="X79:Z79"/>
    <mergeCell ref="AA79:AC79"/>
    <mergeCell ref="A86:R86"/>
    <mergeCell ref="S86:U86"/>
    <mergeCell ref="V86:W86"/>
    <mergeCell ref="X86:AB86"/>
    <mergeCell ref="AC86:AG86"/>
    <mergeCell ref="AH86:AL86"/>
    <mergeCell ref="A84:R84"/>
    <mergeCell ref="S84:U84"/>
    <mergeCell ref="V84:W84"/>
    <mergeCell ref="X84:AB84"/>
    <mergeCell ref="AC84:AG84"/>
    <mergeCell ref="AH84:AL84"/>
    <mergeCell ref="A85:R85"/>
    <mergeCell ref="A11:C11"/>
    <mergeCell ref="D11:O11"/>
    <mergeCell ref="P11:R11"/>
    <mergeCell ref="S11:T11"/>
    <mergeCell ref="U11:W11"/>
    <mergeCell ref="X11:Z11"/>
    <mergeCell ref="AA11:AC11"/>
    <mergeCell ref="AE12:AH12"/>
    <mergeCell ref="AI12:AL12"/>
    <mergeCell ref="A12:C12"/>
    <mergeCell ref="D12:O12"/>
    <mergeCell ref="P12:R12"/>
    <mergeCell ref="S12:T12"/>
    <mergeCell ref="U12:W12"/>
    <mergeCell ref="X12:Z12"/>
    <mergeCell ref="AA12:AC12"/>
    <mergeCell ref="A13:C13"/>
    <mergeCell ref="D13:O13"/>
    <mergeCell ref="P13:R13"/>
    <mergeCell ref="S13:T13"/>
    <mergeCell ref="U13:W13"/>
    <mergeCell ref="X13:Z13"/>
    <mergeCell ref="AA13:AC13"/>
    <mergeCell ref="AE14:AH14"/>
    <mergeCell ref="AI14:AL14"/>
    <mergeCell ref="A14:C14"/>
    <mergeCell ref="D14:O14"/>
    <mergeCell ref="P14:R14"/>
    <mergeCell ref="S14:T14"/>
    <mergeCell ref="U14:W14"/>
    <mergeCell ref="X14:Z14"/>
    <mergeCell ref="AA14:AC14"/>
    <mergeCell ref="AE15:AH15"/>
    <mergeCell ref="AI15:AL15"/>
    <mergeCell ref="A15:C15"/>
    <mergeCell ref="D15:O15"/>
    <mergeCell ref="P15:R15"/>
    <mergeCell ref="S15:T15"/>
    <mergeCell ref="U15:W15"/>
    <mergeCell ref="X15:Z15"/>
    <mergeCell ref="AA15:AC15"/>
    <mergeCell ref="AE16:AH16"/>
    <mergeCell ref="AI16:AL16"/>
    <mergeCell ref="A16:C16"/>
    <mergeCell ref="D16:O16"/>
    <mergeCell ref="P16:R16"/>
    <mergeCell ref="S16:T16"/>
    <mergeCell ref="U16:W16"/>
    <mergeCell ref="X16:Z16"/>
    <mergeCell ref="AA16:AC16"/>
    <mergeCell ref="AE17:AH17"/>
    <mergeCell ref="AI17:AL17"/>
    <mergeCell ref="A17:C17"/>
    <mergeCell ref="D17:O17"/>
    <mergeCell ref="P17:R17"/>
    <mergeCell ref="S17:T17"/>
    <mergeCell ref="U17:W17"/>
    <mergeCell ref="X17:Z17"/>
    <mergeCell ref="AA17:AC17"/>
    <mergeCell ref="AE18:AH18"/>
    <mergeCell ref="AI18:AL18"/>
    <mergeCell ref="A18:C18"/>
    <mergeCell ref="D18:O18"/>
    <mergeCell ref="P18:R18"/>
    <mergeCell ref="S18:T18"/>
    <mergeCell ref="U18:W18"/>
    <mergeCell ref="X18:Z18"/>
    <mergeCell ref="AA18:AC18"/>
    <mergeCell ref="AE19:AH19"/>
    <mergeCell ref="AI19:AL19"/>
    <mergeCell ref="A19:C19"/>
    <mergeCell ref="D19:O19"/>
    <mergeCell ref="P19:R19"/>
    <mergeCell ref="S19:T19"/>
    <mergeCell ref="U19:W19"/>
    <mergeCell ref="X19:Z19"/>
    <mergeCell ref="AA19:AC19"/>
    <mergeCell ref="AE20:AH20"/>
    <mergeCell ref="AI20:AL20"/>
    <mergeCell ref="A20:C20"/>
    <mergeCell ref="D20:O20"/>
    <mergeCell ref="P20:R20"/>
    <mergeCell ref="S20:T20"/>
    <mergeCell ref="U20:W20"/>
    <mergeCell ref="X20:Z20"/>
    <mergeCell ref="AA20:AC20"/>
    <mergeCell ref="AE21:AH21"/>
    <mergeCell ref="AI21:AL21"/>
    <mergeCell ref="A21:C21"/>
    <mergeCell ref="D21:O21"/>
    <mergeCell ref="P21:R21"/>
    <mergeCell ref="S21:T21"/>
    <mergeCell ref="U21:W21"/>
    <mergeCell ref="X21:Z21"/>
    <mergeCell ref="AA21:AC21"/>
    <mergeCell ref="AE22:AH22"/>
    <mergeCell ref="AI22:AL22"/>
    <mergeCell ref="A22:C22"/>
    <mergeCell ref="D22:O22"/>
    <mergeCell ref="P22:R22"/>
    <mergeCell ref="S22:T22"/>
    <mergeCell ref="U22:W22"/>
    <mergeCell ref="X22:Z22"/>
    <mergeCell ref="AA22:AC22"/>
    <mergeCell ref="AE23:AH23"/>
    <mergeCell ref="AI23:AL23"/>
    <mergeCell ref="A23:C23"/>
    <mergeCell ref="D23:O23"/>
    <mergeCell ref="P23:R23"/>
    <mergeCell ref="S23:T23"/>
    <mergeCell ref="U23:W23"/>
    <mergeCell ref="X23:Z23"/>
    <mergeCell ref="AA23:AC23"/>
    <mergeCell ref="AE24:AH24"/>
    <mergeCell ref="AI24:AL24"/>
    <mergeCell ref="A24:C24"/>
    <mergeCell ref="D24:O24"/>
    <mergeCell ref="P24:R24"/>
    <mergeCell ref="S24:T24"/>
    <mergeCell ref="U24:W24"/>
    <mergeCell ref="X24:Z24"/>
    <mergeCell ref="AA24:AC24"/>
    <mergeCell ref="AE25:AH25"/>
    <mergeCell ref="AI25:AL25"/>
    <mergeCell ref="A25:C25"/>
    <mergeCell ref="D25:O25"/>
    <mergeCell ref="P25:R25"/>
    <mergeCell ref="S25:T25"/>
    <mergeCell ref="U25:W25"/>
    <mergeCell ref="X25:Z25"/>
    <mergeCell ref="AA25:AC25"/>
    <mergeCell ref="AE26:AH26"/>
    <mergeCell ref="AI26:AL26"/>
    <mergeCell ref="A26:C26"/>
    <mergeCell ref="D26:O26"/>
    <mergeCell ref="P26:R26"/>
    <mergeCell ref="S26:T26"/>
    <mergeCell ref="U26:W26"/>
    <mergeCell ref="X26:Z26"/>
    <mergeCell ref="AA26:AC26"/>
    <mergeCell ref="AE27:AH27"/>
    <mergeCell ref="AI27:AL27"/>
    <mergeCell ref="A27:C27"/>
    <mergeCell ref="D27:O27"/>
    <mergeCell ref="P27:R27"/>
    <mergeCell ref="S27:T27"/>
    <mergeCell ref="U27:W27"/>
    <mergeCell ref="X27:Z27"/>
    <mergeCell ref="AA27:AC27"/>
    <mergeCell ref="AE28:AH28"/>
    <mergeCell ref="AI28:AL28"/>
    <mergeCell ref="A28:C28"/>
    <mergeCell ref="D28:O28"/>
    <mergeCell ref="P28:R28"/>
    <mergeCell ref="S28:T28"/>
    <mergeCell ref="U28:W28"/>
    <mergeCell ref="X28:Z28"/>
    <mergeCell ref="AA28:AC28"/>
    <mergeCell ref="AE29:AH29"/>
    <mergeCell ref="AI29:AL29"/>
    <mergeCell ref="A29:C29"/>
    <mergeCell ref="D29:O29"/>
    <mergeCell ref="P29:R29"/>
    <mergeCell ref="S29:T29"/>
    <mergeCell ref="U29:W29"/>
    <mergeCell ref="X29:Z29"/>
    <mergeCell ref="AA29:AC29"/>
    <mergeCell ref="AE30:AH30"/>
    <mergeCell ref="AI30:AL30"/>
    <mergeCell ref="A30:C30"/>
    <mergeCell ref="D30:O30"/>
    <mergeCell ref="P30:R30"/>
    <mergeCell ref="S30:T30"/>
    <mergeCell ref="U30:W30"/>
    <mergeCell ref="X30:Z30"/>
    <mergeCell ref="AA30:AC30"/>
    <mergeCell ref="AE31:AH31"/>
    <mergeCell ref="AI31:AL31"/>
    <mergeCell ref="A31:C31"/>
    <mergeCell ref="D31:O31"/>
    <mergeCell ref="P31:R31"/>
    <mergeCell ref="S31:T31"/>
    <mergeCell ref="U31:W31"/>
    <mergeCell ref="X31:Z31"/>
    <mergeCell ref="AA31:AC31"/>
    <mergeCell ref="AE32:AH32"/>
    <mergeCell ref="AI32:AL32"/>
    <mergeCell ref="A32:C32"/>
    <mergeCell ref="D32:O32"/>
    <mergeCell ref="P32:R32"/>
    <mergeCell ref="S32:T32"/>
    <mergeCell ref="U32:W32"/>
    <mergeCell ref="X32:Z32"/>
    <mergeCell ref="AA32:AC32"/>
    <mergeCell ref="AE33:AH33"/>
    <mergeCell ref="AI33:AL33"/>
    <mergeCell ref="A33:C33"/>
    <mergeCell ref="D33:O33"/>
    <mergeCell ref="P33:R33"/>
    <mergeCell ref="S33:T33"/>
    <mergeCell ref="U33:W33"/>
    <mergeCell ref="X33:Z33"/>
    <mergeCell ref="AA33:AC33"/>
    <mergeCell ref="AE34:AH34"/>
    <mergeCell ref="AI34:AL34"/>
    <mergeCell ref="A34:C34"/>
    <mergeCell ref="D34:O34"/>
    <mergeCell ref="P34:R34"/>
    <mergeCell ref="S34:T34"/>
    <mergeCell ref="U34:W34"/>
    <mergeCell ref="X34:Z34"/>
    <mergeCell ref="AA34:AC34"/>
    <mergeCell ref="AE35:AH35"/>
    <mergeCell ref="AI35:AL35"/>
    <mergeCell ref="A35:C35"/>
    <mergeCell ref="D35:O35"/>
    <mergeCell ref="P35:R35"/>
    <mergeCell ref="S35:T35"/>
    <mergeCell ref="U35:W35"/>
    <mergeCell ref="X35:Z35"/>
    <mergeCell ref="AA35:AC35"/>
    <mergeCell ref="AE36:AH36"/>
    <mergeCell ref="AI36:AL36"/>
    <mergeCell ref="A36:C36"/>
    <mergeCell ref="D36:O36"/>
    <mergeCell ref="P36:R36"/>
    <mergeCell ref="S36:T36"/>
    <mergeCell ref="U36:W36"/>
    <mergeCell ref="X36:Z36"/>
    <mergeCell ref="AA36:AC36"/>
    <mergeCell ref="AE37:AH37"/>
    <mergeCell ref="AI37:AL37"/>
    <mergeCell ref="A37:C37"/>
    <mergeCell ref="D37:O37"/>
    <mergeCell ref="P37:R37"/>
    <mergeCell ref="S37:T37"/>
    <mergeCell ref="U37:W37"/>
    <mergeCell ref="X37:Z37"/>
    <mergeCell ref="AA37:AC37"/>
    <mergeCell ref="AE38:AH38"/>
    <mergeCell ref="AI38:AL38"/>
    <mergeCell ref="A38:C38"/>
    <mergeCell ref="D38:O38"/>
    <mergeCell ref="P38:R38"/>
    <mergeCell ref="S38:T38"/>
    <mergeCell ref="U38:W38"/>
    <mergeCell ref="X38:Z38"/>
    <mergeCell ref="AA38:AC38"/>
    <mergeCell ref="AE39:AH39"/>
    <mergeCell ref="AI39:AL39"/>
    <mergeCell ref="A39:C39"/>
    <mergeCell ref="D39:O39"/>
    <mergeCell ref="P39:R39"/>
    <mergeCell ref="S39:T39"/>
    <mergeCell ref="U39:W39"/>
    <mergeCell ref="X39:Z39"/>
    <mergeCell ref="AA39:AC39"/>
    <mergeCell ref="AE40:AH40"/>
    <mergeCell ref="AI40:AL40"/>
    <mergeCell ref="A40:C40"/>
    <mergeCell ref="D40:O40"/>
    <mergeCell ref="P40:R40"/>
    <mergeCell ref="S40:T40"/>
    <mergeCell ref="U40:W40"/>
    <mergeCell ref="X40:Z40"/>
    <mergeCell ref="AA40:AC40"/>
    <mergeCell ref="AE41:AH41"/>
    <mergeCell ref="AI41:AL41"/>
    <mergeCell ref="A41:C41"/>
    <mergeCell ref="D41:O41"/>
    <mergeCell ref="P41:R41"/>
    <mergeCell ref="S41:T41"/>
    <mergeCell ref="U41:W41"/>
    <mergeCell ref="X41:Z41"/>
    <mergeCell ref="AA41:AC41"/>
    <mergeCell ref="A42:C42"/>
    <mergeCell ref="D42:O42"/>
    <mergeCell ref="P42:R42"/>
    <mergeCell ref="S42:T42"/>
    <mergeCell ref="U42:W42"/>
    <mergeCell ref="AA42:AC42"/>
    <mergeCell ref="AI42:AL42"/>
    <mergeCell ref="A43:C43"/>
    <mergeCell ref="D43:O43"/>
    <mergeCell ref="P43:R43"/>
    <mergeCell ref="S43:T43"/>
    <mergeCell ref="U43:W43"/>
    <mergeCell ref="AA43:AC43"/>
    <mergeCell ref="AI43:AL43"/>
    <mergeCell ref="AE44:AH44"/>
    <mergeCell ref="AI44:AL44"/>
    <mergeCell ref="A44:C44"/>
    <mergeCell ref="D44:O44"/>
    <mergeCell ref="P44:R44"/>
    <mergeCell ref="S44:T44"/>
    <mergeCell ref="U44:W44"/>
    <mergeCell ref="X44:Z44"/>
    <mergeCell ref="AA44:AC44"/>
    <mergeCell ref="AE45:AH45"/>
    <mergeCell ref="AI45:AL45"/>
    <mergeCell ref="A45:C45"/>
    <mergeCell ref="D45:O45"/>
    <mergeCell ref="P45:R45"/>
    <mergeCell ref="S45:T45"/>
    <mergeCell ref="U45:W45"/>
    <mergeCell ref="X45:Z45"/>
    <mergeCell ref="AA45:AC45"/>
    <mergeCell ref="AE46:AH46"/>
    <mergeCell ref="AI46:AL46"/>
    <mergeCell ref="A46:C46"/>
    <mergeCell ref="D46:O46"/>
    <mergeCell ref="P46:R46"/>
    <mergeCell ref="S46:T46"/>
    <mergeCell ref="U46:W46"/>
    <mergeCell ref="X46:Z46"/>
    <mergeCell ref="AA46:AC46"/>
    <mergeCell ref="AE47:AH47"/>
    <mergeCell ref="AI47:AL47"/>
    <mergeCell ref="A47:C47"/>
    <mergeCell ref="D47:O47"/>
    <mergeCell ref="P47:R47"/>
    <mergeCell ref="S47:T47"/>
    <mergeCell ref="U47:W47"/>
    <mergeCell ref="X47:Z47"/>
    <mergeCell ref="AA47:AC47"/>
    <mergeCell ref="AE48:AH48"/>
    <mergeCell ref="AI48:AL48"/>
    <mergeCell ref="A48:C48"/>
    <mergeCell ref="D48:O48"/>
    <mergeCell ref="P48:R48"/>
    <mergeCell ref="S48:T48"/>
    <mergeCell ref="U48:W48"/>
    <mergeCell ref="X48:Z48"/>
    <mergeCell ref="AA48:AC48"/>
    <mergeCell ref="AE49:AH49"/>
    <mergeCell ref="AI49:AL49"/>
    <mergeCell ref="A49:C49"/>
    <mergeCell ref="D49:O49"/>
    <mergeCell ref="P49:R49"/>
    <mergeCell ref="S49:T49"/>
    <mergeCell ref="U49:W49"/>
    <mergeCell ref="X49:Z49"/>
    <mergeCell ref="AA49:AC49"/>
    <mergeCell ref="AE50:AH50"/>
    <mergeCell ref="AI50:AL50"/>
    <mergeCell ref="A50:C50"/>
    <mergeCell ref="D50:O50"/>
    <mergeCell ref="P50:R50"/>
    <mergeCell ref="S50:T50"/>
    <mergeCell ref="U50:W50"/>
    <mergeCell ref="X50:Z50"/>
    <mergeCell ref="AA50:AC50"/>
    <mergeCell ref="AE51:AH51"/>
    <mergeCell ref="AI51:AL51"/>
    <mergeCell ref="A51:C51"/>
    <mergeCell ref="D51:O51"/>
    <mergeCell ref="P51:R51"/>
    <mergeCell ref="S51:T51"/>
    <mergeCell ref="U51:W51"/>
    <mergeCell ref="X51:Z51"/>
    <mergeCell ref="AA51:AC51"/>
    <mergeCell ref="AE52:AH52"/>
    <mergeCell ref="AI52:AL52"/>
    <mergeCell ref="A52:C52"/>
    <mergeCell ref="D52:O52"/>
    <mergeCell ref="P52:R52"/>
    <mergeCell ref="S52:T52"/>
    <mergeCell ref="U52:W52"/>
    <mergeCell ref="X52:Z52"/>
    <mergeCell ref="AA52:AC52"/>
    <mergeCell ref="AE53:AH53"/>
    <mergeCell ref="AI53:AL53"/>
    <mergeCell ref="A53:C53"/>
    <mergeCell ref="D53:O53"/>
    <mergeCell ref="P53:R53"/>
    <mergeCell ref="S53:T53"/>
    <mergeCell ref="U53:W53"/>
    <mergeCell ref="X53:Z53"/>
    <mergeCell ref="AA53:AC53"/>
    <mergeCell ref="AE54:AH54"/>
    <mergeCell ref="AI54:AL54"/>
    <mergeCell ref="A54:C54"/>
    <mergeCell ref="D54:O54"/>
    <mergeCell ref="P54:R54"/>
    <mergeCell ref="S54:T54"/>
    <mergeCell ref="U54:W54"/>
    <mergeCell ref="X54:Z54"/>
    <mergeCell ref="AA54:AC54"/>
    <mergeCell ref="AE55:AH55"/>
    <mergeCell ref="AI55:AL55"/>
    <mergeCell ref="A55:C55"/>
    <mergeCell ref="D55:O55"/>
    <mergeCell ref="P55:R55"/>
    <mergeCell ref="S55:T55"/>
    <mergeCell ref="U55:W55"/>
    <mergeCell ref="X55:Z55"/>
    <mergeCell ref="AA55:AC55"/>
    <mergeCell ref="AE56:AH56"/>
    <mergeCell ref="AI56:AL56"/>
    <mergeCell ref="A56:C56"/>
    <mergeCell ref="D56:O56"/>
    <mergeCell ref="P56:R56"/>
    <mergeCell ref="S56:T56"/>
    <mergeCell ref="U56:W56"/>
    <mergeCell ref="X56:Z56"/>
    <mergeCell ref="AA56:AC56"/>
    <mergeCell ref="AE57:AH57"/>
    <mergeCell ref="AI57:AL57"/>
    <mergeCell ref="A57:C57"/>
    <mergeCell ref="D57:O57"/>
    <mergeCell ref="P57:R57"/>
    <mergeCell ref="S57:T57"/>
    <mergeCell ref="U57:W57"/>
    <mergeCell ref="X57:Z57"/>
    <mergeCell ref="AA57:AC57"/>
    <mergeCell ref="AE58:AH58"/>
    <mergeCell ref="AI58:AL58"/>
    <mergeCell ref="A58:C58"/>
    <mergeCell ref="D58:O58"/>
    <mergeCell ref="P58:R58"/>
    <mergeCell ref="S58:T58"/>
    <mergeCell ref="U58:W58"/>
    <mergeCell ref="X58:Z58"/>
    <mergeCell ref="AA58:AC58"/>
    <mergeCell ref="A77:C77"/>
    <mergeCell ref="D77:O77"/>
    <mergeCell ref="P77:R77"/>
    <mergeCell ref="S77:T77"/>
    <mergeCell ref="U77:W77"/>
    <mergeCell ref="X77:Z77"/>
    <mergeCell ref="AA77:AC77"/>
    <mergeCell ref="AE77:AH77"/>
    <mergeCell ref="AI77:AL77"/>
  </mergeCells>
  <phoneticPr fontId="9" type="noConversion"/>
  <conditionalFormatting sqref="A240">
    <cfRule type="containsText" dxfId="0" priority="1" operator="containsText" text="CHYBA. Doplň Buňku G15 v záložce Doplň">
      <formula>NOT(ISERROR(SEARCH(("CHYBA. Doplň Buňku G15 v záložce Doplň"),(A240))))</formula>
    </cfRule>
  </conditionalFormatting>
  <pageMargins left="0.78740157480314965" right="0.73958333333333337" top="0.98425196850393704" bottom="0.98425196850393704" header="0" footer="0"/>
  <pageSetup paperSize="9" orientation="landscape"/>
  <headerFooter>
    <oddHeader>&amp;L00-033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</cp:lastModifiedBy>
  <dcterms:created xsi:type="dcterms:W3CDTF">2022-04-28T07:59:58Z</dcterms:created>
  <dcterms:modified xsi:type="dcterms:W3CDTF">2023-09-13T08:10:39Z</dcterms:modified>
</cp:coreProperties>
</file>