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1 - oprava krytu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'1 - oprava krytu'!$C$123:$K$275</definedName>
    <definedName name="_xlnm.Print_Area" localSheetId="1">'1 - oprava krytu'!$C$4:$J$76,'1 - oprava krytu'!$C$82:$J$105,'1 - oprava krytu'!$C$111:$J$275</definedName>
    <definedName name="_xlnm.Print_Titles" localSheetId="1">'1 - oprava krytu'!$123:$123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6"/>
  <c r="BH266"/>
  <c r="BG266"/>
  <c r="BF266"/>
  <c r="T266"/>
  <c r="T265"/>
  <c r="R266"/>
  <c r="R265"/>
  <c r="P266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1"/>
  <c r="BH251"/>
  <c r="BG251"/>
  <c r="BF251"/>
  <c r="T251"/>
  <c r="R251"/>
  <c r="P251"/>
  <c r="BI248"/>
  <c r="BH248"/>
  <c r="BG248"/>
  <c r="BF248"/>
  <c r="T248"/>
  <c r="R248"/>
  <c r="P248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R235"/>
  <c r="P235"/>
  <c r="BI230"/>
  <c r="BH230"/>
  <c r="BG230"/>
  <c r="BF230"/>
  <c r="T230"/>
  <c r="R230"/>
  <c r="P230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T218"/>
  <c r="R219"/>
  <c r="R218"/>
  <c r="P219"/>
  <c r="P218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4"/>
  <c r="BH204"/>
  <c r="BG204"/>
  <c r="BF204"/>
  <c r="T204"/>
  <c r="R204"/>
  <c r="P204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79"/>
  <c r="BH179"/>
  <c r="BG179"/>
  <c r="BF179"/>
  <c r="T179"/>
  <c r="R179"/>
  <c r="P179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61"/>
  <c r="BH161"/>
  <c r="BG161"/>
  <c r="BF161"/>
  <c r="T161"/>
  <c r="R161"/>
  <c r="P161"/>
  <c r="BI158"/>
  <c r="BH158"/>
  <c r="BG158"/>
  <c r="BF158"/>
  <c r="T158"/>
  <c r="R158"/>
  <c r="P158"/>
  <c r="BI156"/>
  <c r="BH156"/>
  <c r="BG156"/>
  <c r="BF156"/>
  <c r="T156"/>
  <c r="R156"/>
  <c r="P156"/>
  <c r="BI150"/>
  <c r="BH150"/>
  <c r="BG150"/>
  <c r="BF150"/>
  <c r="T150"/>
  <c r="R150"/>
  <c r="P150"/>
  <c r="BI145"/>
  <c r="BH145"/>
  <c r="BG145"/>
  <c r="BF145"/>
  <c r="T145"/>
  <c r="R145"/>
  <c r="P145"/>
  <c r="BI144"/>
  <c r="BH144"/>
  <c r="BG144"/>
  <c r="BF144"/>
  <c r="T144"/>
  <c r="R144"/>
  <c r="P144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27"/>
  <c r="BH127"/>
  <c r="BG127"/>
  <c r="BF127"/>
  <c r="T127"/>
  <c r="R127"/>
  <c r="P127"/>
  <c r="F118"/>
  <c r="E116"/>
  <c r="F89"/>
  <c r="E87"/>
  <c r="J24"/>
  <c r="E24"/>
  <c r="J121"/>
  <c r="J23"/>
  <c r="J21"/>
  <c r="E21"/>
  <c r="J120"/>
  <c r="J20"/>
  <c r="J18"/>
  <c r="E18"/>
  <c r="F92"/>
  <c r="J17"/>
  <c r="J15"/>
  <c r="E15"/>
  <c r="F120"/>
  <c r="J14"/>
  <c r="J12"/>
  <c r="J89"/>
  <c r="E7"/>
  <c r="E114"/>
  <c i="1" r="L90"/>
  <c r="AM90"/>
  <c r="AM89"/>
  <c r="L89"/>
  <c r="AM87"/>
  <c r="L87"/>
  <c r="L85"/>
  <c r="L84"/>
  <c i="2" r="BK274"/>
  <c r="J274"/>
  <c r="J245"/>
  <c r="J243"/>
  <c r="BK240"/>
  <c r="J238"/>
  <c r="J225"/>
  <c r="BK224"/>
  <c r="BK222"/>
  <c r="BK221"/>
  <c r="BK219"/>
  <c r="J204"/>
  <c r="J197"/>
  <c r="J195"/>
  <c r="BK187"/>
  <c r="BK163"/>
  <c r="BK161"/>
  <c r="J156"/>
  <c r="J144"/>
  <c r="BK134"/>
  <c r="J132"/>
  <c r="J127"/>
  <c i="1" r="AS94"/>
  <c i="2" r="J261"/>
  <c r="BK259"/>
  <c r="J255"/>
  <c r="J247"/>
  <c r="BK156"/>
  <c r="BK243"/>
  <c r="J241"/>
  <c r="J240"/>
  <c r="BK225"/>
  <c r="J222"/>
  <c r="BK215"/>
  <c r="BK204"/>
  <c r="J185"/>
  <c r="BK168"/>
  <c r="BK158"/>
  <c r="BK150"/>
  <c r="J140"/>
  <c r="BK138"/>
  <c r="J235"/>
  <c r="J211"/>
  <c r="BK179"/>
  <c r="J168"/>
  <c r="J150"/>
  <c r="J145"/>
  <c r="BK140"/>
  <c r="J136"/>
  <c r="BK132"/>
  <c r="J224"/>
  <c r="BK223"/>
  <c r="J221"/>
  <c r="J219"/>
  <c r="BK211"/>
  <c r="BK209"/>
  <c r="BK199"/>
  <c r="BK197"/>
  <c r="J189"/>
  <c r="BK173"/>
  <c r="J161"/>
  <c r="BK144"/>
  <c r="BK251"/>
  <c r="J226"/>
  <c r="J215"/>
  <c r="J213"/>
  <c r="J209"/>
  <c r="J199"/>
  <c r="BK195"/>
  <c r="BK185"/>
  <c r="J179"/>
  <c r="BK145"/>
  <c r="J138"/>
  <c r="J134"/>
  <c r="BK273"/>
  <c r="J273"/>
  <c r="BK272"/>
  <c r="J272"/>
  <c r="BK271"/>
  <c r="J271"/>
  <c r="BK270"/>
  <c r="J270"/>
  <c r="BK269"/>
  <c r="J269"/>
  <c r="BK268"/>
  <c r="J268"/>
  <c r="J266"/>
  <c r="J263"/>
  <c r="BK261"/>
  <c r="J259"/>
  <c r="BK257"/>
  <c r="BK255"/>
  <c r="J248"/>
  <c r="BK247"/>
  <c r="BK238"/>
  <c r="BK235"/>
  <c r="BK230"/>
  <c r="J230"/>
  <c r="BK228"/>
  <c r="J228"/>
  <c r="BK227"/>
  <c r="J227"/>
  <c r="BK226"/>
  <c r="J223"/>
  <c r="BK213"/>
  <c r="BK189"/>
  <c r="J187"/>
  <c r="J173"/>
  <c r="J163"/>
  <c r="J158"/>
  <c r="BK136"/>
  <c r="J275"/>
  <c r="BK275"/>
  <c r="BK266"/>
  <c r="BK263"/>
  <c r="J257"/>
  <c r="J251"/>
  <c r="BK248"/>
  <c r="BK245"/>
  <c r="BK241"/>
  <c r="BK127"/>
  <c l="1" r="BK267"/>
  <c r="J267"/>
  <c r="J104"/>
  <c r="P267"/>
  <c r="R126"/>
  <c r="R250"/>
  <c r="T250"/>
  <c r="P220"/>
  <c r="T126"/>
  <c r="BK184"/>
  <c r="J184"/>
  <c r="J99"/>
  <c r="T184"/>
  <c r="BK250"/>
  <c r="J250"/>
  <c r="J102"/>
  <c r="BK220"/>
  <c r="J220"/>
  <c r="J101"/>
  <c r="BK126"/>
  <c r="J126"/>
  <c r="J98"/>
  <c r="P126"/>
  <c r="P250"/>
  <c r="R267"/>
  <c r="R184"/>
  <c r="R220"/>
  <c r="P184"/>
  <c r="T220"/>
  <c r="T267"/>
  <c r="BE247"/>
  <c r="BE261"/>
  <c r="BE266"/>
  <c r="BE274"/>
  <c r="E85"/>
  <c r="F91"/>
  <c r="J118"/>
  <c r="BE140"/>
  <c r="BE144"/>
  <c r="BE145"/>
  <c r="BE150"/>
  <c r="BE222"/>
  <c r="BE223"/>
  <c r="BE226"/>
  <c r="BE227"/>
  <c r="BE228"/>
  <c r="BE235"/>
  <c r="BE240"/>
  <c r="BE241"/>
  <c r="BE259"/>
  <c r="BE268"/>
  <c r="BE269"/>
  <c r="BE270"/>
  <c r="BE271"/>
  <c r="BE272"/>
  <c r="BE273"/>
  <c r="BE127"/>
  <c r="BE173"/>
  <c r="BE197"/>
  <c r="BE204"/>
  <c r="BE209"/>
  <c r="BE211"/>
  <c r="BE221"/>
  <c r="BE251"/>
  <c r="BE255"/>
  <c r="BE263"/>
  <c r="BK218"/>
  <c r="J218"/>
  <c r="J100"/>
  <c r="BK265"/>
  <c r="J265"/>
  <c r="J103"/>
  <c r="J92"/>
  <c r="F121"/>
  <c r="BE138"/>
  <c r="BE161"/>
  <c r="BE168"/>
  <c r="BE179"/>
  <c r="BE187"/>
  <c r="BE213"/>
  <c r="BE215"/>
  <c r="BE225"/>
  <c r="BE219"/>
  <c r="BE230"/>
  <c r="J91"/>
  <c r="BE132"/>
  <c r="BE134"/>
  <c r="BE156"/>
  <c r="BE163"/>
  <c r="BE195"/>
  <c r="BE199"/>
  <c r="BE224"/>
  <c r="BE275"/>
  <c r="BE136"/>
  <c r="BE245"/>
  <c r="BE248"/>
  <c r="BE257"/>
  <c r="BE158"/>
  <c r="BE185"/>
  <c r="BE189"/>
  <c r="BE238"/>
  <c r="BE243"/>
  <c r="F35"/>
  <c i="1" r="BB95"/>
  <c r="BB94"/>
  <c r="AX94"/>
  <c i="2" r="F37"/>
  <c i="1" r="BD95"/>
  <c r="BD94"/>
  <c r="W33"/>
  <c i="2" r="F36"/>
  <c i="1" r="BC95"/>
  <c r="BC94"/>
  <c r="W32"/>
  <c i="2" r="J34"/>
  <c i="1" r="AW95"/>
  <c i="2" r="F34"/>
  <c i="1" r="BA95"/>
  <c r="BA94"/>
  <c r="W30"/>
  <c i="2" l="1" r="T125"/>
  <c r="T124"/>
  <c r="P125"/>
  <c r="P124"/>
  <c i="1" r="AU95"/>
  <c i="2" r="R125"/>
  <c r="R124"/>
  <c r="BK125"/>
  <c r="BK124"/>
  <c r="J124"/>
  <c r="J96"/>
  <c i="1" r="AU94"/>
  <c r="AY94"/>
  <c i="2" r="F33"/>
  <c i="1" r="AZ95"/>
  <c r="AZ94"/>
  <c r="W29"/>
  <c r="AW94"/>
  <c r="AK30"/>
  <c r="W31"/>
  <c i="2" r="J33"/>
  <c i="1" r="AV95"/>
  <c r="AT95"/>
  <c i="2" l="1" r="J125"/>
  <c r="J97"/>
  <c r="J30"/>
  <c i="1" r="AG95"/>
  <c r="AG94"/>
  <c r="AV94"/>
  <c r="AK29"/>
  <c l="1" r="AN95"/>
  <c i="2" r="J39"/>
  <c i="1" r="AT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<sst xmlns="http://schemas.openxmlformats.org/spreadsheetml/2006/main">
  <si>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</si>
  <si>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</si>
  <si>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</si>
  <si>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</si>
  <si>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</si>
  <si>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{f7877caf-67e8-435f-ba77-028d29b93ccf}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</si>
  <si>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</si>
  <si>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</si>
  <si>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</si>
  <si>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</si>
  <si>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</si>
  <si>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</si>
  <si>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</si>
  <si>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</si>
  <si>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MUPODEBRADY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</si>
  <si>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</si>
  <si>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</si>
  <si>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 xml:space="preserve">Stavební úpravy a udržovací práce v ul. U Bažantnice - úsek od ul. Vychodní -   křižovatka s PMS</t>
  </si>
  <si>
    <t>KSO:</t>
  </si>
  <si>
    <t>CC-CZ:</t>
  </si>
  <si>
    <t>Místo:</t>
  </si>
  <si>
    <t xml:space="preserve"> </t>
  </si>
  <si>
    <t>Datum:</t>
  </si>
  <si>
    <t>22. 7. 2025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</si>
  <si>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</si>
  <si>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</si>
  <si>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</si>
  <si>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</si>
  <si>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</si>
  <si>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</si>
  <si>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</si>
  <si>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</si>
  <si>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</si>
  <si>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</si>
  <si>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</si>
  <si>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</si>
  <si>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</si>
  <si>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</si>
  <si>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</si>
  <si>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</si>
  <si>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</si>
  <si>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</si>
  <si>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</si>
  <si>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</si>
  <si>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</si>
  <si>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</si>
  <si>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</si>
  <si>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</si>
  <si>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</si>
  <si>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</si>
  <si>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</si>
  <si>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</si>
  <si>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</si>
  <si>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</si>
  <si>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</si>
  <si>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</si>
  <si>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</si>
  <si>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</si>
  <si>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</si>
  <si>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</si>
  <si>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</si>
  <si>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</si>
  <si>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</si>
  <si>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</si>
  <si>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</si>
  <si>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</si>
  <si>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</si>
  <si>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</si>
  <si>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</si>
  <si>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</si>
  <si>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</si>
  <si>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</si>
  <si>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</si>
  <si>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</si>
  <si>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</si>
  <si>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</si>
  <si>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</si>
  <si>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</si>
  <si>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</si>
  <si>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oprava krytu</t>
  </si>
  <si>
    <t>STA</t>
  </si>
  <si>
    <t>{0b48ed70-d2c0-48ba-acad-88c9b75539a7}</t>
  </si>
  <si>
    <t>2</t>
  </si>
  <si>
    <t>KRYCÍ LIST SOUPISU PRACÍ</t>
  </si>
  <si>
    <t>Objekt:</t>
  </si>
  <si>
    <t>1 - oprava krytu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</si>
  <si>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</si>
  <si>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</si>
  <si>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</si>
  <si>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</si>
  <si>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</si>
  <si>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</si>
  <si>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</si>
  <si>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</si>
  <si>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</si>
  <si>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práce-bourání</t>
  </si>
  <si>
    <t xml:space="preserve">    997 - Doprava suti a vybouraných hmot</t>
  </si>
  <si>
    <t xml:space="preserve">    998 - Přesun hmot</t>
  </si>
  <si>
    <t xml:space="preserve">    OST - VRN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</si>
  <si>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</si>
  <si>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</si>
  <si>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</si>
  <si>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</si>
  <si>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</si>
  <si>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</si>
  <si>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</si>
  <si>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</si>
  <si>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</si>
  <si>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</si>
  <si>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</si>
  <si>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</si>
  <si>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</si>
  <si>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</si>
  <si>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</si>
  <si>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</si>
  <si>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</si>
  <si>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</si>
  <si>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111301111</t>
  </si>
  <si>
    <t>Sejmutí drnu tl do 100 mm s přemístěním do 50 m nebo naložením na dopravní prostředek</t>
  </si>
  <si>
    <t>m2</t>
  </si>
  <si>
    <t>4</t>
  </si>
  <si>
    <t>-1808481754</t>
  </si>
  <si>
    <t>VV</t>
  </si>
  <si>
    <t>"terénní úpravy-1" 204*1,0+184*2</t>
  </si>
  <si>
    <t>"terénní úpravy-2" 360*2*1</t>
  </si>
  <si>
    <t>"terénní úpravy-3" 104*1,0</t>
  </si>
  <si>
    <t>Součet</t>
  </si>
  <si>
    <t>113106161</t>
  </si>
  <si>
    <t>Rozebrání dlažeb vozovek z drobných kostek s ložem z kameniva ručně</t>
  </si>
  <si>
    <t>1162794333</t>
  </si>
  <si>
    <t>"oprava stávajících sjezdů" 15*1+1*1</t>
  </si>
  <si>
    <t>3</t>
  </si>
  <si>
    <t>113107331</t>
  </si>
  <si>
    <t>Odstranění podkladu z betonu prostého tl přes 100 do 150 mm strojně pl do 50 m2</t>
  </si>
  <si>
    <t>-188406739</t>
  </si>
  <si>
    <t>"oprava stávajících sjezdů" 3*1</t>
  </si>
  <si>
    <t>113107343</t>
  </si>
  <si>
    <t>Odstranění podkladu živičného tl přes 100 do 150 mm strojně pl do 50 m2</t>
  </si>
  <si>
    <t>1973705571</t>
  </si>
  <si>
    <t>"úprava plochy v zeleni za železářstvím" 13*2</t>
  </si>
  <si>
    <t>5</t>
  </si>
  <si>
    <t>113154541</t>
  </si>
  <si>
    <t>Frézování živičného krytu tl do 30 mm pruh š přes 1 m pl přes 500 do 2000 m2</t>
  </si>
  <si>
    <t>-106966176</t>
  </si>
  <si>
    <t>"oprava komunikace zpom.práh křižovatka PMS-2" 360*6,0</t>
  </si>
  <si>
    <t>6</t>
  </si>
  <si>
    <t>113154543</t>
  </si>
  <si>
    <t>Frézování živičného krytu tl 50 mm pruh š přes 1 m pl přes 500 do 2000 m2</t>
  </si>
  <si>
    <t>-1898827682</t>
  </si>
  <si>
    <t>"oprava komunikace-1" 204*6,0+(16+8)/2*4,5</t>
  </si>
  <si>
    <t>"oprava komunikace-3" 57*6,0+(30+18)/2*5+(14+6)/2*5</t>
  </si>
  <si>
    <t>7</t>
  </si>
  <si>
    <t>113202111</t>
  </si>
  <si>
    <t>Vytrhání obrub krajníků obrubníků stojatých</t>
  </si>
  <si>
    <t>m</t>
  </si>
  <si>
    <t>602968166</t>
  </si>
  <si>
    <t>8</t>
  </si>
  <si>
    <t>132251103</t>
  </si>
  <si>
    <t>Hloubení rýh nezapažených š do 800 mm v hornině třídy těžitelnosti I skupiny 3 objem do 100 m3 strojně</t>
  </si>
  <si>
    <t>m3</t>
  </si>
  <si>
    <t>-1122660313</t>
  </si>
  <si>
    <t>"výkop pro obruby-1" 405*0,4*0,35</t>
  </si>
  <si>
    <t>"výkop pro obruby-2" 720*0,4*0,35</t>
  </si>
  <si>
    <t>"výkop pro obruby-3" 104*0,4*0,35</t>
  </si>
  <si>
    <t>9</t>
  </si>
  <si>
    <t>162751117</t>
  </si>
  <si>
    <t>Vodorovné přemístění přes 9 000 do 10000 m výkopku/sypaniny z horniny třídy těžitelnosti I skupiny 1 až 3</t>
  </si>
  <si>
    <t>730593298</t>
  </si>
  <si>
    <t>"1" 56,7+572*0,1</t>
  </si>
  <si>
    <t>"2" 100,8+720*0,1</t>
  </si>
  <si>
    <t>"3" 14,56+104*0,1</t>
  </si>
  <si>
    <t>"nános z krajnic" 615*0,2</t>
  </si>
  <si>
    <t>10</t>
  </si>
  <si>
    <t>162751119</t>
  </si>
  <si>
    <t>Příplatek k vodorovnému přemístění výkopku/sypaniny z horniny třídy těžitelnosti I skupiny 1 až 3 ZKD 1000 m přes 10000 m</t>
  </si>
  <si>
    <t>331684006</t>
  </si>
  <si>
    <t>5*434,66</t>
  </si>
  <si>
    <t>11</t>
  </si>
  <si>
    <t>171201231</t>
  </si>
  <si>
    <t>Poplatek za uložení zeminy a kamení na recyklační skládce (skládkovné) kód odpadu 17 05 04</t>
  </si>
  <si>
    <t>t</t>
  </si>
  <si>
    <t>661163315</t>
  </si>
  <si>
    <t>434,66</t>
  </si>
  <si>
    <t>434,66*1,95 'Přepočtené koeficientem množství</t>
  </si>
  <si>
    <t>171251201</t>
  </si>
  <si>
    <t>Uložení sypaniny na skládky nebo meziskládky</t>
  </si>
  <si>
    <t>-611371602</t>
  </si>
  <si>
    <t>13</t>
  </si>
  <si>
    <t>181151311</t>
  </si>
  <si>
    <t>Plošná úprava terénu přes 500 m2 zemina skupiny 1 až 4 nerovnosti přes 50 do 100 mm v rovinně a svahu do 1:5</t>
  </si>
  <si>
    <t>-260212878</t>
  </si>
  <si>
    <t>14</t>
  </si>
  <si>
    <t>181411131</t>
  </si>
  <si>
    <t>Založení parkového trávníku výsevem pl do 1000 m2 v rovině a ve svahu do 1:5</t>
  </si>
  <si>
    <t>-1102450892</t>
  </si>
  <si>
    <t>15</t>
  </si>
  <si>
    <t>M</t>
  </si>
  <si>
    <t>00572410</t>
  </si>
  <si>
    <t>osivo směs travní parková</t>
  </si>
  <si>
    <t>kg</t>
  </si>
  <si>
    <t>1532752001</t>
  </si>
  <si>
    <t>1396*0,05 'Přepočtené koeficientem množství</t>
  </si>
  <si>
    <t>16</t>
  </si>
  <si>
    <t>181951112</t>
  </si>
  <si>
    <t>Úprava pláně v hornině třídy těžitelnosti I skupiny 1 až 3 se zhutněním strojně</t>
  </si>
  <si>
    <t>1246144196</t>
  </si>
  <si>
    <t xml:space="preserve">"doplnění  u obruby-1" 405*0,35</t>
  </si>
  <si>
    <t xml:space="preserve">"doplnění  u obruby-2" 720*0,35</t>
  </si>
  <si>
    <t xml:space="preserve">"doplnění  u obruby-3" 104*0,35</t>
  </si>
  <si>
    <t>Komunikace pozemní</t>
  </si>
  <si>
    <t>17</t>
  </si>
  <si>
    <t>564861011</t>
  </si>
  <si>
    <t>Podklad ze štěrkodrtě ŠD plochy do 100 m2 tl 200 mm</t>
  </si>
  <si>
    <t>-1986909765</t>
  </si>
  <si>
    <t>"úprava kolem UV" 1*1*2</t>
  </si>
  <si>
    <t>18</t>
  </si>
  <si>
    <t>566201111</t>
  </si>
  <si>
    <t>Úprava krytu z kameniva drceného pro nový kryt s doplněním kameniva drceného do 0,04 m3/m2</t>
  </si>
  <si>
    <t>-783625550</t>
  </si>
  <si>
    <t>19</t>
  </si>
  <si>
    <t>567122114</t>
  </si>
  <si>
    <t>Podklad ze směsi stmelené cementem SC C 8/10 (KSC I) tl 150 mm</t>
  </si>
  <si>
    <t>-1707028914</t>
  </si>
  <si>
    <t xml:space="preserve">"doplnění  u obruby-1" 405*0,15</t>
  </si>
  <si>
    <t xml:space="preserve">"doplnění  u obruby-2" 720*0,15</t>
  </si>
  <si>
    <t xml:space="preserve">"doplnění  u obruby-3" 104*0,15</t>
  </si>
  <si>
    <t>20</t>
  </si>
  <si>
    <t>569851111</t>
  </si>
  <si>
    <t>Zpevnění krajnic štěrkodrtí tl 150 mm</t>
  </si>
  <si>
    <t>1771110245</t>
  </si>
  <si>
    <t>"krajnice" 1230*0,5</t>
  </si>
  <si>
    <t>572241112</t>
  </si>
  <si>
    <t>Vyspravení výtluků asfaltovým betonem ACO tl přes 40 do 60 mm při vyspravované ploše do 10% na 1 km</t>
  </si>
  <si>
    <t>-896179422</t>
  </si>
  <si>
    <t>3950/10</t>
  </si>
  <si>
    <t>22</t>
  </si>
  <si>
    <t>573231108</t>
  </si>
  <si>
    <t>Postřik živičný spojovací ze silniční emulze v množství 0,50 kg/m2</t>
  </si>
  <si>
    <t>-1931130053</t>
  </si>
  <si>
    <t>"oprava komunikace-2" 360*6,0</t>
  </si>
  <si>
    <t>23</t>
  </si>
  <si>
    <t>577144121</t>
  </si>
  <si>
    <t>Asfaltový beton vrstva obrusná ACO 11+ tř. I tl 50 mm š přes 3 m z nemodifikovaného asfaltu</t>
  </si>
  <si>
    <t>-502417012</t>
  </si>
  <si>
    <t>24</t>
  </si>
  <si>
    <t>581124115</t>
  </si>
  <si>
    <t>Kryt z betonu komunikace tl. 150 mm</t>
  </si>
  <si>
    <t>-1828067871</t>
  </si>
  <si>
    <t>25</t>
  </si>
  <si>
    <t>591211111</t>
  </si>
  <si>
    <t>Kladení dlažby z kostek drobných z kamene do lože z kameniva tl 50 mm</t>
  </si>
  <si>
    <t>-1825896280</t>
  </si>
  <si>
    <t>26</t>
  </si>
  <si>
    <t>591241111</t>
  </si>
  <si>
    <t>Kladení dlažby z kostek drobných z kamene na MC tl 50 mm</t>
  </si>
  <si>
    <t>1991806023</t>
  </si>
  <si>
    <t>27</t>
  </si>
  <si>
    <t>58381007</t>
  </si>
  <si>
    <t>kostka štípaná dlažební žula drobná 8/10</t>
  </si>
  <si>
    <t>344077145</t>
  </si>
  <si>
    <t>2*1,02 'Přepočtené koeficientem množství</t>
  </si>
  <si>
    <t>Trubní vedení</t>
  </si>
  <si>
    <t>28</t>
  </si>
  <si>
    <t>899231111</t>
  </si>
  <si>
    <t>Výšková úprava uličního vstupu nebo vpusti do 200 mm zvýšením mříže, poklopu</t>
  </si>
  <si>
    <t>kus</t>
  </si>
  <si>
    <t>-958578301</t>
  </si>
  <si>
    <t>Ostatní konstrukce a práce-bourání</t>
  </si>
  <si>
    <t>29</t>
  </si>
  <si>
    <t>914111111</t>
  </si>
  <si>
    <t>Montáž svislé dopravní značky do velikosti 1 m2 objímkami na sloupek nebo konzolu</t>
  </si>
  <si>
    <t>93107635</t>
  </si>
  <si>
    <t>30</t>
  </si>
  <si>
    <t>40445600</t>
  </si>
  <si>
    <t>výstražné dopravní značky A12b 700mm</t>
  </si>
  <si>
    <t>-1514578416</t>
  </si>
  <si>
    <t>31</t>
  </si>
  <si>
    <t>914511112</t>
  </si>
  <si>
    <t>Montáž sloupku dopravních značek délky do 3,5 m s betonovým základem a patkou D 60 mm</t>
  </si>
  <si>
    <t>1041904447</t>
  </si>
  <si>
    <t>32</t>
  </si>
  <si>
    <t>40445225</t>
  </si>
  <si>
    <t>sloupek pro dopravní značku Zn D 60mm v 3,5m</t>
  </si>
  <si>
    <t>202369682</t>
  </si>
  <si>
    <t>33</t>
  </si>
  <si>
    <t>40445240</t>
  </si>
  <si>
    <t>patka pro sloupek Al D 60mm</t>
  </si>
  <si>
    <t>-716801870</t>
  </si>
  <si>
    <t>34</t>
  </si>
  <si>
    <t>40445256</t>
  </si>
  <si>
    <t>svorka upínací na sloupek dopravní značky D 60mm</t>
  </si>
  <si>
    <t>-1117587476</t>
  </si>
  <si>
    <t>35</t>
  </si>
  <si>
    <t>40445253</t>
  </si>
  <si>
    <t>víčko plastové na sloupek D 60mm</t>
  </si>
  <si>
    <t>1072711152</t>
  </si>
  <si>
    <t>36</t>
  </si>
  <si>
    <t>915231112</t>
  </si>
  <si>
    <t>Vodorovné dopravní značení přechody pro chodce, šipky, symboly retroreflexní bílý plast</t>
  </si>
  <si>
    <t>469751396</t>
  </si>
  <si>
    <t>"přechod pro chodce" 6*4</t>
  </si>
  <si>
    <t>37</t>
  </si>
  <si>
    <t>916131213</t>
  </si>
  <si>
    <t>Osazení silničního obrubníku betonového stojatého s boční opěrou do lože z betonu prostého</t>
  </si>
  <si>
    <t>623512952</t>
  </si>
  <si>
    <t>"1" 204+184+10+7</t>
  </si>
  <si>
    <t>"2" 2*360</t>
  </si>
  <si>
    <t>"3" 43+11+34+8+8</t>
  </si>
  <si>
    <t>38</t>
  </si>
  <si>
    <t>59217031</t>
  </si>
  <si>
    <t>obrubník silniční betonový 1000x150x250mm</t>
  </si>
  <si>
    <t>-1638712243</t>
  </si>
  <si>
    <t>1229</t>
  </si>
  <si>
    <t>1229*1,02 'Přepočtené koeficientem množství</t>
  </si>
  <si>
    <t>39</t>
  </si>
  <si>
    <t>916991121</t>
  </si>
  <si>
    <t>Lože pod obrubníky, krajníky nebo obruby z dlažebních kostek z betonu C20/25 XF1</t>
  </si>
  <si>
    <t>-453116660</t>
  </si>
  <si>
    <t>1229*0,045</t>
  </si>
  <si>
    <t>40</t>
  </si>
  <si>
    <t>916999605</t>
  </si>
  <si>
    <t>Rozebrání a zpětná montáž zpomalovacího prahu- vč. spodní stavby, zemních prací a základových konstrukcí- komplet</t>
  </si>
  <si>
    <t>-150801400</t>
  </si>
  <si>
    <t>41</t>
  </si>
  <si>
    <t>919732211</t>
  </si>
  <si>
    <t>Styčná spára napojení nového živičného povrchu na stávající za tepla š 15 mm hl 25 mm s prořezáním</t>
  </si>
  <si>
    <t>198340695</t>
  </si>
  <si>
    <t>"napojení na stávající komunikaci" 6+6+6+6+6+6+6+18+5</t>
  </si>
  <si>
    <t>42</t>
  </si>
  <si>
    <t>919735112</t>
  </si>
  <si>
    <t>Řezání stávajícího živičného krytu hl přes 50 do 100 mm</t>
  </si>
  <si>
    <t>609554581</t>
  </si>
  <si>
    <t>43</t>
  </si>
  <si>
    <t>938909612</t>
  </si>
  <si>
    <t>Odstranění nánosu na krajnicích tl do 200 mm</t>
  </si>
  <si>
    <t>540948958</t>
  </si>
  <si>
    <t>44</t>
  </si>
  <si>
    <t>966006132</t>
  </si>
  <si>
    <t>Odstranění značek dopravních nebo orientačních se sloupky s betonovými patkami</t>
  </si>
  <si>
    <t>-787000404</t>
  </si>
  <si>
    <t>45</t>
  </si>
  <si>
    <t>979054441</t>
  </si>
  <si>
    <t>Očištění vybouraných z desek nebo dlaždic s původním spárováním z kameniva těženého</t>
  </si>
  <si>
    <t>-1903772478</t>
  </si>
  <si>
    <t>997</t>
  </si>
  <si>
    <t>Doprava suti a vybouraných hmot</t>
  </si>
  <si>
    <t>46</t>
  </si>
  <si>
    <t>997221551</t>
  </si>
  <si>
    <t>Vodorovná doprava suti ze sypkých materiálů do 1 km</t>
  </si>
  <si>
    <t>-1188768079</t>
  </si>
  <si>
    <t>"asfaltový recyklát-frézování" 149,04+230,91</t>
  </si>
  <si>
    <t>"asfaltový recyklát-oprava výtluků" 395*0,13</t>
  </si>
  <si>
    <t>47</t>
  </si>
  <si>
    <t>997221559</t>
  </si>
  <si>
    <t>Příplatek ZKD 1 km u vodorovné dopravy suti ze sypkých materiálů</t>
  </si>
  <si>
    <t>-1219888145</t>
  </si>
  <si>
    <t>14*431,3</t>
  </si>
  <si>
    <t>48</t>
  </si>
  <si>
    <t>997221561</t>
  </si>
  <si>
    <t>Vodorovná doprava suti z kusových materiálů do 1 km</t>
  </si>
  <si>
    <t>1323614765</t>
  </si>
  <si>
    <t>8,216+0,975+3,28</t>
  </si>
  <si>
    <t>49</t>
  </si>
  <si>
    <t>997221569</t>
  </si>
  <si>
    <t>Příplatek ZKD 1 km u vodorovné dopravy suti z kusových materiálů</t>
  </si>
  <si>
    <t>-1700748448</t>
  </si>
  <si>
    <t>14*12,471</t>
  </si>
  <si>
    <t>50</t>
  </si>
  <si>
    <t>997221861</t>
  </si>
  <si>
    <t>Poplatek za uložení na recyklační skládce (skládkovné) stavebního odpadu z prostého betonu pod kódem 17 01 01</t>
  </si>
  <si>
    <t>1684453584</t>
  </si>
  <si>
    <t>0,975+3,28</t>
  </si>
  <si>
    <t>51</t>
  </si>
  <si>
    <t>997221875</t>
  </si>
  <si>
    <t>Poplatek za uložení na recyklační skládce (skládkovné) stavebního odpadu asfaltového bez obsahu dehtu zatříděného do Katalogu odpadů pod kódem 17 03 02</t>
  </si>
  <si>
    <t>-1040199556</t>
  </si>
  <si>
    <t>509,55+8,216</t>
  </si>
  <si>
    <t>998</t>
  </si>
  <si>
    <t>Přesun hmot</t>
  </si>
  <si>
    <t>52</t>
  </si>
  <si>
    <t>998225111</t>
  </si>
  <si>
    <t>Přesun hmot pro pozemní komunikace s krytem z kamene, monolitickým betonovým nebo živičným</t>
  </si>
  <si>
    <t>-1547312022</t>
  </si>
  <si>
    <t>OST</t>
  </si>
  <si>
    <t>VRN</t>
  </si>
  <si>
    <t>53</t>
  </si>
  <si>
    <t>99911</t>
  </si>
  <si>
    <t>Vytyčení inženýrských sítí</t>
  </si>
  <si>
    <t>kpl</t>
  </si>
  <si>
    <t>512</t>
  </si>
  <si>
    <t>1076654992</t>
  </si>
  <si>
    <t>54</t>
  </si>
  <si>
    <t>99921</t>
  </si>
  <si>
    <t>Přechodné dopravní opatření - DIO během výstavby</t>
  </si>
  <si>
    <t>1163556378</t>
  </si>
  <si>
    <t>55</t>
  </si>
  <si>
    <t>99931</t>
  </si>
  <si>
    <t>Zařízení staveniště</t>
  </si>
  <si>
    <t>593294493</t>
  </si>
  <si>
    <t>56</t>
  </si>
  <si>
    <t>99941</t>
  </si>
  <si>
    <t>Geodetické práce - před zahájením stavby</t>
  </si>
  <si>
    <t>1962440855</t>
  </si>
  <si>
    <t>57</t>
  </si>
  <si>
    <t>99942</t>
  </si>
  <si>
    <t>Geodetické práce - v průběhu stavby</t>
  </si>
  <si>
    <t>-492674318</t>
  </si>
  <si>
    <t>58</t>
  </si>
  <si>
    <t>99943</t>
  </si>
  <si>
    <t>Geodetické práce - po dokončení - geodetická dokumentace skutečného provedení, geodetické zaměření</t>
  </si>
  <si>
    <t>-1284091023</t>
  </si>
  <si>
    <t>59</t>
  </si>
  <si>
    <t>99961</t>
  </si>
  <si>
    <t>Zajištění všech zkoušek a dokladů k řádnému předání stavby</t>
  </si>
  <si>
    <t>1490080087</t>
  </si>
  <si>
    <t>60</t>
  </si>
  <si>
    <t>99971</t>
  </si>
  <si>
    <t>Fotodokumentace vč. zprávy o průběhu provádění díla</t>
  </si>
  <si>
    <t>-1906458539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</si>
</sst>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28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L14" s="21"/>
      <c r="AM14" s="21"/>
      <c r="AN14" s="33" t="s">
        <v>28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30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30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34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35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36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37</v>
      </c>
      <c r="E29" s="46"/>
      <c r="F29" s="31" t="s">
        <v>38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39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40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41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42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43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44</v>
      </c>
      <c r="U35" s="53"/>
      <c r="V35" s="53"/>
      <c r="W35" s="53"/>
      <c r="X35" s="55" t="s">
        <v>45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47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49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48</v>
      </c>
      <c r="AI60" s="41"/>
      <c r="AJ60" s="41"/>
      <c r="AK60" s="41"/>
      <c r="AL60" s="41"/>
      <c r="AM60" s="63" t="s">
        <v>49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50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51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48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49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48</v>
      </c>
      <c r="AI75" s="41"/>
      <c r="AJ75" s="41"/>
      <c r="AK75" s="41"/>
      <c r="AL75" s="41"/>
      <c r="AM75" s="63" t="s">
        <v>49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52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MUPODEBRADY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 xml:space="preserve">Stavební úpravy a udržovací práce v ul. U Bažantnice - úsek od ul. Vychodní -   křižovatka s PMS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22. 7. 2025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29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53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27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31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54</v>
      </c>
      <c r="D92" s="93"/>
      <c r="E92" s="93"/>
      <c r="F92" s="93"/>
      <c r="G92" s="93"/>
      <c r="H92" s="94"/>
      <c r="I92" s="95" t="s">
        <v>55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56</v>
      </c>
      <c r="AH92" s="93"/>
      <c r="AI92" s="93"/>
      <c r="AJ92" s="93"/>
      <c r="AK92" s="93"/>
      <c r="AL92" s="93"/>
      <c r="AM92" s="93"/>
      <c r="AN92" s="95" t="s">
        <v>57</v>
      </c>
      <c r="AO92" s="93"/>
      <c r="AP92" s="97"/>
      <c r="AQ92" s="98" t="s">
        <v>58</v>
      </c>
      <c r="AR92" s="43"/>
      <c r="AS92" s="99" t="s">
        <v>59</v>
      </c>
      <c r="AT92" s="100" t="s">
        <v>60</v>
      </c>
      <c r="AU92" s="100" t="s">
        <v>61</v>
      </c>
      <c r="AV92" s="100" t="s">
        <v>62</v>
      </c>
      <c r="AW92" s="100" t="s">
        <v>63</v>
      </c>
      <c r="AX92" s="100" t="s">
        <v>64</v>
      </c>
      <c r="AY92" s="100" t="s">
        <v>65</v>
      </c>
      <c r="AZ92" s="100" t="s">
        <v>66</v>
      </c>
      <c r="BA92" s="100" t="s">
        <v>67</v>
      </c>
      <c r="BB92" s="100" t="s">
        <v>68</v>
      </c>
      <c r="BC92" s="100" t="s">
        <v>69</v>
      </c>
      <c r="BD92" s="101" t="s">
        <v>70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71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72</v>
      </c>
      <c r="BT94" s="116" t="s">
        <v>73</v>
      </c>
      <c r="BU94" s="117" t="s">
        <v>74</v>
      </c>
      <c r="BV94" s="116" t="s">
        <v>75</v>
      </c>
      <c r="BW94" s="116" t="s">
        <v>5</v>
      </c>
      <c r="BX94" s="116" t="s">
        <v>76</v>
      </c>
      <c r="CL94" s="116" t="s">
        <v>1</v>
      </c>
    </row>
    <row r="95" s="7" customFormat="1" ht="16.5" customHeight="1">
      <c r="A95" s="118" t="s">
        <v>77</v>
      </c>
      <c r="B95" s="119"/>
      <c r="C95" s="120"/>
      <c r="D95" s="121" t="s">
        <v>78</v>
      </c>
      <c r="E95" s="121"/>
      <c r="F95" s="121"/>
      <c r="G95" s="121"/>
      <c r="H95" s="121"/>
      <c r="I95" s="122"/>
      <c r="J95" s="121" t="s">
        <v>79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'1 - oprava krytu'!J30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'1 - oprava krytu'!P124</f>
        <v>0</v>
      </c>
      <c r="AV95" s="127">
        <f>'1 - oprava krytu'!J33</f>
        <v>0</v>
      </c>
      <c r="AW95" s="127">
        <f>'1 - oprava krytu'!J34</f>
        <v>0</v>
      </c>
      <c r="AX95" s="127">
        <f>'1 - oprava krytu'!J35</f>
        <v>0</v>
      </c>
      <c r="AY95" s="127">
        <f>'1 - oprava krytu'!J36</f>
        <v>0</v>
      </c>
      <c r="AZ95" s="127">
        <f>'1 - oprava krytu'!F33</f>
        <v>0</v>
      </c>
      <c r="BA95" s="127">
        <f>'1 - oprava krytu'!F34</f>
        <v>0</v>
      </c>
      <c r="BB95" s="127">
        <f>'1 - oprava krytu'!F35</f>
        <v>0</v>
      </c>
      <c r="BC95" s="127">
        <f>'1 - oprava krytu'!F36</f>
        <v>0</v>
      </c>
      <c r="BD95" s="129">
        <f>'1 - oprava krytu'!F37</f>
        <v>0</v>
      </c>
      <c r="BE95" s="7"/>
      <c r="BT95" s="130" t="s">
        <v>78</v>
      </c>
      <c r="BV95" s="130" t="s">
        <v>75</v>
      </c>
      <c r="BW95" s="130" t="s">
        <v>81</v>
      </c>
      <c r="BX95" s="130" t="s">
        <v>5</v>
      </c>
      <c r="CL95" s="130" t="s">
        <v>1</v>
      </c>
      <c r="CM95" s="130" t="s">
        <v>82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abBsPWRLWg63/r0J5k/tVeD5lkI6BS0DOna5GqeV4T/86Uc88ZlUjPpKYWk2aeB5OlgN57tdtaUR3+PfWn3H4Q==" hashValue="3kb57NNBrCveZqV//Vv/6dFw2HJC2vaEN0rwERe+gTk3hq9ALRtziwVuRBx/3S+qhuaynpGQoDS7zeqmPzRgjg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 - oprava krytu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81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9"/>
      <c r="AT3" s="16" t="s">
        <v>82</v>
      </c>
    </row>
    <row r="4" s="1" customFormat="1" ht="24.96" customHeight="1">
      <c r="B4" s="19"/>
      <c r="D4" s="133" t="s">
        <v>83</v>
      </c>
      <c r="L4" s="19"/>
      <c r="M4" s="134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5" t="s">
        <v>16</v>
      </c>
      <c r="L6" s="19"/>
    </row>
    <row r="7" s="1" customFormat="1" ht="26.25" customHeight="1">
      <c r="B7" s="19"/>
      <c r="E7" s="136" t="str">
        <f>'Rekapitulace stavby'!K6</f>
        <v xml:space="preserve">Stavební úpravy a udržovací práce v ul. U Bažantnice - úsek od ul. Vychodní -   křižovatka s PMS</v>
      </c>
      <c r="F7" s="135"/>
      <c r="G7" s="135"/>
      <c r="H7" s="135"/>
      <c r="L7" s="19"/>
    </row>
    <row r="8" s="2" customFormat="1" ht="12" customHeight="1">
      <c r="A8" s="37"/>
      <c r="B8" s="43"/>
      <c r="C8" s="37"/>
      <c r="D8" s="135" t="s">
        <v>84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7" t="s">
        <v>85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5" t="s">
        <v>18</v>
      </c>
      <c r="E11" s="37"/>
      <c r="F11" s="138" t="s">
        <v>1</v>
      </c>
      <c r="G11" s="37"/>
      <c r="H11" s="37"/>
      <c r="I11" s="135" t="s">
        <v>19</v>
      </c>
      <c r="J11" s="138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5" t="s">
        <v>20</v>
      </c>
      <c r="E12" s="37"/>
      <c r="F12" s="138" t="s">
        <v>21</v>
      </c>
      <c r="G12" s="37"/>
      <c r="H12" s="37"/>
      <c r="I12" s="135" t="s">
        <v>22</v>
      </c>
      <c r="J12" s="139" t="str">
        <f>'Rekapitulace stavby'!AN8</f>
        <v>22. 7. 2025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5" t="s">
        <v>24</v>
      </c>
      <c r="E14" s="37"/>
      <c r="F14" s="37"/>
      <c r="G14" s="37"/>
      <c r="H14" s="37"/>
      <c r="I14" s="135" t="s">
        <v>25</v>
      </c>
      <c r="J14" s="138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8" t="str">
        <f>IF('Rekapitulace stavby'!E11="","",'Rekapitulace stavby'!E11)</f>
        <v xml:space="preserve"> </v>
      </c>
      <c r="F15" s="37"/>
      <c r="G15" s="37"/>
      <c r="H15" s="37"/>
      <c r="I15" s="135" t="s">
        <v>26</v>
      </c>
      <c r="J15" s="138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5" t="s">
        <v>27</v>
      </c>
      <c r="E17" s="37"/>
      <c r="F17" s="37"/>
      <c r="G17" s="37"/>
      <c r="H17" s="37"/>
      <c r="I17" s="135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8"/>
      <c r="G18" s="138"/>
      <c r="H18" s="138"/>
      <c r="I18" s="135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5" t="s">
        <v>29</v>
      </c>
      <c r="E20" s="37"/>
      <c r="F20" s="37"/>
      <c r="G20" s="37"/>
      <c r="H20" s="37"/>
      <c r="I20" s="135" t="s">
        <v>25</v>
      </c>
      <c r="J20" s="138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8" t="str">
        <f>IF('Rekapitulace stavby'!E17="","",'Rekapitulace stavby'!E17)</f>
        <v xml:space="preserve"> </v>
      </c>
      <c r="F21" s="37"/>
      <c r="G21" s="37"/>
      <c r="H21" s="37"/>
      <c r="I21" s="135" t="s">
        <v>26</v>
      </c>
      <c r="J21" s="138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5" t="s">
        <v>31</v>
      </c>
      <c r="E23" s="37"/>
      <c r="F23" s="37"/>
      <c r="G23" s="37"/>
      <c r="H23" s="37"/>
      <c r="I23" s="135" t="s">
        <v>25</v>
      </c>
      <c r="J23" s="138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8" t="str">
        <f>IF('Rekapitulace stavby'!E20="","",'Rekapitulace stavby'!E20)</f>
        <v xml:space="preserve"> </v>
      </c>
      <c r="F24" s="37"/>
      <c r="G24" s="37"/>
      <c r="H24" s="37"/>
      <c r="I24" s="135" t="s">
        <v>26</v>
      </c>
      <c r="J24" s="138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5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0"/>
      <c r="B27" s="141"/>
      <c r="C27" s="140"/>
      <c r="D27" s="140"/>
      <c r="E27" s="142" t="s">
        <v>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4"/>
      <c r="E29" s="144"/>
      <c r="F29" s="144"/>
      <c r="G29" s="144"/>
      <c r="H29" s="144"/>
      <c r="I29" s="144"/>
      <c r="J29" s="144"/>
      <c r="K29" s="144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5" t="s">
        <v>33</v>
      </c>
      <c r="E30" s="37"/>
      <c r="F30" s="37"/>
      <c r="G30" s="37"/>
      <c r="H30" s="37"/>
      <c r="I30" s="37"/>
      <c r="J30" s="146">
        <f>ROUND(J124,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4"/>
      <c r="E31" s="144"/>
      <c r="F31" s="144"/>
      <c r="G31" s="144"/>
      <c r="H31" s="144"/>
      <c r="I31" s="144"/>
      <c r="J31" s="144"/>
      <c r="K31" s="144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7" t="s">
        <v>35</v>
      </c>
      <c r="G32" s="37"/>
      <c r="H32" s="37"/>
      <c r="I32" s="147" t="s">
        <v>34</v>
      </c>
      <c r="J32" s="147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8" t="s">
        <v>37</v>
      </c>
      <c r="E33" s="135" t="s">
        <v>38</v>
      </c>
      <c r="F33" s="149">
        <f>ROUND((SUM(BE124:BE275)),  2)</f>
        <v>0</v>
      </c>
      <c r="G33" s="37"/>
      <c r="H33" s="37"/>
      <c r="I33" s="150">
        <v>0.20999999999999999</v>
      </c>
      <c r="J33" s="149">
        <f>ROUND(((SUM(BE124:BE275))*I33),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5" t="s">
        <v>39</v>
      </c>
      <c r="F34" s="149">
        <f>ROUND((SUM(BF124:BF275)),  2)</f>
        <v>0</v>
      </c>
      <c r="G34" s="37"/>
      <c r="H34" s="37"/>
      <c r="I34" s="150">
        <v>0.12</v>
      </c>
      <c r="J34" s="149">
        <f>ROUND(((SUM(BF124:BF275))*I34),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5" t="s">
        <v>40</v>
      </c>
      <c r="F35" s="149">
        <f>ROUND((SUM(BG124:BG275)),  2)</f>
        <v>0</v>
      </c>
      <c r="G35" s="37"/>
      <c r="H35" s="37"/>
      <c r="I35" s="150">
        <v>0.20999999999999999</v>
      </c>
      <c r="J35" s="149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5" t="s">
        <v>41</v>
      </c>
      <c r="F36" s="149">
        <f>ROUND((SUM(BH124:BH275)),  2)</f>
        <v>0</v>
      </c>
      <c r="G36" s="37"/>
      <c r="H36" s="37"/>
      <c r="I36" s="150">
        <v>0.12</v>
      </c>
      <c r="J36" s="149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5" t="s">
        <v>42</v>
      </c>
      <c r="F37" s="149">
        <f>ROUND((SUM(BI124:BI275)),  2)</f>
        <v>0</v>
      </c>
      <c r="G37" s="37"/>
      <c r="H37" s="37"/>
      <c r="I37" s="150">
        <v>0</v>
      </c>
      <c r="J37" s="149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1"/>
      <c r="D39" s="152" t="s">
        <v>43</v>
      </c>
      <c r="E39" s="153"/>
      <c r="F39" s="153"/>
      <c r="G39" s="154" t="s">
        <v>44</v>
      </c>
      <c r="H39" s="155" t="s">
        <v>45</v>
      </c>
      <c r="I39" s="153"/>
      <c r="J39" s="156">
        <f>SUM(J30:J37)</f>
        <v>0</v>
      </c>
      <c r="K39" s="15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58" t="s">
        <v>46</v>
      </c>
      <c r="E50" s="159"/>
      <c r="F50" s="159"/>
      <c r="G50" s="158" t="s">
        <v>47</v>
      </c>
      <c r="H50" s="159"/>
      <c r="I50" s="159"/>
      <c r="J50" s="159"/>
      <c r="K50" s="159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0" t="s">
        <v>48</v>
      </c>
      <c r="E61" s="161"/>
      <c r="F61" s="162" t="s">
        <v>49</v>
      </c>
      <c r="G61" s="160" t="s">
        <v>48</v>
      </c>
      <c r="H61" s="161"/>
      <c r="I61" s="161"/>
      <c r="J61" s="163" t="s">
        <v>49</v>
      </c>
      <c r="K61" s="161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58" t="s">
        <v>50</v>
      </c>
      <c r="E65" s="164"/>
      <c r="F65" s="164"/>
      <c r="G65" s="158" t="s">
        <v>51</v>
      </c>
      <c r="H65" s="164"/>
      <c r="I65" s="164"/>
      <c r="J65" s="164"/>
      <c r="K65" s="164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0" t="s">
        <v>48</v>
      </c>
      <c r="E76" s="161"/>
      <c r="F76" s="162" t="s">
        <v>49</v>
      </c>
      <c r="G76" s="160" t="s">
        <v>48</v>
      </c>
      <c r="H76" s="161"/>
      <c r="I76" s="161"/>
      <c r="J76" s="163" t="s">
        <v>49</v>
      </c>
      <c r="K76" s="161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86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9"/>
      <c r="D85" s="39"/>
      <c r="E85" s="169" t="str">
        <f>E7</f>
        <v xml:space="preserve">Stavební úpravy a udržovací práce v ul. U Bažantnice - úsek od ul. Vychodní -   křižovatka s PMS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84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1 - oprava krytu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22. 7. 2025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31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0" t="s">
        <v>87</v>
      </c>
      <c r="D94" s="171"/>
      <c r="E94" s="171"/>
      <c r="F94" s="171"/>
      <c r="G94" s="171"/>
      <c r="H94" s="171"/>
      <c r="I94" s="171"/>
      <c r="J94" s="172" t="s">
        <v>88</v>
      </c>
      <c r="K94" s="171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3" t="s">
        <v>89</v>
      </c>
      <c r="D96" s="39"/>
      <c r="E96" s="39"/>
      <c r="F96" s="39"/>
      <c r="G96" s="39"/>
      <c r="H96" s="39"/>
      <c r="I96" s="39"/>
      <c r="J96" s="109">
        <f>J124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90</v>
      </c>
    </row>
    <row r="97" s="9" customFormat="1" ht="24.96" customHeight="1">
      <c r="A97" s="9"/>
      <c r="B97" s="174"/>
      <c r="C97" s="175"/>
      <c r="D97" s="176" t="s">
        <v>91</v>
      </c>
      <c r="E97" s="177"/>
      <c r="F97" s="177"/>
      <c r="G97" s="177"/>
      <c r="H97" s="177"/>
      <c r="I97" s="177"/>
      <c r="J97" s="178">
        <f>J125</f>
        <v>0</v>
      </c>
      <c r="K97" s="175"/>
      <c r="L97" s="17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0"/>
      <c r="C98" s="181"/>
      <c r="D98" s="182" t="s">
        <v>92</v>
      </c>
      <c r="E98" s="183"/>
      <c r="F98" s="183"/>
      <c r="G98" s="183"/>
      <c r="H98" s="183"/>
      <c r="I98" s="183"/>
      <c r="J98" s="184">
        <f>J126</f>
        <v>0</v>
      </c>
      <c r="K98" s="181"/>
      <c r="L98" s="18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0"/>
      <c r="C99" s="181"/>
      <c r="D99" s="182" t="s">
        <v>93</v>
      </c>
      <c r="E99" s="183"/>
      <c r="F99" s="183"/>
      <c r="G99" s="183"/>
      <c r="H99" s="183"/>
      <c r="I99" s="183"/>
      <c r="J99" s="184">
        <f>J184</f>
        <v>0</v>
      </c>
      <c r="K99" s="181"/>
      <c r="L99" s="18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0"/>
      <c r="C100" s="181"/>
      <c r="D100" s="182" t="s">
        <v>94</v>
      </c>
      <c r="E100" s="183"/>
      <c r="F100" s="183"/>
      <c r="G100" s="183"/>
      <c r="H100" s="183"/>
      <c r="I100" s="183"/>
      <c r="J100" s="184">
        <f>J218</f>
        <v>0</v>
      </c>
      <c r="K100" s="181"/>
      <c r="L100" s="18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0"/>
      <c r="C101" s="181"/>
      <c r="D101" s="182" t="s">
        <v>95</v>
      </c>
      <c r="E101" s="183"/>
      <c r="F101" s="183"/>
      <c r="G101" s="183"/>
      <c r="H101" s="183"/>
      <c r="I101" s="183"/>
      <c r="J101" s="184">
        <f>J220</f>
        <v>0</v>
      </c>
      <c r="K101" s="181"/>
      <c r="L101" s="18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0"/>
      <c r="C102" s="181"/>
      <c r="D102" s="182" t="s">
        <v>96</v>
      </c>
      <c r="E102" s="183"/>
      <c r="F102" s="183"/>
      <c r="G102" s="183"/>
      <c r="H102" s="183"/>
      <c r="I102" s="183"/>
      <c r="J102" s="184">
        <f>J250</f>
        <v>0</v>
      </c>
      <c r="K102" s="181"/>
      <c r="L102" s="18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0"/>
      <c r="C103" s="181"/>
      <c r="D103" s="182" t="s">
        <v>97</v>
      </c>
      <c r="E103" s="183"/>
      <c r="F103" s="183"/>
      <c r="G103" s="183"/>
      <c r="H103" s="183"/>
      <c r="I103" s="183"/>
      <c r="J103" s="184">
        <f>J265</f>
        <v>0</v>
      </c>
      <c r="K103" s="181"/>
      <c r="L103" s="18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0"/>
      <c r="C104" s="181"/>
      <c r="D104" s="182" t="s">
        <v>98</v>
      </c>
      <c r="E104" s="183"/>
      <c r="F104" s="183"/>
      <c r="G104" s="183"/>
      <c r="H104" s="183"/>
      <c r="I104" s="183"/>
      <c r="J104" s="184">
        <f>J267</f>
        <v>0</v>
      </c>
      <c r="K104" s="181"/>
      <c r="L104" s="185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7"/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6.96" customHeight="1">
      <c r="A106" s="37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10" s="2" customFormat="1" ht="6.96" customHeight="1">
      <c r="A110" s="37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24.96" customHeight="1">
      <c r="A111" s="37"/>
      <c r="B111" s="38"/>
      <c r="C111" s="22" t="s">
        <v>99</v>
      </c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2" customHeight="1">
      <c r="A113" s="37"/>
      <c r="B113" s="38"/>
      <c r="C113" s="31" t="s">
        <v>16</v>
      </c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6.25" customHeight="1">
      <c r="A114" s="37"/>
      <c r="B114" s="38"/>
      <c r="C114" s="39"/>
      <c r="D114" s="39"/>
      <c r="E114" s="169" t="str">
        <f>E7</f>
        <v xml:space="preserve">Stavební úpravy a udržovací práce v ul. U Bažantnice - úsek od ul. Vychodní -   křižovatka s PMS</v>
      </c>
      <c r="F114" s="31"/>
      <c r="G114" s="31"/>
      <c r="H114" s="31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84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6.5" customHeight="1">
      <c r="A116" s="37"/>
      <c r="B116" s="38"/>
      <c r="C116" s="39"/>
      <c r="D116" s="39"/>
      <c r="E116" s="75" t="str">
        <f>E9</f>
        <v>1 - oprava krytu</v>
      </c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6.96" customHeight="1">
      <c r="A117" s="37"/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20</v>
      </c>
      <c r="D118" s="39"/>
      <c r="E118" s="39"/>
      <c r="F118" s="26" t="str">
        <f>F12</f>
        <v xml:space="preserve"> </v>
      </c>
      <c r="G118" s="39"/>
      <c r="H118" s="39"/>
      <c r="I118" s="31" t="s">
        <v>22</v>
      </c>
      <c r="J118" s="78" t="str">
        <f>IF(J12="","",J12)</f>
        <v>22. 7. 2025</v>
      </c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15" customHeight="1">
      <c r="A120" s="37"/>
      <c r="B120" s="38"/>
      <c r="C120" s="31" t="s">
        <v>24</v>
      </c>
      <c r="D120" s="39"/>
      <c r="E120" s="39"/>
      <c r="F120" s="26" t="str">
        <f>E15</f>
        <v xml:space="preserve"> </v>
      </c>
      <c r="G120" s="39"/>
      <c r="H120" s="39"/>
      <c r="I120" s="31" t="s">
        <v>29</v>
      </c>
      <c r="J120" s="35" t="str">
        <f>E21</f>
        <v xml:space="preserve"> 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5.15" customHeight="1">
      <c r="A121" s="37"/>
      <c r="B121" s="38"/>
      <c r="C121" s="31" t="s">
        <v>27</v>
      </c>
      <c r="D121" s="39"/>
      <c r="E121" s="39"/>
      <c r="F121" s="26" t="str">
        <f>IF(E18="","",E18)</f>
        <v>Vyplň údaj</v>
      </c>
      <c r="G121" s="39"/>
      <c r="H121" s="39"/>
      <c r="I121" s="31" t="s">
        <v>31</v>
      </c>
      <c r="J121" s="35" t="str">
        <f>E24</f>
        <v xml:space="preserve"> 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0.32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11" customFormat="1" ht="29.28" customHeight="1">
      <c r="A123" s="186"/>
      <c r="B123" s="187"/>
      <c r="C123" s="188" t="s">
        <v>100</v>
      </c>
      <c r="D123" s="189" t="s">
        <v>58</v>
      </c>
      <c r="E123" s="189" t="s">
        <v>54</v>
      </c>
      <c r="F123" s="189" t="s">
        <v>55</v>
      </c>
      <c r="G123" s="189" t="s">
        <v>101</v>
      </c>
      <c r="H123" s="189" t="s">
        <v>102</v>
      </c>
      <c r="I123" s="189" t="s">
        <v>103</v>
      </c>
      <c r="J123" s="190" t="s">
        <v>88</v>
      </c>
      <c r="K123" s="191" t="s">
        <v>104</v>
      </c>
      <c r="L123" s="192"/>
      <c r="M123" s="99" t="s">
        <v>1</v>
      </c>
      <c r="N123" s="100" t="s">
        <v>37</v>
      </c>
      <c r="O123" s="100" t="s">
        <v>105</v>
      </c>
      <c r="P123" s="100" t="s">
        <v>106</v>
      </c>
      <c r="Q123" s="100" t="s">
        <v>107</v>
      </c>
      <c r="R123" s="100" t="s">
        <v>108</v>
      </c>
      <c r="S123" s="100" t="s">
        <v>109</v>
      </c>
      <c r="T123" s="101" t="s">
        <v>110</v>
      </c>
      <c r="U123" s="186"/>
      <c r="V123" s="186"/>
      <c r="W123" s="186"/>
      <c r="X123" s="186"/>
      <c r="Y123" s="186"/>
      <c r="Z123" s="186"/>
      <c r="AA123" s="186"/>
      <c r="AB123" s="186"/>
      <c r="AC123" s="186"/>
      <c r="AD123" s="186"/>
      <c r="AE123" s="186"/>
    </row>
    <row r="124" s="2" customFormat="1" ht="22.8" customHeight="1">
      <c r="A124" s="37"/>
      <c r="B124" s="38"/>
      <c r="C124" s="106" t="s">
        <v>111</v>
      </c>
      <c r="D124" s="39"/>
      <c r="E124" s="39"/>
      <c r="F124" s="39"/>
      <c r="G124" s="39"/>
      <c r="H124" s="39"/>
      <c r="I124" s="39"/>
      <c r="J124" s="193">
        <f>BK124</f>
        <v>0</v>
      </c>
      <c r="K124" s="39"/>
      <c r="L124" s="43"/>
      <c r="M124" s="102"/>
      <c r="N124" s="194"/>
      <c r="O124" s="103"/>
      <c r="P124" s="195">
        <f>P125</f>
        <v>0</v>
      </c>
      <c r="Q124" s="103"/>
      <c r="R124" s="195">
        <f>R125</f>
        <v>717.86003370000003</v>
      </c>
      <c r="S124" s="103"/>
      <c r="T124" s="196">
        <f>T125</f>
        <v>637.47299999999996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72</v>
      </c>
      <c r="AU124" s="16" t="s">
        <v>90</v>
      </c>
      <c r="BK124" s="197">
        <f>BK125</f>
        <v>0</v>
      </c>
    </row>
    <row r="125" s="12" customFormat="1" ht="25.92" customHeight="1">
      <c r="A125" s="12"/>
      <c r="B125" s="198"/>
      <c r="C125" s="199"/>
      <c r="D125" s="200" t="s">
        <v>72</v>
      </c>
      <c r="E125" s="201" t="s">
        <v>112</v>
      </c>
      <c r="F125" s="201" t="s">
        <v>113</v>
      </c>
      <c r="G125" s="199"/>
      <c r="H125" s="199"/>
      <c r="I125" s="202"/>
      <c r="J125" s="203">
        <f>BK125</f>
        <v>0</v>
      </c>
      <c r="K125" s="199"/>
      <c r="L125" s="204"/>
      <c r="M125" s="205"/>
      <c r="N125" s="206"/>
      <c r="O125" s="206"/>
      <c r="P125" s="207">
        <f>P126+P184+P218+P220+P250+P265+P267</f>
        <v>0</v>
      </c>
      <c r="Q125" s="206"/>
      <c r="R125" s="207">
        <f>R126+R184+R218+R220+R250+R265+R267</f>
        <v>717.86003370000003</v>
      </c>
      <c r="S125" s="206"/>
      <c r="T125" s="208">
        <f>T126+T184+T218+T220+T250+T265+T267</f>
        <v>637.47299999999996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09" t="s">
        <v>78</v>
      </c>
      <c r="AT125" s="210" t="s">
        <v>72</v>
      </c>
      <c r="AU125" s="210" t="s">
        <v>73</v>
      </c>
      <c r="AY125" s="209" t="s">
        <v>114</v>
      </c>
      <c r="BK125" s="211">
        <f>BK126+BK184+BK218+BK220+BK250+BK265+BK267</f>
        <v>0</v>
      </c>
    </row>
    <row r="126" s="12" customFormat="1" ht="22.8" customHeight="1">
      <c r="A126" s="12"/>
      <c r="B126" s="198"/>
      <c r="C126" s="199"/>
      <c r="D126" s="200" t="s">
        <v>72</v>
      </c>
      <c r="E126" s="212" t="s">
        <v>78</v>
      </c>
      <c r="F126" s="212" t="s">
        <v>115</v>
      </c>
      <c r="G126" s="199"/>
      <c r="H126" s="199"/>
      <c r="I126" s="202"/>
      <c r="J126" s="213">
        <f>BK126</f>
        <v>0</v>
      </c>
      <c r="K126" s="199"/>
      <c r="L126" s="204"/>
      <c r="M126" s="205"/>
      <c r="N126" s="206"/>
      <c r="O126" s="206"/>
      <c r="P126" s="207">
        <f>SUM(P127:P183)</f>
        <v>0</v>
      </c>
      <c r="Q126" s="206"/>
      <c r="R126" s="207">
        <f>SUM(R127:R183)</f>
        <v>0.10930000000000001</v>
      </c>
      <c r="S126" s="206"/>
      <c r="T126" s="208">
        <f>SUM(T127:T183)</f>
        <v>397.541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9" t="s">
        <v>78</v>
      </c>
      <c r="AT126" s="210" t="s">
        <v>72</v>
      </c>
      <c r="AU126" s="210" t="s">
        <v>78</v>
      </c>
      <c r="AY126" s="209" t="s">
        <v>114</v>
      </c>
      <c r="BK126" s="211">
        <f>SUM(BK127:BK183)</f>
        <v>0</v>
      </c>
    </row>
    <row r="127" s="2" customFormat="1" ht="24.15" customHeight="1">
      <c r="A127" s="37"/>
      <c r="B127" s="38"/>
      <c r="C127" s="214" t="s">
        <v>78</v>
      </c>
      <c r="D127" s="214" t="s">
        <v>116</v>
      </c>
      <c r="E127" s="215" t="s">
        <v>117</v>
      </c>
      <c r="F127" s="216" t="s">
        <v>118</v>
      </c>
      <c r="G127" s="217" t="s">
        <v>119</v>
      </c>
      <c r="H127" s="218">
        <v>1396</v>
      </c>
      <c r="I127" s="219"/>
      <c r="J127" s="220">
        <f>ROUND(I127*H127,2)</f>
        <v>0</v>
      </c>
      <c r="K127" s="221"/>
      <c r="L127" s="43"/>
      <c r="M127" s="222" t="s">
        <v>1</v>
      </c>
      <c r="N127" s="223" t="s">
        <v>38</v>
      </c>
      <c r="O127" s="90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26" t="s">
        <v>120</v>
      </c>
      <c r="AT127" s="226" t="s">
        <v>116</v>
      </c>
      <c r="AU127" s="226" t="s">
        <v>82</v>
      </c>
      <c r="AY127" s="16" t="s">
        <v>114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6" t="s">
        <v>78</v>
      </c>
      <c r="BK127" s="227">
        <f>ROUND(I127*H127,2)</f>
        <v>0</v>
      </c>
      <c r="BL127" s="16" t="s">
        <v>120</v>
      </c>
      <c r="BM127" s="226" t="s">
        <v>121</v>
      </c>
    </row>
    <row r="128" s="13" customFormat="1">
      <c r="A128" s="13"/>
      <c r="B128" s="228"/>
      <c r="C128" s="229"/>
      <c r="D128" s="230" t="s">
        <v>122</v>
      </c>
      <c r="E128" s="231" t="s">
        <v>1</v>
      </c>
      <c r="F128" s="232" t="s">
        <v>123</v>
      </c>
      <c r="G128" s="229"/>
      <c r="H128" s="233">
        <v>572</v>
      </c>
      <c r="I128" s="234"/>
      <c r="J128" s="229"/>
      <c r="K128" s="229"/>
      <c r="L128" s="235"/>
      <c r="M128" s="236"/>
      <c r="N128" s="237"/>
      <c r="O128" s="237"/>
      <c r="P128" s="237"/>
      <c r="Q128" s="237"/>
      <c r="R128" s="237"/>
      <c r="S128" s="237"/>
      <c r="T128" s="238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9" t="s">
        <v>122</v>
      </c>
      <c r="AU128" s="239" t="s">
        <v>82</v>
      </c>
      <c r="AV128" s="13" t="s">
        <v>82</v>
      </c>
      <c r="AW128" s="13" t="s">
        <v>30</v>
      </c>
      <c r="AX128" s="13" t="s">
        <v>73</v>
      </c>
      <c r="AY128" s="239" t="s">
        <v>114</v>
      </c>
    </row>
    <row r="129" s="13" customFormat="1">
      <c r="A129" s="13"/>
      <c r="B129" s="228"/>
      <c r="C129" s="229"/>
      <c r="D129" s="230" t="s">
        <v>122</v>
      </c>
      <c r="E129" s="231" t="s">
        <v>1</v>
      </c>
      <c r="F129" s="232" t="s">
        <v>124</v>
      </c>
      <c r="G129" s="229"/>
      <c r="H129" s="233">
        <v>720</v>
      </c>
      <c r="I129" s="234"/>
      <c r="J129" s="229"/>
      <c r="K129" s="229"/>
      <c r="L129" s="235"/>
      <c r="M129" s="236"/>
      <c r="N129" s="237"/>
      <c r="O129" s="237"/>
      <c r="P129" s="237"/>
      <c r="Q129" s="237"/>
      <c r="R129" s="237"/>
      <c r="S129" s="237"/>
      <c r="T129" s="238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9" t="s">
        <v>122</v>
      </c>
      <c r="AU129" s="239" t="s">
        <v>82</v>
      </c>
      <c r="AV129" s="13" t="s">
        <v>82</v>
      </c>
      <c r="AW129" s="13" t="s">
        <v>30</v>
      </c>
      <c r="AX129" s="13" t="s">
        <v>73</v>
      </c>
      <c r="AY129" s="239" t="s">
        <v>114</v>
      </c>
    </row>
    <row r="130" s="13" customFormat="1">
      <c r="A130" s="13"/>
      <c r="B130" s="228"/>
      <c r="C130" s="229"/>
      <c r="D130" s="230" t="s">
        <v>122</v>
      </c>
      <c r="E130" s="231" t="s">
        <v>1</v>
      </c>
      <c r="F130" s="232" t="s">
        <v>125</v>
      </c>
      <c r="G130" s="229"/>
      <c r="H130" s="233">
        <v>104</v>
      </c>
      <c r="I130" s="234"/>
      <c r="J130" s="229"/>
      <c r="K130" s="229"/>
      <c r="L130" s="235"/>
      <c r="M130" s="236"/>
      <c r="N130" s="237"/>
      <c r="O130" s="237"/>
      <c r="P130" s="237"/>
      <c r="Q130" s="237"/>
      <c r="R130" s="237"/>
      <c r="S130" s="237"/>
      <c r="T130" s="238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9" t="s">
        <v>122</v>
      </c>
      <c r="AU130" s="239" t="s">
        <v>82</v>
      </c>
      <c r="AV130" s="13" t="s">
        <v>82</v>
      </c>
      <c r="AW130" s="13" t="s">
        <v>30</v>
      </c>
      <c r="AX130" s="13" t="s">
        <v>73</v>
      </c>
      <c r="AY130" s="239" t="s">
        <v>114</v>
      </c>
    </row>
    <row r="131" s="14" customFormat="1">
      <c r="A131" s="14"/>
      <c r="B131" s="240"/>
      <c r="C131" s="241"/>
      <c r="D131" s="230" t="s">
        <v>122</v>
      </c>
      <c r="E131" s="242" t="s">
        <v>1</v>
      </c>
      <c r="F131" s="243" t="s">
        <v>126</v>
      </c>
      <c r="G131" s="241"/>
      <c r="H131" s="244">
        <v>1396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0" t="s">
        <v>122</v>
      </c>
      <c r="AU131" s="250" t="s">
        <v>82</v>
      </c>
      <c r="AV131" s="14" t="s">
        <v>120</v>
      </c>
      <c r="AW131" s="14" t="s">
        <v>30</v>
      </c>
      <c r="AX131" s="14" t="s">
        <v>78</v>
      </c>
      <c r="AY131" s="250" t="s">
        <v>114</v>
      </c>
    </row>
    <row r="132" s="2" customFormat="1" ht="24.15" customHeight="1">
      <c r="A132" s="37"/>
      <c r="B132" s="38"/>
      <c r="C132" s="214" t="s">
        <v>82</v>
      </c>
      <c r="D132" s="214" t="s">
        <v>116</v>
      </c>
      <c r="E132" s="215" t="s">
        <v>127</v>
      </c>
      <c r="F132" s="216" t="s">
        <v>128</v>
      </c>
      <c r="G132" s="217" t="s">
        <v>119</v>
      </c>
      <c r="H132" s="218">
        <v>16</v>
      </c>
      <c r="I132" s="219"/>
      <c r="J132" s="220">
        <f>ROUND(I132*H132,2)</f>
        <v>0</v>
      </c>
      <c r="K132" s="221"/>
      <c r="L132" s="43"/>
      <c r="M132" s="222" t="s">
        <v>1</v>
      </c>
      <c r="N132" s="223" t="s">
        <v>38</v>
      </c>
      <c r="O132" s="90"/>
      <c r="P132" s="224">
        <f>O132*H132</f>
        <v>0</v>
      </c>
      <c r="Q132" s="224">
        <v>0</v>
      </c>
      <c r="R132" s="224">
        <f>Q132*H132</f>
        <v>0</v>
      </c>
      <c r="S132" s="224">
        <v>0.32000000000000001</v>
      </c>
      <c r="T132" s="225">
        <f>S132*H132</f>
        <v>5.1200000000000001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6" t="s">
        <v>120</v>
      </c>
      <c r="AT132" s="226" t="s">
        <v>116</v>
      </c>
      <c r="AU132" s="226" t="s">
        <v>82</v>
      </c>
      <c r="AY132" s="16" t="s">
        <v>114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6" t="s">
        <v>78</v>
      </c>
      <c r="BK132" s="227">
        <f>ROUND(I132*H132,2)</f>
        <v>0</v>
      </c>
      <c r="BL132" s="16" t="s">
        <v>120</v>
      </c>
      <c r="BM132" s="226" t="s">
        <v>129</v>
      </c>
    </row>
    <row r="133" s="13" customFormat="1">
      <c r="A133" s="13"/>
      <c r="B133" s="228"/>
      <c r="C133" s="229"/>
      <c r="D133" s="230" t="s">
        <v>122</v>
      </c>
      <c r="E133" s="231" t="s">
        <v>1</v>
      </c>
      <c r="F133" s="232" t="s">
        <v>130</v>
      </c>
      <c r="G133" s="229"/>
      <c r="H133" s="233">
        <v>16</v>
      </c>
      <c r="I133" s="234"/>
      <c r="J133" s="229"/>
      <c r="K133" s="229"/>
      <c r="L133" s="235"/>
      <c r="M133" s="236"/>
      <c r="N133" s="237"/>
      <c r="O133" s="237"/>
      <c r="P133" s="237"/>
      <c r="Q133" s="237"/>
      <c r="R133" s="237"/>
      <c r="S133" s="237"/>
      <c r="T133" s="23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9" t="s">
        <v>122</v>
      </c>
      <c r="AU133" s="239" t="s">
        <v>82</v>
      </c>
      <c r="AV133" s="13" t="s">
        <v>82</v>
      </c>
      <c r="AW133" s="13" t="s">
        <v>30</v>
      </c>
      <c r="AX133" s="13" t="s">
        <v>78</v>
      </c>
      <c r="AY133" s="239" t="s">
        <v>114</v>
      </c>
    </row>
    <row r="134" s="2" customFormat="1" ht="24.15" customHeight="1">
      <c r="A134" s="37"/>
      <c r="B134" s="38"/>
      <c r="C134" s="214" t="s">
        <v>131</v>
      </c>
      <c r="D134" s="214" t="s">
        <v>116</v>
      </c>
      <c r="E134" s="215" t="s">
        <v>132</v>
      </c>
      <c r="F134" s="216" t="s">
        <v>133</v>
      </c>
      <c r="G134" s="217" t="s">
        <v>119</v>
      </c>
      <c r="H134" s="218">
        <v>3</v>
      </c>
      <c r="I134" s="219"/>
      <c r="J134" s="220">
        <f>ROUND(I134*H134,2)</f>
        <v>0</v>
      </c>
      <c r="K134" s="221"/>
      <c r="L134" s="43"/>
      <c r="M134" s="222" t="s">
        <v>1</v>
      </c>
      <c r="N134" s="223" t="s">
        <v>38</v>
      </c>
      <c r="O134" s="90"/>
      <c r="P134" s="224">
        <f>O134*H134</f>
        <v>0</v>
      </c>
      <c r="Q134" s="224">
        <v>0</v>
      </c>
      <c r="R134" s="224">
        <f>Q134*H134</f>
        <v>0</v>
      </c>
      <c r="S134" s="224">
        <v>0.32500000000000001</v>
      </c>
      <c r="T134" s="225">
        <f>S134*H134</f>
        <v>0.97500000000000009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6" t="s">
        <v>120</v>
      </c>
      <c r="AT134" s="226" t="s">
        <v>116</v>
      </c>
      <c r="AU134" s="226" t="s">
        <v>82</v>
      </c>
      <c r="AY134" s="16" t="s">
        <v>114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6" t="s">
        <v>78</v>
      </c>
      <c r="BK134" s="227">
        <f>ROUND(I134*H134,2)</f>
        <v>0</v>
      </c>
      <c r="BL134" s="16" t="s">
        <v>120</v>
      </c>
      <c r="BM134" s="226" t="s">
        <v>134</v>
      </c>
    </row>
    <row r="135" s="13" customFormat="1">
      <c r="A135" s="13"/>
      <c r="B135" s="228"/>
      <c r="C135" s="229"/>
      <c r="D135" s="230" t="s">
        <v>122</v>
      </c>
      <c r="E135" s="231" t="s">
        <v>1</v>
      </c>
      <c r="F135" s="232" t="s">
        <v>135</v>
      </c>
      <c r="G135" s="229"/>
      <c r="H135" s="233">
        <v>3</v>
      </c>
      <c r="I135" s="234"/>
      <c r="J135" s="229"/>
      <c r="K135" s="229"/>
      <c r="L135" s="235"/>
      <c r="M135" s="236"/>
      <c r="N135" s="237"/>
      <c r="O135" s="237"/>
      <c r="P135" s="237"/>
      <c r="Q135" s="237"/>
      <c r="R135" s="237"/>
      <c r="S135" s="237"/>
      <c r="T135" s="23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9" t="s">
        <v>122</v>
      </c>
      <c r="AU135" s="239" t="s">
        <v>82</v>
      </c>
      <c r="AV135" s="13" t="s">
        <v>82</v>
      </c>
      <c r="AW135" s="13" t="s">
        <v>30</v>
      </c>
      <c r="AX135" s="13" t="s">
        <v>78</v>
      </c>
      <c r="AY135" s="239" t="s">
        <v>114</v>
      </c>
    </row>
    <row r="136" s="2" customFormat="1" ht="24.15" customHeight="1">
      <c r="A136" s="37"/>
      <c r="B136" s="38"/>
      <c r="C136" s="214" t="s">
        <v>120</v>
      </c>
      <c r="D136" s="214" t="s">
        <v>116</v>
      </c>
      <c r="E136" s="215" t="s">
        <v>136</v>
      </c>
      <c r="F136" s="216" t="s">
        <v>137</v>
      </c>
      <c r="G136" s="217" t="s">
        <v>119</v>
      </c>
      <c r="H136" s="218">
        <v>26</v>
      </c>
      <c r="I136" s="219"/>
      <c r="J136" s="220">
        <f>ROUND(I136*H136,2)</f>
        <v>0</v>
      </c>
      <c r="K136" s="221"/>
      <c r="L136" s="43"/>
      <c r="M136" s="222" t="s">
        <v>1</v>
      </c>
      <c r="N136" s="223" t="s">
        <v>38</v>
      </c>
      <c r="O136" s="90"/>
      <c r="P136" s="224">
        <f>O136*H136</f>
        <v>0</v>
      </c>
      <c r="Q136" s="224">
        <v>0</v>
      </c>
      <c r="R136" s="224">
        <f>Q136*H136</f>
        <v>0</v>
      </c>
      <c r="S136" s="224">
        <v>0.316</v>
      </c>
      <c r="T136" s="225">
        <f>S136*H136</f>
        <v>8.2159999999999993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6" t="s">
        <v>120</v>
      </c>
      <c r="AT136" s="226" t="s">
        <v>116</v>
      </c>
      <c r="AU136" s="226" t="s">
        <v>82</v>
      </c>
      <c r="AY136" s="16" t="s">
        <v>114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6" t="s">
        <v>78</v>
      </c>
      <c r="BK136" s="227">
        <f>ROUND(I136*H136,2)</f>
        <v>0</v>
      </c>
      <c r="BL136" s="16" t="s">
        <v>120</v>
      </c>
      <c r="BM136" s="226" t="s">
        <v>138</v>
      </c>
    </row>
    <row r="137" s="13" customFormat="1">
      <c r="A137" s="13"/>
      <c r="B137" s="228"/>
      <c r="C137" s="229"/>
      <c r="D137" s="230" t="s">
        <v>122</v>
      </c>
      <c r="E137" s="231" t="s">
        <v>1</v>
      </c>
      <c r="F137" s="232" t="s">
        <v>139</v>
      </c>
      <c r="G137" s="229"/>
      <c r="H137" s="233">
        <v>26</v>
      </c>
      <c r="I137" s="234"/>
      <c r="J137" s="229"/>
      <c r="K137" s="229"/>
      <c r="L137" s="235"/>
      <c r="M137" s="236"/>
      <c r="N137" s="237"/>
      <c r="O137" s="237"/>
      <c r="P137" s="237"/>
      <c r="Q137" s="237"/>
      <c r="R137" s="237"/>
      <c r="S137" s="237"/>
      <c r="T137" s="23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9" t="s">
        <v>122</v>
      </c>
      <c r="AU137" s="239" t="s">
        <v>82</v>
      </c>
      <c r="AV137" s="13" t="s">
        <v>82</v>
      </c>
      <c r="AW137" s="13" t="s">
        <v>30</v>
      </c>
      <c r="AX137" s="13" t="s">
        <v>78</v>
      </c>
      <c r="AY137" s="239" t="s">
        <v>114</v>
      </c>
    </row>
    <row r="138" s="2" customFormat="1" ht="24.15" customHeight="1">
      <c r="A138" s="37"/>
      <c r="B138" s="38"/>
      <c r="C138" s="214" t="s">
        <v>140</v>
      </c>
      <c r="D138" s="214" t="s">
        <v>116</v>
      </c>
      <c r="E138" s="215" t="s">
        <v>141</v>
      </c>
      <c r="F138" s="216" t="s">
        <v>142</v>
      </c>
      <c r="G138" s="217" t="s">
        <v>119</v>
      </c>
      <c r="H138" s="218">
        <v>2160</v>
      </c>
      <c r="I138" s="219"/>
      <c r="J138" s="220">
        <f>ROUND(I138*H138,2)</f>
        <v>0</v>
      </c>
      <c r="K138" s="221"/>
      <c r="L138" s="43"/>
      <c r="M138" s="222" t="s">
        <v>1</v>
      </c>
      <c r="N138" s="223" t="s">
        <v>38</v>
      </c>
      <c r="O138" s="90"/>
      <c r="P138" s="224">
        <f>O138*H138</f>
        <v>0</v>
      </c>
      <c r="Q138" s="224">
        <v>1.0000000000000001E-05</v>
      </c>
      <c r="R138" s="224">
        <f>Q138*H138</f>
        <v>0.021600000000000001</v>
      </c>
      <c r="S138" s="224">
        <v>0.069000000000000006</v>
      </c>
      <c r="T138" s="225">
        <f>S138*H138</f>
        <v>149.04000000000002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6" t="s">
        <v>120</v>
      </c>
      <c r="AT138" s="226" t="s">
        <v>116</v>
      </c>
      <c r="AU138" s="226" t="s">
        <v>82</v>
      </c>
      <c r="AY138" s="16" t="s">
        <v>114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6" t="s">
        <v>78</v>
      </c>
      <c r="BK138" s="227">
        <f>ROUND(I138*H138,2)</f>
        <v>0</v>
      </c>
      <c r="BL138" s="16" t="s">
        <v>120</v>
      </c>
      <c r="BM138" s="226" t="s">
        <v>143</v>
      </c>
    </row>
    <row r="139" s="13" customFormat="1">
      <c r="A139" s="13"/>
      <c r="B139" s="228"/>
      <c r="C139" s="229"/>
      <c r="D139" s="230" t="s">
        <v>122</v>
      </c>
      <c r="E139" s="231" t="s">
        <v>1</v>
      </c>
      <c r="F139" s="232" t="s">
        <v>144</v>
      </c>
      <c r="G139" s="229"/>
      <c r="H139" s="233">
        <v>2160</v>
      </c>
      <c r="I139" s="234"/>
      <c r="J139" s="229"/>
      <c r="K139" s="229"/>
      <c r="L139" s="235"/>
      <c r="M139" s="236"/>
      <c r="N139" s="237"/>
      <c r="O139" s="237"/>
      <c r="P139" s="237"/>
      <c r="Q139" s="237"/>
      <c r="R139" s="237"/>
      <c r="S139" s="237"/>
      <c r="T139" s="238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9" t="s">
        <v>122</v>
      </c>
      <c r="AU139" s="239" t="s">
        <v>82</v>
      </c>
      <c r="AV139" s="13" t="s">
        <v>82</v>
      </c>
      <c r="AW139" s="13" t="s">
        <v>30</v>
      </c>
      <c r="AX139" s="13" t="s">
        <v>78</v>
      </c>
      <c r="AY139" s="239" t="s">
        <v>114</v>
      </c>
    </row>
    <row r="140" s="2" customFormat="1" ht="24.15" customHeight="1">
      <c r="A140" s="37"/>
      <c r="B140" s="38"/>
      <c r="C140" s="214" t="s">
        <v>145</v>
      </c>
      <c r="D140" s="214" t="s">
        <v>116</v>
      </c>
      <c r="E140" s="215" t="s">
        <v>146</v>
      </c>
      <c r="F140" s="216" t="s">
        <v>147</v>
      </c>
      <c r="G140" s="217" t="s">
        <v>119</v>
      </c>
      <c r="H140" s="218">
        <v>1790</v>
      </c>
      <c r="I140" s="219"/>
      <c r="J140" s="220">
        <f>ROUND(I140*H140,2)</f>
        <v>0</v>
      </c>
      <c r="K140" s="221"/>
      <c r="L140" s="43"/>
      <c r="M140" s="222" t="s">
        <v>1</v>
      </c>
      <c r="N140" s="223" t="s">
        <v>38</v>
      </c>
      <c r="O140" s="90"/>
      <c r="P140" s="224">
        <f>O140*H140</f>
        <v>0</v>
      </c>
      <c r="Q140" s="224">
        <v>1.0000000000000001E-05</v>
      </c>
      <c r="R140" s="224">
        <f>Q140*H140</f>
        <v>0.017900000000000003</v>
      </c>
      <c r="S140" s="224">
        <v>0.129</v>
      </c>
      <c r="T140" s="225">
        <f>S140*H140</f>
        <v>230.91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6" t="s">
        <v>120</v>
      </c>
      <c r="AT140" s="226" t="s">
        <v>116</v>
      </c>
      <c r="AU140" s="226" t="s">
        <v>82</v>
      </c>
      <c r="AY140" s="16" t="s">
        <v>114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16" t="s">
        <v>78</v>
      </c>
      <c r="BK140" s="227">
        <f>ROUND(I140*H140,2)</f>
        <v>0</v>
      </c>
      <c r="BL140" s="16" t="s">
        <v>120</v>
      </c>
      <c r="BM140" s="226" t="s">
        <v>148</v>
      </c>
    </row>
    <row r="141" s="13" customFormat="1">
      <c r="A141" s="13"/>
      <c r="B141" s="228"/>
      <c r="C141" s="229"/>
      <c r="D141" s="230" t="s">
        <v>122</v>
      </c>
      <c r="E141" s="231" t="s">
        <v>1</v>
      </c>
      <c r="F141" s="232" t="s">
        <v>149</v>
      </c>
      <c r="G141" s="229"/>
      <c r="H141" s="233">
        <v>1278</v>
      </c>
      <c r="I141" s="234"/>
      <c r="J141" s="229"/>
      <c r="K141" s="229"/>
      <c r="L141" s="235"/>
      <c r="M141" s="236"/>
      <c r="N141" s="237"/>
      <c r="O141" s="237"/>
      <c r="P141" s="237"/>
      <c r="Q141" s="237"/>
      <c r="R141" s="237"/>
      <c r="S141" s="237"/>
      <c r="T141" s="23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9" t="s">
        <v>122</v>
      </c>
      <c r="AU141" s="239" t="s">
        <v>82</v>
      </c>
      <c r="AV141" s="13" t="s">
        <v>82</v>
      </c>
      <c r="AW141" s="13" t="s">
        <v>30</v>
      </c>
      <c r="AX141" s="13" t="s">
        <v>73</v>
      </c>
      <c r="AY141" s="239" t="s">
        <v>114</v>
      </c>
    </row>
    <row r="142" s="13" customFormat="1">
      <c r="A142" s="13"/>
      <c r="B142" s="228"/>
      <c r="C142" s="229"/>
      <c r="D142" s="230" t="s">
        <v>122</v>
      </c>
      <c r="E142" s="231" t="s">
        <v>1</v>
      </c>
      <c r="F142" s="232" t="s">
        <v>150</v>
      </c>
      <c r="G142" s="229"/>
      <c r="H142" s="233">
        <v>512</v>
      </c>
      <c r="I142" s="234"/>
      <c r="J142" s="229"/>
      <c r="K142" s="229"/>
      <c r="L142" s="235"/>
      <c r="M142" s="236"/>
      <c r="N142" s="237"/>
      <c r="O142" s="237"/>
      <c r="P142" s="237"/>
      <c r="Q142" s="237"/>
      <c r="R142" s="237"/>
      <c r="S142" s="237"/>
      <c r="T142" s="23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9" t="s">
        <v>122</v>
      </c>
      <c r="AU142" s="239" t="s">
        <v>82</v>
      </c>
      <c r="AV142" s="13" t="s">
        <v>82</v>
      </c>
      <c r="AW142" s="13" t="s">
        <v>30</v>
      </c>
      <c r="AX142" s="13" t="s">
        <v>73</v>
      </c>
      <c r="AY142" s="239" t="s">
        <v>114</v>
      </c>
    </row>
    <row r="143" s="14" customFormat="1">
      <c r="A143" s="14"/>
      <c r="B143" s="240"/>
      <c r="C143" s="241"/>
      <c r="D143" s="230" t="s">
        <v>122</v>
      </c>
      <c r="E143" s="242" t="s">
        <v>1</v>
      </c>
      <c r="F143" s="243" t="s">
        <v>126</v>
      </c>
      <c r="G143" s="241"/>
      <c r="H143" s="244">
        <v>1790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0" t="s">
        <v>122</v>
      </c>
      <c r="AU143" s="250" t="s">
        <v>82</v>
      </c>
      <c r="AV143" s="14" t="s">
        <v>120</v>
      </c>
      <c r="AW143" s="14" t="s">
        <v>30</v>
      </c>
      <c r="AX143" s="14" t="s">
        <v>78</v>
      </c>
      <c r="AY143" s="250" t="s">
        <v>114</v>
      </c>
    </row>
    <row r="144" s="2" customFormat="1" ht="16.5" customHeight="1">
      <c r="A144" s="37"/>
      <c r="B144" s="38"/>
      <c r="C144" s="214" t="s">
        <v>151</v>
      </c>
      <c r="D144" s="214" t="s">
        <v>116</v>
      </c>
      <c r="E144" s="215" t="s">
        <v>152</v>
      </c>
      <c r="F144" s="216" t="s">
        <v>153</v>
      </c>
      <c r="G144" s="217" t="s">
        <v>154</v>
      </c>
      <c r="H144" s="218">
        <v>16</v>
      </c>
      <c r="I144" s="219"/>
      <c r="J144" s="220">
        <f>ROUND(I144*H144,2)</f>
        <v>0</v>
      </c>
      <c r="K144" s="221"/>
      <c r="L144" s="43"/>
      <c r="M144" s="222" t="s">
        <v>1</v>
      </c>
      <c r="N144" s="223" t="s">
        <v>38</v>
      </c>
      <c r="O144" s="90"/>
      <c r="P144" s="224">
        <f>O144*H144</f>
        <v>0</v>
      </c>
      <c r="Q144" s="224">
        <v>0</v>
      </c>
      <c r="R144" s="224">
        <f>Q144*H144</f>
        <v>0</v>
      </c>
      <c r="S144" s="224">
        <v>0.20499999999999999</v>
      </c>
      <c r="T144" s="225">
        <f>S144*H144</f>
        <v>3.2799999999999998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6" t="s">
        <v>120</v>
      </c>
      <c r="AT144" s="226" t="s">
        <v>116</v>
      </c>
      <c r="AU144" s="226" t="s">
        <v>82</v>
      </c>
      <c r="AY144" s="16" t="s">
        <v>114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6" t="s">
        <v>78</v>
      </c>
      <c r="BK144" s="227">
        <f>ROUND(I144*H144,2)</f>
        <v>0</v>
      </c>
      <c r="BL144" s="16" t="s">
        <v>120</v>
      </c>
      <c r="BM144" s="226" t="s">
        <v>155</v>
      </c>
    </row>
    <row r="145" s="2" customFormat="1" ht="33" customHeight="1">
      <c r="A145" s="37"/>
      <c r="B145" s="38"/>
      <c r="C145" s="214" t="s">
        <v>156</v>
      </c>
      <c r="D145" s="214" t="s">
        <v>116</v>
      </c>
      <c r="E145" s="215" t="s">
        <v>157</v>
      </c>
      <c r="F145" s="216" t="s">
        <v>158</v>
      </c>
      <c r="G145" s="217" t="s">
        <v>159</v>
      </c>
      <c r="H145" s="218">
        <v>172.06</v>
      </c>
      <c r="I145" s="219"/>
      <c r="J145" s="220">
        <f>ROUND(I145*H145,2)</f>
        <v>0</v>
      </c>
      <c r="K145" s="221"/>
      <c r="L145" s="43"/>
      <c r="M145" s="222" t="s">
        <v>1</v>
      </c>
      <c r="N145" s="223" t="s">
        <v>38</v>
      </c>
      <c r="O145" s="90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6" t="s">
        <v>120</v>
      </c>
      <c r="AT145" s="226" t="s">
        <v>116</v>
      </c>
      <c r="AU145" s="226" t="s">
        <v>82</v>
      </c>
      <c r="AY145" s="16" t="s">
        <v>114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6" t="s">
        <v>78</v>
      </c>
      <c r="BK145" s="227">
        <f>ROUND(I145*H145,2)</f>
        <v>0</v>
      </c>
      <c r="BL145" s="16" t="s">
        <v>120</v>
      </c>
      <c r="BM145" s="226" t="s">
        <v>160</v>
      </c>
    </row>
    <row r="146" s="13" customFormat="1">
      <c r="A146" s="13"/>
      <c r="B146" s="228"/>
      <c r="C146" s="229"/>
      <c r="D146" s="230" t="s">
        <v>122</v>
      </c>
      <c r="E146" s="231" t="s">
        <v>1</v>
      </c>
      <c r="F146" s="232" t="s">
        <v>161</v>
      </c>
      <c r="G146" s="229"/>
      <c r="H146" s="233">
        <v>56.700000000000003</v>
      </c>
      <c r="I146" s="234"/>
      <c r="J146" s="229"/>
      <c r="K146" s="229"/>
      <c r="L146" s="235"/>
      <c r="M146" s="236"/>
      <c r="N146" s="237"/>
      <c r="O146" s="237"/>
      <c r="P146" s="237"/>
      <c r="Q146" s="237"/>
      <c r="R146" s="237"/>
      <c r="S146" s="237"/>
      <c r="T146" s="23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9" t="s">
        <v>122</v>
      </c>
      <c r="AU146" s="239" t="s">
        <v>82</v>
      </c>
      <c r="AV146" s="13" t="s">
        <v>82</v>
      </c>
      <c r="AW146" s="13" t="s">
        <v>30</v>
      </c>
      <c r="AX146" s="13" t="s">
        <v>73</v>
      </c>
      <c r="AY146" s="239" t="s">
        <v>114</v>
      </c>
    </row>
    <row r="147" s="13" customFormat="1">
      <c r="A147" s="13"/>
      <c r="B147" s="228"/>
      <c r="C147" s="229"/>
      <c r="D147" s="230" t="s">
        <v>122</v>
      </c>
      <c r="E147" s="231" t="s">
        <v>1</v>
      </c>
      <c r="F147" s="232" t="s">
        <v>162</v>
      </c>
      <c r="G147" s="229"/>
      <c r="H147" s="233">
        <v>100.8</v>
      </c>
      <c r="I147" s="234"/>
      <c r="J147" s="229"/>
      <c r="K147" s="229"/>
      <c r="L147" s="235"/>
      <c r="M147" s="236"/>
      <c r="N147" s="237"/>
      <c r="O147" s="237"/>
      <c r="P147" s="237"/>
      <c r="Q147" s="237"/>
      <c r="R147" s="237"/>
      <c r="S147" s="237"/>
      <c r="T147" s="238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9" t="s">
        <v>122</v>
      </c>
      <c r="AU147" s="239" t="s">
        <v>82</v>
      </c>
      <c r="AV147" s="13" t="s">
        <v>82</v>
      </c>
      <c r="AW147" s="13" t="s">
        <v>30</v>
      </c>
      <c r="AX147" s="13" t="s">
        <v>73</v>
      </c>
      <c r="AY147" s="239" t="s">
        <v>114</v>
      </c>
    </row>
    <row r="148" s="13" customFormat="1">
      <c r="A148" s="13"/>
      <c r="B148" s="228"/>
      <c r="C148" s="229"/>
      <c r="D148" s="230" t="s">
        <v>122</v>
      </c>
      <c r="E148" s="231" t="s">
        <v>1</v>
      </c>
      <c r="F148" s="232" t="s">
        <v>163</v>
      </c>
      <c r="G148" s="229"/>
      <c r="H148" s="233">
        <v>14.560000000000001</v>
      </c>
      <c r="I148" s="234"/>
      <c r="J148" s="229"/>
      <c r="K148" s="229"/>
      <c r="L148" s="235"/>
      <c r="M148" s="236"/>
      <c r="N148" s="237"/>
      <c r="O148" s="237"/>
      <c r="P148" s="237"/>
      <c r="Q148" s="237"/>
      <c r="R148" s="237"/>
      <c r="S148" s="237"/>
      <c r="T148" s="238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9" t="s">
        <v>122</v>
      </c>
      <c r="AU148" s="239" t="s">
        <v>82</v>
      </c>
      <c r="AV148" s="13" t="s">
        <v>82</v>
      </c>
      <c r="AW148" s="13" t="s">
        <v>30</v>
      </c>
      <c r="AX148" s="13" t="s">
        <v>73</v>
      </c>
      <c r="AY148" s="239" t="s">
        <v>114</v>
      </c>
    </row>
    <row r="149" s="14" customFormat="1">
      <c r="A149" s="14"/>
      <c r="B149" s="240"/>
      <c r="C149" s="241"/>
      <c r="D149" s="230" t="s">
        <v>122</v>
      </c>
      <c r="E149" s="242" t="s">
        <v>1</v>
      </c>
      <c r="F149" s="243" t="s">
        <v>126</v>
      </c>
      <c r="G149" s="241"/>
      <c r="H149" s="244">
        <v>172.06</v>
      </c>
      <c r="I149" s="245"/>
      <c r="J149" s="241"/>
      <c r="K149" s="241"/>
      <c r="L149" s="246"/>
      <c r="M149" s="247"/>
      <c r="N149" s="248"/>
      <c r="O149" s="248"/>
      <c r="P149" s="248"/>
      <c r="Q149" s="248"/>
      <c r="R149" s="248"/>
      <c r="S149" s="248"/>
      <c r="T149" s="249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0" t="s">
        <v>122</v>
      </c>
      <c r="AU149" s="250" t="s">
        <v>82</v>
      </c>
      <c r="AV149" s="14" t="s">
        <v>120</v>
      </c>
      <c r="AW149" s="14" t="s">
        <v>30</v>
      </c>
      <c r="AX149" s="14" t="s">
        <v>78</v>
      </c>
      <c r="AY149" s="250" t="s">
        <v>114</v>
      </c>
    </row>
    <row r="150" s="2" customFormat="1" ht="37.8" customHeight="1">
      <c r="A150" s="37"/>
      <c r="B150" s="38"/>
      <c r="C150" s="214" t="s">
        <v>164</v>
      </c>
      <c r="D150" s="214" t="s">
        <v>116</v>
      </c>
      <c r="E150" s="215" t="s">
        <v>165</v>
      </c>
      <c r="F150" s="216" t="s">
        <v>166</v>
      </c>
      <c r="G150" s="217" t="s">
        <v>159</v>
      </c>
      <c r="H150" s="218">
        <v>434.66000000000002</v>
      </c>
      <c r="I150" s="219"/>
      <c r="J150" s="220">
        <f>ROUND(I150*H150,2)</f>
        <v>0</v>
      </c>
      <c r="K150" s="221"/>
      <c r="L150" s="43"/>
      <c r="M150" s="222" t="s">
        <v>1</v>
      </c>
      <c r="N150" s="223" t="s">
        <v>38</v>
      </c>
      <c r="O150" s="90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6" t="s">
        <v>120</v>
      </c>
      <c r="AT150" s="226" t="s">
        <v>116</v>
      </c>
      <c r="AU150" s="226" t="s">
        <v>82</v>
      </c>
      <c r="AY150" s="16" t="s">
        <v>114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6" t="s">
        <v>78</v>
      </c>
      <c r="BK150" s="227">
        <f>ROUND(I150*H150,2)</f>
        <v>0</v>
      </c>
      <c r="BL150" s="16" t="s">
        <v>120</v>
      </c>
      <c r="BM150" s="226" t="s">
        <v>167</v>
      </c>
    </row>
    <row r="151" s="13" customFormat="1">
      <c r="A151" s="13"/>
      <c r="B151" s="228"/>
      <c r="C151" s="229"/>
      <c r="D151" s="230" t="s">
        <v>122</v>
      </c>
      <c r="E151" s="231" t="s">
        <v>1</v>
      </c>
      <c r="F151" s="232" t="s">
        <v>168</v>
      </c>
      <c r="G151" s="229"/>
      <c r="H151" s="233">
        <v>113.90000000000001</v>
      </c>
      <c r="I151" s="234"/>
      <c r="J151" s="229"/>
      <c r="K151" s="229"/>
      <c r="L151" s="235"/>
      <c r="M151" s="236"/>
      <c r="N151" s="237"/>
      <c r="O151" s="237"/>
      <c r="P151" s="237"/>
      <c r="Q151" s="237"/>
      <c r="R151" s="237"/>
      <c r="S151" s="237"/>
      <c r="T151" s="238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9" t="s">
        <v>122</v>
      </c>
      <c r="AU151" s="239" t="s">
        <v>82</v>
      </c>
      <c r="AV151" s="13" t="s">
        <v>82</v>
      </c>
      <c r="AW151" s="13" t="s">
        <v>30</v>
      </c>
      <c r="AX151" s="13" t="s">
        <v>73</v>
      </c>
      <c r="AY151" s="239" t="s">
        <v>114</v>
      </c>
    </row>
    <row r="152" s="13" customFormat="1">
      <c r="A152" s="13"/>
      <c r="B152" s="228"/>
      <c r="C152" s="229"/>
      <c r="D152" s="230" t="s">
        <v>122</v>
      </c>
      <c r="E152" s="231" t="s">
        <v>1</v>
      </c>
      <c r="F152" s="232" t="s">
        <v>169</v>
      </c>
      <c r="G152" s="229"/>
      <c r="H152" s="233">
        <v>172.80000000000001</v>
      </c>
      <c r="I152" s="234"/>
      <c r="J152" s="229"/>
      <c r="K152" s="229"/>
      <c r="L152" s="235"/>
      <c r="M152" s="236"/>
      <c r="N152" s="237"/>
      <c r="O152" s="237"/>
      <c r="P152" s="237"/>
      <c r="Q152" s="237"/>
      <c r="R152" s="237"/>
      <c r="S152" s="237"/>
      <c r="T152" s="23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9" t="s">
        <v>122</v>
      </c>
      <c r="AU152" s="239" t="s">
        <v>82</v>
      </c>
      <c r="AV152" s="13" t="s">
        <v>82</v>
      </c>
      <c r="AW152" s="13" t="s">
        <v>30</v>
      </c>
      <c r="AX152" s="13" t="s">
        <v>73</v>
      </c>
      <c r="AY152" s="239" t="s">
        <v>114</v>
      </c>
    </row>
    <row r="153" s="13" customFormat="1">
      <c r="A153" s="13"/>
      <c r="B153" s="228"/>
      <c r="C153" s="229"/>
      <c r="D153" s="230" t="s">
        <v>122</v>
      </c>
      <c r="E153" s="231" t="s">
        <v>1</v>
      </c>
      <c r="F153" s="232" t="s">
        <v>170</v>
      </c>
      <c r="G153" s="229"/>
      <c r="H153" s="233">
        <v>24.960000000000001</v>
      </c>
      <c r="I153" s="234"/>
      <c r="J153" s="229"/>
      <c r="K153" s="229"/>
      <c r="L153" s="235"/>
      <c r="M153" s="236"/>
      <c r="N153" s="237"/>
      <c r="O153" s="237"/>
      <c r="P153" s="237"/>
      <c r="Q153" s="237"/>
      <c r="R153" s="237"/>
      <c r="S153" s="237"/>
      <c r="T153" s="238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9" t="s">
        <v>122</v>
      </c>
      <c r="AU153" s="239" t="s">
        <v>82</v>
      </c>
      <c r="AV153" s="13" t="s">
        <v>82</v>
      </c>
      <c r="AW153" s="13" t="s">
        <v>30</v>
      </c>
      <c r="AX153" s="13" t="s">
        <v>73</v>
      </c>
      <c r="AY153" s="239" t="s">
        <v>114</v>
      </c>
    </row>
    <row r="154" s="13" customFormat="1">
      <c r="A154" s="13"/>
      <c r="B154" s="228"/>
      <c r="C154" s="229"/>
      <c r="D154" s="230" t="s">
        <v>122</v>
      </c>
      <c r="E154" s="231" t="s">
        <v>1</v>
      </c>
      <c r="F154" s="232" t="s">
        <v>171</v>
      </c>
      <c r="G154" s="229"/>
      <c r="H154" s="233">
        <v>123</v>
      </c>
      <c r="I154" s="234"/>
      <c r="J154" s="229"/>
      <c r="K154" s="229"/>
      <c r="L154" s="235"/>
      <c r="M154" s="236"/>
      <c r="N154" s="237"/>
      <c r="O154" s="237"/>
      <c r="P154" s="237"/>
      <c r="Q154" s="237"/>
      <c r="R154" s="237"/>
      <c r="S154" s="237"/>
      <c r="T154" s="23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9" t="s">
        <v>122</v>
      </c>
      <c r="AU154" s="239" t="s">
        <v>82</v>
      </c>
      <c r="AV154" s="13" t="s">
        <v>82</v>
      </c>
      <c r="AW154" s="13" t="s">
        <v>30</v>
      </c>
      <c r="AX154" s="13" t="s">
        <v>73</v>
      </c>
      <c r="AY154" s="239" t="s">
        <v>114</v>
      </c>
    </row>
    <row r="155" s="14" customFormat="1">
      <c r="A155" s="14"/>
      <c r="B155" s="240"/>
      <c r="C155" s="241"/>
      <c r="D155" s="230" t="s">
        <v>122</v>
      </c>
      <c r="E155" s="242" t="s">
        <v>1</v>
      </c>
      <c r="F155" s="243" t="s">
        <v>126</v>
      </c>
      <c r="G155" s="241"/>
      <c r="H155" s="244">
        <v>434.66000000000002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0" t="s">
        <v>122</v>
      </c>
      <c r="AU155" s="250" t="s">
        <v>82</v>
      </c>
      <c r="AV155" s="14" t="s">
        <v>120</v>
      </c>
      <c r="AW155" s="14" t="s">
        <v>30</v>
      </c>
      <c r="AX155" s="14" t="s">
        <v>78</v>
      </c>
      <c r="AY155" s="250" t="s">
        <v>114</v>
      </c>
    </row>
    <row r="156" s="2" customFormat="1" ht="37.8" customHeight="1">
      <c r="A156" s="37"/>
      <c r="B156" s="38"/>
      <c r="C156" s="214" t="s">
        <v>172</v>
      </c>
      <c r="D156" s="214" t="s">
        <v>116</v>
      </c>
      <c r="E156" s="215" t="s">
        <v>173</v>
      </c>
      <c r="F156" s="216" t="s">
        <v>174</v>
      </c>
      <c r="G156" s="217" t="s">
        <v>159</v>
      </c>
      <c r="H156" s="218">
        <v>2173.3000000000002</v>
      </c>
      <c r="I156" s="219"/>
      <c r="J156" s="220">
        <f>ROUND(I156*H156,2)</f>
        <v>0</v>
      </c>
      <c r="K156" s="221"/>
      <c r="L156" s="43"/>
      <c r="M156" s="222" t="s">
        <v>1</v>
      </c>
      <c r="N156" s="223" t="s">
        <v>38</v>
      </c>
      <c r="O156" s="90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6" t="s">
        <v>120</v>
      </c>
      <c r="AT156" s="226" t="s">
        <v>116</v>
      </c>
      <c r="AU156" s="226" t="s">
        <v>82</v>
      </c>
      <c r="AY156" s="16" t="s">
        <v>114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6" t="s">
        <v>78</v>
      </c>
      <c r="BK156" s="227">
        <f>ROUND(I156*H156,2)</f>
        <v>0</v>
      </c>
      <c r="BL156" s="16" t="s">
        <v>120</v>
      </c>
      <c r="BM156" s="226" t="s">
        <v>175</v>
      </c>
    </row>
    <row r="157" s="13" customFormat="1">
      <c r="A157" s="13"/>
      <c r="B157" s="228"/>
      <c r="C157" s="229"/>
      <c r="D157" s="230" t="s">
        <v>122</v>
      </c>
      <c r="E157" s="231" t="s">
        <v>1</v>
      </c>
      <c r="F157" s="232" t="s">
        <v>176</v>
      </c>
      <c r="G157" s="229"/>
      <c r="H157" s="233">
        <v>2173.3000000000002</v>
      </c>
      <c r="I157" s="234"/>
      <c r="J157" s="229"/>
      <c r="K157" s="229"/>
      <c r="L157" s="235"/>
      <c r="M157" s="236"/>
      <c r="N157" s="237"/>
      <c r="O157" s="237"/>
      <c r="P157" s="237"/>
      <c r="Q157" s="237"/>
      <c r="R157" s="237"/>
      <c r="S157" s="237"/>
      <c r="T157" s="238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9" t="s">
        <v>122</v>
      </c>
      <c r="AU157" s="239" t="s">
        <v>82</v>
      </c>
      <c r="AV157" s="13" t="s">
        <v>82</v>
      </c>
      <c r="AW157" s="13" t="s">
        <v>30</v>
      </c>
      <c r="AX157" s="13" t="s">
        <v>78</v>
      </c>
      <c r="AY157" s="239" t="s">
        <v>114</v>
      </c>
    </row>
    <row r="158" s="2" customFormat="1" ht="33" customHeight="1">
      <c r="A158" s="37"/>
      <c r="B158" s="38"/>
      <c r="C158" s="214" t="s">
        <v>177</v>
      </c>
      <c r="D158" s="214" t="s">
        <v>116</v>
      </c>
      <c r="E158" s="215" t="s">
        <v>178</v>
      </c>
      <c r="F158" s="216" t="s">
        <v>179</v>
      </c>
      <c r="G158" s="217" t="s">
        <v>180</v>
      </c>
      <c r="H158" s="218">
        <v>847.58699999999999</v>
      </c>
      <c r="I158" s="219"/>
      <c r="J158" s="220">
        <f>ROUND(I158*H158,2)</f>
        <v>0</v>
      </c>
      <c r="K158" s="221"/>
      <c r="L158" s="43"/>
      <c r="M158" s="222" t="s">
        <v>1</v>
      </c>
      <c r="N158" s="223" t="s">
        <v>38</v>
      </c>
      <c r="O158" s="90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26" t="s">
        <v>120</v>
      </c>
      <c r="AT158" s="226" t="s">
        <v>116</v>
      </c>
      <c r="AU158" s="226" t="s">
        <v>82</v>
      </c>
      <c r="AY158" s="16" t="s">
        <v>114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6" t="s">
        <v>78</v>
      </c>
      <c r="BK158" s="227">
        <f>ROUND(I158*H158,2)</f>
        <v>0</v>
      </c>
      <c r="BL158" s="16" t="s">
        <v>120</v>
      </c>
      <c r="BM158" s="226" t="s">
        <v>181</v>
      </c>
    </row>
    <row r="159" s="13" customFormat="1">
      <c r="A159" s="13"/>
      <c r="B159" s="228"/>
      <c r="C159" s="229"/>
      <c r="D159" s="230" t="s">
        <v>122</v>
      </c>
      <c r="E159" s="231" t="s">
        <v>1</v>
      </c>
      <c r="F159" s="232" t="s">
        <v>182</v>
      </c>
      <c r="G159" s="229"/>
      <c r="H159" s="233">
        <v>434.66000000000002</v>
      </c>
      <c r="I159" s="234"/>
      <c r="J159" s="229"/>
      <c r="K159" s="229"/>
      <c r="L159" s="235"/>
      <c r="M159" s="236"/>
      <c r="N159" s="237"/>
      <c r="O159" s="237"/>
      <c r="P159" s="237"/>
      <c r="Q159" s="237"/>
      <c r="R159" s="237"/>
      <c r="S159" s="237"/>
      <c r="T159" s="238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9" t="s">
        <v>122</v>
      </c>
      <c r="AU159" s="239" t="s">
        <v>82</v>
      </c>
      <c r="AV159" s="13" t="s">
        <v>82</v>
      </c>
      <c r="AW159" s="13" t="s">
        <v>30</v>
      </c>
      <c r="AX159" s="13" t="s">
        <v>78</v>
      </c>
      <c r="AY159" s="239" t="s">
        <v>114</v>
      </c>
    </row>
    <row r="160" s="13" customFormat="1">
      <c r="A160" s="13"/>
      <c r="B160" s="228"/>
      <c r="C160" s="229"/>
      <c r="D160" s="230" t="s">
        <v>122</v>
      </c>
      <c r="E160" s="229"/>
      <c r="F160" s="232" t="s">
        <v>183</v>
      </c>
      <c r="G160" s="229"/>
      <c r="H160" s="233">
        <v>847.58699999999999</v>
      </c>
      <c r="I160" s="234"/>
      <c r="J160" s="229"/>
      <c r="K160" s="229"/>
      <c r="L160" s="235"/>
      <c r="M160" s="236"/>
      <c r="N160" s="237"/>
      <c r="O160" s="237"/>
      <c r="P160" s="237"/>
      <c r="Q160" s="237"/>
      <c r="R160" s="237"/>
      <c r="S160" s="237"/>
      <c r="T160" s="238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9" t="s">
        <v>122</v>
      </c>
      <c r="AU160" s="239" t="s">
        <v>82</v>
      </c>
      <c r="AV160" s="13" t="s">
        <v>82</v>
      </c>
      <c r="AW160" s="13" t="s">
        <v>4</v>
      </c>
      <c r="AX160" s="13" t="s">
        <v>78</v>
      </c>
      <c r="AY160" s="239" t="s">
        <v>114</v>
      </c>
    </row>
    <row r="161" s="2" customFormat="1" ht="16.5" customHeight="1">
      <c r="A161" s="37"/>
      <c r="B161" s="38"/>
      <c r="C161" s="214" t="s">
        <v>8</v>
      </c>
      <c r="D161" s="214" t="s">
        <v>116</v>
      </c>
      <c r="E161" s="215" t="s">
        <v>184</v>
      </c>
      <c r="F161" s="216" t="s">
        <v>185</v>
      </c>
      <c r="G161" s="217" t="s">
        <v>159</v>
      </c>
      <c r="H161" s="218">
        <v>434.66000000000002</v>
      </c>
      <c r="I161" s="219"/>
      <c r="J161" s="220">
        <f>ROUND(I161*H161,2)</f>
        <v>0</v>
      </c>
      <c r="K161" s="221"/>
      <c r="L161" s="43"/>
      <c r="M161" s="222" t="s">
        <v>1</v>
      </c>
      <c r="N161" s="223" t="s">
        <v>38</v>
      </c>
      <c r="O161" s="90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6" t="s">
        <v>120</v>
      </c>
      <c r="AT161" s="226" t="s">
        <v>116</v>
      </c>
      <c r="AU161" s="226" t="s">
        <v>82</v>
      </c>
      <c r="AY161" s="16" t="s">
        <v>114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6" t="s">
        <v>78</v>
      </c>
      <c r="BK161" s="227">
        <f>ROUND(I161*H161,2)</f>
        <v>0</v>
      </c>
      <c r="BL161" s="16" t="s">
        <v>120</v>
      </c>
      <c r="BM161" s="226" t="s">
        <v>186</v>
      </c>
    </row>
    <row r="162" s="13" customFormat="1">
      <c r="A162" s="13"/>
      <c r="B162" s="228"/>
      <c r="C162" s="229"/>
      <c r="D162" s="230" t="s">
        <v>122</v>
      </c>
      <c r="E162" s="231" t="s">
        <v>1</v>
      </c>
      <c r="F162" s="232" t="s">
        <v>182</v>
      </c>
      <c r="G162" s="229"/>
      <c r="H162" s="233">
        <v>434.66000000000002</v>
      </c>
      <c r="I162" s="234"/>
      <c r="J162" s="229"/>
      <c r="K162" s="229"/>
      <c r="L162" s="235"/>
      <c r="M162" s="236"/>
      <c r="N162" s="237"/>
      <c r="O162" s="237"/>
      <c r="P162" s="237"/>
      <c r="Q162" s="237"/>
      <c r="R162" s="237"/>
      <c r="S162" s="237"/>
      <c r="T162" s="238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9" t="s">
        <v>122</v>
      </c>
      <c r="AU162" s="239" t="s">
        <v>82</v>
      </c>
      <c r="AV162" s="13" t="s">
        <v>82</v>
      </c>
      <c r="AW162" s="13" t="s">
        <v>30</v>
      </c>
      <c r="AX162" s="13" t="s">
        <v>78</v>
      </c>
      <c r="AY162" s="239" t="s">
        <v>114</v>
      </c>
    </row>
    <row r="163" s="2" customFormat="1" ht="37.8" customHeight="1">
      <c r="A163" s="37"/>
      <c r="B163" s="38"/>
      <c r="C163" s="214" t="s">
        <v>187</v>
      </c>
      <c r="D163" s="214" t="s">
        <v>116</v>
      </c>
      <c r="E163" s="215" t="s">
        <v>188</v>
      </c>
      <c r="F163" s="216" t="s">
        <v>189</v>
      </c>
      <c r="G163" s="217" t="s">
        <v>119</v>
      </c>
      <c r="H163" s="218">
        <v>1396</v>
      </c>
      <c r="I163" s="219"/>
      <c r="J163" s="220">
        <f>ROUND(I163*H163,2)</f>
        <v>0</v>
      </c>
      <c r="K163" s="221"/>
      <c r="L163" s="43"/>
      <c r="M163" s="222" t="s">
        <v>1</v>
      </c>
      <c r="N163" s="223" t="s">
        <v>38</v>
      </c>
      <c r="O163" s="90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6" t="s">
        <v>120</v>
      </c>
      <c r="AT163" s="226" t="s">
        <v>116</v>
      </c>
      <c r="AU163" s="226" t="s">
        <v>82</v>
      </c>
      <c r="AY163" s="16" t="s">
        <v>114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6" t="s">
        <v>78</v>
      </c>
      <c r="BK163" s="227">
        <f>ROUND(I163*H163,2)</f>
        <v>0</v>
      </c>
      <c r="BL163" s="16" t="s">
        <v>120</v>
      </c>
      <c r="BM163" s="226" t="s">
        <v>190</v>
      </c>
    </row>
    <row r="164" s="13" customFormat="1">
      <c r="A164" s="13"/>
      <c r="B164" s="228"/>
      <c r="C164" s="229"/>
      <c r="D164" s="230" t="s">
        <v>122</v>
      </c>
      <c r="E164" s="231" t="s">
        <v>1</v>
      </c>
      <c r="F164" s="232" t="s">
        <v>123</v>
      </c>
      <c r="G164" s="229"/>
      <c r="H164" s="233">
        <v>572</v>
      </c>
      <c r="I164" s="234"/>
      <c r="J164" s="229"/>
      <c r="K164" s="229"/>
      <c r="L164" s="235"/>
      <c r="M164" s="236"/>
      <c r="N164" s="237"/>
      <c r="O164" s="237"/>
      <c r="P164" s="237"/>
      <c r="Q164" s="237"/>
      <c r="R164" s="237"/>
      <c r="S164" s="237"/>
      <c r="T164" s="238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9" t="s">
        <v>122</v>
      </c>
      <c r="AU164" s="239" t="s">
        <v>82</v>
      </c>
      <c r="AV164" s="13" t="s">
        <v>82</v>
      </c>
      <c r="AW164" s="13" t="s">
        <v>30</v>
      </c>
      <c r="AX164" s="13" t="s">
        <v>73</v>
      </c>
      <c r="AY164" s="239" t="s">
        <v>114</v>
      </c>
    </row>
    <row r="165" s="13" customFormat="1">
      <c r="A165" s="13"/>
      <c r="B165" s="228"/>
      <c r="C165" s="229"/>
      <c r="D165" s="230" t="s">
        <v>122</v>
      </c>
      <c r="E165" s="231" t="s">
        <v>1</v>
      </c>
      <c r="F165" s="232" t="s">
        <v>124</v>
      </c>
      <c r="G165" s="229"/>
      <c r="H165" s="233">
        <v>720</v>
      </c>
      <c r="I165" s="234"/>
      <c r="J165" s="229"/>
      <c r="K165" s="229"/>
      <c r="L165" s="235"/>
      <c r="M165" s="236"/>
      <c r="N165" s="237"/>
      <c r="O165" s="237"/>
      <c r="P165" s="237"/>
      <c r="Q165" s="237"/>
      <c r="R165" s="237"/>
      <c r="S165" s="237"/>
      <c r="T165" s="238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9" t="s">
        <v>122</v>
      </c>
      <c r="AU165" s="239" t="s">
        <v>82</v>
      </c>
      <c r="AV165" s="13" t="s">
        <v>82</v>
      </c>
      <c r="AW165" s="13" t="s">
        <v>30</v>
      </c>
      <c r="AX165" s="13" t="s">
        <v>73</v>
      </c>
      <c r="AY165" s="239" t="s">
        <v>114</v>
      </c>
    </row>
    <row r="166" s="13" customFormat="1">
      <c r="A166" s="13"/>
      <c r="B166" s="228"/>
      <c r="C166" s="229"/>
      <c r="D166" s="230" t="s">
        <v>122</v>
      </c>
      <c r="E166" s="231" t="s">
        <v>1</v>
      </c>
      <c r="F166" s="232" t="s">
        <v>125</v>
      </c>
      <c r="G166" s="229"/>
      <c r="H166" s="233">
        <v>104</v>
      </c>
      <c r="I166" s="234"/>
      <c r="J166" s="229"/>
      <c r="K166" s="229"/>
      <c r="L166" s="235"/>
      <c r="M166" s="236"/>
      <c r="N166" s="237"/>
      <c r="O166" s="237"/>
      <c r="P166" s="237"/>
      <c r="Q166" s="237"/>
      <c r="R166" s="237"/>
      <c r="S166" s="237"/>
      <c r="T166" s="23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9" t="s">
        <v>122</v>
      </c>
      <c r="AU166" s="239" t="s">
        <v>82</v>
      </c>
      <c r="AV166" s="13" t="s">
        <v>82</v>
      </c>
      <c r="AW166" s="13" t="s">
        <v>30</v>
      </c>
      <c r="AX166" s="13" t="s">
        <v>73</v>
      </c>
      <c r="AY166" s="239" t="s">
        <v>114</v>
      </c>
    </row>
    <row r="167" s="14" customFormat="1">
      <c r="A167" s="14"/>
      <c r="B167" s="240"/>
      <c r="C167" s="241"/>
      <c r="D167" s="230" t="s">
        <v>122</v>
      </c>
      <c r="E167" s="242" t="s">
        <v>1</v>
      </c>
      <c r="F167" s="243" t="s">
        <v>126</v>
      </c>
      <c r="G167" s="241"/>
      <c r="H167" s="244">
        <v>1396</v>
      </c>
      <c r="I167" s="245"/>
      <c r="J167" s="241"/>
      <c r="K167" s="241"/>
      <c r="L167" s="246"/>
      <c r="M167" s="247"/>
      <c r="N167" s="248"/>
      <c r="O167" s="248"/>
      <c r="P167" s="248"/>
      <c r="Q167" s="248"/>
      <c r="R167" s="248"/>
      <c r="S167" s="248"/>
      <c r="T167" s="249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0" t="s">
        <v>122</v>
      </c>
      <c r="AU167" s="250" t="s">
        <v>82</v>
      </c>
      <c r="AV167" s="14" t="s">
        <v>120</v>
      </c>
      <c r="AW167" s="14" t="s">
        <v>30</v>
      </c>
      <c r="AX167" s="14" t="s">
        <v>78</v>
      </c>
      <c r="AY167" s="250" t="s">
        <v>114</v>
      </c>
    </row>
    <row r="168" s="2" customFormat="1" ht="24.15" customHeight="1">
      <c r="A168" s="37"/>
      <c r="B168" s="38"/>
      <c r="C168" s="214" t="s">
        <v>191</v>
      </c>
      <c r="D168" s="214" t="s">
        <v>116</v>
      </c>
      <c r="E168" s="215" t="s">
        <v>192</v>
      </c>
      <c r="F168" s="216" t="s">
        <v>193</v>
      </c>
      <c r="G168" s="217" t="s">
        <v>119</v>
      </c>
      <c r="H168" s="218">
        <v>1396</v>
      </c>
      <c r="I168" s="219"/>
      <c r="J168" s="220">
        <f>ROUND(I168*H168,2)</f>
        <v>0</v>
      </c>
      <c r="K168" s="221"/>
      <c r="L168" s="43"/>
      <c r="M168" s="222" t="s">
        <v>1</v>
      </c>
      <c r="N168" s="223" t="s">
        <v>38</v>
      </c>
      <c r="O168" s="90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26" t="s">
        <v>120</v>
      </c>
      <c r="AT168" s="226" t="s">
        <v>116</v>
      </c>
      <c r="AU168" s="226" t="s">
        <v>82</v>
      </c>
      <c r="AY168" s="16" t="s">
        <v>114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6" t="s">
        <v>78</v>
      </c>
      <c r="BK168" s="227">
        <f>ROUND(I168*H168,2)</f>
        <v>0</v>
      </c>
      <c r="BL168" s="16" t="s">
        <v>120</v>
      </c>
      <c r="BM168" s="226" t="s">
        <v>194</v>
      </c>
    </row>
    <row r="169" s="13" customFormat="1">
      <c r="A169" s="13"/>
      <c r="B169" s="228"/>
      <c r="C169" s="229"/>
      <c r="D169" s="230" t="s">
        <v>122</v>
      </c>
      <c r="E169" s="231" t="s">
        <v>1</v>
      </c>
      <c r="F169" s="232" t="s">
        <v>123</v>
      </c>
      <c r="G169" s="229"/>
      <c r="H169" s="233">
        <v>572</v>
      </c>
      <c r="I169" s="234"/>
      <c r="J169" s="229"/>
      <c r="K169" s="229"/>
      <c r="L169" s="235"/>
      <c r="M169" s="236"/>
      <c r="N169" s="237"/>
      <c r="O169" s="237"/>
      <c r="P169" s="237"/>
      <c r="Q169" s="237"/>
      <c r="R169" s="237"/>
      <c r="S169" s="237"/>
      <c r="T169" s="23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9" t="s">
        <v>122</v>
      </c>
      <c r="AU169" s="239" t="s">
        <v>82</v>
      </c>
      <c r="AV169" s="13" t="s">
        <v>82</v>
      </c>
      <c r="AW169" s="13" t="s">
        <v>30</v>
      </c>
      <c r="AX169" s="13" t="s">
        <v>73</v>
      </c>
      <c r="AY169" s="239" t="s">
        <v>114</v>
      </c>
    </row>
    <row r="170" s="13" customFormat="1">
      <c r="A170" s="13"/>
      <c r="B170" s="228"/>
      <c r="C170" s="229"/>
      <c r="D170" s="230" t="s">
        <v>122</v>
      </c>
      <c r="E170" s="231" t="s">
        <v>1</v>
      </c>
      <c r="F170" s="232" t="s">
        <v>124</v>
      </c>
      <c r="G170" s="229"/>
      <c r="H170" s="233">
        <v>720</v>
      </c>
      <c r="I170" s="234"/>
      <c r="J170" s="229"/>
      <c r="K170" s="229"/>
      <c r="L170" s="235"/>
      <c r="M170" s="236"/>
      <c r="N170" s="237"/>
      <c r="O170" s="237"/>
      <c r="P170" s="237"/>
      <c r="Q170" s="237"/>
      <c r="R170" s="237"/>
      <c r="S170" s="237"/>
      <c r="T170" s="238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9" t="s">
        <v>122</v>
      </c>
      <c r="AU170" s="239" t="s">
        <v>82</v>
      </c>
      <c r="AV170" s="13" t="s">
        <v>82</v>
      </c>
      <c r="AW170" s="13" t="s">
        <v>30</v>
      </c>
      <c r="AX170" s="13" t="s">
        <v>73</v>
      </c>
      <c r="AY170" s="239" t="s">
        <v>114</v>
      </c>
    </row>
    <row r="171" s="13" customFormat="1">
      <c r="A171" s="13"/>
      <c r="B171" s="228"/>
      <c r="C171" s="229"/>
      <c r="D171" s="230" t="s">
        <v>122</v>
      </c>
      <c r="E171" s="231" t="s">
        <v>1</v>
      </c>
      <c r="F171" s="232" t="s">
        <v>125</v>
      </c>
      <c r="G171" s="229"/>
      <c r="H171" s="233">
        <v>104</v>
      </c>
      <c r="I171" s="234"/>
      <c r="J171" s="229"/>
      <c r="K171" s="229"/>
      <c r="L171" s="235"/>
      <c r="M171" s="236"/>
      <c r="N171" s="237"/>
      <c r="O171" s="237"/>
      <c r="P171" s="237"/>
      <c r="Q171" s="237"/>
      <c r="R171" s="237"/>
      <c r="S171" s="237"/>
      <c r="T171" s="238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9" t="s">
        <v>122</v>
      </c>
      <c r="AU171" s="239" t="s">
        <v>82</v>
      </c>
      <c r="AV171" s="13" t="s">
        <v>82</v>
      </c>
      <c r="AW171" s="13" t="s">
        <v>30</v>
      </c>
      <c r="AX171" s="13" t="s">
        <v>73</v>
      </c>
      <c r="AY171" s="239" t="s">
        <v>114</v>
      </c>
    </row>
    <row r="172" s="14" customFormat="1">
      <c r="A172" s="14"/>
      <c r="B172" s="240"/>
      <c r="C172" s="241"/>
      <c r="D172" s="230" t="s">
        <v>122</v>
      </c>
      <c r="E172" s="242" t="s">
        <v>1</v>
      </c>
      <c r="F172" s="243" t="s">
        <v>126</v>
      </c>
      <c r="G172" s="241"/>
      <c r="H172" s="244">
        <v>1396</v>
      </c>
      <c r="I172" s="245"/>
      <c r="J172" s="241"/>
      <c r="K172" s="241"/>
      <c r="L172" s="246"/>
      <c r="M172" s="247"/>
      <c r="N172" s="248"/>
      <c r="O172" s="248"/>
      <c r="P172" s="248"/>
      <c r="Q172" s="248"/>
      <c r="R172" s="248"/>
      <c r="S172" s="248"/>
      <c r="T172" s="249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0" t="s">
        <v>122</v>
      </c>
      <c r="AU172" s="250" t="s">
        <v>82</v>
      </c>
      <c r="AV172" s="14" t="s">
        <v>120</v>
      </c>
      <c r="AW172" s="14" t="s">
        <v>30</v>
      </c>
      <c r="AX172" s="14" t="s">
        <v>78</v>
      </c>
      <c r="AY172" s="250" t="s">
        <v>114</v>
      </c>
    </row>
    <row r="173" s="2" customFormat="1" ht="16.5" customHeight="1">
      <c r="A173" s="37"/>
      <c r="B173" s="38"/>
      <c r="C173" s="251" t="s">
        <v>195</v>
      </c>
      <c r="D173" s="251" t="s">
        <v>196</v>
      </c>
      <c r="E173" s="252" t="s">
        <v>197</v>
      </c>
      <c r="F173" s="253" t="s">
        <v>198</v>
      </c>
      <c r="G173" s="254" t="s">
        <v>199</v>
      </c>
      <c r="H173" s="255">
        <v>69.799999999999997</v>
      </c>
      <c r="I173" s="256"/>
      <c r="J173" s="257">
        <f>ROUND(I173*H173,2)</f>
        <v>0</v>
      </c>
      <c r="K173" s="258"/>
      <c r="L173" s="259"/>
      <c r="M173" s="260" t="s">
        <v>1</v>
      </c>
      <c r="N173" s="261" t="s">
        <v>38</v>
      </c>
      <c r="O173" s="90"/>
      <c r="P173" s="224">
        <f>O173*H173</f>
        <v>0</v>
      </c>
      <c r="Q173" s="224">
        <v>0.001</v>
      </c>
      <c r="R173" s="224">
        <f>Q173*H173</f>
        <v>0.069800000000000001</v>
      </c>
      <c r="S173" s="224">
        <v>0</v>
      </c>
      <c r="T173" s="225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6" t="s">
        <v>156</v>
      </c>
      <c r="AT173" s="226" t="s">
        <v>196</v>
      </c>
      <c r="AU173" s="226" t="s">
        <v>82</v>
      </c>
      <c r="AY173" s="16" t="s">
        <v>114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6" t="s">
        <v>78</v>
      </c>
      <c r="BK173" s="227">
        <f>ROUND(I173*H173,2)</f>
        <v>0</v>
      </c>
      <c r="BL173" s="16" t="s">
        <v>120</v>
      </c>
      <c r="BM173" s="226" t="s">
        <v>200</v>
      </c>
    </row>
    <row r="174" s="13" customFormat="1">
      <c r="A174" s="13"/>
      <c r="B174" s="228"/>
      <c r="C174" s="229"/>
      <c r="D174" s="230" t="s">
        <v>122</v>
      </c>
      <c r="E174" s="231" t="s">
        <v>1</v>
      </c>
      <c r="F174" s="232" t="s">
        <v>123</v>
      </c>
      <c r="G174" s="229"/>
      <c r="H174" s="233">
        <v>572</v>
      </c>
      <c r="I174" s="234"/>
      <c r="J174" s="229"/>
      <c r="K174" s="229"/>
      <c r="L174" s="235"/>
      <c r="M174" s="236"/>
      <c r="N174" s="237"/>
      <c r="O174" s="237"/>
      <c r="P174" s="237"/>
      <c r="Q174" s="237"/>
      <c r="R174" s="237"/>
      <c r="S174" s="237"/>
      <c r="T174" s="238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9" t="s">
        <v>122</v>
      </c>
      <c r="AU174" s="239" t="s">
        <v>82</v>
      </c>
      <c r="AV174" s="13" t="s">
        <v>82</v>
      </c>
      <c r="AW174" s="13" t="s">
        <v>30</v>
      </c>
      <c r="AX174" s="13" t="s">
        <v>73</v>
      </c>
      <c r="AY174" s="239" t="s">
        <v>114</v>
      </c>
    </row>
    <row r="175" s="13" customFormat="1">
      <c r="A175" s="13"/>
      <c r="B175" s="228"/>
      <c r="C175" s="229"/>
      <c r="D175" s="230" t="s">
        <v>122</v>
      </c>
      <c r="E175" s="231" t="s">
        <v>1</v>
      </c>
      <c r="F175" s="232" t="s">
        <v>124</v>
      </c>
      <c r="G175" s="229"/>
      <c r="H175" s="233">
        <v>720</v>
      </c>
      <c r="I175" s="234"/>
      <c r="J175" s="229"/>
      <c r="K175" s="229"/>
      <c r="L175" s="235"/>
      <c r="M175" s="236"/>
      <c r="N175" s="237"/>
      <c r="O175" s="237"/>
      <c r="P175" s="237"/>
      <c r="Q175" s="237"/>
      <c r="R175" s="237"/>
      <c r="S175" s="237"/>
      <c r="T175" s="238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9" t="s">
        <v>122</v>
      </c>
      <c r="AU175" s="239" t="s">
        <v>82</v>
      </c>
      <c r="AV175" s="13" t="s">
        <v>82</v>
      </c>
      <c r="AW175" s="13" t="s">
        <v>30</v>
      </c>
      <c r="AX175" s="13" t="s">
        <v>73</v>
      </c>
      <c r="AY175" s="239" t="s">
        <v>114</v>
      </c>
    </row>
    <row r="176" s="13" customFormat="1">
      <c r="A176" s="13"/>
      <c r="B176" s="228"/>
      <c r="C176" s="229"/>
      <c r="D176" s="230" t="s">
        <v>122</v>
      </c>
      <c r="E176" s="231" t="s">
        <v>1</v>
      </c>
      <c r="F176" s="232" t="s">
        <v>125</v>
      </c>
      <c r="G176" s="229"/>
      <c r="H176" s="233">
        <v>104</v>
      </c>
      <c r="I176" s="234"/>
      <c r="J176" s="229"/>
      <c r="K176" s="229"/>
      <c r="L176" s="235"/>
      <c r="M176" s="236"/>
      <c r="N176" s="237"/>
      <c r="O176" s="237"/>
      <c r="P176" s="237"/>
      <c r="Q176" s="237"/>
      <c r="R176" s="237"/>
      <c r="S176" s="237"/>
      <c r="T176" s="238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9" t="s">
        <v>122</v>
      </c>
      <c r="AU176" s="239" t="s">
        <v>82</v>
      </c>
      <c r="AV176" s="13" t="s">
        <v>82</v>
      </c>
      <c r="AW176" s="13" t="s">
        <v>30</v>
      </c>
      <c r="AX176" s="13" t="s">
        <v>73</v>
      </c>
      <c r="AY176" s="239" t="s">
        <v>114</v>
      </c>
    </row>
    <row r="177" s="14" customFormat="1">
      <c r="A177" s="14"/>
      <c r="B177" s="240"/>
      <c r="C177" s="241"/>
      <c r="D177" s="230" t="s">
        <v>122</v>
      </c>
      <c r="E177" s="242" t="s">
        <v>1</v>
      </c>
      <c r="F177" s="243" t="s">
        <v>126</v>
      </c>
      <c r="G177" s="241"/>
      <c r="H177" s="244">
        <v>1396</v>
      </c>
      <c r="I177" s="245"/>
      <c r="J177" s="241"/>
      <c r="K177" s="241"/>
      <c r="L177" s="246"/>
      <c r="M177" s="247"/>
      <c r="N177" s="248"/>
      <c r="O177" s="248"/>
      <c r="P177" s="248"/>
      <c r="Q177" s="248"/>
      <c r="R177" s="248"/>
      <c r="S177" s="248"/>
      <c r="T177" s="249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0" t="s">
        <v>122</v>
      </c>
      <c r="AU177" s="250" t="s">
        <v>82</v>
      </c>
      <c r="AV177" s="14" t="s">
        <v>120</v>
      </c>
      <c r="AW177" s="14" t="s">
        <v>30</v>
      </c>
      <c r="AX177" s="14" t="s">
        <v>78</v>
      </c>
      <c r="AY177" s="250" t="s">
        <v>114</v>
      </c>
    </row>
    <row r="178" s="13" customFormat="1">
      <c r="A178" s="13"/>
      <c r="B178" s="228"/>
      <c r="C178" s="229"/>
      <c r="D178" s="230" t="s">
        <v>122</v>
      </c>
      <c r="E178" s="229"/>
      <c r="F178" s="232" t="s">
        <v>201</v>
      </c>
      <c r="G178" s="229"/>
      <c r="H178" s="233">
        <v>69.799999999999997</v>
      </c>
      <c r="I178" s="234"/>
      <c r="J178" s="229"/>
      <c r="K178" s="229"/>
      <c r="L178" s="235"/>
      <c r="M178" s="236"/>
      <c r="N178" s="237"/>
      <c r="O178" s="237"/>
      <c r="P178" s="237"/>
      <c r="Q178" s="237"/>
      <c r="R178" s="237"/>
      <c r="S178" s="237"/>
      <c r="T178" s="23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9" t="s">
        <v>122</v>
      </c>
      <c r="AU178" s="239" t="s">
        <v>82</v>
      </c>
      <c r="AV178" s="13" t="s">
        <v>82</v>
      </c>
      <c r="AW178" s="13" t="s">
        <v>4</v>
      </c>
      <c r="AX178" s="13" t="s">
        <v>78</v>
      </c>
      <c r="AY178" s="239" t="s">
        <v>114</v>
      </c>
    </row>
    <row r="179" s="2" customFormat="1" ht="24.15" customHeight="1">
      <c r="A179" s="37"/>
      <c r="B179" s="38"/>
      <c r="C179" s="214" t="s">
        <v>202</v>
      </c>
      <c r="D179" s="214" t="s">
        <v>116</v>
      </c>
      <c r="E179" s="215" t="s">
        <v>203</v>
      </c>
      <c r="F179" s="216" t="s">
        <v>204</v>
      </c>
      <c r="G179" s="217" t="s">
        <v>119</v>
      </c>
      <c r="H179" s="218">
        <v>430.14999999999998</v>
      </c>
      <c r="I179" s="219"/>
      <c r="J179" s="220">
        <f>ROUND(I179*H179,2)</f>
        <v>0</v>
      </c>
      <c r="K179" s="221"/>
      <c r="L179" s="43"/>
      <c r="M179" s="222" t="s">
        <v>1</v>
      </c>
      <c r="N179" s="223" t="s">
        <v>38</v>
      </c>
      <c r="O179" s="90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6" t="s">
        <v>120</v>
      </c>
      <c r="AT179" s="226" t="s">
        <v>116</v>
      </c>
      <c r="AU179" s="226" t="s">
        <v>82</v>
      </c>
      <c r="AY179" s="16" t="s">
        <v>114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6" t="s">
        <v>78</v>
      </c>
      <c r="BK179" s="227">
        <f>ROUND(I179*H179,2)</f>
        <v>0</v>
      </c>
      <c r="BL179" s="16" t="s">
        <v>120</v>
      </c>
      <c r="BM179" s="226" t="s">
        <v>205</v>
      </c>
    </row>
    <row r="180" s="13" customFormat="1">
      <c r="A180" s="13"/>
      <c r="B180" s="228"/>
      <c r="C180" s="229"/>
      <c r="D180" s="230" t="s">
        <v>122</v>
      </c>
      <c r="E180" s="231" t="s">
        <v>1</v>
      </c>
      <c r="F180" s="232" t="s">
        <v>206</v>
      </c>
      <c r="G180" s="229"/>
      <c r="H180" s="233">
        <v>141.75</v>
      </c>
      <c r="I180" s="234"/>
      <c r="J180" s="229"/>
      <c r="K180" s="229"/>
      <c r="L180" s="235"/>
      <c r="M180" s="236"/>
      <c r="N180" s="237"/>
      <c r="O180" s="237"/>
      <c r="P180" s="237"/>
      <c r="Q180" s="237"/>
      <c r="R180" s="237"/>
      <c r="S180" s="237"/>
      <c r="T180" s="23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9" t="s">
        <v>122</v>
      </c>
      <c r="AU180" s="239" t="s">
        <v>82</v>
      </c>
      <c r="AV180" s="13" t="s">
        <v>82</v>
      </c>
      <c r="AW180" s="13" t="s">
        <v>30</v>
      </c>
      <c r="AX180" s="13" t="s">
        <v>73</v>
      </c>
      <c r="AY180" s="239" t="s">
        <v>114</v>
      </c>
    </row>
    <row r="181" s="13" customFormat="1">
      <c r="A181" s="13"/>
      <c r="B181" s="228"/>
      <c r="C181" s="229"/>
      <c r="D181" s="230" t="s">
        <v>122</v>
      </c>
      <c r="E181" s="231" t="s">
        <v>1</v>
      </c>
      <c r="F181" s="232" t="s">
        <v>207</v>
      </c>
      <c r="G181" s="229"/>
      <c r="H181" s="233">
        <v>252</v>
      </c>
      <c r="I181" s="234"/>
      <c r="J181" s="229"/>
      <c r="K181" s="229"/>
      <c r="L181" s="235"/>
      <c r="M181" s="236"/>
      <c r="N181" s="237"/>
      <c r="O181" s="237"/>
      <c r="P181" s="237"/>
      <c r="Q181" s="237"/>
      <c r="R181" s="237"/>
      <c r="S181" s="237"/>
      <c r="T181" s="238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9" t="s">
        <v>122</v>
      </c>
      <c r="AU181" s="239" t="s">
        <v>82</v>
      </c>
      <c r="AV181" s="13" t="s">
        <v>82</v>
      </c>
      <c r="AW181" s="13" t="s">
        <v>30</v>
      </c>
      <c r="AX181" s="13" t="s">
        <v>73</v>
      </c>
      <c r="AY181" s="239" t="s">
        <v>114</v>
      </c>
    </row>
    <row r="182" s="13" customFormat="1">
      <c r="A182" s="13"/>
      <c r="B182" s="228"/>
      <c r="C182" s="229"/>
      <c r="D182" s="230" t="s">
        <v>122</v>
      </c>
      <c r="E182" s="231" t="s">
        <v>1</v>
      </c>
      <c r="F182" s="232" t="s">
        <v>208</v>
      </c>
      <c r="G182" s="229"/>
      <c r="H182" s="233">
        <v>36.399999999999999</v>
      </c>
      <c r="I182" s="234"/>
      <c r="J182" s="229"/>
      <c r="K182" s="229"/>
      <c r="L182" s="235"/>
      <c r="M182" s="236"/>
      <c r="N182" s="237"/>
      <c r="O182" s="237"/>
      <c r="P182" s="237"/>
      <c r="Q182" s="237"/>
      <c r="R182" s="237"/>
      <c r="S182" s="237"/>
      <c r="T182" s="23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9" t="s">
        <v>122</v>
      </c>
      <c r="AU182" s="239" t="s">
        <v>82</v>
      </c>
      <c r="AV182" s="13" t="s">
        <v>82</v>
      </c>
      <c r="AW182" s="13" t="s">
        <v>30</v>
      </c>
      <c r="AX182" s="13" t="s">
        <v>73</v>
      </c>
      <c r="AY182" s="239" t="s">
        <v>114</v>
      </c>
    </row>
    <row r="183" s="14" customFormat="1">
      <c r="A183" s="14"/>
      <c r="B183" s="240"/>
      <c r="C183" s="241"/>
      <c r="D183" s="230" t="s">
        <v>122</v>
      </c>
      <c r="E183" s="242" t="s">
        <v>1</v>
      </c>
      <c r="F183" s="243" t="s">
        <v>126</v>
      </c>
      <c r="G183" s="241"/>
      <c r="H183" s="244">
        <v>430.14999999999998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0" t="s">
        <v>122</v>
      </c>
      <c r="AU183" s="250" t="s">
        <v>82</v>
      </c>
      <c r="AV183" s="14" t="s">
        <v>120</v>
      </c>
      <c r="AW183" s="14" t="s">
        <v>30</v>
      </c>
      <c r="AX183" s="14" t="s">
        <v>78</v>
      </c>
      <c r="AY183" s="250" t="s">
        <v>114</v>
      </c>
    </row>
    <row r="184" s="12" customFormat="1" ht="22.8" customHeight="1">
      <c r="A184" s="12"/>
      <c r="B184" s="198"/>
      <c r="C184" s="199"/>
      <c r="D184" s="200" t="s">
        <v>72</v>
      </c>
      <c r="E184" s="212" t="s">
        <v>140</v>
      </c>
      <c r="F184" s="212" t="s">
        <v>209</v>
      </c>
      <c r="G184" s="199"/>
      <c r="H184" s="199"/>
      <c r="I184" s="202"/>
      <c r="J184" s="213">
        <f>BK184</f>
        <v>0</v>
      </c>
      <c r="K184" s="199"/>
      <c r="L184" s="204"/>
      <c r="M184" s="205"/>
      <c r="N184" s="206"/>
      <c r="O184" s="206"/>
      <c r="P184" s="207">
        <f>SUM(P185:P217)</f>
        <v>0</v>
      </c>
      <c r="Q184" s="206"/>
      <c r="R184" s="207">
        <f>SUM(R185:R217)</f>
        <v>283.24349000000001</v>
      </c>
      <c r="S184" s="206"/>
      <c r="T184" s="208">
        <f>SUM(T185:T217)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9" t="s">
        <v>78</v>
      </c>
      <c r="AT184" s="210" t="s">
        <v>72</v>
      </c>
      <c r="AU184" s="210" t="s">
        <v>78</v>
      </c>
      <c r="AY184" s="209" t="s">
        <v>114</v>
      </c>
      <c r="BK184" s="211">
        <f>SUM(BK185:BK217)</f>
        <v>0</v>
      </c>
    </row>
    <row r="185" s="2" customFormat="1" ht="21.75" customHeight="1">
      <c r="A185" s="37"/>
      <c r="B185" s="38"/>
      <c r="C185" s="214" t="s">
        <v>210</v>
      </c>
      <c r="D185" s="214" t="s">
        <v>116</v>
      </c>
      <c r="E185" s="215" t="s">
        <v>211</v>
      </c>
      <c r="F185" s="216" t="s">
        <v>212</v>
      </c>
      <c r="G185" s="217" t="s">
        <v>119</v>
      </c>
      <c r="H185" s="218">
        <v>2</v>
      </c>
      <c r="I185" s="219"/>
      <c r="J185" s="220">
        <f>ROUND(I185*H185,2)</f>
        <v>0</v>
      </c>
      <c r="K185" s="221"/>
      <c r="L185" s="43"/>
      <c r="M185" s="222" t="s">
        <v>1</v>
      </c>
      <c r="N185" s="223" t="s">
        <v>38</v>
      </c>
      <c r="O185" s="90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6" t="s">
        <v>120</v>
      </c>
      <c r="AT185" s="226" t="s">
        <v>116</v>
      </c>
      <c r="AU185" s="226" t="s">
        <v>82</v>
      </c>
      <c r="AY185" s="16" t="s">
        <v>114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6" t="s">
        <v>78</v>
      </c>
      <c r="BK185" s="227">
        <f>ROUND(I185*H185,2)</f>
        <v>0</v>
      </c>
      <c r="BL185" s="16" t="s">
        <v>120</v>
      </c>
      <c r="BM185" s="226" t="s">
        <v>213</v>
      </c>
    </row>
    <row r="186" s="13" customFormat="1">
      <c r="A186" s="13"/>
      <c r="B186" s="228"/>
      <c r="C186" s="229"/>
      <c r="D186" s="230" t="s">
        <v>122</v>
      </c>
      <c r="E186" s="231" t="s">
        <v>1</v>
      </c>
      <c r="F186" s="232" t="s">
        <v>214</v>
      </c>
      <c r="G186" s="229"/>
      <c r="H186" s="233">
        <v>2</v>
      </c>
      <c r="I186" s="234"/>
      <c r="J186" s="229"/>
      <c r="K186" s="229"/>
      <c r="L186" s="235"/>
      <c r="M186" s="236"/>
      <c r="N186" s="237"/>
      <c r="O186" s="237"/>
      <c r="P186" s="237"/>
      <c r="Q186" s="237"/>
      <c r="R186" s="237"/>
      <c r="S186" s="237"/>
      <c r="T186" s="238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9" t="s">
        <v>122</v>
      </c>
      <c r="AU186" s="239" t="s">
        <v>82</v>
      </c>
      <c r="AV186" s="13" t="s">
        <v>82</v>
      </c>
      <c r="AW186" s="13" t="s">
        <v>30</v>
      </c>
      <c r="AX186" s="13" t="s">
        <v>78</v>
      </c>
      <c r="AY186" s="239" t="s">
        <v>114</v>
      </c>
    </row>
    <row r="187" s="2" customFormat="1" ht="33" customHeight="1">
      <c r="A187" s="37"/>
      <c r="B187" s="38"/>
      <c r="C187" s="214" t="s">
        <v>215</v>
      </c>
      <c r="D187" s="214" t="s">
        <v>116</v>
      </c>
      <c r="E187" s="215" t="s">
        <v>216</v>
      </c>
      <c r="F187" s="216" t="s">
        <v>217</v>
      </c>
      <c r="G187" s="217" t="s">
        <v>119</v>
      </c>
      <c r="H187" s="218">
        <v>16</v>
      </c>
      <c r="I187" s="219"/>
      <c r="J187" s="220">
        <f>ROUND(I187*H187,2)</f>
        <v>0</v>
      </c>
      <c r="K187" s="221"/>
      <c r="L187" s="43"/>
      <c r="M187" s="222" t="s">
        <v>1</v>
      </c>
      <c r="N187" s="223" t="s">
        <v>38</v>
      </c>
      <c r="O187" s="90"/>
      <c r="P187" s="224">
        <f>O187*H187</f>
        <v>0</v>
      </c>
      <c r="Q187" s="224">
        <v>0.059089999999999997</v>
      </c>
      <c r="R187" s="224">
        <f>Q187*H187</f>
        <v>0.94543999999999995</v>
      </c>
      <c r="S187" s="224">
        <v>0</v>
      </c>
      <c r="T187" s="225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6" t="s">
        <v>120</v>
      </c>
      <c r="AT187" s="226" t="s">
        <v>116</v>
      </c>
      <c r="AU187" s="226" t="s">
        <v>82</v>
      </c>
      <c r="AY187" s="16" t="s">
        <v>114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6" t="s">
        <v>78</v>
      </c>
      <c r="BK187" s="227">
        <f>ROUND(I187*H187,2)</f>
        <v>0</v>
      </c>
      <c r="BL187" s="16" t="s">
        <v>120</v>
      </c>
      <c r="BM187" s="226" t="s">
        <v>218</v>
      </c>
    </row>
    <row r="188" s="13" customFormat="1">
      <c r="A188" s="13"/>
      <c r="B188" s="228"/>
      <c r="C188" s="229"/>
      <c r="D188" s="230" t="s">
        <v>122</v>
      </c>
      <c r="E188" s="231" t="s">
        <v>1</v>
      </c>
      <c r="F188" s="232" t="s">
        <v>130</v>
      </c>
      <c r="G188" s="229"/>
      <c r="H188" s="233">
        <v>16</v>
      </c>
      <c r="I188" s="234"/>
      <c r="J188" s="229"/>
      <c r="K188" s="229"/>
      <c r="L188" s="235"/>
      <c r="M188" s="236"/>
      <c r="N188" s="237"/>
      <c r="O188" s="237"/>
      <c r="P188" s="237"/>
      <c r="Q188" s="237"/>
      <c r="R188" s="237"/>
      <c r="S188" s="237"/>
      <c r="T188" s="238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9" t="s">
        <v>122</v>
      </c>
      <c r="AU188" s="239" t="s">
        <v>82</v>
      </c>
      <c r="AV188" s="13" t="s">
        <v>82</v>
      </c>
      <c r="AW188" s="13" t="s">
        <v>30</v>
      </c>
      <c r="AX188" s="13" t="s">
        <v>78</v>
      </c>
      <c r="AY188" s="239" t="s">
        <v>114</v>
      </c>
    </row>
    <row r="189" s="2" customFormat="1" ht="24.15" customHeight="1">
      <c r="A189" s="37"/>
      <c r="B189" s="38"/>
      <c r="C189" s="214" t="s">
        <v>219</v>
      </c>
      <c r="D189" s="214" t="s">
        <v>116</v>
      </c>
      <c r="E189" s="215" t="s">
        <v>220</v>
      </c>
      <c r="F189" s="216" t="s">
        <v>221</v>
      </c>
      <c r="G189" s="217" t="s">
        <v>119</v>
      </c>
      <c r="H189" s="218">
        <v>186.34999999999999</v>
      </c>
      <c r="I189" s="219"/>
      <c r="J189" s="220">
        <f>ROUND(I189*H189,2)</f>
        <v>0</v>
      </c>
      <c r="K189" s="221"/>
      <c r="L189" s="43"/>
      <c r="M189" s="222" t="s">
        <v>1</v>
      </c>
      <c r="N189" s="223" t="s">
        <v>38</v>
      </c>
      <c r="O189" s="90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6" t="s">
        <v>120</v>
      </c>
      <c r="AT189" s="226" t="s">
        <v>116</v>
      </c>
      <c r="AU189" s="226" t="s">
        <v>82</v>
      </c>
      <c r="AY189" s="16" t="s">
        <v>114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6" t="s">
        <v>78</v>
      </c>
      <c r="BK189" s="227">
        <f>ROUND(I189*H189,2)</f>
        <v>0</v>
      </c>
      <c r="BL189" s="16" t="s">
        <v>120</v>
      </c>
      <c r="BM189" s="226" t="s">
        <v>222</v>
      </c>
    </row>
    <row r="190" s="13" customFormat="1">
      <c r="A190" s="13"/>
      <c r="B190" s="228"/>
      <c r="C190" s="229"/>
      <c r="D190" s="230" t="s">
        <v>122</v>
      </c>
      <c r="E190" s="231" t="s">
        <v>1</v>
      </c>
      <c r="F190" s="232" t="s">
        <v>223</v>
      </c>
      <c r="G190" s="229"/>
      <c r="H190" s="233">
        <v>60.75</v>
      </c>
      <c r="I190" s="234"/>
      <c r="J190" s="229"/>
      <c r="K190" s="229"/>
      <c r="L190" s="235"/>
      <c r="M190" s="236"/>
      <c r="N190" s="237"/>
      <c r="O190" s="237"/>
      <c r="P190" s="237"/>
      <c r="Q190" s="237"/>
      <c r="R190" s="237"/>
      <c r="S190" s="237"/>
      <c r="T190" s="238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9" t="s">
        <v>122</v>
      </c>
      <c r="AU190" s="239" t="s">
        <v>82</v>
      </c>
      <c r="AV190" s="13" t="s">
        <v>82</v>
      </c>
      <c r="AW190" s="13" t="s">
        <v>30</v>
      </c>
      <c r="AX190" s="13" t="s">
        <v>73</v>
      </c>
      <c r="AY190" s="239" t="s">
        <v>114</v>
      </c>
    </row>
    <row r="191" s="13" customFormat="1">
      <c r="A191" s="13"/>
      <c r="B191" s="228"/>
      <c r="C191" s="229"/>
      <c r="D191" s="230" t="s">
        <v>122</v>
      </c>
      <c r="E191" s="231" t="s">
        <v>1</v>
      </c>
      <c r="F191" s="232" t="s">
        <v>214</v>
      </c>
      <c r="G191" s="229"/>
      <c r="H191" s="233">
        <v>2</v>
      </c>
      <c r="I191" s="234"/>
      <c r="J191" s="229"/>
      <c r="K191" s="229"/>
      <c r="L191" s="235"/>
      <c r="M191" s="236"/>
      <c r="N191" s="237"/>
      <c r="O191" s="237"/>
      <c r="P191" s="237"/>
      <c r="Q191" s="237"/>
      <c r="R191" s="237"/>
      <c r="S191" s="237"/>
      <c r="T191" s="238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9" t="s">
        <v>122</v>
      </c>
      <c r="AU191" s="239" t="s">
        <v>82</v>
      </c>
      <c r="AV191" s="13" t="s">
        <v>82</v>
      </c>
      <c r="AW191" s="13" t="s">
        <v>30</v>
      </c>
      <c r="AX191" s="13" t="s">
        <v>73</v>
      </c>
      <c r="AY191" s="239" t="s">
        <v>114</v>
      </c>
    </row>
    <row r="192" s="13" customFormat="1">
      <c r="A192" s="13"/>
      <c r="B192" s="228"/>
      <c r="C192" s="229"/>
      <c r="D192" s="230" t="s">
        <v>122</v>
      </c>
      <c r="E192" s="231" t="s">
        <v>1</v>
      </c>
      <c r="F192" s="232" t="s">
        <v>224</v>
      </c>
      <c r="G192" s="229"/>
      <c r="H192" s="233">
        <v>108</v>
      </c>
      <c r="I192" s="234"/>
      <c r="J192" s="229"/>
      <c r="K192" s="229"/>
      <c r="L192" s="235"/>
      <c r="M192" s="236"/>
      <c r="N192" s="237"/>
      <c r="O192" s="237"/>
      <c r="P192" s="237"/>
      <c r="Q192" s="237"/>
      <c r="R192" s="237"/>
      <c r="S192" s="237"/>
      <c r="T192" s="238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9" t="s">
        <v>122</v>
      </c>
      <c r="AU192" s="239" t="s">
        <v>82</v>
      </c>
      <c r="AV192" s="13" t="s">
        <v>82</v>
      </c>
      <c r="AW192" s="13" t="s">
        <v>30</v>
      </c>
      <c r="AX192" s="13" t="s">
        <v>73</v>
      </c>
      <c r="AY192" s="239" t="s">
        <v>114</v>
      </c>
    </row>
    <row r="193" s="13" customFormat="1">
      <c r="A193" s="13"/>
      <c r="B193" s="228"/>
      <c r="C193" s="229"/>
      <c r="D193" s="230" t="s">
        <v>122</v>
      </c>
      <c r="E193" s="231" t="s">
        <v>1</v>
      </c>
      <c r="F193" s="232" t="s">
        <v>225</v>
      </c>
      <c r="G193" s="229"/>
      <c r="H193" s="233">
        <v>15.6</v>
      </c>
      <c r="I193" s="234"/>
      <c r="J193" s="229"/>
      <c r="K193" s="229"/>
      <c r="L193" s="235"/>
      <c r="M193" s="236"/>
      <c r="N193" s="237"/>
      <c r="O193" s="237"/>
      <c r="P193" s="237"/>
      <c r="Q193" s="237"/>
      <c r="R193" s="237"/>
      <c r="S193" s="237"/>
      <c r="T193" s="238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9" t="s">
        <v>122</v>
      </c>
      <c r="AU193" s="239" t="s">
        <v>82</v>
      </c>
      <c r="AV193" s="13" t="s">
        <v>82</v>
      </c>
      <c r="AW193" s="13" t="s">
        <v>30</v>
      </c>
      <c r="AX193" s="13" t="s">
        <v>73</v>
      </c>
      <c r="AY193" s="239" t="s">
        <v>114</v>
      </c>
    </row>
    <row r="194" s="14" customFormat="1">
      <c r="A194" s="14"/>
      <c r="B194" s="240"/>
      <c r="C194" s="241"/>
      <c r="D194" s="230" t="s">
        <v>122</v>
      </c>
      <c r="E194" s="242" t="s">
        <v>1</v>
      </c>
      <c r="F194" s="243" t="s">
        <v>126</v>
      </c>
      <c r="G194" s="241"/>
      <c r="H194" s="244">
        <v>186.34999999999999</v>
      </c>
      <c r="I194" s="245"/>
      <c r="J194" s="241"/>
      <c r="K194" s="241"/>
      <c r="L194" s="246"/>
      <c r="M194" s="247"/>
      <c r="N194" s="248"/>
      <c r="O194" s="248"/>
      <c r="P194" s="248"/>
      <c r="Q194" s="248"/>
      <c r="R194" s="248"/>
      <c r="S194" s="248"/>
      <c r="T194" s="249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0" t="s">
        <v>122</v>
      </c>
      <c r="AU194" s="250" t="s">
        <v>82</v>
      </c>
      <c r="AV194" s="14" t="s">
        <v>120</v>
      </c>
      <c r="AW194" s="14" t="s">
        <v>30</v>
      </c>
      <c r="AX194" s="14" t="s">
        <v>78</v>
      </c>
      <c r="AY194" s="250" t="s">
        <v>114</v>
      </c>
    </row>
    <row r="195" s="2" customFormat="1" ht="16.5" customHeight="1">
      <c r="A195" s="37"/>
      <c r="B195" s="38"/>
      <c r="C195" s="214" t="s">
        <v>226</v>
      </c>
      <c r="D195" s="214" t="s">
        <v>116</v>
      </c>
      <c r="E195" s="215" t="s">
        <v>227</v>
      </c>
      <c r="F195" s="216" t="s">
        <v>228</v>
      </c>
      <c r="G195" s="217" t="s">
        <v>119</v>
      </c>
      <c r="H195" s="218">
        <v>615</v>
      </c>
      <c r="I195" s="219"/>
      <c r="J195" s="220">
        <f>ROUND(I195*H195,2)</f>
        <v>0</v>
      </c>
      <c r="K195" s="221"/>
      <c r="L195" s="43"/>
      <c r="M195" s="222" t="s">
        <v>1</v>
      </c>
      <c r="N195" s="223" t="s">
        <v>38</v>
      </c>
      <c r="O195" s="90"/>
      <c r="P195" s="224">
        <f>O195*H195</f>
        <v>0</v>
      </c>
      <c r="Q195" s="224">
        <v>0.34499999999999997</v>
      </c>
      <c r="R195" s="224">
        <f>Q195*H195</f>
        <v>212.17499999999998</v>
      </c>
      <c r="S195" s="224">
        <v>0</v>
      </c>
      <c r="T195" s="225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26" t="s">
        <v>120</v>
      </c>
      <c r="AT195" s="226" t="s">
        <v>116</v>
      </c>
      <c r="AU195" s="226" t="s">
        <v>82</v>
      </c>
      <c r="AY195" s="16" t="s">
        <v>114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6" t="s">
        <v>78</v>
      </c>
      <c r="BK195" s="227">
        <f>ROUND(I195*H195,2)</f>
        <v>0</v>
      </c>
      <c r="BL195" s="16" t="s">
        <v>120</v>
      </c>
      <c r="BM195" s="226" t="s">
        <v>229</v>
      </c>
    </row>
    <row r="196" s="13" customFormat="1">
      <c r="A196" s="13"/>
      <c r="B196" s="228"/>
      <c r="C196" s="229"/>
      <c r="D196" s="230" t="s">
        <v>122</v>
      </c>
      <c r="E196" s="231" t="s">
        <v>1</v>
      </c>
      <c r="F196" s="232" t="s">
        <v>230</v>
      </c>
      <c r="G196" s="229"/>
      <c r="H196" s="233">
        <v>615</v>
      </c>
      <c r="I196" s="234"/>
      <c r="J196" s="229"/>
      <c r="K196" s="229"/>
      <c r="L196" s="235"/>
      <c r="M196" s="236"/>
      <c r="N196" s="237"/>
      <c r="O196" s="237"/>
      <c r="P196" s="237"/>
      <c r="Q196" s="237"/>
      <c r="R196" s="237"/>
      <c r="S196" s="237"/>
      <c r="T196" s="238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9" t="s">
        <v>122</v>
      </c>
      <c r="AU196" s="239" t="s">
        <v>82</v>
      </c>
      <c r="AV196" s="13" t="s">
        <v>82</v>
      </c>
      <c r="AW196" s="13" t="s">
        <v>30</v>
      </c>
      <c r="AX196" s="13" t="s">
        <v>78</v>
      </c>
      <c r="AY196" s="239" t="s">
        <v>114</v>
      </c>
    </row>
    <row r="197" s="2" customFormat="1" ht="33" customHeight="1">
      <c r="A197" s="37"/>
      <c r="B197" s="38"/>
      <c r="C197" s="214" t="s">
        <v>7</v>
      </c>
      <c r="D197" s="214" t="s">
        <v>116</v>
      </c>
      <c r="E197" s="215" t="s">
        <v>231</v>
      </c>
      <c r="F197" s="216" t="s">
        <v>232</v>
      </c>
      <c r="G197" s="217" t="s">
        <v>119</v>
      </c>
      <c r="H197" s="218">
        <v>395</v>
      </c>
      <c r="I197" s="219"/>
      <c r="J197" s="220">
        <f>ROUND(I197*H197,2)</f>
        <v>0</v>
      </c>
      <c r="K197" s="221"/>
      <c r="L197" s="43"/>
      <c r="M197" s="222" t="s">
        <v>1</v>
      </c>
      <c r="N197" s="223" t="s">
        <v>38</v>
      </c>
      <c r="O197" s="90"/>
      <c r="P197" s="224">
        <f>O197*H197</f>
        <v>0</v>
      </c>
      <c r="Q197" s="224">
        <v>0.16794999999999999</v>
      </c>
      <c r="R197" s="224">
        <f>Q197*H197</f>
        <v>66.340249999999998</v>
      </c>
      <c r="S197" s="224">
        <v>0</v>
      </c>
      <c r="T197" s="225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26" t="s">
        <v>120</v>
      </c>
      <c r="AT197" s="226" t="s">
        <v>116</v>
      </c>
      <c r="AU197" s="226" t="s">
        <v>82</v>
      </c>
      <c r="AY197" s="16" t="s">
        <v>114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6" t="s">
        <v>78</v>
      </c>
      <c r="BK197" s="227">
        <f>ROUND(I197*H197,2)</f>
        <v>0</v>
      </c>
      <c r="BL197" s="16" t="s">
        <v>120</v>
      </c>
      <c r="BM197" s="226" t="s">
        <v>233</v>
      </c>
    </row>
    <row r="198" s="13" customFormat="1">
      <c r="A198" s="13"/>
      <c r="B198" s="228"/>
      <c r="C198" s="229"/>
      <c r="D198" s="230" t="s">
        <v>122</v>
      </c>
      <c r="E198" s="231" t="s">
        <v>1</v>
      </c>
      <c r="F198" s="232" t="s">
        <v>234</v>
      </c>
      <c r="G198" s="229"/>
      <c r="H198" s="233">
        <v>395</v>
      </c>
      <c r="I198" s="234"/>
      <c r="J198" s="229"/>
      <c r="K198" s="229"/>
      <c r="L198" s="235"/>
      <c r="M198" s="236"/>
      <c r="N198" s="237"/>
      <c r="O198" s="237"/>
      <c r="P198" s="237"/>
      <c r="Q198" s="237"/>
      <c r="R198" s="237"/>
      <c r="S198" s="237"/>
      <c r="T198" s="23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9" t="s">
        <v>122</v>
      </c>
      <c r="AU198" s="239" t="s">
        <v>82</v>
      </c>
      <c r="AV198" s="13" t="s">
        <v>82</v>
      </c>
      <c r="AW198" s="13" t="s">
        <v>30</v>
      </c>
      <c r="AX198" s="13" t="s">
        <v>78</v>
      </c>
      <c r="AY198" s="239" t="s">
        <v>114</v>
      </c>
    </row>
    <row r="199" s="2" customFormat="1" ht="24.15" customHeight="1">
      <c r="A199" s="37"/>
      <c r="B199" s="38"/>
      <c r="C199" s="214" t="s">
        <v>235</v>
      </c>
      <c r="D199" s="214" t="s">
        <v>116</v>
      </c>
      <c r="E199" s="215" t="s">
        <v>236</v>
      </c>
      <c r="F199" s="216" t="s">
        <v>237</v>
      </c>
      <c r="G199" s="217" t="s">
        <v>119</v>
      </c>
      <c r="H199" s="218">
        <v>3950</v>
      </c>
      <c r="I199" s="219"/>
      <c r="J199" s="220">
        <f>ROUND(I199*H199,2)</f>
        <v>0</v>
      </c>
      <c r="K199" s="221"/>
      <c r="L199" s="43"/>
      <c r="M199" s="222" t="s">
        <v>1</v>
      </c>
      <c r="N199" s="223" t="s">
        <v>38</v>
      </c>
      <c r="O199" s="90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26" t="s">
        <v>120</v>
      </c>
      <c r="AT199" s="226" t="s">
        <v>116</v>
      </c>
      <c r="AU199" s="226" t="s">
        <v>82</v>
      </c>
      <c r="AY199" s="16" t="s">
        <v>114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6" t="s">
        <v>78</v>
      </c>
      <c r="BK199" s="227">
        <f>ROUND(I199*H199,2)</f>
        <v>0</v>
      </c>
      <c r="BL199" s="16" t="s">
        <v>120</v>
      </c>
      <c r="BM199" s="226" t="s">
        <v>238</v>
      </c>
    </row>
    <row r="200" s="13" customFormat="1">
      <c r="A200" s="13"/>
      <c r="B200" s="228"/>
      <c r="C200" s="229"/>
      <c r="D200" s="230" t="s">
        <v>122</v>
      </c>
      <c r="E200" s="231" t="s">
        <v>1</v>
      </c>
      <c r="F200" s="232" t="s">
        <v>149</v>
      </c>
      <c r="G200" s="229"/>
      <c r="H200" s="233">
        <v>1278</v>
      </c>
      <c r="I200" s="234"/>
      <c r="J200" s="229"/>
      <c r="K200" s="229"/>
      <c r="L200" s="235"/>
      <c r="M200" s="236"/>
      <c r="N200" s="237"/>
      <c r="O200" s="237"/>
      <c r="P200" s="237"/>
      <c r="Q200" s="237"/>
      <c r="R200" s="237"/>
      <c r="S200" s="237"/>
      <c r="T200" s="23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9" t="s">
        <v>122</v>
      </c>
      <c r="AU200" s="239" t="s">
        <v>82</v>
      </c>
      <c r="AV200" s="13" t="s">
        <v>82</v>
      </c>
      <c r="AW200" s="13" t="s">
        <v>30</v>
      </c>
      <c r="AX200" s="13" t="s">
        <v>73</v>
      </c>
      <c r="AY200" s="239" t="s">
        <v>114</v>
      </c>
    </row>
    <row r="201" s="13" customFormat="1">
      <c r="A201" s="13"/>
      <c r="B201" s="228"/>
      <c r="C201" s="229"/>
      <c r="D201" s="230" t="s">
        <v>122</v>
      </c>
      <c r="E201" s="231" t="s">
        <v>1</v>
      </c>
      <c r="F201" s="232" t="s">
        <v>239</v>
      </c>
      <c r="G201" s="229"/>
      <c r="H201" s="233">
        <v>2160</v>
      </c>
      <c r="I201" s="234"/>
      <c r="J201" s="229"/>
      <c r="K201" s="229"/>
      <c r="L201" s="235"/>
      <c r="M201" s="236"/>
      <c r="N201" s="237"/>
      <c r="O201" s="237"/>
      <c r="P201" s="237"/>
      <c r="Q201" s="237"/>
      <c r="R201" s="237"/>
      <c r="S201" s="237"/>
      <c r="T201" s="238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9" t="s">
        <v>122</v>
      </c>
      <c r="AU201" s="239" t="s">
        <v>82</v>
      </c>
      <c r="AV201" s="13" t="s">
        <v>82</v>
      </c>
      <c r="AW201" s="13" t="s">
        <v>30</v>
      </c>
      <c r="AX201" s="13" t="s">
        <v>73</v>
      </c>
      <c r="AY201" s="239" t="s">
        <v>114</v>
      </c>
    </row>
    <row r="202" s="13" customFormat="1">
      <c r="A202" s="13"/>
      <c r="B202" s="228"/>
      <c r="C202" s="229"/>
      <c r="D202" s="230" t="s">
        <v>122</v>
      </c>
      <c r="E202" s="231" t="s">
        <v>1</v>
      </c>
      <c r="F202" s="232" t="s">
        <v>150</v>
      </c>
      <c r="G202" s="229"/>
      <c r="H202" s="233">
        <v>512</v>
      </c>
      <c r="I202" s="234"/>
      <c r="J202" s="229"/>
      <c r="K202" s="229"/>
      <c r="L202" s="235"/>
      <c r="M202" s="236"/>
      <c r="N202" s="237"/>
      <c r="O202" s="237"/>
      <c r="P202" s="237"/>
      <c r="Q202" s="237"/>
      <c r="R202" s="237"/>
      <c r="S202" s="237"/>
      <c r="T202" s="238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9" t="s">
        <v>122</v>
      </c>
      <c r="AU202" s="239" t="s">
        <v>82</v>
      </c>
      <c r="AV202" s="13" t="s">
        <v>82</v>
      </c>
      <c r="AW202" s="13" t="s">
        <v>30</v>
      </c>
      <c r="AX202" s="13" t="s">
        <v>73</v>
      </c>
      <c r="AY202" s="239" t="s">
        <v>114</v>
      </c>
    </row>
    <row r="203" s="14" customFormat="1">
      <c r="A203" s="14"/>
      <c r="B203" s="240"/>
      <c r="C203" s="241"/>
      <c r="D203" s="230" t="s">
        <v>122</v>
      </c>
      <c r="E203" s="242" t="s">
        <v>1</v>
      </c>
      <c r="F203" s="243" t="s">
        <v>126</v>
      </c>
      <c r="G203" s="241"/>
      <c r="H203" s="244">
        <v>3950</v>
      </c>
      <c r="I203" s="245"/>
      <c r="J203" s="241"/>
      <c r="K203" s="241"/>
      <c r="L203" s="246"/>
      <c r="M203" s="247"/>
      <c r="N203" s="248"/>
      <c r="O203" s="248"/>
      <c r="P203" s="248"/>
      <c r="Q203" s="248"/>
      <c r="R203" s="248"/>
      <c r="S203" s="248"/>
      <c r="T203" s="249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0" t="s">
        <v>122</v>
      </c>
      <c r="AU203" s="250" t="s">
        <v>82</v>
      </c>
      <c r="AV203" s="14" t="s">
        <v>120</v>
      </c>
      <c r="AW203" s="14" t="s">
        <v>30</v>
      </c>
      <c r="AX203" s="14" t="s">
        <v>78</v>
      </c>
      <c r="AY203" s="250" t="s">
        <v>114</v>
      </c>
    </row>
    <row r="204" s="2" customFormat="1" ht="24.15" customHeight="1">
      <c r="A204" s="37"/>
      <c r="B204" s="38"/>
      <c r="C204" s="214" t="s">
        <v>240</v>
      </c>
      <c r="D204" s="214" t="s">
        <v>116</v>
      </c>
      <c r="E204" s="215" t="s">
        <v>241</v>
      </c>
      <c r="F204" s="216" t="s">
        <v>242</v>
      </c>
      <c r="G204" s="217" t="s">
        <v>119</v>
      </c>
      <c r="H204" s="218">
        <v>3950</v>
      </c>
      <c r="I204" s="219"/>
      <c r="J204" s="220">
        <f>ROUND(I204*H204,2)</f>
        <v>0</v>
      </c>
      <c r="K204" s="221"/>
      <c r="L204" s="43"/>
      <c r="M204" s="222" t="s">
        <v>1</v>
      </c>
      <c r="N204" s="223" t="s">
        <v>38</v>
      </c>
      <c r="O204" s="90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6" t="s">
        <v>120</v>
      </c>
      <c r="AT204" s="226" t="s">
        <v>116</v>
      </c>
      <c r="AU204" s="226" t="s">
        <v>82</v>
      </c>
      <c r="AY204" s="16" t="s">
        <v>114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6" t="s">
        <v>78</v>
      </c>
      <c r="BK204" s="227">
        <f>ROUND(I204*H204,2)</f>
        <v>0</v>
      </c>
      <c r="BL204" s="16" t="s">
        <v>120</v>
      </c>
      <c r="BM204" s="226" t="s">
        <v>243</v>
      </c>
    </row>
    <row r="205" s="13" customFormat="1">
      <c r="A205" s="13"/>
      <c r="B205" s="228"/>
      <c r="C205" s="229"/>
      <c r="D205" s="230" t="s">
        <v>122</v>
      </c>
      <c r="E205" s="231" t="s">
        <v>1</v>
      </c>
      <c r="F205" s="232" t="s">
        <v>149</v>
      </c>
      <c r="G205" s="229"/>
      <c r="H205" s="233">
        <v>1278</v>
      </c>
      <c r="I205" s="234"/>
      <c r="J205" s="229"/>
      <c r="K205" s="229"/>
      <c r="L205" s="235"/>
      <c r="M205" s="236"/>
      <c r="N205" s="237"/>
      <c r="O205" s="237"/>
      <c r="P205" s="237"/>
      <c r="Q205" s="237"/>
      <c r="R205" s="237"/>
      <c r="S205" s="237"/>
      <c r="T205" s="238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9" t="s">
        <v>122</v>
      </c>
      <c r="AU205" s="239" t="s">
        <v>82</v>
      </c>
      <c r="AV205" s="13" t="s">
        <v>82</v>
      </c>
      <c r="AW205" s="13" t="s">
        <v>30</v>
      </c>
      <c r="AX205" s="13" t="s">
        <v>73</v>
      </c>
      <c r="AY205" s="239" t="s">
        <v>114</v>
      </c>
    </row>
    <row r="206" s="13" customFormat="1">
      <c r="A206" s="13"/>
      <c r="B206" s="228"/>
      <c r="C206" s="229"/>
      <c r="D206" s="230" t="s">
        <v>122</v>
      </c>
      <c r="E206" s="231" t="s">
        <v>1</v>
      </c>
      <c r="F206" s="232" t="s">
        <v>144</v>
      </c>
      <c r="G206" s="229"/>
      <c r="H206" s="233">
        <v>2160</v>
      </c>
      <c r="I206" s="234"/>
      <c r="J206" s="229"/>
      <c r="K206" s="229"/>
      <c r="L206" s="235"/>
      <c r="M206" s="236"/>
      <c r="N206" s="237"/>
      <c r="O206" s="237"/>
      <c r="P206" s="237"/>
      <c r="Q206" s="237"/>
      <c r="R206" s="237"/>
      <c r="S206" s="237"/>
      <c r="T206" s="238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9" t="s">
        <v>122</v>
      </c>
      <c r="AU206" s="239" t="s">
        <v>82</v>
      </c>
      <c r="AV206" s="13" t="s">
        <v>82</v>
      </c>
      <c r="AW206" s="13" t="s">
        <v>30</v>
      </c>
      <c r="AX206" s="13" t="s">
        <v>73</v>
      </c>
      <c r="AY206" s="239" t="s">
        <v>114</v>
      </c>
    </row>
    <row r="207" s="13" customFormat="1">
      <c r="A207" s="13"/>
      <c r="B207" s="228"/>
      <c r="C207" s="229"/>
      <c r="D207" s="230" t="s">
        <v>122</v>
      </c>
      <c r="E207" s="231" t="s">
        <v>1</v>
      </c>
      <c r="F207" s="232" t="s">
        <v>150</v>
      </c>
      <c r="G207" s="229"/>
      <c r="H207" s="233">
        <v>512</v>
      </c>
      <c r="I207" s="234"/>
      <c r="J207" s="229"/>
      <c r="K207" s="229"/>
      <c r="L207" s="235"/>
      <c r="M207" s="236"/>
      <c r="N207" s="237"/>
      <c r="O207" s="237"/>
      <c r="P207" s="237"/>
      <c r="Q207" s="237"/>
      <c r="R207" s="237"/>
      <c r="S207" s="237"/>
      <c r="T207" s="238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9" t="s">
        <v>122</v>
      </c>
      <c r="AU207" s="239" t="s">
        <v>82</v>
      </c>
      <c r="AV207" s="13" t="s">
        <v>82</v>
      </c>
      <c r="AW207" s="13" t="s">
        <v>30</v>
      </c>
      <c r="AX207" s="13" t="s">
        <v>73</v>
      </c>
      <c r="AY207" s="239" t="s">
        <v>114</v>
      </c>
    </row>
    <row r="208" s="14" customFormat="1">
      <c r="A208" s="14"/>
      <c r="B208" s="240"/>
      <c r="C208" s="241"/>
      <c r="D208" s="230" t="s">
        <v>122</v>
      </c>
      <c r="E208" s="242" t="s">
        <v>1</v>
      </c>
      <c r="F208" s="243" t="s">
        <v>126</v>
      </c>
      <c r="G208" s="241"/>
      <c r="H208" s="244">
        <v>3950</v>
      </c>
      <c r="I208" s="245"/>
      <c r="J208" s="241"/>
      <c r="K208" s="241"/>
      <c r="L208" s="246"/>
      <c r="M208" s="247"/>
      <c r="N208" s="248"/>
      <c r="O208" s="248"/>
      <c r="P208" s="248"/>
      <c r="Q208" s="248"/>
      <c r="R208" s="248"/>
      <c r="S208" s="248"/>
      <c r="T208" s="249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0" t="s">
        <v>122</v>
      </c>
      <c r="AU208" s="250" t="s">
        <v>82</v>
      </c>
      <c r="AV208" s="14" t="s">
        <v>120</v>
      </c>
      <c r="AW208" s="14" t="s">
        <v>30</v>
      </c>
      <c r="AX208" s="14" t="s">
        <v>78</v>
      </c>
      <c r="AY208" s="250" t="s">
        <v>114</v>
      </c>
    </row>
    <row r="209" s="2" customFormat="1" ht="16.5" customHeight="1">
      <c r="A209" s="37"/>
      <c r="B209" s="38"/>
      <c r="C209" s="214" t="s">
        <v>244</v>
      </c>
      <c r="D209" s="214" t="s">
        <v>116</v>
      </c>
      <c r="E209" s="215" t="s">
        <v>245</v>
      </c>
      <c r="F209" s="216" t="s">
        <v>246</v>
      </c>
      <c r="G209" s="217" t="s">
        <v>119</v>
      </c>
      <c r="H209" s="218">
        <v>3</v>
      </c>
      <c r="I209" s="219"/>
      <c r="J209" s="220">
        <f>ROUND(I209*H209,2)</f>
        <v>0</v>
      </c>
      <c r="K209" s="221"/>
      <c r="L209" s="43"/>
      <c r="M209" s="222" t="s">
        <v>1</v>
      </c>
      <c r="N209" s="223" t="s">
        <v>38</v>
      </c>
      <c r="O209" s="90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6" t="s">
        <v>120</v>
      </c>
      <c r="AT209" s="226" t="s">
        <v>116</v>
      </c>
      <c r="AU209" s="226" t="s">
        <v>82</v>
      </c>
      <c r="AY209" s="16" t="s">
        <v>114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6" t="s">
        <v>78</v>
      </c>
      <c r="BK209" s="227">
        <f>ROUND(I209*H209,2)</f>
        <v>0</v>
      </c>
      <c r="BL209" s="16" t="s">
        <v>120</v>
      </c>
      <c r="BM209" s="226" t="s">
        <v>247</v>
      </c>
    </row>
    <row r="210" s="13" customFormat="1">
      <c r="A210" s="13"/>
      <c r="B210" s="228"/>
      <c r="C210" s="229"/>
      <c r="D210" s="230" t="s">
        <v>122</v>
      </c>
      <c r="E210" s="231" t="s">
        <v>1</v>
      </c>
      <c r="F210" s="232" t="s">
        <v>135</v>
      </c>
      <c r="G210" s="229"/>
      <c r="H210" s="233">
        <v>3</v>
      </c>
      <c r="I210" s="234"/>
      <c r="J210" s="229"/>
      <c r="K210" s="229"/>
      <c r="L210" s="235"/>
      <c r="M210" s="236"/>
      <c r="N210" s="237"/>
      <c r="O210" s="237"/>
      <c r="P210" s="237"/>
      <c r="Q210" s="237"/>
      <c r="R210" s="237"/>
      <c r="S210" s="237"/>
      <c r="T210" s="238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9" t="s">
        <v>122</v>
      </c>
      <c r="AU210" s="239" t="s">
        <v>82</v>
      </c>
      <c r="AV210" s="13" t="s">
        <v>82</v>
      </c>
      <c r="AW210" s="13" t="s">
        <v>30</v>
      </c>
      <c r="AX210" s="13" t="s">
        <v>78</v>
      </c>
      <c r="AY210" s="239" t="s">
        <v>114</v>
      </c>
    </row>
    <row r="211" s="2" customFormat="1" ht="24.15" customHeight="1">
      <c r="A211" s="37"/>
      <c r="B211" s="38"/>
      <c r="C211" s="214" t="s">
        <v>248</v>
      </c>
      <c r="D211" s="214" t="s">
        <v>116</v>
      </c>
      <c r="E211" s="215" t="s">
        <v>249</v>
      </c>
      <c r="F211" s="216" t="s">
        <v>250</v>
      </c>
      <c r="G211" s="217" t="s">
        <v>119</v>
      </c>
      <c r="H211" s="218">
        <v>16</v>
      </c>
      <c r="I211" s="219"/>
      <c r="J211" s="220">
        <f>ROUND(I211*H211,2)</f>
        <v>0</v>
      </c>
      <c r="K211" s="221"/>
      <c r="L211" s="43"/>
      <c r="M211" s="222" t="s">
        <v>1</v>
      </c>
      <c r="N211" s="223" t="s">
        <v>38</v>
      </c>
      <c r="O211" s="90"/>
      <c r="P211" s="224">
        <f>O211*H211</f>
        <v>0</v>
      </c>
      <c r="Q211" s="224">
        <v>0.1837</v>
      </c>
      <c r="R211" s="224">
        <f>Q211*H211</f>
        <v>2.9392</v>
      </c>
      <c r="S211" s="224">
        <v>0</v>
      </c>
      <c r="T211" s="225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6" t="s">
        <v>120</v>
      </c>
      <c r="AT211" s="226" t="s">
        <v>116</v>
      </c>
      <c r="AU211" s="226" t="s">
        <v>82</v>
      </c>
      <c r="AY211" s="16" t="s">
        <v>114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6" t="s">
        <v>78</v>
      </c>
      <c r="BK211" s="227">
        <f>ROUND(I211*H211,2)</f>
        <v>0</v>
      </c>
      <c r="BL211" s="16" t="s">
        <v>120</v>
      </c>
      <c r="BM211" s="226" t="s">
        <v>251</v>
      </c>
    </row>
    <row r="212" s="13" customFormat="1">
      <c r="A212" s="13"/>
      <c r="B212" s="228"/>
      <c r="C212" s="229"/>
      <c r="D212" s="230" t="s">
        <v>122</v>
      </c>
      <c r="E212" s="231" t="s">
        <v>1</v>
      </c>
      <c r="F212" s="232" t="s">
        <v>130</v>
      </c>
      <c r="G212" s="229"/>
      <c r="H212" s="233">
        <v>16</v>
      </c>
      <c r="I212" s="234"/>
      <c r="J212" s="229"/>
      <c r="K212" s="229"/>
      <c r="L212" s="235"/>
      <c r="M212" s="236"/>
      <c r="N212" s="237"/>
      <c r="O212" s="237"/>
      <c r="P212" s="237"/>
      <c r="Q212" s="237"/>
      <c r="R212" s="237"/>
      <c r="S212" s="237"/>
      <c r="T212" s="238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9" t="s">
        <v>122</v>
      </c>
      <c r="AU212" s="239" t="s">
        <v>82</v>
      </c>
      <c r="AV212" s="13" t="s">
        <v>82</v>
      </c>
      <c r="AW212" s="13" t="s">
        <v>30</v>
      </c>
      <c r="AX212" s="13" t="s">
        <v>78</v>
      </c>
      <c r="AY212" s="239" t="s">
        <v>114</v>
      </c>
    </row>
    <row r="213" s="2" customFormat="1" ht="24.15" customHeight="1">
      <c r="A213" s="37"/>
      <c r="B213" s="38"/>
      <c r="C213" s="214" t="s">
        <v>252</v>
      </c>
      <c r="D213" s="214" t="s">
        <v>116</v>
      </c>
      <c r="E213" s="215" t="s">
        <v>253</v>
      </c>
      <c r="F213" s="216" t="s">
        <v>254</v>
      </c>
      <c r="G213" s="217" t="s">
        <v>119</v>
      </c>
      <c r="H213" s="218">
        <v>2</v>
      </c>
      <c r="I213" s="219"/>
      <c r="J213" s="220">
        <f>ROUND(I213*H213,2)</f>
        <v>0</v>
      </c>
      <c r="K213" s="221"/>
      <c r="L213" s="43"/>
      <c r="M213" s="222" t="s">
        <v>1</v>
      </c>
      <c r="N213" s="223" t="s">
        <v>38</v>
      </c>
      <c r="O213" s="90"/>
      <c r="P213" s="224">
        <f>O213*H213</f>
        <v>0</v>
      </c>
      <c r="Q213" s="224">
        <v>0.19536000000000001</v>
      </c>
      <c r="R213" s="224">
        <f>Q213*H213</f>
        <v>0.39072000000000001</v>
      </c>
      <c r="S213" s="224">
        <v>0</v>
      </c>
      <c r="T213" s="225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6" t="s">
        <v>120</v>
      </c>
      <c r="AT213" s="226" t="s">
        <v>116</v>
      </c>
      <c r="AU213" s="226" t="s">
        <v>82</v>
      </c>
      <c r="AY213" s="16" t="s">
        <v>114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6" t="s">
        <v>78</v>
      </c>
      <c r="BK213" s="227">
        <f>ROUND(I213*H213,2)</f>
        <v>0</v>
      </c>
      <c r="BL213" s="16" t="s">
        <v>120</v>
      </c>
      <c r="BM213" s="226" t="s">
        <v>255</v>
      </c>
    </row>
    <row r="214" s="13" customFormat="1">
      <c r="A214" s="13"/>
      <c r="B214" s="228"/>
      <c r="C214" s="229"/>
      <c r="D214" s="230" t="s">
        <v>122</v>
      </c>
      <c r="E214" s="231" t="s">
        <v>1</v>
      </c>
      <c r="F214" s="232" t="s">
        <v>214</v>
      </c>
      <c r="G214" s="229"/>
      <c r="H214" s="233">
        <v>2</v>
      </c>
      <c r="I214" s="234"/>
      <c r="J214" s="229"/>
      <c r="K214" s="229"/>
      <c r="L214" s="235"/>
      <c r="M214" s="236"/>
      <c r="N214" s="237"/>
      <c r="O214" s="237"/>
      <c r="P214" s="237"/>
      <c r="Q214" s="237"/>
      <c r="R214" s="237"/>
      <c r="S214" s="237"/>
      <c r="T214" s="238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9" t="s">
        <v>122</v>
      </c>
      <c r="AU214" s="239" t="s">
        <v>82</v>
      </c>
      <c r="AV214" s="13" t="s">
        <v>82</v>
      </c>
      <c r="AW214" s="13" t="s">
        <v>30</v>
      </c>
      <c r="AX214" s="13" t="s">
        <v>78</v>
      </c>
      <c r="AY214" s="239" t="s">
        <v>114</v>
      </c>
    </row>
    <row r="215" s="2" customFormat="1" ht="16.5" customHeight="1">
      <c r="A215" s="37"/>
      <c r="B215" s="38"/>
      <c r="C215" s="251" t="s">
        <v>256</v>
      </c>
      <c r="D215" s="251" t="s">
        <v>196</v>
      </c>
      <c r="E215" s="252" t="s">
        <v>257</v>
      </c>
      <c r="F215" s="253" t="s">
        <v>258</v>
      </c>
      <c r="G215" s="254" t="s">
        <v>119</v>
      </c>
      <c r="H215" s="255">
        <v>2.04</v>
      </c>
      <c r="I215" s="256"/>
      <c r="J215" s="257">
        <f>ROUND(I215*H215,2)</f>
        <v>0</v>
      </c>
      <c r="K215" s="258"/>
      <c r="L215" s="259"/>
      <c r="M215" s="260" t="s">
        <v>1</v>
      </c>
      <c r="N215" s="261" t="s">
        <v>38</v>
      </c>
      <c r="O215" s="90"/>
      <c r="P215" s="224">
        <f>O215*H215</f>
        <v>0</v>
      </c>
      <c r="Q215" s="224">
        <v>0.222</v>
      </c>
      <c r="R215" s="224">
        <f>Q215*H215</f>
        <v>0.45288</v>
      </c>
      <c r="S215" s="224">
        <v>0</v>
      </c>
      <c r="T215" s="225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26" t="s">
        <v>156</v>
      </c>
      <c r="AT215" s="226" t="s">
        <v>196</v>
      </c>
      <c r="AU215" s="226" t="s">
        <v>82</v>
      </c>
      <c r="AY215" s="16" t="s">
        <v>114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6" t="s">
        <v>78</v>
      </c>
      <c r="BK215" s="227">
        <f>ROUND(I215*H215,2)</f>
        <v>0</v>
      </c>
      <c r="BL215" s="16" t="s">
        <v>120</v>
      </c>
      <c r="BM215" s="226" t="s">
        <v>259</v>
      </c>
    </row>
    <row r="216" s="13" customFormat="1">
      <c r="A216" s="13"/>
      <c r="B216" s="228"/>
      <c r="C216" s="229"/>
      <c r="D216" s="230" t="s">
        <v>122</v>
      </c>
      <c r="E216" s="231" t="s">
        <v>1</v>
      </c>
      <c r="F216" s="232" t="s">
        <v>214</v>
      </c>
      <c r="G216" s="229"/>
      <c r="H216" s="233">
        <v>2</v>
      </c>
      <c r="I216" s="234"/>
      <c r="J216" s="229"/>
      <c r="K216" s="229"/>
      <c r="L216" s="235"/>
      <c r="M216" s="236"/>
      <c r="N216" s="237"/>
      <c r="O216" s="237"/>
      <c r="P216" s="237"/>
      <c r="Q216" s="237"/>
      <c r="R216" s="237"/>
      <c r="S216" s="237"/>
      <c r="T216" s="23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9" t="s">
        <v>122</v>
      </c>
      <c r="AU216" s="239" t="s">
        <v>82</v>
      </c>
      <c r="AV216" s="13" t="s">
        <v>82</v>
      </c>
      <c r="AW216" s="13" t="s">
        <v>30</v>
      </c>
      <c r="AX216" s="13" t="s">
        <v>78</v>
      </c>
      <c r="AY216" s="239" t="s">
        <v>114</v>
      </c>
    </row>
    <row r="217" s="13" customFormat="1">
      <c r="A217" s="13"/>
      <c r="B217" s="228"/>
      <c r="C217" s="229"/>
      <c r="D217" s="230" t="s">
        <v>122</v>
      </c>
      <c r="E217" s="229"/>
      <c r="F217" s="232" t="s">
        <v>260</v>
      </c>
      <c r="G217" s="229"/>
      <c r="H217" s="233">
        <v>2.04</v>
      </c>
      <c r="I217" s="234"/>
      <c r="J217" s="229"/>
      <c r="K217" s="229"/>
      <c r="L217" s="235"/>
      <c r="M217" s="236"/>
      <c r="N217" s="237"/>
      <c r="O217" s="237"/>
      <c r="P217" s="237"/>
      <c r="Q217" s="237"/>
      <c r="R217" s="237"/>
      <c r="S217" s="237"/>
      <c r="T217" s="238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9" t="s">
        <v>122</v>
      </c>
      <c r="AU217" s="239" t="s">
        <v>82</v>
      </c>
      <c r="AV217" s="13" t="s">
        <v>82</v>
      </c>
      <c r="AW217" s="13" t="s">
        <v>4</v>
      </c>
      <c r="AX217" s="13" t="s">
        <v>78</v>
      </c>
      <c r="AY217" s="239" t="s">
        <v>114</v>
      </c>
    </row>
    <row r="218" s="12" customFormat="1" ht="22.8" customHeight="1">
      <c r="A218" s="12"/>
      <c r="B218" s="198"/>
      <c r="C218" s="199"/>
      <c r="D218" s="200" t="s">
        <v>72</v>
      </c>
      <c r="E218" s="212" t="s">
        <v>156</v>
      </c>
      <c r="F218" s="212" t="s">
        <v>261</v>
      </c>
      <c r="G218" s="199"/>
      <c r="H218" s="199"/>
      <c r="I218" s="202"/>
      <c r="J218" s="213">
        <f>BK218</f>
        <v>0</v>
      </c>
      <c r="K218" s="199"/>
      <c r="L218" s="204"/>
      <c r="M218" s="205"/>
      <c r="N218" s="206"/>
      <c r="O218" s="206"/>
      <c r="P218" s="207">
        <f>P219</f>
        <v>0</v>
      </c>
      <c r="Q218" s="206"/>
      <c r="R218" s="207">
        <f>R219</f>
        <v>2.1183999999999998</v>
      </c>
      <c r="S218" s="206"/>
      <c r="T218" s="208">
        <f>T219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09" t="s">
        <v>78</v>
      </c>
      <c r="AT218" s="210" t="s">
        <v>72</v>
      </c>
      <c r="AU218" s="210" t="s">
        <v>78</v>
      </c>
      <c r="AY218" s="209" t="s">
        <v>114</v>
      </c>
      <c r="BK218" s="211">
        <f>BK219</f>
        <v>0</v>
      </c>
    </row>
    <row r="219" s="2" customFormat="1" ht="24.15" customHeight="1">
      <c r="A219" s="37"/>
      <c r="B219" s="38"/>
      <c r="C219" s="214" t="s">
        <v>262</v>
      </c>
      <c r="D219" s="214" t="s">
        <v>116</v>
      </c>
      <c r="E219" s="215" t="s">
        <v>263</v>
      </c>
      <c r="F219" s="216" t="s">
        <v>264</v>
      </c>
      <c r="G219" s="217" t="s">
        <v>265</v>
      </c>
      <c r="H219" s="218">
        <v>5</v>
      </c>
      <c r="I219" s="219"/>
      <c r="J219" s="220">
        <f>ROUND(I219*H219,2)</f>
        <v>0</v>
      </c>
      <c r="K219" s="221"/>
      <c r="L219" s="43"/>
      <c r="M219" s="222" t="s">
        <v>1</v>
      </c>
      <c r="N219" s="223" t="s">
        <v>38</v>
      </c>
      <c r="O219" s="90"/>
      <c r="P219" s="224">
        <f>O219*H219</f>
        <v>0</v>
      </c>
      <c r="Q219" s="224">
        <v>0.42368</v>
      </c>
      <c r="R219" s="224">
        <f>Q219*H219</f>
        <v>2.1183999999999998</v>
      </c>
      <c r="S219" s="224">
        <v>0</v>
      </c>
      <c r="T219" s="225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26" t="s">
        <v>120</v>
      </c>
      <c r="AT219" s="226" t="s">
        <v>116</v>
      </c>
      <c r="AU219" s="226" t="s">
        <v>82</v>
      </c>
      <c r="AY219" s="16" t="s">
        <v>114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6" t="s">
        <v>78</v>
      </c>
      <c r="BK219" s="227">
        <f>ROUND(I219*H219,2)</f>
        <v>0</v>
      </c>
      <c r="BL219" s="16" t="s">
        <v>120</v>
      </c>
      <c r="BM219" s="226" t="s">
        <v>266</v>
      </c>
    </row>
    <row r="220" s="12" customFormat="1" ht="22.8" customHeight="1">
      <c r="A220" s="12"/>
      <c r="B220" s="198"/>
      <c r="C220" s="199"/>
      <c r="D220" s="200" t="s">
        <v>72</v>
      </c>
      <c r="E220" s="212" t="s">
        <v>164</v>
      </c>
      <c r="F220" s="212" t="s">
        <v>267</v>
      </c>
      <c r="G220" s="199"/>
      <c r="H220" s="199"/>
      <c r="I220" s="202"/>
      <c r="J220" s="213">
        <f>BK220</f>
        <v>0</v>
      </c>
      <c r="K220" s="199"/>
      <c r="L220" s="204"/>
      <c r="M220" s="205"/>
      <c r="N220" s="206"/>
      <c r="O220" s="206"/>
      <c r="P220" s="207">
        <f>SUM(P221:P249)</f>
        <v>0</v>
      </c>
      <c r="Q220" s="206"/>
      <c r="R220" s="207">
        <f>SUM(R221:R249)</f>
        <v>432.38884370000005</v>
      </c>
      <c r="S220" s="206"/>
      <c r="T220" s="208">
        <f>SUM(T221:T249)</f>
        <v>239.93199999999999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09" t="s">
        <v>78</v>
      </c>
      <c r="AT220" s="210" t="s">
        <v>72</v>
      </c>
      <c r="AU220" s="210" t="s">
        <v>78</v>
      </c>
      <c r="AY220" s="209" t="s">
        <v>114</v>
      </c>
      <c r="BK220" s="211">
        <f>SUM(BK221:BK249)</f>
        <v>0</v>
      </c>
    </row>
    <row r="221" s="2" customFormat="1" ht="24.15" customHeight="1">
      <c r="A221" s="37"/>
      <c r="B221" s="38"/>
      <c r="C221" s="214" t="s">
        <v>268</v>
      </c>
      <c r="D221" s="214" t="s">
        <v>116</v>
      </c>
      <c r="E221" s="215" t="s">
        <v>269</v>
      </c>
      <c r="F221" s="216" t="s">
        <v>270</v>
      </c>
      <c r="G221" s="217" t="s">
        <v>265</v>
      </c>
      <c r="H221" s="218">
        <v>1</v>
      </c>
      <c r="I221" s="219"/>
      <c r="J221" s="220">
        <f>ROUND(I221*H221,2)</f>
        <v>0</v>
      </c>
      <c r="K221" s="221"/>
      <c r="L221" s="43"/>
      <c r="M221" s="222" t="s">
        <v>1</v>
      </c>
      <c r="N221" s="223" t="s">
        <v>38</v>
      </c>
      <c r="O221" s="90"/>
      <c r="P221" s="224">
        <f>O221*H221</f>
        <v>0</v>
      </c>
      <c r="Q221" s="224">
        <v>0.00069999999999999999</v>
      </c>
      <c r="R221" s="224">
        <f>Q221*H221</f>
        <v>0.00069999999999999999</v>
      </c>
      <c r="S221" s="224">
        <v>0</v>
      </c>
      <c r="T221" s="225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26" t="s">
        <v>120</v>
      </c>
      <c r="AT221" s="226" t="s">
        <v>116</v>
      </c>
      <c r="AU221" s="226" t="s">
        <v>82</v>
      </c>
      <c r="AY221" s="16" t="s">
        <v>114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6" t="s">
        <v>78</v>
      </c>
      <c r="BK221" s="227">
        <f>ROUND(I221*H221,2)</f>
        <v>0</v>
      </c>
      <c r="BL221" s="16" t="s">
        <v>120</v>
      </c>
      <c r="BM221" s="226" t="s">
        <v>271</v>
      </c>
    </row>
    <row r="222" s="2" customFormat="1" ht="16.5" customHeight="1">
      <c r="A222" s="37"/>
      <c r="B222" s="38"/>
      <c r="C222" s="251" t="s">
        <v>272</v>
      </c>
      <c r="D222" s="251" t="s">
        <v>196</v>
      </c>
      <c r="E222" s="252" t="s">
        <v>273</v>
      </c>
      <c r="F222" s="253" t="s">
        <v>274</v>
      </c>
      <c r="G222" s="254" t="s">
        <v>265</v>
      </c>
      <c r="H222" s="255">
        <v>1</v>
      </c>
      <c r="I222" s="256"/>
      <c r="J222" s="257">
        <f>ROUND(I222*H222,2)</f>
        <v>0</v>
      </c>
      <c r="K222" s="258"/>
      <c r="L222" s="259"/>
      <c r="M222" s="260" t="s">
        <v>1</v>
      </c>
      <c r="N222" s="261" t="s">
        <v>38</v>
      </c>
      <c r="O222" s="90"/>
      <c r="P222" s="224">
        <f>O222*H222</f>
        <v>0</v>
      </c>
      <c r="Q222" s="224">
        <v>0.0040000000000000001</v>
      </c>
      <c r="R222" s="224">
        <f>Q222*H222</f>
        <v>0.0040000000000000001</v>
      </c>
      <c r="S222" s="224">
        <v>0</v>
      </c>
      <c r="T222" s="225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226" t="s">
        <v>156</v>
      </c>
      <c r="AT222" s="226" t="s">
        <v>196</v>
      </c>
      <c r="AU222" s="226" t="s">
        <v>82</v>
      </c>
      <c r="AY222" s="16" t="s">
        <v>114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6" t="s">
        <v>78</v>
      </c>
      <c r="BK222" s="227">
        <f>ROUND(I222*H222,2)</f>
        <v>0</v>
      </c>
      <c r="BL222" s="16" t="s">
        <v>120</v>
      </c>
      <c r="BM222" s="226" t="s">
        <v>275</v>
      </c>
    </row>
    <row r="223" s="2" customFormat="1" ht="24.15" customHeight="1">
      <c r="A223" s="37"/>
      <c r="B223" s="38"/>
      <c r="C223" s="214" t="s">
        <v>276</v>
      </c>
      <c r="D223" s="214" t="s">
        <v>116</v>
      </c>
      <c r="E223" s="215" t="s">
        <v>277</v>
      </c>
      <c r="F223" s="216" t="s">
        <v>278</v>
      </c>
      <c r="G223" s="217" t="s">
        <v>265</v>
      </c>
      <c r="H223" s="218">
        <v>1</v>
      </c>
      <c r="I223" s="219"/>
      <c r="J223" s="220">
        <f>ROUND(I223*H223,2)</f>
        <v>0</v>
      </c>
      <c r="K223" s="221"/>
      <c r="L223" s="43"/>
      <c r="M223" s="222" t="s">
        <v>1</v>
      </c>
      <c r="N223" s="223" t="s">
        <v>38</v>
      </c>
      <c r="O223" s="90"/>
      <c r="P223" s="224">
        <f>O223*H223</f>
        <v>0</v>
      </c>
      <c r="Q223" s="224">
        <v>0.11241</v>
      </c>
      <c r="R223" s="224">
        <f>Q223*H223</f>
        <v>0.11241</v>
      </c>
      <c r="S223" s="224">
        <v>0</v>
      </c>
      <c r="T223" s="225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6" t="s">
        <v>120</v>
      </c>
      <c r="AT223" s="226" t="s">
        <v>116</v>
      </c>
      <c r="AU223" s="226" t="s">
        <v>82</v>
      </c>
      <c r="AY223" s="16" t="s">
        <v>114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6" t="s">
        <v>78</v>
      </c>
      <c r="BK223" s="227">
        <f>ROUND(I223*H223,2)</f>
        <v>0</v>
      </c>
      <c r="BL223" s="16" t="s">
        <v>120</v>
      </c>
      <c r="BM223" s="226" t="s">
        <v>279</v>
      </c>
    </row>
    <row r="224" s="2" customFormat="1" ht="21.75" customHeight="1">
      <c r="A224" s="37"/>
      <c r="B224" s="38"/>
      <c r="C224" s="251" t="s">
        <v>280</v>
      </c>
      <c r="D224" s="251" t="s">
        <v>196</v>
      </c>
      <c r="E224" s="252" t="s">
        <v>281</v>
      </c>
      <c r="F224" s="253" t="s">
        <v>282</v>
      </c>
      <c r="G224" s="254" t="s">
        <v>265</v>
      </c>
      <c r="H224" s="255">
        <v>1</v>
      </c>
      <c r="I224" s="256"/>
      <c r="J224" s="257">
        <f>ROUND(I224*H224,2)</f>
        <v>0</v>
      </c>
      <c r="K224" s="258"/>
      <c r="L224" s="259"/>
      <c r="M224" s="260" t="s">
        <v>1</v>
      </c>
      <c r="N224" s="261" t="s">
        <v>38</v>
      </c>
      <c r="O224" s="90"/>
      <c r="P224" s="224">
        <f>O224*H224</f>
        <v>0</v>
      </c>
      <c r="Q224" s="224">
        <v>0.0061000000000000004</v>
      </c>
      <c r="R224" s="224">
        <f>Q224*H224</f>
        <v>0.0061000000000000004</v>
      </c>
      <c r="S224" s="224">
        <v>0</v>
      </c>
      <c r="T224" s="225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26" t="s">
        <v>156</v>
      </c>
      <c r="AT224" s="226" t="s">
        <v>196</v>
      </c>
      <c r="AU224" s="226" t="s">
        <v>82</v>
      </c>
      <c r="AY224" s="16" t="s">
        <v>114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6" t="s">
        <v>78</v>
      </c>
      <c r="BK224" s="227">
        <f>ROUND(I224*H224,2)</f>
        <v>0</v>
      </c>
      <c r="BL224" s="16" t="s">
        <v>120</v>
      </c>
      <c r="BM224" s="226" t="s">
        <v>283</v>
      </c>
    </row>
    <row r="225" s="2" customFormat="1" ht="16.5" customHeight="1">
      <c r="A225" s="37"/>
      <c r="B225" s="38"/>
      <c r="C225" s="251" t="s">
        <v>284</v>
      </c>
      <c r="D225" s="251" t="s">
        <v>196</v>
      </c>
      <c r="E225" s="252" t="s">
        <v>285</v>
      </c>
      <c r="F225" s="253" t="s">
        <v>286</v>
      </c>
      <c r="G225" s="254" t="s">
        <v>265</v>
      </c>
      <c r="H225" s="255">
        <v>1</v>
      </c>
      <c r="I225" s="256"/>
      <c r="J225" s="257">
        <f>ROUND(I225*H225,2)</f>
        <v>0</v>
      </c>
      <c r="K225" s="258"/>
      <c r="L225" s="259"/>
      <c r="M225" s="260" t="s">
        <v>1</v>
      </c>
      <c r="N225" s="261" t="s">
        <v>38</v>
      </c>
      <c r="O225" s="90"/>
      <c r="P225" s="224">
        <f>O225*H225</f>
        <v>0</v>
      </c>
      <c r="Q225" s="224">
        <v>0.0030000000000000001</v>
      </c>
      <c r="R225" s="224">
        <f>Q225*H225</f>
        <v>0.0030000000000000001</v>
      </c>
      <c r="S225" s="224">
        <v>0</v>
      </c>
      <c r="T225" s="225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226" t="s">
        <v>156</v>
      </c>
      <c r="AT225" s="226" t="s">
        <v>196</v>
      </c>
      <c r="AU225" s="226" t="s">
        <v>82</v>
      </c>
      <c r="AY225" s="16" t="s">
        <v>114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6" t="s">
        <v>78</v>
      </c>
      <c r="BK225" s="227">
        <f>ROUND(I225*H225,2)</f>
        <v>0</v>
      </c>
      <c r="BL225" s="16" t="s">
        <v>120</v>
      </c>
      <c r="BM225" s="226" t="s">
        <v>287</v>
      </c>
    </row>
    <row r="226" s="2" customFormat="1" ht="21.75" customHeight="1">
      <c r="A226" s="37"/>
      <c r="B226" s="38"/>
      <c r="C226" s="251" t="s">
        <v>288</v>
      </c>
      <c r="D226" s="251" t="s">
        <v>196</v>
      </c>
      <c r="E226" s="252" t="s">
        <v>289</v>
      </c>
      <c r="F226" s="253" t="s">
        <v>290</v>
      </c>
      <c r="G226" s="254" t="s">
        <v>265</v>
      </c>
      <c r="H226" s="255">
        <v>2</v>
      </c>
      <c r="I226" s="256"/>
      <c r="J226" s="257">
        <f>ROUND(I226*H226,2)</f>
        <v>0</v>
      </c>
      <c r="K226" s="258"/>
      <c r="L226" s="259"/>
      <c r="M226" s="260" t="s">
        <v>1</v>
      </c>
      <c r="N226" s="261" t="s">
        <v>38</v>
      </c>
      <c r="O226" s="90"/>
      <c r="P226" s="224">
        <f>O226*H226</f>
        <v>0</v>
      </c>
      <c r="Q226" s="224">
        <v>0.00035</v>
      </c>
      <c r="R226" s="224">
        <f>Q226*H226</f>
        <v>0.00069999999999999999</v>
      </c>
      <c r="S226" s="224">
        <v>0</v>
      </c>
      <c r="T226" s="225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226" t="s">
        <v>156</v>
      </c>
      <c r="AT226" s="226" t="s">
        <v>196</v>
      </c>
      <c r="AU226" s="226" t="s">
        <v>82</v>
      </c>
      <c r="AY226" s="16" t="s">
        <v>114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16" t="s">
        <v>78</v>
      </c>
      <c r="BK226" s="227">
        <f>ROUND(I226*H226,2)</f>
        <v>0</v>
      </c>
      <c r="BL226" s="16" t="s">
        <v>120</v>
      </c>
      <c r="BM226" s="226" t="s">
        <v>291</v>
      </c>
    </row>
    <row r="227" s="2" customFormat="1" ht="16.5" customHeight="1">
      <c r="A227" s="37"/>
      <c r="B227" s="38"/>
      <c r="C227" s="251" t="s">
        <v>292</v>
      </c>
      <c r="D227" s="251" t="s">
        <v>196</v>
      </c>
      <c r="E227" s="252" t="s">
        <v>293</v>
      </c>
      <c r="F227" s="253" t="s">
        <v>294</v>
      </c>
      <c r="G227" s="254" t="s">
        <v>265</v>
      </c>
      <c r="H227" s="255">
        <v>1</v>
      </c>
      <c r="I227" s="256"/>
      <c r="J227" s="257">
        <f>ROUND(I227*H227,2)</f>
        <v>0</v>
      </c>
      <c r="K227" s="258"/>
      <c r="L227" s="259"/>
      <c r="M227" s="260" t="s">
        <v>1</v>
      </c>
      <c r="N227" s="261" t="s">
        <v>38</v>
      </c>
      <c r="O227" s="90"/>
      <c r="P227" s="224">
        <f>O227*H227</f>
        <v>0</v>
      </c>
      <c r="Q227" s="224">
        <v>0.00010000000000000001</v>
      </c>
      <c r="R227" s="224">
        <f>Q227*H227</f>
        <v>0.00010000000000000001</v>
      </c>
      <c r="S227" s="224">
        <v>0</v>
      </c>
      <c r="T227" s="225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26" t="s">
        <v>156</v>
      </c>
      <c r="AT227" s="226" t="s">
        <v>196</v>
      </c>
      <c r="AU227" s="226" t="s">
        <v>82</v>
      </c>
      <c r="AY227" s="16" t="s">
        <v>114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6" t="s">
        <v>78</v>
      </c>
      <c r="BK227" s="227">
        <f>ROUND(I227*H227,2)</f>
        <v>0</v>
      </c>
      <c r="BL227" s="16" t="s">
        <v>120</v>
      </c>
      <c r="BM227" s="226" t="s">
        <v>295</v>
      </c>
    </row>
    <row r="228" s="2" customFormat="1" ht="24.15" customHeight="1">
      <c r="A228" s="37"/>
      <c r="B228" s="38"/>
      <c r="C228" s="214" t="s">
        <v>296</v>
      </c>
      <c r="D228" s="214" t="s">
        <v>116</v>
      </c>
      <c r="E228" s="215" t="s">
        <v>297</v>
      </c>
      <c r="F228" s="216" t="s">
        <v>298</v>
      </c>
      <c r="G228" s="217" t="s">
        <v>119</v>
      </c>
      <c r="H228" s="218">
        <v>24</v>
      </c>
      <c r="I228" s="219"/>
      <c r="J228" s="220">
        <f>ROUND(I228*H228,2)</f>
        <v>0</v>
      </c>
      <c r="K228" s="221"/>
      <c r="L228" s="43"/>
      <c r="M228" s="222" t="s">
        <v>1</v>
      </c>
      <c r="N228" s="223" t="s">
        <v>38</v>
      </c>
      <c r="O228" s="90"/>
      <c r="P228" s="224">
        <f>O228*H228</f>
        <v>0</v>
      </c>
      <c r="Q228" s="224">
        <v>0.0025999999999999999</v>
      </c>
      <c r="R228" s="224">
        <f>Q228*H228</f>
        <v>0.062399999999999997</v>
      </c>
      <c r="S228" s="224">
        <v>0</v>
      </c>
      <c r="T228" s="225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26" t="s">
        <v>120</v>
      </c>
      <c r="AT228" s="226" t="s">
        <v>116</v>
      </c>
      <c r="AU228" s="226" t="s">
        <v>82</v>
      </c>
      <c r="AY228" s="16" t="s">
        <v>114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16" t="s">
        <v>78</v>
      </c>
      <c r="BK228" s="227">
        <f>ROUND(I228*H228,2)</f>
        <v>0</v>
      </c>
      <c r="BL228" s="16" t="s">
        <v>120</v>
      </c>
      <c r="BM228" s="226" t="s">
        <v>299</v>
      </c>
    </row>
    <row r="229" s="13" customFormat="1">
      <c r="A229" s="13"/>
      <c r="B229" s="228"/>
      <c r="C229" s="229"/>
      <c r="D229" s="230" t="s">
        <v>122</v>
      </c>
      <c r="E229" s="231" t="s">
        <v>1</v>
      </c>
      <c r="F229" s="232" t="s">
        <v>300</v>
      </c>
      <c r="G229" s="229"/>
      <c r="H229" s="233">
        <v>24</v>
      </c>
      <c r="I229" s="234"/>
      <c r="J229" s="229"/>
      <c r="K229" s="229"/>
      <c r="L229" s="235"/>
      <c r="M229" s="236"/>
      <c r="N229" s="237"/>
      <c r="O229" s="237"/>
      <c r="P229" s="237"/>
      <c r="Q229" s="237"/>
      <c r="R229" s="237"/>
      <c r="S229" s="237"/>
      <c r="T229" s="238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9" t="s">
        <v>122</v>
      </c>
      <c r="AU229" s="239" t="s">
        <v>82</v>
      </c>
      <c r="AV229" s="13" t="s">
        <v>82</v>
      </c>
      <c r="AW229" s="13" t="s">
        <v>30</v>
      </c>
      <c r="AX229" s="13" t="s">
        <v>78</v>
      </c>
      <c r="AY229" s="239" t="s">
        <v>114</v>
      </c>
    </row>
    <row r="230" s="2" customFormat="1" ht="33" customHeight="1">
      <c r="A230" s="37"/>
      <c r="B230" s="38"/>
      <c r="C230" s="214" t="s">
        <v>301</v>
      </c>
      <c r="D230" s="214" t="s">
        <v>116</v>
      </c>
      <c r="E230" s="215" t="s">
        <v>302</v>
      </c>
      <c r="F230" s="216" t="s">
        <v>303</v>
      </c>
      <c r="G230" s="217" t="s">
        <v>154</v>
      </c>
      <c r="H230" s="218">
        <v>1229</v>
      </c>
      <c r="I230" s="219"/>
      <c r="J230" s="220">
        <f>ROUND(I230*H230,2)</f>
        <v>0</v>
      </c>
      <c r="K230" s="221"/>
      <c r="L230" s="43"/>
      <c r="M230" s="222" t="s">
        <v>1</v>
      </c>
      <c r="N230" s="223" t="s">
        <v>38</v>
      </c>
      <c r="O230" s="90"/>
      <c r="P230" s="224">
        <f>O230*H230</f>
        <v>0</v>
      </c>
      <c r="Q230" s="224">
        <v>0.16850000000000001</v>
      </c>
      <c r="R230" s="224">
        <f>Q230*H230</f>
        <v>207.0865</v>
      </c>
      <c r="S230" s="224">
        <v>0</v>
      </c>
      <c r="T230" s="225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6" t="s">
        <v>120</v>
      </c>
      <c r="AT230" s="226" t="s">
        <v>116</v>
      </c>
      <c r="AU230" s="226" t="s">
        <v>82</v>
      </c>
      <c r="AY230" s="16" t="s">
        <v>114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6" t="s">
        <v>78</v>
      </c>
      <c r="BK230" s="227">
        <f>ROUND(I230*H230,2)</f>
        <v>0</v>
      </c>
      <c r="BL230" s="16" t="s">
        <v>120</v>
      </c>
      <c r="BM230" s="226" t="s">
        <v>304</v>
      </c>
    </row>
    <row r="231" s="13" customFormat="1">
      <c r="A231" s="13"/>
      <c r="B231" s="228"/>
      <c r="C231" s="229"/>
      <c r="D231" s="230" t="s">
        <v>122</v>
      </c>
      <c r="E231" s="231" t="s">
        <v>1</v>
      </c>
      <c r="F231" s="232" t="s">
        <v>305</v>
      </c>
      <c r="G231" s="229"/>
      <c r="H231" s="233">
        <v>405</v>
      </c>
      <c r="I231" s="234"/>
      <c r="J231" s="229"/>
      <c r="K231" s="229"/>
      <c r="L231" s="235"/>
      <c r="M231" s="236"/>
      <c r="N231" s="237"/>
      <c r="O231" s="237"/>
      <c r="P231" s="237"/>
      <c r="Q231" s="237"/>
      <c r="R231" s="237"/>
      <c r="S231" s="237"/>
      <c r="T231" s="238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9" t="s">
        <v>122</v>
      </c>
      <c r="AU231" s="239" t="s">
        <v>82</v>
      </c>
      <c r="AV231" s="13" t="s">
        <v>82</v>
      </c>
      <c r="AW231" s="13" t="s">
        <v>30</v>
      </c>
      <c r="AX231" s="13" t="s">
        <v>73</v>
      </c>
      <c r="AY231" s="239" t="s">
        <v>114</v>
      </c>
    </row>
    <row r="232" s="13" customFormat="1">
      <c r="A232" s="13"/>
      <c r="B232" s="228"/>
      <c r="C232" s="229"/>
      <c r="D232" s="230" t="s">
        <v>122</v>
      </c>
      <c r="E232" s="231" t="s">
        <v>1</v>
      </c>
      <c r="F232" s="232" t="s">
        <v>306</v>
      </c>
      <c r="G232" s="229"/>
      <c r="H232" s="233">
        <v>720</v>
      </c>
      <c r="I232" s="234"/>
      <c r="J232" s="229"/>
      <c r="K232" s="229"/>
      <c r="L232" s="235"/>
      <c r="M232" s="236"/>
      <c r="N232" s="237"/>
      <c r="O232" s="237"/>
      <c r="P232" s="237"/>
      <c r="Q232" s="237"/>
      <c r="R232" s="237"/>
      <c r="S232" s="237"/>
      <c r="T232" s="238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9" t="s">
        <v>122</v>
      </c>
      <c r="AU232" s="239" t="s">
        <v>82</v>
      </c>
      <c r="AV232" s="13" t="s">
        <v>82</v>
      </c>
      <c r="AW232" s="13" t="s">
        <v>30</v>
      </c>
      <c r="AX232" s="13" t="s">
        <v>73</v>
      </c>
      <c r="AY232" s="239" t="s">
        <v>114</v>
      </c>
    </row>
    <row r="233" s="13" customFormat="1">
      <c r="A233" s="13"/>
      <c r="B233" s="228"/>
      <c r="C233" s="229"/>
      <c r="D233" s="230" t="s">
        <v>122</v>
      </c>
      <c r="E233" s="231" t="s">
        <v>1</v>
      </c>
      <c r="F233" s="232" t="s">
        <v>307</v>
      </c>
      <c r="G233" s="229"/>
      <c r="H233" s="233">
        <v>104</v>
      </c>
      <c r="I233" s="234"/>
      <c r="J233" s="229"/>
      <c r="K233" s="229"/>
      <c r="L233" s="235"/>
      <c r="M233" s="236"/>
      <c r="N233" s="237"/>
      <c r="O233" s="237"/>
      <c r="P233" s="237"/>
      <c r="Q233" s="237"/>
      <c r="R233" s="237"/>
      <c r="S233" s="237"/>
      <c r="T233" s="238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9" t="s">
        <v>122</v>
      </c>
      <c r="AU233" s="239" t="s">
        <v>82</v>
      </c>
      <c r="AV233" s="13" t="s">
        <v>82</v>
      </c>
      <c r="AW233" s="13" t="s">
        <v>30</v>
      </c>
      <c r="AX233" s="13" t="s">
        <v>73</v>
      </c>
      <c r="AY233" s="239" t="s">
        <v>114</v>
      </c>
    </row>
    <row r="234" s="14" customFormat="1">
      <c r="A234" s="14"/>
      <c r="B234" s="240"/>
      <c r="C234" s="241"/>
      <c r="D234" s="230" t="s">
        <v>122</v>
      </c>
      <c r="E234" s="242" t="s">
        <v>1</v>
      </c>
      <c r="F234" s="243" t="s">
        <v>126</v>
      </c>
      <c r="G234" s="241"/>
      <c r="H234" s="244">
        <v>1229</v>
      </c>
      <c r="I234" s="245"/>
      <c r="J234" s="241"/>
      <c r="K234" s="241"/>
      <c r="L234" s="246"/>
      <c r="M234" s="247"/>
      <c r="N234" s="248"/>
      <c r="O234" s="248"/>
      <c r="P234" s="248"/>
      <c r="Q234" s="248"/>
      <c r="R234" s="248"/>
      <c r="S234" s="248"/>
      <c r="T234" s="249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0" t="s">
        <v>122</v>
      </c>
      <c r="AU234" s="250" t="s">
        <v>82</v>
      </c>
      <c r="AV234" s="14" t="s">
        <v>120</v>
      </c>
      <c r="AW234" s="14" t="s">
        <v>30</v>
      </c>
      <c r="AX234" s="14" t="s">
        <v>78</v>
      </c>
      <c r="AY234" s="250" t="s">
        <v>114</v>
      </c>
    </row>
    <row r="235" s="2" customFormat="1" ht="16.5" customHeight="1">
      <c r="A235" s="37"/>
      <c r="B235" s="38"/>
      <c r="C235" s="251" t="s">
        <v>308</v>
      </c>
      <c r="D235" s="251" t="s">
        <v>196</v>
      </c>
      <c r="E235" s="252" t="s">
        <v>309</v>
      </c>
      <c r="F235" s="253" t="s">
        <v>310</v>
      </c>
      <c r="G235" s="254" t="s">
        <v>154</v>
      </c>
      <c r="H235" s="255">
        <v>1253.5799999999999</v>
      </c>
      <c r="I235" s="256"/>
      <c r="J235" s="257">
        <f>ROUND(I235*H235,2)</f>
        <v>0</v>
      </c>
      <c r="K235" s="258"/>
      <c r="L235" s="259"/>
      <c r="M235" s="260" t="s">
        <v>1</v>
      </c>
      <c r="N235" s="261" t="s">
        <v>38</v>
      </c>
      <c r="O235" s="90"/>
      <c r="P235" s="224">
        <f>O235*H235</f>
        <v>0</v>
      </c>
      <c r="Q235" s="224">
        <v>0.080000000000000002</v>
      </c>
      <c r="R235" s="224">
        <f>Q235*H235</f>
        <v>100.2864</v>
      </c>
      <c r="S235" s="224">
        <v>0</v>
      </c>
      <c r="T235" s="225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26" t="s">
        <v>156</v>
      </c>
      <c r="AT235" s="226" t="s">
        <v>196</v>
      </c>
      <c r="AU235" s="226" t="s">
        <v>82</v>
      </c>
      <c r="AY235" s="16" t="s">
        <v>114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6" t="s">
        <v>78</v>
      </c>
      <c r="BK235" s="227">
        <f>ROUND(I235*H235,2)</f>
        <v>0</v>
      </c>
      <c r="BL235" s="16" t="s">
        <v>120</v>
      </c>
      <c r="BM235" s="226" t="s">
        <v>311</v>
      </c>
    </row>
    <row r="236" s="13" customFormat="1">
      <c r="A236" s="13"/>
      <c r="B236" s="228"/>
      <c r="C236" s="229"/>
      <c r="D236" s="230" t="s">
        <v>122</v>
      </c>
      <c r="E236" s="231" t="s">
        <v>1</v>
      </c>
      <c r="F236" s="232" t="s">
        <v>312</v>
      </c>
      <c r="G236" s="229"/>
      <c r="H236" s="233">
        <v>1229</v>
      </c>
      <c r="I236" s="234"/>
      <c r="J236" s="229"/>
      <c r="K236" s="229"/>
      <c r="L236" s="235"/>
      <c r="M236" s="236"/>
      <c r="N236" s="237"/>
      <c r="O236" s="237"/>
      <c r="P236" s="237"/>
      <c r="Q236" s="237"/>
      <c r="R236" s="237"/>
      <c r="S236" s="237"/>
      <c r="T236" s="238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9" t="s">
        <v>122</v>
      </c>
      <c r="AU236" s="239" t="s">
        <v>82</v>
      </c>
      <c r="AV236" s="13" t="s">
        <v>82</v>
      </c>
      <c r="AW236" s="13" t="s">
        <v>30</v>
      </c>
      <c r="AX236" s="13" t="s">
        <v>78</v>
      </c>
      <c r="AY236" s="239" t="s">
        <v>114</v>
      </c>
    </row>
    <row r="237" s="13" customFormat="1">
      <c r="A237" s="13"/>
      <c r="B237" s="228"/>
      <c r="C237" s="229"/>
      <c r="D237" s="230" t="s">
        <v>122</v>
      </c>
      <c r="E237" s="229"/>
      <c r="F237" s="232" t="s">
        <v>313</v>
      </c>
      <c r="G237" s="229"/>
      <c r="H237" s="233">
        <v>1253.5799999999999</v>
      </c>
      <c r="I237" s="234"/>
      <c r="J237" s="229"/>
      <c r="K237" s="229"/>
      <c r="L237" s="235"/>
      <c r="M237" s="236"/>
      <c r="N237" s="237"/>
      <c r="O237" s="237"/>
      <c r="P237" s="237"/>
      <c r="Q237" s="237"/>
      <c r="R237" s="237"/>
      <c r="S237" s="237"/>
      <c r="T237" s="238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9" t="s">
        <v>122</v>
      </c>
      <c r="AU237" s="239" t="s">
        <v>82</v>
      </c>
      <c r="AV237" s="13" t="s">
        <v>82</v>
      </c>
      <c r="AW237" s="13" t="s">
        <v>4</v>
      </c>
      <c r="AX237" s="13" t="s">
        <v>78</v>
      </c>
      <c r="AY237" s="239" t="s">
        <v>114</v>
      </c>
    </row>
    <row r="238" s="2" customFormat="1" ht="24.15" customHeight="1">
      <c r="A238" s="37"/>
      <c r="B238" s="38"/>
      <c r="C238" s="214" t="s">
        <v>314</v>
      </c>
      <c r="D238" s="214" t="s">
        <v>116</v>
      </c>
      <c r="E238" s="215" t="s">
        <v>315</v>
      </c>
      <c r="F238" s="216" t="s">
        <v>316</v>
      </c>
      <c r="G238" s="217" t="s">
        <v>159</v>
      </c>
      <c r="H238" s="218">
        <v>55.305</v>
      </c>
      <c r="I238" s="219"/>
      <c r="J238" s="220">
        <f>ROUND(I238*H238,2)</f>
        <v>0</v>
      </c>
      <c r="K238" s="221"/>
      <c r="L238" s="43"/>
      <c r="M238" s="222" t="s">
        <v>1</v>
      </c>
      <c r="N238" s="223" t="s">
        <v>38</v>
      </c>
      <c r="O238" s="90"/>
      <c r="P238" s="224">
        <f>O238*H238</f>
        <v>0</v>
      </c>
      <c r="Q238" s="224">
        <v>2.2563399999999998</v>
      </c>
      <c r="R238" s="224">
        <f>Q238*H238</f>
        <v>124.78688369999999</v>
      </c>
      <c r="S238" s="224">
        <v>0</v>
      </c>
      <c r="T238" s="225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226" t="s">
        <v>120</v>
      </c>
      <c r="AT238" s="226" t="s">
        <v>116</v>
      </c>
      <c r="AU238" s="226" t="s">
        <v>82</v>
      </c>
      <c r="AY238" s="16" t="s">
        <v>114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6" t="s">
        <v>78</v>
      </c>
      <c r="BK238" s="227">
        <f>ROUND(I238*H238,2)</f>
        <v>0</v>
      </c>
      <c r="BL238" s="16" t="s">
        <v>120</v>
      </c>
      <c r="BM238" s="226" t="s">
        <v>317</v>
      </c>
    </row>
    <row r="239" s="13" customFormat="1">
      <c r="A239" s="13"/>
      <c r="B239" s="228"/>
      <c r="C239" s="229"/>
      <c r="D239" s="230" t="s">
        <v>122</v>
      </c>
      <c r="E239" s="231" t="s">
        <v>1</v>
      </c>
      <c r="F239" s="232" t="s">
        <v>318</v>
      </c>
      <c r="G239" s="229"/>
      <c r="H239" s="233">
        <v>55.305</v>
      </c>
      <c r="I239" s="234"/>
      <c r="J239" s="229"/>
      <c r="K239" s="229"/>
      <c r="L239" s="235"/>
      <c r="M239" s="236"/>
      <c r="N239" s="237"/>
      <c r="O239" s="237"/>
      <c r="P239" s="237"/>
      <c r="Q239" s="237"/>
      <c r="R239" s="237"/>
      <c r="S239" s="237"/>
      <c r="T239" s="238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9" t="s">
        <v>122</v>
      </c>
      <c r="AU239" s="239" t="s">
        <v>82</v>
      </c>
      <c r="AV239" s="13" t="s">
        <v>82</v>
      </c>
      <c r="AW239" s="13" t="s">
        <v>30</v>
      </c>
      <c r="AX239" s="13" t="s">
        <v>78</v>
      </c>
      <c r="AY239" s="239" t="s">
        <v>114</v>
      </c>
    </row>
    <row r="240" s="2" customFormat="1" ht="37.8" customHeight="1">
      <c r="A240" s="37"/>
      <c r="B240" s="38"/>
      <c r="C240" s="214" t="s">
        <v>319</v>
      </c>
      <c r="D240" s="214" t="s">
        <v>116</v>
      </c>
      <c r="E240" s="215" t="s">
        <v>320</v>
      </c>
      <c r="F240" s="216" t="s">
        <v>321</v>
      </c>
      <c r="G240" s="217" t="s">
        <v>265</v>
      </c>
      <c r="H240" s="218">
        <v>1</v>
      </c>
      <c r="I240" s="219"/>
      <c r="J240" s="220">
        <f>ROUND(I240*H240,2)</f>
        <v>0</v>
      </c>
      <c r="K240" s="221"/>
      <c r="L240" s="43"/>
      <c r="M240" s="222" t="s">
        <v>1</v>
      </c>
      <c r="N240" s="223" t="s">
        <v>38</v>
      </c>
      <c r="O240" s="90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26" t="s">
        <v>120</v>
      </c>
      <c r="AT240" s="226" t="s">
        <v>116</v>
      </c>
      <c r="AU240" s="226" t="s">
        <v>82</v>
      </c>
      <c r="AY240" s="16" t="s">
        <v>114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6" t="s">
        <v>78</v>
      </c>
      <c r="BK240" s="227">
        <f>ROUND(I240*H240,2)</f>
        <v>0</v>
      </c>
      <c r="BL240" s="16" t="s">
        <v>120</v>
      </c>
      <c r="BM240" s="226" t="s">
        <v>322</v>
      </c>
    </row>
    <row r="241" s="2" customFormat="1" ht="33" customHeight="1">
      <c r="A241" s="37"/>
      <c r="B241" s="38"/>
      <c r="C241" s="214" t="s">
        <v>323</v>
      </c>
      <c r="D241" s="214" t="s">
        <v>116</v>
      </c>
      <c r="E241" s="215" t="s">
        <v>324</v>
      </c>
      <c r="F241" s="216" t="s">
        <v>325</v>
      </c>
      <c r="G241" s="217" t="s">
        <v>154</v>
      </c>
      <c r="H241" s="218">
        <v>65</v>
      </c>
      <c r="I241" s="219"/>
      <c r="J241" s="220">
        <f>ROUND(I241*H241,2)</f>
        <v>0</v>
      </c>
      <c r="K241" s="221"/>
      <c r="L241" s="43"/>
      <c r="M241" s="222" t="s">
        <v>1</v>
      </c>
      <c r="N241" s="223" t="s">
        <v>38</v>
      </c>
      <c r="O241" s="90"/>
      <c r="P241" s="224">
        <f>O241*H241</f>
        <v>0</v>
      </c>
      <c r="Q241" s="224">
        <v>0.00060999999999999997</v>
      </c>
      <c r="R241" s="224">
        <f>Q241*H241</f>
        <v>0.039649999999999998</v>
      </c>
      <c r="S241" s="224">
        <v>0</v>
      </c>
      <c r="T241" s="225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226" t="s">
        <v>120</v>
      </c>
      <c r="AT241" s="226" t="s">
        <v>116</v>
      </c>
      <c r="AU241" s="226" t="s">
        <v>82</v>
      </c>
      <c r="AY241" s="16" t="s">
        <v>114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6" t="s">
        <v>78</v>
      </c>
      <c r="BK241" s="227">
        <f>ROUND(I241*H241,2)</f>
        <v>0</v>
      </c>
      <c r="BL241" s="16" t="s">
        <v>120</v>
      </c>
      <c r="BM241" s="226" t="s">
        <v>326</v>
      </c>
    </row>
    <row r="242" s="13" customFormat="1">
      <c r="A242" s="13"/>
      <c r="B242" s="228"/>
      <c r="C242" s="229"/>
      <c r="D242" s="230" t="s">
        <v>122</v>
      </c>
      <c r="E242" s="231" t="s">
        <v>1</v>
      </c>
      <c r="F242" s="232" t="s">
        <v>327</v>
      </c>
      <c r="G242" s="229"/>
      <c r="H242" s="233">
        <v>65</v>
      </c>
      <c r="I242" s="234"/>
      <c r="J242" s="229"/>
      <c r="K242" s="229"/>
      <c r="L242" s="235"/>
      <c r="M242" s="236"/>
      <c r="N242" s="237"/>
      <c r="O242" s="237"/>
      <c r="P242" s="237"/>
      <c r="Q242" s="237"/>
      <c r="R242" s="237"/>
      <c r="S242" s="237"/>
      <c r="T242" s="238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9" t="s">
        <v>122</v>
      </c>
      <c r="AU242" s="239" t="s">
        <v>82</v>
      </c>
      <c r="AV242" s="13" t="s">
        <v>82</v>
      </c>
      <c r="AW242" s="13" t="s">
        <v>30</v>
      </c>
      <c r="AX242" s="13" t="s">
        <v>78</v>
      </c>
      <c r="AY242" s="239" t="s">
        <v>114</v>
      </c>
    </row>
    <row r="243" s="2" customFormat="1" ht="24.15" customHeight="1">
      <c r="A243" s="37"/>
      <c r="B243" s="38"/>
      <c r="C243" s="214" t="s">
        <v>328</v>
      </c>
      <c r="D243" s="214" t="s">
        <v>116</v>
      </c>
      <c r="E243" s="215" t="s">
        <v>329</v>
      </c>
      <c r="F243" s="216" t="s">
        <v>330</v>
      </c>
      <c r="G243" s="217" t="s">
        <v>154</v>
      </c>
      <c r="H243" s="218">
        <v>65</v>
      </c>
      <c r="I243" s="219"/>
      <c r="J243" s="220">
        <f>ROUND(I243*H243,2)</f>
        <v>0</v>
      </c>
      <c r="K243" s="221"/>
      <c r="L243" s="43"/>
      <c r="M243" s="222" t="s">
        <v>1</v>
      </c>
      <c r="N243" s="223" t="s">
        <v>38</v>
      </c>
      <c r="O243" s="90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226" t="s">
        <v>120</v>
      </c>
      <c r="AT243" s="226" t="s">
        <v>116</v>
      </c>
      <c r="AU243" s="226" t="s">
        <v>82</v>
      </c>
      <c r="AY243" s="16" t="s">
        <v>114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6" t="s">
        <v>78</v>
      </c>
      <c r="BK243" s="227">
        <f>ROUND(I243*H243,2)</f>
        <v>0</v>
      </c>
      <c r="BL243" s="16" t="s">
        <v>120</v>
      </c>
      <c r="BM243" s="226" t="s">
        <v>331</v>
      </c>
    </row>
    <row r="244" s="13" customFormat="1">
      <c r="A244" s="13"/>
      <c r="B244" s="228"/>
      <c r="C244" s="229"/>
      <c r="D244" s="230" t="s">
        <v>122</v>
      </c>
      <c r="E244" s="231" t="s">
        <v>1</v>
      </c>
      <c r="F244" s="232" t="s">
        <v>327</v>
      </c>
      <c r="G244" s="229"/>
      <c r="H244" s="233">
        <v>65</v>
      </c>
      <c r="I244" s="234"/>
      <c r="J244" s="229"/>
      <c r="K244" s="229"/>
      <c r="L244" s="235"/>
      <c r="M244" s="236"/>
      <c r="N244" s="237"/>
      <c r="O244" s="237"/>
      <c r="P244" s="237"/>
      <c r="Q244" s="237"/>
      <c r="R244" s="237"/>
      <c r="S244" s="237"/>
      <c r="T244" s="238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9" t="s">
        <v>122</v>
      </c>
      <c r="AU244" s="239" t="s">
        <v>82</v>
      </c>
      <c r="AV244" s="13" t="s">
        <v>82</v>
      </c>
      <c r="AW244" s="13" t="s">
        <v>30</v>
      </c>
      <c r="AX244" s="13" t="s">
        <v>78</v>
      </c>
      <c r="AY244" s="239" t="s">
        <v>114</v>
      </c>
    </row>
    <row r="245" s="2" customFormat="1" ht="16.5" customHeight="1">
      <c r="A245" s="37"/>
      <c r="B245" s="38"/>
      <c r="C245" s="214" t="s">
        <v>332</v>
      </c>
      <c r="D245" s="214" t="s">
        <v>116</v>
      </c>
      <c r="E245" s="215" t="s">
        <v>333</v>
      </c>
      <c r="F245" s="216" t="s">
        <v>334</v>
      </c>
      <c r="G245" s="217" t="s">
        <v>119</v>
      </c>
      <c r="H245" s="218">
        <v>615</v>
      </c>
      <c r="I245" s="219"/>
      <c r="J245" s="220">
        <f>ROUND(I245*H245,2)</f>
        <v>0</v>
      </c>
      <c r="K245" s="221"/>
      <c r="L245" s="43"/>
      <c r="M245" s="222" t="s">
        <v>1</v>
      </c>
      <c r="N245" s="223" t="s">
        <v>38</v>
      </c>
      <c r="O245" s="90"/>
      <c r="P245" s="224">
        <f>O245*H245</f>
        <v>0</v>
      </c>
      <c r="Q245" s="224">
        <v>0</v>
      </c>
      <c r="R245" s="224">
        <f>Q245*H245</f>
        <v>0</v>
      </c>
      <c r="S245" s="224">
        <v>0.39000000000000001</v>
      </c>
      <c r="T245" s="225">
        <f>S245*H245</f>
        <v>239.84999999999999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26" t="s">
        <v>120</v>
      </c>
      <c r="AT245" s="226" t="s">
        <v>116</v>
      </c>
      <c r="AU245" s="226" t="s">
        <v>82</v>
      </c>
      <c r="AY245" s="16" t="s">
        <v>114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6" t="s">
        <v>78</v>
      </c>
      <c r="BK245" s="227">
        <f>ROUND(I245*H245,2)</f>
        <v>0</v>
      </c>
      <c r="BL245" s="16" t="s">
        <v>120</v>
      </c>
      <c r="BM245" s="226" t="s">
        <v>335</v>
      </c>
    </row>
    <row r="246" s="13" customFormat="1">
      <c r="A246" s="13"/>
      <c r="B246" s="228"/>
      <c r="C246" s="229"/>
      <c r="D246" s="230" t="s">
        <v>122</v>
      </c>
      <c r="E246" s="231" t="s">
        <v>1</v>
      </c>
      <c r="F246" s="232" t="s">
        <v>230</v>
      </c>
      <c r="G246" s="229"/>
      <c r="H246" s="233">
        <v>615</v>
      </c>
      <c r="I246" s="234"/>
      <c r="J246" s="229"/>
      <c r="K246" s="229"/>
      <c r="L246" s="235"/>
      <c r="M246" s="236"/>
      <c r="N246" s="237"/>
      <c r="O246" s="237"/>
      <c r="P246" s="237"/>
      <c r="Q246" s="237"/>
      <c r="R246" s="237"/>
      <c r="S246" s="237"/>
      <c r="T246" s="238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9" t="s">
        <v>122</v>
      </c>
      <c r="AU246" s="239" t="s">
        <v>82</v>
      </c>
      <c r="AV246" s="13" t="s">
        <v>82</v>
      </c>
      <c r="AW246" s="13" t="s">
        <v>30</v>
      </c>
      <c r="AX246" s="13" t="s">
        <v>78</v>
      </c>
      <c r="AY246" s="239" t="s">
        <v>114</v>
      </c>
    </row>
    <row r="247" s="2" customFormat="1" ht="24.15" customHeight="1">
      <c r="A247" s="37"/>
      <c r="B247" s="38"/>
      <c r="C247" s="214" t="s">
        <v>336</v>
      </c>
      <c r="D247" s="214" t="s">
        <v>116</v>
      </c>
      <c r="E247" s="215" t="s">
        <v>337</v>
      </c>
      <c r="F247" s="216" t="s">
        <v>338</v>
      </c>
      <c r="G247" s="217" t="s">
        <v>265</v>
      </c>
      <c r="H247" s="218">
        <v>1</v>
      </c>
      <c r="I247" s="219"/>
      <c r="J247" s="220">
        <f>ROUND(I247*H247,2)</f>
        <v>0</v>
      </c>
      <c r="K247" s="221"/>
      <c r="L247" s="43"/>
      <c r="M247" s="222" t="s">
        <v>1</v>
      </c>
      <c r="N247" s="223" t="s">
        <v>38</v>
      </c>
      <c r="O247" s="90"/>
      <c r="P247" s="224">
        <f>O247*H247</f>
        <v>0</v>
      </c>
      <c r="Q247" s="224">
        <v>0</v>
      </c>
      <c r="R247" s="224">
        <f>Q247*H247</f>
        <v>0</v>
      </c>
      <c r="S247" s="224">
        <v>0.082000000000000003</v>
      </c>
      <c r="T247" s="225">
        <f>S247*H247</f>
        <v>0.082000000000000003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226" t="s">
        <v>120</v>
      </c>
      <c r="AT247" s="226" t="s">
        <v>116</v>
      </c>
      <c r="AU247" s="226" t="s">
        <v>82</v>
      </c>
      <c r="AY247" s="16" t="s">
        <v>114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6" t="s">
        <v>78</v>
      </c>
      <c r="BK247" s="227">
        <f>ROUND(I247*H247,2)</f>
        <v>0</v>
      </c>
      <c r="BL247" s="16" t="s">
        <v>120</v>
      </c>
      <c r="BM247" s="226" t="s">
        <v>339</v>
      </c>
    </row>
    <row r="248" s="2" customFormat="1" ht="24.15" customHeight="1">
      <c r="A248" s="37"/>
      <c r="B248" s="38"/>
      <c r="C248" s="214" t="s">
        <v>340</v>
      </c>
      <c r="D248" s="214" t="s">
        <v>116</v>
      </c>
      <c r="E248" s="215" t="s">
        <v>341</v>
      </c>
      <c r="F248" s="216" t="s">
        <v>342</v>
      </c>
      <c r="G248" s="217" t="s">
        <v>119</v>
      </c>
      <c r="H248" s="218">
        <v>16</v>
      </c>
      <c r="I248" s="219"/>
      <c r="J248" s="220">
        <f>ROUND(I248*H248,2)</f>
        <v>0</v>
      </c>
      <c r="K248" s="221"/>
      <c r="L248" s="43"/>
      <c r="M248" s="222" t="s">
        <v>1</v>
      </c>
      <c r="N248" s="223" t="s">
        <v>38</v>
      </c>
      <c r="O248" s="90"/>
      <c r="P248" s="224">
        <f>O248*H248</f>
        <v>0</v>
      </c>
      <c r="Q248" s="224">
        <v>0</v>
      </c>
      <c r="R248" s="224">
        <f>Q248*H248</f>
        <v>0</v>
      </c>
      <c r="S248" s="224">
        <v>0</v>
      </c>
      <c r="T248" s="225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226" t="s">
        <v>120</v>
      </c>
      <c r="AT248" s="226" t="s">
        <v>116</v>
      </c>
      <c r="AU248" s="226" t="s">
        <v>82</v>
      </c>
      <c r="AY248" s="16" t="s">
        <v>114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16" t="s">
        <v>78</v>
      </c>
      <c r="BK248" s="227">
        <f>ROUND(I248*H248,2)</f>
        <v>0</v>
      </c>
      <c r="BL248" s="16" t="s">
        <v>120</v>
      </c>
      <c r="BM248" s="226" t="s">
        <v>343</v>
      </c>
    </row>
    <row r="249" s="13" customFormat="1">
      <c r="A249" s="13"/>
      <c r="B249" s="228"/>
      <c r="C249" s="229"/>
      <c r="D249" s="230" t="s">
        <v>122</v>
      </c>
      <c r="E249" s="231" t="s">
        <v>1</v>
      </c>
      <c r="F249" s="232" t="s">
        <v>130</v>
      </c>
      <c r="G249" s="229"/>
      <c r="H249" s="233">
        <v>16</v>
      </c>
      <c r="I249" s="234"/>
      <c r="J249" s="229"/>
      <c r="K249" s="229"/>
      <c r="L249" s="235"/>
      <c r="M249" s="236"/>
      <c r="N249" s="237"/>
      <c r="O249" s="237"/>
      <c r="P249" s="237"/>
      <c r="Q249" s="237"/>
      <c r="R249" s="237"/>
      <c r="S249" s="237"/>
      <c r="T249" s="238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9" t="s">
        <v>122</v>
      </c>
      <c r="AU249" s="239" t="s">
        <v>82</v>
      </c>
      <c r="AV249" s="13" t="s">
        <v>82</v>
      </c>
      <c r="AW249" s="13" t="s">
        <v>30</v>
      </c>
      <c r="AX249" s="13" t="s">
        <v>78</v>
      </c>
      <c r="AY249" s="239" t="s">
        <v>114</v>
      </c>
    </row>
    <row r="250" s="12" customFormat="1" ht="22.8" customHeight="1">
      <c r="A250" s="12"/>
      <c r="B250" s="198"/>
      <c r="C250" s="199"/>
      <c r="D250" s="200" t="s">
        <v>72</v>
      </c>
      <c r="E250" s="212" t="s">
        <v>344</v>
      </c>
      <c r="F250" s="212" t="s">
        <v>345</v>
      </c>
      <c r="G250" s="199"/>
      <c r="H250" s="199"/>
      <c r="I250" s="202"/>
      <c r="J250" s="213">
        <f>BK250</f>
        <v>0</v>
      </c>
      <c r="K250" s="199"/>
      <c r="L250" s="204"/>
      <c r="M250" s="205"/>
      <c r="N250" s="206"/>
      <c r="O250" s="206"/>
      <c r="P250" s="207">
        <f>SUM(P251:P264)</f>
        <v>0</v>
      </c>
      <c r="Q250" s="206"/>
      <c r="R250" s="207">
        <f>SUM(R251:R264)</f>
        <v>0</v>
      </c>
      <c r="S250" s="206"/>
      <c r="T250" s="208">
        <f>SUM(T251:T264)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09" t="s">
        <v>78</v>
      </c>
      <c r="AT250" s="210" t="s">
        <v>72</v>
      </c>
      <c r="AU250" s="210" t="s">
        <v>78</v>
      </c>
      <c r="AY250" s="209" t="s">
        <v>114</v>
      </c>
      <c r="BK250" s="211">
        <f>SUM(BK251:BK264)</f>
        <v>0</v>
      </c>
    </row>
    <row r="251" s="2" customFormat="1" ht="21.75" customHeight="1">
      <c r="A251" s="37"/>
      <c r="B251" s="38"/>
      <c r="C251" s="214" t="s">
        <v>346</v>
      </c>
      <c r="D251" s="214" t="s">
        <v>116</v>
      </c>
      <c r="E251" s="215" t="s">
        <v>347</v>
      </c>
      <c r="F251" s="216" t="s">
        <v>348</v>
      </c>
      <c r="G251" s="217" t="s">
        <v>180</v>
      </c>
      <c r="H251" s="218">
        <v>431.30000000000001</v>
      </c>
      <c r="I251" s="219"/>
      <c r="J251" s="220">
        <f>ROUND(I251*H251,2)</f>
        <v>0</v>
      </c>
      <c r="K251" s="221"/>
      <c r="L251" s="43"/>
      <c r="M251" s="222" t="s">
        <v>1</v>
      </c>
      <c r="N251" s="223" t="s">
        <v>38</v>
      </c>
      <c r="O251" s="90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226" t="s">
        <v>120</v>
      </c>
      <c r="AT251" s="226" t="s">
        <v>116</v>
      </c>
      <c r="AU251" s="226" t="s">
        <v>82</v>
      </c>
      <c r="AY251" s="16" t="s">
        <v>114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6" t="s">
        <v>78</v>
      </c>
      <c r="BK251" s="227">
        <f>ROUND(I251*H251,2)</f>
        <v>0</v>
      </c>
      <c r="BL251" s="16" t="s">
        <v>120</v>
      </c>
      <c r="BM251" s="226" t="s">
        <v>349</v>
      </c>
    </row>
    <row r="252" s="13" customFormat="1">
      <c r="A252" s="13"/>
      <c r="B252" s="228"/>
      <c r="C252" s="229"/>
      <c r="D252" s="230" t="s">
        <v>122</v>
      </c>
      <c r="E252" s="231" t="s">
        <v>1</v>
      </c>
      <c r="F252" s="232" t="s">
        <v>350</v>
      </c>
      <c r="G252" s="229"/>
      <c r="H252" s="233">
        <v>379.94999999999999</v>
      </c>
      <c r="I252" s="234"/>
      <c r="J252" s="229"/>
      <c r="K252" s="229"/>
      <c r="L252" s="235"/>
      <c r="M252" s="236"/>
      <c r="N252" s="237"/>
      <c r="O252" s="237"/>
      <c r="P252" s="237"/>
      <c r="Q252" s="237"/>
      <c r="R252" s="237"/>
      <c r="S252" s="237"/>
      <c r="T252" s="238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9" t="s">
        <v>122</v>
      </c>
      <c r="AU252" s="239" t="s">
        <v>82</v>
      </c>
      <c r="AV252" s="13" t="s">
        <v>82</v>
      </c>
      <c r="AW252" s="13" t="s">
        <v>30</v>
      </c>
      <c r="AX252" s="13" t="s">
        <v>73</v>
      </c>
      <c r="AY252" s="239" t="s">
        <v>114</v>
      </c>
    </row>
    <row r="253" s="13" customFormat="1">
      <c r="A253" s="13"/>
      <c r="B253" s="228"/>
      <c r="C253" s="229"/>
      <c r="D253" s="230" t="s">
        <v>122</v>
      </c>
      <c r="E253" s="231" t="s">
        <v>1</v>
      </c>
      <c r="F253" s="232" t="s">
        <v>351</v>
      </c>
      <c r="G253" s="229"/>
      <c r="H253" s="233">
        <v>51.350000000000001</v>
      </c>
      <c r="I253" s="234"/>
      <c r="J253" s="229"/>
      <c r="K253" s="229"/>
      <c r="L253" s="235"/>
      <c r="M253" s="236"/>
      <c r="N253" s="237"/>
      <c r="O253" s="237"/>
      <c r="P253" s="237"/>
      <c r="Q253" s="237"/>
      <c r="R253" s="237"/>
      <c r="S253" s="237"/>
      <c r="T253" s="238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9" t="s">
        <v>122</v>
      </c>
      <c r="AU253" s="239" t="s">
        <v>82</v>
      </c>
      <c r="AV253" s="13" t="s">
        <v>82</v>
      </c>
      <c r="AW253" s="13" t="s">
        <v>30</v>
      </c>
      <c r="AX253" s="13" t="s">
        <v>73</v>
      </c>
      <c r="AY253" s="239" t="s">
        <v>114</v>
      </c>
    </row>
    <row r="254" s="14" customFormat="1">
      <c r="A254" s="14"/>
      <c r="B254" s="240"/>
      <c r="C254" s="241"/>
      <c r="D254" s="230" t="s">
        <v>122</v>
      </c>
      <c r="E254" s="242" t="s">
        <v>1</v>
      </c>
      <c r="F254" s="243" t="s">
        <v>126</v>
      </c>
      <c r="G254" s="241"/>
      <c r="H254" s="244">
        <v>431.30000000000001</v>
      </c>
      <c r="I254" s="245"/>
      <c r="J254" s="241"/>
      <c r="K254" s="241"/>
      <c r="L254" s="246"/>
      <c r="M254" s="247"/>
      <c r="N254" s="248"/>
      <c r="O254" s="248"/>
      <c r="P254" s="248"/>
      <c r="Q254" s="248"/>
      <c r="R254" s="248"/>
      <c r="S254" s="248"/>
      <c r="T254" s="249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0" t="s">
        <v>122</v>
      </c>
      <c r="AU254" s="250" t="s">
        <v>82</v>
      </c>
      <c r="AV254" s="14" t="s">
        <v>120</v>
      </c>
      <c r="AW254" s="14" t="s">
        <v>30</v>
      </c>
      <c r="AX254" s="14" t="s">
        <v>78</v>
      </c>
      <c r="AY254" s="250" t="s">
        <v>114</v>
      </c>
    </row>
    <row r="255" s="2" customFormat="1" ht="24.15" customHeight="1">
      <c r="A255" s="37"/>
      <c r="B255" s="38"/>
      <c r="C255" s="214" t="s">
        <v>352</v>
      </c>
      <c r="D255" s="214" t="s">
        <v>116</v>
      </c>
      <c r="E255" s="215" t="s">
        <v>353</v>
      </c>
      <c r="F255" s="216" t="s">
        <v>354</v>
      </c>
      <c r="G255" s="217" t="s">
        <v>180</v>
      </c>
      <c r="H255" s="218">
        <v>6038.1999999999998</v>
      </c>
      <c r="I255" s="219"/>
      <c r="J255" s="220">
        <f>ROUND(I255*H255,2)</f>
        <v>0</v>
      </c>
      <c r="K255" s="221"/>
      <c r="L255" s="43"/>
      <c r="M255" s="222" t="s">
        <v>1</v>
      </c>
      <c r="N255" s="223" t="s">
        <v>38</v>
      </c>
      <c r="O255" s="90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226" t="s">
        <v>120</v>
      </c>
      <c r="AT255" s="226" t="s">
        <v>116</v>
      </c>
      <c r="AU255" s="226" t="s">
        <v>82</v>
      </c>
      <c r="AY255" s="16" t="s">
        <v>114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6" t="s">
        <v>78</v>
      </c>
      <c r="BK255" s="227">
        <f>ROUND(I255*H255,2)</f>
        <v>0</v>
      </c>
      <c r="BL255" s="16" t="s">
        <v>120</v>
      </c>
      <c r="BM255" s="226" t="s">
        <v>355</v>
      </c>
    </row>
    <row r="256" s="13" customFormat="1">
      <c r="A256" s="13"/>
      <c r="B256" s="228"/>
      <c r="C256" s="229"/>
      <c r="D256" s="230" t="s">
        <v>122</v>
      </c>
      <c r="E256" s="231" t="s">
        <v>1</v>
      </c>
      <c r="F256" s="232" t="s">
        <v>356</v>
      </c>
      <c r="G256" s="229"/>
      <c r="H256" s="233">
        <v>6038.1999999999998</v>
      </c>
      <c r="I256" s="234"/>
      <c r="J256" s="229"/>
      <c r="K256" s="229"/>
      <c r="L256" s="235"/>
      <c r="M256" s="236"/>
      <c r="N256" s="237"/>
      <c r="O256" s="237"/>
      <c r="P256" s="237"/>
      <c r="Q256" s="237"/>
      <c r="R256" s="237"/>
      <c r="S256" s="237"/>
      <c r="T256" s="238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9" t="s">
        <v>122</v>
      </c>
      <c r="AU256" s="239" t="s">
        <v>82</v>
      </c>
      <c r="AV256" s="13" t="s">
        <v>82</v>
      </c>
      <c r="AW256" s="13" t="s">
        <v>30</v>
      </c>
      <c r="AX256" s="13" t="s">
        <v>78</v>
      </c>
      <c r="AY256" s="239" t="s">
        <v>114</v>
      </c>
    </row>
    <row r="257" s="2" customFormat="1" ht="21.75" customHeight="1">
      <c r="A257" s="37"/>
      <c r="B257" s="38"/>
      <c r="C257" s="214" t="s">
        <v>357</v>
      </c>
      <c r="D257" s="214" t="s">
        <v>116</v>
      </c>
      <c r="E257" s="215" t="s">
        <v>358</v>
      </c>
      <c r="F257" s="216" t="s">
        <v>359</v>
      </c>
      <c r="G257" s="217" t="s">
        <v>180</v>
      </c>
      <c r="H257" s="218">
        <v>12.471</v>
      </c>
      <c r="I257" s="219"/>
      <c r="J257" s="220">
        <f>ROUND(I257*H257,2)</f>
        <v>0</v>
      </c>
      <c r="K257" s="221"/>
      <c r="L257" s="43"/>
      <c r="M257" s="222" t="s">
        <v>1</v>
      </c>
      <c r="N257" s="223" t="s">
        <v>38</v>
      </c>
      <c r="O257" s="90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226" t="s">
        <v>120</v>
      </c>
      <c r="AT257" s="226" t="s">
        <v>116</v>
      </c>
      <c r="AU257" s="226" t="s">
        <v>82</v>
      </c>
      <c r="AY257" s="16" t="s">
        <v>114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6" t="s">
        <v>78</v>
      </c>
      <c r="BK257" s="227">
        <f>ROUND(I257*H257,2)</f>
        <v>0</v>
      </c>
      <c r="BL257" s="16" t="s">
        <v>120</v>
      </c>
      <c r="BM257" s="226" t="s">
        <v>360</v>
      </c>
    </row>
    <row r="258" s="13" customFormat="1">
      <c r="A258" s="13"/>
      <c r="B258" s="228"/>
      <c r="C258" s="229"/>
      <c r="D258" s="230" t="s">
        <v>122</v>
      </c>
      <c r="E258" s="231" t="s">
        <v>1</v>
      </c>
      <c r="F258" s="232" t="s">
        <v>361</v>
      </c>
      <c r="G258" s="229"/>
      <c r="H258" s="233">
        <v>12.471</v>
      </c>
      <c r="I258" s="234"/>
      <c r="J258" s="229"/>
      <c r="K258" s="229"/>
      <c r="L258" s="235"/>
      <c r="M258" s="236"/>
      <c r="N258" s="237"/>
      <c r="O258" s="237"/>
      <c r="P258" s="237"/>
      <c r="Q258" s="237"/>
      <c r="R258" s="237"/>
      <c r="S258" s="237"/>
      <c r="T258" s="238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9" t="s">
        <v>122</v>
      </c>
      <c r="AU258" s="239" t="s">
        <v>82</v>
      </c>
      <c r="AV258" s="13" t="s">
        <v>82</v>
      </c>
      <c r="AW258" s="13" t="s">
        <v>30</v>
      </c>
      <c r="AX258" s="13" t="s">
        <v>78</v>
      </c>
      <c r="AY258" s="239" t="s">
        <v>114</v>
      </c>
    </row>
    <row r="259" s="2" customFormat="1" ht="24.15" customHeight="1">
      <c r="A259" s="37"/>
      <c r="B259" s="38"/>
      <c r="C259" s="214" t="s">
        <v>362</v>
      </c>
      <c r="D259" s="214" t="s">
        <v>116</v>
      </c>
      <c r="E259" s="215" t="s">
        <v>363</v>
      </c>
      <c r="F259" s="216" t="s">
        <v>364</v>
      </c>
      <c r="G259" s="217" t="s">
        <v>180</v>
      </c>
      <c r="H259" s="218">
        <v>174.59399999999999</v>
      </c>
      <c r="I259" s="219"/>
      <c r="J259" s="220">
        <f>ROUND(I259*H259,2)</f>
        <v>0</v>
      </c>
      <c r="K259" s="221"/>
      <c r="L259" s="43"/>
      <c r="M259" s="222" t="s">
        <v>1</v>
      </c>
      <c r="N259" s="223" t="s">
        <v>38</v>
      </c>
      <c r="O259" s="90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226" t="s">
        <v>120</v>
      </c>
      <c r="AT259" s="226" t="s">
        <v>116</v>
      </c>
      <c r="AU259" s="226" t="s">
        <v>82</v>
      </c>
      <c r="AY259" s="16" t="s">
        <v>114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16" t="s">
        <v>78</v>
      </c>
      <c r="BK259" s="227">
        <f>ROUND(I259*H259,2)</f>
        <v>0</v>
      </c>
      <c r="BL259" s="16" t="s">
        <v>120</v>
      </c>
      <c r="BM259" s="226" t="s">
        <v>365</v>
      </c>
    </row>
    <row r="260" s="13" customFormat="1">
      <c r="A260" s="13"/>
      <c r="B260" s="228"/>
      <c r="C260" s="229"/>
      <c r="D260" s="230" t="s">
        <v>122</v>
      </c>
      <c r="E260" s="231" t="s">
        <v>1</v>
      </c>
      <c r="F260" s="232" t="s">
        <v>366</v>
      </c>
      <c r="G260" s="229"/>
      <c r="H260" s="233">
        <v>174.59399999999999</v>
      </c>
      <c r="I260" s="234"/>
      <c r="J260" s="229"/>
      <c r="K260" s="229"/>
      <c r="L260" s="235"/>
      <c r="M260" s="236"/>
      <c r="N260" s="237"/>
      <c r="O260" s="237"/>
      <c r="P260" s="237"/>
      <c r="Q260" s="237"/>
      <c r="R260" s="237"/>
      <c r="S260" s="237"/>
      <c r="T260" s="238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9" t="s">
        <v>122</v>
      </c>
      <c r="AU260" s="239" t="s">
        <v>82</v>
      </c>
      <c r="AV260" s="13" t="s">
        <v>82</v>
      </c>
      <c r="AW260" s="13" t="s">
        <v>30</v>
      </c>
      <c r="AX260" s="13" t="s">
        <v>78</v>
      </c>
      <c r="AY260" s="239" t="s">
        <v>114</v>
      </c>
    </row>
    <row r="261" s="2" customFormat="1" ht="37.8" customHeight="1">
      <c r="A261" s="37"/>
      <c r="B261" s="38"/>
      <c r="C261" s="214" t="s">
        <v>367</v>
      </c>
      <c r="D261" s="214" t="s">
        <v>116</v>
      </c>
      <c r="E261" s="215" t="s">
        <v>368</v>
      </c>
      <c r="F261" s="216" t="s">
        <v>369</v>
      </c>
      <c r="G261" s="217" t="s">
        <v>180</v>
      </c>
      <c r="H261" s="218">
        <v>4.2549999999999999</v>
      </c>
      <c r="I261" s="219"/>
      <c r="J261" s="220">
        <f>ROUND(I261*H261,2)</f>
        <v>0</v>
      </c>
      <c r="K261" s="221"/>
      <c r="L261" s="43"/>
      <c r="M261" s="222" t="s">
        <v>1</v>
      </c>
      <c r="N261" s="223" t="s">
        <v>38</v>
      </c>
      <c r="O261" s="90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226" t="s">
        <v>120</v>
      </c>
      <c r="AT261" s="226" t="s">
        <v>116</v>
      </c>
      <c r="AU261" s="226" t="s">
        <v>82</v>
      </c>
      <c r="AY261" s="16" t="s">
        <v>114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6" t="s">
        <v>78</v>
      </c>
      <c r="BK261" s="227">
        <f>ROUND(I261*H261,2)</f>
        <v>0</v>
      </c>
      <c r="BL261" s="16" t="s">
        <v>120</v>
      </c>
      <c r="BM261" s="226" t="s">
        <v>370</v>
      </c>
    </row>
    <row r="262" s="13" customFormat="1">
      <c r="A262" s="13"/>
      <c r="B262" s="228"/>
      <c r="C262" s="229"/>
      <c r="D262" s="230" t="s">
        <v>122</v>
      </c>
      <c r="E262" s="231" t="s">
        <v>1</v>
      </c>
      <c r="F262" s="232" t="s">
        <v>371</v>
      </c>
      <c r="G262" s="229"/>
      <c r="H262" s="233">
        <v>4.2549999999999999</v>
      </c>
      <c r="I262" s="234"/>
      <c r="J262" s="229"/>
      <c r="K262" s="229"/>
      <c r="L262" s="235"/>
      <c r="M262" s="236"/>
      <c r="N262" s="237"/>
      <c r="O262" s="237"/>
      <c r="P262" s="237"/>
      <c r="Q262" s="237"/>
      <c r="R262" s="237"/>
      <c r="S262" s="237"/>
      <c r="T262" s="238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9" t="s">
        <v>122</v>
      </c>
      <c r="AU262" s="239" t="s">
        <v>82</v>
      </c>
      <c r="AV262" s="13" t="s">
        <v>82</v>
      </c>
      <c r="AW262" s="13" t="s">
        <v>30</v>
      </c>
      <c r="AX262" s="13" t="s">
        <v>78</v>
      </c>
      <c r="AY262" s="239" t="s">
        <v>114</v>
      </c>
    </row>
    <row r="263" s="2" customFormat="1" ht="44.25" customHeight="1">
      <c r="A263" s="37"/>
      <c r="B263" s="38"/>
      <c r="C263" s="214" t="s">
        <v>372</v>
      </c>
      <c r="D263" s="214" t="s">
        <v>116</v>
      </c>
      <c r="E263" s="215" t="s">
        <v>373</v>
      </c>
      <c r="F263" s="216" t="s">
        <v>374</v>
      </c>
      <c r="G263" s="217" t="s">
        <v>180</v>
      </c>
      <c r="H263" s="218">
        <v>517.76599999999996</v>
      </c>
      <c r="I263" s="219"/>
      <c r="J263" s="220">
        <f>ROUND(I263*H263,2)</f>
        <v>0</v>
      </c>
      <c r="K263" s="221"/>
      <c r="L263" s="43"/>
      <c r="M263" s="222" t="s">
        <v>1</v>
      </c>
      <c r="N263" s="223" t="s">
        <v>38</v>
      </c>
      <c r="O263" s="90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26" t="s">
        <v>120</v>
      </c>
      <c r="AT263" s="226" t="s">
        <v>116</v>
      </c>
      <c r="AU263" s="226" t="s">
        <v>82</v>
      </c>
      <c r="AY263" s="16" t="s">
        <v>114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6" t="s">
        <v>78</v>
      </c>
      <c r="BK263" s="227">
        <f>ROUND(I263*H263,2)</f>
        <v>0</v>
      </c>
      <c r="BL263" s="16" t="s">
        <v>120</v>
      </c>
      <c r="BM263" s="226" t="s">
        <v>375</v>
      </c>
    </row>
    <row r="264" s="13" customFormat="1">
      <c r="A264" s="13"/>
      <c r="B264" s="228"/>
      <c r="C264" s="229"/>
      <c r="D264" s="230" t="s">
        <v>122</v>
      </c>
      <c r="E264" s="231" t="s">
        <v>1</v>
      </c>
      <c r="F264" s="232" t="s">
        <v>376</v>
      </c>
      <c r="G264" s="229"/>
      <c r="H264" s="233">
        <v>517.76599999999996</v>
      </c>
      <c r="I264" s="234"/>
      <c r="J264" s="229"/>
      <c r="K264" s="229"/>
      <c r="L264" s="235"/>
      <c r="M264" s="236"/>
      <c r="N264" s="237"/>
      <c r="O264" s="237"/>
      <c r="P264" s="237"/>
      <c r="Q264" s="237"/>
      <c r="R264" s="237"/>
      <c r="S264" s="237"/>
      <c r="T264" s="238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9" t="s">
        <v>122</v>
      </c>
      <c r="AU264" s="239" t="s">
        <v>82</v>
      </c>
      <c r="AV264" s="13" t="s">
        <v>82</v>
      </c>
      <c r="AW264" s="13" t="s">
        <v>30</v>
      </c>
      <c r="AX264" s="13" t="s">
        <v>78</v>
      </c>
      <c r="AY264" s="239" t="s">
        <v>114</v>
      </c>
    </row>
    <row r="265" s="12" customFormat="1" ht="22.8" customHeight="1">
      <c r="A265" s="12"/>
      <c r="B265" s="198"/>
      <c r="C265" s="199"/>
      <c r="D265" s="200" t="s">
        <v>72</v>
      </c>
      <c r="E265" s="212" t="s">
        <v>377</v>
      </c>
      <c r="F265" s="212" t="s">
        <v>378</v>
      </c>
      <c r="G265" s="199"/>
      <c r="H265" s="199"/>
      <c r="I265" s="202"/>
      <c r="J265" s="213">
        <f>BK265</f>
        <v>0</v>
      </c>
      <c r="K265" s="199"/>
      <c r="L265" s="204"/>
      <c r="M265" s="205"/>
      <c r="N265" s="206"/>
      <c r="O265" s="206"/>
      <c r="P265" s="207">
        <f>P266</f>
        <v>0</v>
      </c>
      <c r="Q265" s="206"/>
      <c r="R265" s="207">
        <f>R266</f>
        <v>0</v>
      </c>
      <c r="S265" s="206"/>
      <c r="T265" s="208">
        <f>T266</f>
        <v>0</v>
      </c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R265" s="209" t="s">
        <v>78</v>
      </c>
      <c r="AT265" s="210" t="s">
        <v>72</v>
      </c>
      <c r="AU265" s="210" t="s">
        <v>78</v>
      </c>
      <c r="AY265" s="209" t="s">
        <v>114</v>
      </c>
      <c r="BK265" s="211">
        <f>BK266</f>
        <v>0</v>
      </c>
    </row>
    <row r="266" s="2" customFormat="1" ht="33" customHeight="1">
      <c r="A266" s="37"/>
      <c r="B266" s="38"/>
      <c r="C266" s="214" t="s">
        <v>379</v>
      </c>
      <c r="D266" s="214" t="s">
        <v>116</v>
      </c>
      <c r="E266" s="215" t="s">
        <v>380</v>
      </c>
      <c r="F266" s="216" t="s">
        <v>381</v>
      </c>
      <c r="G266" s="217" t="s">
        <v>180</v>
      </c>
      <c r="H266" s="218">
        <v>717.86000000000001</v>
      </c>
      <c r="I266" s="219"/>
      <c r="J266" s="220">
        <f>ROUND(I266*H266,2)</f>
        <v>0</v>
      </c>
      <c r="K266" s="221"/>
      <c r="L266" s="43"/>
      <c r="M266" s="222" t="s">
        <v>1</v>
      </c>
      <c r="N266" s="223" t="s">
        <v>38</v>
      </c>
      <c r="O266" s="90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226" t="s">
        <v>120</v>
      </c>
      <c r="AT266" s="226" t="s">
        <v>116</v>
      </c>
      <c r="AU266" s="226" t="s">
        <v>82</v>
      </c>
      <c r="AY266" s="16" t="s">
        <v>114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6" t="s">
        <v>78</v>
      </c>
      <c r="BK266" s="227">
        <f>ROUND(I266*H266,2)</f>
        <v>0</v>
      </c>
      <c r="BL266" s="16" t="s">
        <v>120</v>
      </c>
      <c r="BM266" s="226" t="s">
        <v>382</v>
      </c>
    </row>
    <row r="267" s="12" customFormat="1" ht="22.8" customHeight="1">
      <c r="A267" s="12"/>
      <c r="B267" s="198"/>
      <c r="C267" s="199"/>
      <c r="D267" s="200" t="s">
        <v>72</v>
      </c>
      <c r="E267" s="212" t="s">
        <v>383</v>
      </c>
      <c r="F267" s="212" t="s">
        <v>384</v>
      </c>
      <c r="G267" s="199"/>
      <c r="H267" s="199"/>
      <c r="I267" s="202"/>
      <c r="J267" s="213">
        <f>BK267</f>
        <v>0</v>
      </c>
      <c r="K267" s="199"/>
      <c r="L267" s="204"/>
      <c r="M267" s="205"/>
      <c r="N267" s="206"/>
      <c r="O267" s="206"/>
      <c r="P267" s="207">
        <f>SUM(P268:P275)</f>
        <v>0</v>
      </c>
      <c r="Q267" s="206"/>
      <c r="R267" s="207">
        <f>SUM(R268:R275)</f>
        <v>0</v>
      </c>
      <c r="S267" s="206"/>
      <c r="T267" s="208">
        <f>SUM(T268:T275)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09" t="s">
        <v>120</v>
      </c>
      <c r="AT267" s="210" t="s">
        <v>72</v>
      </c>
      <c r="AU267" s="210" t="s">
        <v>78</v>
      </c>
      <c r="AY267" s="209" t="s">
        <v>114</v>
      </c>
      <c r="BK267" s="211">
        <f>SUM(BK268:BK275)</f>
        <v>0</v>
      </c>
    </row>
    <row r="268" s="2" customFormat="1" ht="16.5" customHeight="1">
      <c r="A268" s="37"/>
      <c r="B268" s="38"/>
      <c r="C268" s="214" t="s">
        <v>385</v>
      </c>
      <c r="D268" s="214" t="s">
        <v>116</v>
      </c>
      <c r="E268" s="215" t="s">
        <v>386</v>
      </c>
      <c r="F268" s="216" t="s">
        <v>387</v>
      </c>
      <c r="G268" s="217" t="s">
        <v>388</v>
      </c>
      <c r="H268" s="218">
        <v>1</v>
      </c>
      <c r="I268" s="219"/>
      <c r="J268" s="220">
        <f>ROUND(I268*H268,2)</f>
        <v>0</v>
      </c>
      <c r="K268" s="221"/>
      <c r="L268" s="43"/>
      <c r="M268" s="222" t="s">
        <v>1</v>
      </c>
      <c r="N268" s="223" t="s">
        <v>38</v>
      </c>
      <c r="O268" s="90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226" t="s">
        <v>389</v>
      </c>
      <c r="AT268" s="226" t="s">
        <v>116</v>
      </c>
      <c r="AU268" s="226" t="s">
        <v>82</v>
      </c>
      <c r="AY268" s="16" t="s">
        <v>114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16" t="s">
        <v>78</v>
      </c>
      <c r="BK268" s="227">
        <f>ROUND(I268*H268,2)</f>
        <v>0</v>
      </c>
      <c r="BL268" s="16" t="s">
        <v>389</v>
      </c>
      <c r="BM268" s="226" t="s">
        <v>390</v>
      </c>
    </row>
    <row r="269" s="2" customFormat="1" ht="21.75" customHeight="1">
      <c r="A269" s="37"/>
      <c r="B269" s="38"/>
      <c r="C269" s="214" t="s">
        <v>391</v>
      </c>
      <c r="D269" s="214" t="s">
        <v>116</v>
      </c>
      <c r="E269" s="215" t="s">
        <v>392</v>
      </c>
      <c r="F269" s="216" t="s">
        <v>393</v>
      </c>
      <c r="G269" s="217" t="s">
        <v>388</v>
      </c>
      <c r="H269" s="218">
        <v>1</v>
      </c>
      <c r="I269" s="219"/>
      <c r="J269" s="220">
        <f>ROUND(I269*H269,2)</f>
        <v>0</v>
      </c>
      <c r="K269" s="221"/>
      <c r="L269" s="43"/>
      <c r="M269" s="222" t="s">
        <v>1</v>
      </c>
      <c r="N269" s="223" t="s">
        <v>38</v>
      </c>
      <c r="O269" s="90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226" t="s">
        <v>389</v>
      </c>
      <c r="AT269" s="226" t="s">
        <v>116</v>
      </c>
      <c r="AU269" s="226" t="s">
        <v>82</v>
      </c>
      <c r="AY269" s="16" t="s">
        <v>114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6" t="s">
        <v>78</v>
      </c>
      <c r="BK269" s="227">
        <f>ROUND(I269*H269,2)</f>
        <v>0</v>
      </c>
      <c r="BL269" s="16" t="s">
        <v>389</v>
      </c>
      <c r="BM269" s="226" t="s">
        <v>394</v>
      </c>
    </row>
    <row r="270" s="2" customFormat="1" ht="16.5" customHeight="1">
      <c r="A270" s="37"/>
      <c r="B270" s="38"/>
      <c r="C270" s="214" t="s">
        <v>395</v>
      </c>
      <c r="D270" s="214" t="s">
        <v>116</v>
      </c>
      <c r="E270" s="215" t="s">
        <v>396</v>
      </c>
      <c r="F270" s="216" t="s">
        <v>397</v>
      </c>
      <c r="G270" s="217" t="s">
        <v>388</v>
      </c>
      <c r="H270" s="218">
        <v>1</v>
      </c>
      <c r="I270" s="219"/>
      <c r="J270" s="220">
        <f>ROUND(I270*H270,2)</f>
        <v>0</v>
      </c>
      <c r="K270" s="221"/>
      <c r="L270" s="43"/>
      <c r="M270" s="222" t="s">
        <v>1</v>
      </c>
      <c r="N270" s="223" t="s">
        <v>38</v>
      </c>
      <c r="O270" s="90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6" t="s">
        <v>120</v>
      </c>
      <c r="AT270" s="226" t="s">
        <v>116</v>
      </c>
      <c r="AU270" s="226" t="s">
        <v>82</v>
      </c>
      <c r="AY270" s="16" t="s">
        <v>114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6" t="s">
        <v>78</v>
      </c>
      <c r="BK270" s="227">
        <f>ROUND(I270*H270,2)</f>
        <v>0</v>
      </c>
      <c r="BL270" s="16" t="s">
        <v>120</v>
      </c>
      <c r="BM270" s="226" t="s">
        <v>398</v>
      </c>
    </row>
    <row r="271" s="2" customFormat="1" ht="16.5" customHeight="1">
      <c r="A271" s="37"/>
      <c r="B271" s="38"/>
      <c r="C271" s="214" t="s">
        <v>399</v>
      </c>
      <c r="D271" s="214" t="s">
        <v>116</v>
      </c>
      <c r="E271" s="215" t="s">
        <v>400</v>
      </c>
      <c r="F271" s="216" t="s">
        <v>401</v>
      </c>
      <c r="G271" s="217" t="s">
        <v>388</v>
      </c>
      <c r="H271" s="218">
        <v>1</v>
      </c>
      <c r="I271" s="219"/>
      <c r="J271" s="220">
        <f>ROUND(I271*H271,2)</f>
        <v>0</v>
      </c>
      <c r="K271" s="221"/>
      <c r="L271" s="43"/>
      <c r="M271" s="222" t="s">
        <v>1</v>
      </c>
      <c r="N271" s="223" t="s">
        <v>38</v>
      </c>
      <c r="O271" s="90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226" t="s">
        <v>120</v>
      </c>
      <c r="AT271" s="226" t="s">
        <v>116</v>
      </c>
      <c r="AU271" s="226" t="s">
        <v>82</v>
      </c>
      <c r="AY271" s="16" t="s">
        <v>114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16" t="s">
        <v>78</v>
      </c>
      <c r="BK271" s="227">
        <f>ROUND(I271*H271,2)</f>
        <v>0</v>
      </c>
      <c r="BL271" s="16" t="s">
        <v>120</v>
      </c>
      <c r="BM271" s="226" t="s">
        <v>402</v>
      </c>
    </row>
    <row r="272" s="2" customFormat="1" ht="16.5" customHeight="1">
      <c r="A272" s="37"/>
      <c r="B272" s="38"/>
      <c r="C272" s="214" t="s">
        <v>403</v>
      </c>
      <c r="D272" s="214" t="s">
        <v>116</v>
      </c>
      <c r="E272" s="215" t="s">
        <v>404</v>
      </c>
      <c r="F272" s="216" t="s">
        <v>405</v>
      </c>
      <c r="G272" s="217" t="s">
        <v>388</v>
      </c>
      <c r="H272" s="218">
        <v>1</v>
      </c>
      <c r="I272" s="219"/>
      <c r="J272" s="220">
        <f>ROUND(I272*H272,2)</f>
        <v>0</v>
      </c>
      <c r="K272" s="221"/>
      <c r="L272" s="43"/>
      <c r="M272" s="222" t="s">
        <v>1</v>
      </c>
      <c r="N272" s="223" t="s">
        <v>38</v>
      </c>
      <c r="O272" s="90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226" t="s">
        <v>120</v>
      </c>
      <c r="AT272" s="226" t="s">
        <v>116</v>
      </c>
      <c r="AU272" s="226" t="s">
        <v>82</v>
      </c>
      <c r="AY272" s="16" t="s">
        <v>114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6" t="s">
        <v>78</v>
      </c>
      <c r="BK272" s="227">
        <f>ROUND(I272*H272,2)</f>
        <v>0</v>
      </c>
      <c r="BL272" s="16" t="s">
        <v>120</v>
      </c>
      <c r="BM272" s="226" t="s">
        <v>406</v>
      </c>
    </row>
    <row r="273" s="2" customFormat="1" ht="37.8" customHeight="1">
      <c r="A273" s="37"/>
      <c r="B273" s="38"/>
      <c r="C273" s="214" t="s">
        <v>407</v>
      </c>
      <c r="D273" s="214" t="s">
        <v>116</v>
      </c>
      <c r="E273" s="215" t="s">
        <v>408</v>
      </c>
      <c r="F273" s="216" t="s">
        <v>409</v>
      </c>
      <c r="G273" s="217" t="s">
        <v>388</v>
      </c>
      <c r="H273" s="218">
        <v>1</v>
      </c>
      <c r="I273" s="219"/>
      <c r="J273" s="220">
        <f>ROUND(I273*H273,2)</f>
        <v>0</v>
      </c>
      <c r="K273" s="221"/>
      <c r="L273" s="43"/>
      <c r="M273" s="222" t="s">
        <v>1</v>
      </c>
      <c r="N273" s="223" t="s">
        <v>38</v>
      </c>
      <c r="O273" s="90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26" t="s">
        <v>120</v>
      </c>
      <c r="AT273" s="226" t="s">
        <v>116</v>
      </c>
      <c r="AU273" s="226" t="s">
        <v>82</v>
      </c>
      <c r="AY273" s="16" t="s">
        <v>114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6" t="s">
        <v>78</v>
      </c>
      <c r="BK273" s="227">
        <f>ROUND(I273*H273,2)</f>
        <v>0</v>
      </c>
      <c r="BL273" s="16" t="s">
        <v>120</v>
      </c>
      <c r="BM273" s="226" t="s">
        <v>410</v>
      </c>
    </row>
    <row r="274" s="2" customFormat="1" ht="24.15" customHeight="1">
      <c r="A274" s="37"/>
      <c r="B274" s="38"/>
      <c r="C274" s="214" t="s">
        <v>411</v>
      </c>
      <c r="D274" s="214" t="s">
        <v>116</v>
      </c>
      <c r="E274" s="215" t="s">
        <v>412</v>
      </c>
      <c r="F274" s="216" t="s">
        <v>413</v>
      </c>
      <c r="G274" s="217" t="s">
        <v>388</v>
      </c>
      <c r="H274" s="218">
        <v>1</v>
      </c>
      <c r="I274" s="219"/>
      <c r="J274" s="220">
        <f>ROUND(I274*H274,2)</f>
        <v>0</v>
      </c>
      <c r="K274" s="221"/>
      <c r="L274" s="43"/>
      <c r="M274" s="222" t="s">
        <v>1</v>
      </c>
      <c r="N274" s="223" t="s">
        <v>38</v>
      </c>
      <c r="O274" s="90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R274" s="226" t="s">
        <v>120</v>
      </c>
      <c r="AT274" s="226" t="s">
        <v>116</v>
      </c>
      <c r="AU274" s="226" t="s">
        <v>82</v>
      </c>
      <c r="AY274" s="16" t="s">
        <v>114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16" t="s">
        <v>78</v>
      </c>
      <c r="BK274" s="227">
        <f>ROUND(I274*H274,2)</f>
        <v>0</v>
      </c>
      <c r="BL274" s="16" t="s">
        <v>120</v>
      </c>
      <c r="BM274" s="226" t="s">
        <v>414</v>
      </c>
    </row>
    <row r="275" s="2" customFormat="1" ht="21.75" customHeight="1">
      <c r="A275" s="37"/>
      <c r="B275" s="38"/>
      <c r="C275" s="214" t="s">
        <v>415</v>
      </c>
      <c r="D275" s="214" t="s">
        <v>116</v>
      </c>
      <c r="E275" s="215" t="s">
        <v>416</v>
      </c>
      <c r="F275" s="216" t="s">
        <v>417</v>
      </c>
      <c r="G275" s="217" t="s">
        <v>388</v>
      </c>
      <c r="H275" s="218">
        <v>1</v>
      </c>
      <c r="I275" s="219"/>
      <c r="J275" s="220">
        <f>ROUND(I275*H275,2)</f>
        <v>0</v>
      </c>
      <c r="K275" s="221"/>
      <c r="L275" s="43"/>
      <c r="M275" s="262" t="s">
        <v>1</v>
      </c>
      <c r="N275" s="263" t="s">
        <v>38</v>
      </c>
      <c r="O275" s="264"/>
      <c r="P275" s="265">
        <f>O275*H275</f>
        <v>0</v>
      </c>
      <c r="Q275" s="265">
        <v>0</v>
      </c>
      <c r="R275" s="265">
        <f>Q275*H275</f>
        <v>0</v>
      </c>
      <c r="S275" s="265">
        <v>0</v>
      </c>
      <c r="T275" s="266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226" t="s">
        <v>120</v>
      </c>
      <c r="AT275" s="226" t="s">
        <v>116</v>
      </c>
      <c r="AU275" s="226" t="s">
        <v>82</v>
      </c>
      <c r="AY275" s="16" t="s">
        <v>114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6" t="s">
        <v>78</v>
      </c>
      <c r="BK275" s="227">
        <f>ROUND(I275*H275,2)</f>
        <v>0</v>
      </c>
      <c r="BL275" s="16" t="s">
        <v>120</v>
      </c>
      <c r="BM275" s="226" t="s">
        <v>418</v>
      </c>
    </row>
    <row r="276" s="2" customFormat="1" ht="6.96" customHeight="1">
      <c r="A276" s="37"/>
      <c r="B276" s="65"/>
      <c r="C276" s="66"/>
      <c r="D276" s="66"/>
      <c r="E276" s="66"/>
      <c r="F276" s="66"/>
      <c r="G276" s="66"/>
      <c r="H276" s="66"/>
      <c r="I276" s="66"/>
      <c r="J276" s="66"/>
      <c r="K276" s="66"/>
      <c r="L276" s="43"/>
      <c r="M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</row>
  </sheetData>
  <sheetProtection sheet="1" autoFilter="0" formatColumns="0" formatRows="0" objects="1" scenarios="1" spinCount="100000" saltValue="t4Qn/pgBXzJu9tR2yy1bKkV/vRHLlDwUIh/LMSCcs+6yG9kSQsLBhxHtOXYygcQHPStYeVGUtsXuTY6DPBTNuQ==" hashValue="nTKaTIb5PhBwUgguxOC/e+9SDWkInfEiv+XkSeB45XkhLMwCwQjvNejWU2zkp8NYpbNksqbL4Ji2UHwmQ8KFqQ==" algorithmName="SHA-512" password="CC35"/>
  <autoFilter ref="C123:K275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Ondřej Pavelka</dc:creator>
  <cp:lastModifiedBy>Ondřej Pavelka</cp:lastModifiedBy>
  <dcterms:created xsi:type="dcterms:W3CDTF">2026-02-02T10:15:05Z</dcterms:created>
  <dcterms:modified xsi:type="dcterms:W3CDTF">2026-02-02T10:15:07Z</dcterms:modified>
</cp:coreProperties>
</file>