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110867\Documents\Případy\ZVZ\ZMR\2023\Servisní podpora pro zálohovací a archivační systémy\1\2\3\FINAL\"/>
    </mc:Choice>
  </mc:AlternateContent>
  <bookViews>
    <workbookView minimized="1" xWindow="0" yWindow="0" windowWidth="23232" windowHeight="9384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" i="1" l="1"/>
  <c r="J66" i="1" l="1"/>
  <c r="J65" i="1"/>
  <c r="J64" i="1"/>
  <c r="J63" i="1"/>
  <c r="J61" i="1"/>
  <c r="F66" i="1"/>
  <c r="F65" i="1"/>
  <c r="F64" i="1"/>
  <c r="F63" i="1"/>
  <c r="F62" i="1"/>
  <c r="J62" i="1" s="1"/>
  <c r="F61" i="1"/>
  <c r="F60" i="1"/>
  <c r="J60" i="1" s="1"/>
  <c r="F59" i="1"/>
  <c r="J59" i="1" s="1"/>
  <c r="I59" i="1"/>
  <c r="I60" i="1"/>
  <c r="I61" i="1"/>
  <c r="I62" i="1"/>
  <c r="I63" i="1"/>
  <c r="I64" i="1"/>
  <c r="I65" i="1"/>
  <c r="I66" i="1"/>
  <c r="J67" i="1" l="1"/>
  <c r="J46" i="1"/>
  <c r="J52" i="1"/>
  <c r="J51" i="1"/>
  <c r="J50" i="1"/>
  <c r="J49" i="1"/>
  <c r="J48" i="1"/>
  <c r="J47" i="1"/>
  <c r="J45" i="1"/>
  <c r="J44" i="1"/>
  <c r="F52" i="1"/>
  <c r="F51" i="1"/>
  <c r="F50" i="1"/>
  <c r="F49" i="1"/>
  <c r="F48" i="1"/>
  <c r="F47" i="1"/>
  <c r="F46" i="1"/>
  <c r="F45" i="1"/>
  <c r="F44" i="1"/>
  <c r="H44" i="1" l="1"/>
  <c r="H45" i="1" l="1"/>
  <c r="H46" i="1"/>
  <c r="H47" i="1"/>
  <c r="H48" i="1"/>
  <c r="H49" i="1"/>
  <c r="H50" i="1"/>
  <c r="H51" i="1"/>
  <c r="H52" i="1"/>
  <c r="J53" i="1" l="1"/>
  <c r="H93" i="1"/>
  <c r="H95" i="1"/>
  <c r="H94" i="1"/>
  <c r="H92" i="1"/>
  <c r="H79" i="1"/>
  <c r="G34" i="1" l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l="1"/>
  <c r="H22" i="1" s="1"/>
  <c r="H21" i="1"/>
  <c r="H27" i="1"/>
  <c r="H35" i="1" s="1"/>
</calcChain>
</file>

<file path=xl/sharedStrings.xml><?xml version="1.0" encoding="utf-8"?>
<sst xmlns="http://schemas.openxmlformats.org/spreadsheetml/2006/main" count="107" uniqueCount="81">
  <si>
    <t>ČÁST A) Servisní služby - kontinuální servisní podpora pro zálohovací a archivační  infrastrukturu</t>
  </si>
  <si>
    <t>Technologie</t>
  </si>
  <si>
    <t>Počet systémů</t>
  </si>
  <si>
    <t xml:space="preserve">Cena za počet systémů
/ 1 měsíc v Kč bez DPH
</t>
  </si>
  <si>
    <t>Data Protection Suite (NetWorker) počet CPU licencí (zálohovaných CPU)</t>
  </si>
  <si>
    <t>BackupServer Dell PowerEdge (NetWorker)</t>
  </si>
  <si>
    <t>Deduplikační úložiště DataDomain6300  + ES30</t>
  </si>
  <si>
    <t>TapeLibrary Fujitsu Eternus</t>
  </si>
  <si>
    <t>Důvěryhodný archiv Centera, se vzájemnou replikací</t>
  </si>
  <si>
    <t>Diskové úložiště PowerStore 3000T</t>
  </si>
  <si>
    <t>VMware vCenter</t>
  </si>
  <si>
    <t xml:space="preserve">VMware vSphere </t>
  </si>
  <si>
    <t>VMware VSAN</t>
  </si>
  <si>
    <t>Cena za počet systémů za dobu 36 měsíců v Kč bez DPH</t>
  </si>
  <si>
    <t xml:space="preserve">Celková cena za plnění Servisních služeb dle Tabulky A1) pro výše uvedené technologie </t>
  </si>
  <si>
    <t>Rozsah a parametry služeb</t>
  </si>
  <si>
    <t>Tabulka A1) : Seznam podporovaných technologií objednatele a cena za Servisní služby</t>
  </si>
  <si>
    <t xml:space="preserve">Cena za Servisní služby u jednoho systému za 1 měsíc v Kč bez DPH
</t>
  </si>
  <si>
    <t>Tabulka A2): Seznam technologií, které objednatel může jednostranně začlenit do Servisní podpory poskytované poskytovatelem a ceny za poskytování Servisních služeb u těchto nově začleněných technologií (viz specifikace Servisních služeb v Tabulce A1)</t>
  </si>
  <si>
    <t>BackupServer (NetWorker)</t>
  </si>
  <si>
    <t>Předpokládaný počet systémů začleněných v průběhu plnění smlouvy*</t>
  </si>
  <si>
    <t>*Předpokládané počty nových systémů a předpokládané období jejich Servisní podpory jsou uvedena pouze pro účely hodnocení. Objednatel bude začleňovat nové technologie dle vlastní potřeby a nemusí do Servisní podpory začlenit žádné nové technologie.</t>
  </si>
  <si>
    <t>Deduplikační úložiště DataDomain s replikací</t>
  </si>
  <si>
    <t>TapeLibrary</t>
  </si>
  <si>
    <t>Důvěryhodný archiv Centera, nebo technologický ekvivalent – s replikací</t>
  </si>
  <si>
    <t>Diskové úložiště midrange (block/NAS/Unified)</t>
  </si>
  <si>
    <t xml:space="preserve">Celková nabídková cena za plnění Servisních služeb u předpokládaného počtu nově začleňovaných technologií </t>
  </si>
  <si>
    <t>Data Protection Suite (NetWorker) – počet CPU licencí (zálohovaných CPU)</t>
  </si>
  <si>
    <r>
      <t>Celková cena za plnění služeb Pravidelní profylaxe pro výše uvedené technologie</t>
    </r>
    <r>
      <rPr>
        <sz val="10"/>
        <color rgb="FF000000"/>
        <rFont val="Arial"/>
        <family val="2"/>
        <charset val="238"/>
      </rPr>
      <t xml:space="preserve"> </t>
    </r>
  </si>
  <si>
    <t>Tabulka B1) Profylaktická údržba stávajících systémů objednatele</t>
  </si>
  <si>
    <t xml:space="preserve">TapeLibrary </t>
  </si>
  <si>
    <t>Celková cena za předpokládaný počet profilaxí za 36 měsíců v Kč bez DPH</t>
  </si>
  <si>
    <t>ČÁST C) Rozvojové projekty</t>
  </si>
  <si>
    <t xml:space="preserve">Projekty na podporu a rozvoj Hardware a Software, včetně: 
• Instalace a konfigurace nových systémů a aplikací
• Upgrade systémů a aplikací na nové verze
• Programování nových funkcionalit, programátorské úpravy
• Změnové a Rozvojové požadavky
Sazebník ceny prací účtovaných dle skutečně odvedené práce poskytovatele, odsouhlasené objednatelem. Objednatel předpokládá čerpání 100 hod ročně na rozvojové projekty, tento rozsah však není garantován a poskytovateli při nevyčerpání uvedeného rozsahu prací objednatelem nenáleží žádná kompenzace.
</t>
  </si>
  <si>
    <t>Tabulka C1): Cena rozvojových projektů v Kč bez DPH</t>
  </si>
  <si>
    <t>Rozvojové projekty poskytované systémovým specialistou seniorem</t>
  </si>
  <si>
    <t>Popis</t>
  </si>
  <si>
    <t>Cena za jednu hodinu v Kč bez DPH</t>
  </si>
  <si>
    <t>Cena za jednu hodinu práce na rozvojových projektech v Kč bez DPH</t>
  </si>
  <si>
    <t>Cena za maximální počet hodin práce na rozvojových projektech v Kč bez DPH</t>
  </si>
  <si>
    <t>ČÁST D) Další služby</t>
  </si>
  <si>
    <t>Dokumentace Hardware</t>
  </si>
  <si>
    <t>Název služby</t>
  </si>
  <si>
    <t>Popis služby</t>
  </si>
  <si>
    <t>Celková cena služby v Kč bez DPH</t>
  </si>
  <si>
    <t>Tvorba a údržba aktuální dokumentace po celou dobu účinnosti smlouvy</t>
  </si>
  <si>
    <t>Dokumentace Software</t>
  </si>
  <si>
    <t>Uživatelská dokumentace</t>
  </si>
  <si>
    <t>Tabulka D1: Jednorázové ceny za plnění Dalších služeb spočívajících v tvorbě a udržování dokumentace</t>
  </si>
  <si>
    <t xml:space="preserve">Tabulka D2: Ceny za Další služby spočívající v pohotovosti na vyžádání </t>
  </si>
  <si>
    <t>Pohotovost v pracovní dny držená v časech od 17:00 až 8:00 (mimo pracovní dobu)</t>
  </si>
  <si>
    <t xml:space="preserve">Pohotovost ve dnech pracovního volna (víkendy, svátky) pracovní dny držená v časech od 0:00 až 24:00 </t>
  </si>
  <si>
    <t>Cena za předpokládaný počet hodin v Kč bez DPH</t>
  </si>
  <si>
    <t>Cena za servisní zásah v pracovní dny mimo pracovní dobu</t>
  </si>
  <si>
    <t>Cena za servisní zásah ve dnech pracovního volna</t>
  </si>
  <si>
    <t>Předpokládaný počet hodin za dobu trvání smlouvy*</t>
  </si>
  <si>
    <t>Celková nabídková cena v Kč bez DPH:</t>
  </si>
  <si>
    <t>*Předpokládané počty hodin pohotovostí a servisních zásahů jsou uvedeny pouze pro účely hodnocení. Objednatel bude vyžadovat pohotovost a servisní zásahy dle vlastní potřeby a nemusí tak objednat žádný konkrétní počet hodin.</t>
  </si>
  <si>
    <t>Příloha č. 1 Specifikace a rozsah služeb včetně cen</t>
  </si>
  <si>
    <t xml:space="preserve">Požadovaný rozsah služeb v rámci měsíční fixní částky
• Proaktivní monitoring stavu systémů, analýza a řešení zjištěných problémů
• Proaktivní údržba, aktualizace a optimalizace systémů
• Řešení standardních administrátorských požadavků (např. nastavení oprávnění a pravidel,  konfigurační a optimalizační úkony)
• Řešení provozních problémů a ohlášených incidentů spojených s uvedenými systémy po nahlášení problému na HotLine Zhotovitele.
• Zajištění záručního a pozáručního servisu hardware a software (náklady na dodávky ND a servis realizovaný Třetí stranou v případě pozáručního servisu) nejsou součástí měsíční fixní částky za službu
• Asistenci při eskalaci problémů na supportní centra společností výrobců v rámci platného subscription Objednatele, pokud je problém neřešitelný na úrovni Zhotovitele.
• Konzultace k řešení problémů a správnému a efektivnímu využívání vybavení 
• Konzultační a metodická spolupráce při rozvoji, navrhování potřebných opatření a změn
• Pravidelné reporty o čerpání a kvalitě služeb dle čl. V. odst. 4 smlouvy
• Účast poskytovatele na kontrolních dnech
Požadované parametry služby:
• Zahájení řešení a oprava v termínech dle čl. II. odst. 3 smlouvy
• Zajištění monitoringu a podpory v pracovních dnech 8-17 hod
</t>
  </si>
  <si>
    <t xml:space="preserve">Maximální počet hodin práce, který objednatel může na základě této smlouvy na rozvojové projekty zadat </t>
  </si>
  <si>
    <t>Časový rozsah          1 profylaxe (hod) pro danou technologii</t>
  </si>
  <si>
    <t>Počet systémů v dané technologii</t>
  </si>
  <si>
    <t>Požadovaný počet profylaxí pro danou technologii za rok*</t>
  </si>
  <si>
    <t>Požadovaný počet profylaxí na celkový počet systémů za 18 měsíců*</t>
  </si>
  <si>
    <t>*Předpokládané počty nově přidaných systémů jsou uvedeny pouze pro účely hodnocení. Objednatel bude začleňovat nové technologie dle vlastní potřeby a nemusí začlenit žádné nové technologie.</t>
  </si>
  <si>
    <t>Celková cena za profylaxe u předpokládaného počtu systémů za 18 měsíců v Kč bez DPH</t>
  </si>
  <si>
    <t>Předpokládaný počet dodatečně přidaných systémů v dané technologii</t>
  </si>
  <si>
    <t>Celková cena za jednu profylaxi dané technologie na zadaném počtu systémů v Kč bez DPH</t>
  </si>
  <si>
    <t xml:space="preserve">ČÁST B) Profylaktické služby </t>
  </si>
  <si>
    <t>Počet profylaxí pro danou technologii za rok</t>
  </si>
  <si>
    <t>*Předpokládané počty profylaxí jsou uvedeny pro účely hodnocení. Objednatel může snížit počet servisovaných systémů, což by odpovídajícím způsobem snížilo počet profylaxí.</t>
  </si>
  <si>
    <t>Celková cena za jednu profylaxi dané technologie na na jednom systému v Kč bez DPH</t>
  </si>
  <si>
    <t xml:space="preserve">Cena za Servisní služby na počet systémů
/ 1 měsíc v Kč bez DPH
</t>
  </si>
  <si>
    <t>Celková měsíční cena za plnění Servisních služeb pro veškeré technologie dle Tabulky A1)</t>
  </si>
  <si>
    <t xml:space="preserve">Celková cena za plnění služeb Pravidelné profylaxe pro stávající systémy* </t>
  </si>
  <si>
    <t>Tabulka B2) Profylaktická údržba dodatečně přidaných systémů začleněných do Servisní podpory dle tabulky A2 výše</t>
  </si>
  <si>
    <t>Celková cena za jednu profylaxi dané technologie na jednom systému v Kč bez DPH</t>
  </si>
  <si>
    <t>Předpokládaný počet profylaxí na celkový počet systémů za 36 měsíců*</t>
  </si>
  <si>
    <t>Celková cena za profylaxi dané technologie na předpokládaném počtu přidaných systémů v Kč bez DPH</t>
  </si>
  <si>
    <t>Cena Servisních služeb za celkový počet systémů za předpokládané období 18 měsíců v Kč bez DPH*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</si>
</sst>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K_č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0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1" fillId="6" borderId="21" xfId="0" applyFont="1" applyFill="1" applyBorder="1"/>
    <xf numFmtId="0" fontId="0" fillId="0" borderId="1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5" borderId="27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/>
    </xf>
    <xf numFmtId="0" fontId="10" fillId="6" borderId="11" xfId="0" applyFont="1" applyFill="1" applyBorder="1" applyAlignment="1">
      <alignment horizontal="center"/>
    </xf>
    <xf numFmtId="0" fontId="10" fillId="6" borderId="10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0" fontId="5" fillId="5" borderId="28" xfId="0" applyFont="1" applyFill="1" applyBorder="1" applyAlignment="1">
      <alignment horizontal="center" vertical="center" wrapText="1"/>
    </xf>
    <xf numFmtId="0" fontId="5" fillId="5" borderId="2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9"/>
  <sheetViews>
    <sheetView tabSelected="1" topLeftCell="A75" workbookViewId="0">
      <selection activeCell="J80" sqref="J80"/>
    </sheetView>
  </sheetViews>
  <sheetFormatPr defaultRowHeight="14.4" x14ac:dyDescent="0.3"/>
  <cols>
    <col min="2" max="2" width="12.109375" customWidth="1"/>
    <col min="3" max="3" width="9.6640625" customWidth="1"/>
    <col min="4" max="4" width="13.5546875" customWidth="1"/>
    <col min="5" max="5" width="20.109375" customWidth="1"/>
    <col min="6" max="6" width="15.33203125" customWidth="1"/>
    <col min="7" max="7" width="16.44140625" customWidth="1"/>
    <col min="8" max="8" width="22.109375" customWidth="1"/>
    <col min="9" max="9" width="19.33203125" customWidth="1"/>
    <col min="10" max="10" width="17.6640625" customWidth="1"/>
  </cols>
  <sheetData>
    <row r="1" spans="2:12" x14ac:dyDescent="0.3">
      <c r="B1" s="99" t="s">
        <v>58</v>
      </c>
      <c r="C1" s="99"/>
      <c r="D1" s="99"/>
      <c r="E1" s="99"/>
      <c r="F1" s="99"/>
      <c r="G1" s="99"/>
      <c r="H1" s="99"/>
      <c r="I1" s="99"/>
      <c r="J1" s="99"/>
    </row>
    <row r="2" spans="2:12" ht="15" thickBot="1" x14ac:dyDescent="0.35"/>
    <row r="3" spans="2:12" ht="46.5" customHeight="1" thickBot="1" x14ac:dyDescent="0.35">
      <c r="B3" s="108" t="s">
        <v>0</v>
      </c>
      <c r="C3" s="109"/>
      <c r="D3" s="109"/>
      <c r="E3" s="109"/>
      <c r="F3" s="109"/>
      <c r="G3" s="109"/>
      <c r="H3" s="110"/>
      <c r="I3" s="16"/>
      <c r="J3" s="16"/>
      <c r="K3" s="1"/>
      <c r="L3" s="1"/>
    </row>
    <row r="4" spans="2:12" ht="18.75" customHeight="1" thickBot="1" x14ac:dyDescent="0.35">
      <c r="B4" s="135" t="s">
        <v>15</v>
      </c>
      <c r="C4" s="136"/>
      <c r="D4" s="136"/>
      <c r="E4" s="136"/>
      <c r="F4" s="136"/>
      <c r="G4" s="136"/>
      <c r="H4" s="137"/>
      <c r="I4" s="17"/>
      <c r="J4" s="17"/>
      <c r="K4" s="2"/>
      <c r="L4" s="2"/>
    </row>
    <row r="5" spans="2:12" ht="15" customHeight="1" x14ac:dyDescent="0.3">
      <c r="B5" s="132" t="s">
        <v>59</v>
      </c>
      <c r="C5" s="133"/>
      <c r="D5" s="133"/>
      <c r="E5" s="133"/>
      <c r="F5" s="133"/>
      <c r="G5" s="133"/>
      <c r="H5" s="134"/>
      <c r="I5" s="18"/>
      <c r="J5" s="18"/>
    </row>
    <row r="6" spans="2:12" x14ac:dyDescent="0.3">
      <c r="B6" s="132"/>
      <c r="C6" s="133"/>
      <c r="D6" s="133"/>
      <c r="E6" s="133"/>
      <c r="F6" s="133"/>
      <c r="G6" s="133"/>
      <c r="H6" s="134"/>
      <c r="I6" s="18"/>
      <c r="J6" s="18"/>
    </row>
    <row r="7" spans="2:12" ht="282" customHeight="1" thickBot="1" x14ac:dyDescent="0.35">
      <c r="B7" s="105"/>
      <c r="C7" s="106"/>
      <c r="D7" s="106"/>
      <c r="E7" s="106"/>
      <c r="F7" s="106"/>
      <c r="G7" s="106"/>
      <c r="H7" s="107"/>
      <c r="I7" s="18"/>
      <c r="J7" s="18"/>
    </row>
    <row r="8" spans="2:12" ht="15" thickBot="1" x14ac:dyDescent="0.35"/>
    <row r="9" spans="2:12" ht="15" thickBot="1" x14ac:dyDescent="0.35">
      <c r="B9" s="121" t="s">
        <v>16</v>
      </c>
      <c r="C9" s="122"/>
      <c r="D9" s="122"/>
      <c r="E9" s="122"/>
      <c r="F9" s="122"/>
      <c r="G9" s="122"/>
      <c r="H9" s="123"/>
      <c r="I9" s="5"/>
      <c r="J9" s="5"/>
      <c r="K9" s="5"/>
      <c r="L9" s="5"/>
    </row>
    <row r="10" spans="2:12" ht="86.4" x14ac:dyDescent="0.3">
      <c r="B10" s="100" t="s">
        <v>1</v>
      </c>
      <c r="C10" s="101"/>
      <c r="D10" s="101"/>
      <c r="E10" s="37" t="s">
        <v>17</v>
      </c>
      <c r="F10" s="35" t="s">
        <v>2</v>
      </c>
      <c r="G10" s="37" t="s">
        <v>73</v>
      </c>
      <c r="H10" s="38" t="s">
        <v>13</v>
      </c>
      <c r="I10" s="3"/>
      <c r="J10" s="3"/>
    </row>
    <row r="11" spans="2:12" ht="40.200000000000003" customHeight="1" x14ac:dyDescent="0.3">
      <c r="B11" s="111" t="s">
        <v>4</v>
      </c>
      <c r="C11" s="84"/>
      <c r="D11" s="84"/>
      <c r="E11" s="9"/>
      <c r="F11" s="4">
        <v>53</v>
      </c>
      <c r="G11" s="36">
        <f>E11*F11</f>
        <v>0</v>
      </c>
      <c r="H11" s="11">
        <f>G11*36</f>
        <v>0</v>
      </c>
    </row>
    <row r="12" spans="2:12" ht="30.75" customHeight="1" x14ac:dyDescent="0.3">
      <c r="B12" s="111" t="s">
        <v>5</v>
      </c>
      <c r="C12" s="84"/>
      <c r="D12" s="84"/>
      <c r="E12" s="9"/>
      <c r="F12" s="4">
        <v>1</v>
      </c>
      <c r="G12" s="36">
        <f t="shared" ref="G12:G19" si="0">E12*F12</f>
        <v>0</v>
      </c>
      <c r="H12" s="11">
        <f t="shared" ref="H12:H19" si="1">G12*36</f>
        <v>0</v>
      </c>
    </row>
    <row r="13" spans="2:12" x14ac:dyDescent="0.3">
      <c r="B13" s="111" t="s">
        <v>6</v>
      </c>
      <c r="C13" s="84"/>
      <c r="D13" s="84"/>
      <c r="E13" s="9"/>
      <c r="F13" s="4">
        <v>2</v>
      </c>
      <c r="G13" s="36">
        <f t="shared" si="0"/>
        <v>0</v>
      </c>
      <c r="H13" s="11">
        <f t="shared" si="1"/>
        <v>0</v>
      </c>
    </row>
    <row r="14" spans="2:12" x14ac:dyDescent="0.3">
      <c r="B14" s="111" t="s">
        <v>7</v>
      </c>
      <c r="C14" s="84"/>
      <c r="D14" s="84"/>
      <c r="E14" s="9"/>
      <c r="F14" s="4">
        <v>1</v>
      </c>
      <c r="G14" s="36">
        <f t="shared" si="0"/>
        <v>0</v>
      </c>
      <c r="H14" s="11">
        <f t="shared" si="1"/>
        <v>0</v>
      </c>
    </row>
    <row r="15" spans="2:12" x14ac:dyDescent="0.3">
      <c r="B15" s="111" t="s">
        <v>8</v>
      </c>
      <c r="C15" s="84"/>
      <c r="D15" s="84"/>
      <c r="E15" s="9"/>
      <c r="F15" s="4">
        <v>2</v>
      </c>
      <c r="G15" s="36">
        <f t="shared" si="0"/>
        <v>0</v>
      </c>
      <c r="H15" s="11">
        <f t="shared" si="1"/>
        <v>0</v>
      </c>
    </row>
    <row r="16" spans="2:12" x14ac:dyDescent="0.3">
      <c r="B16" s="111" t="s">
        <v>9</v>
      </c>
      <c r="C16" s="84"/>
      <c r="D16" s="84"/>
      <c r="E16" s="9"/>
      <c r="F16" s="4">
        <v>1</v>
      </c>
      <c r="G16" s="36">
        <f t="shared" si="0"/>
        <v>0</v>
      </c>
      <c r="H16" s="11">
        <f t="shared" si="1"/>
        <v>0</v>
      </c>
    </row>
    <row r="17" spans="2:8" x14ac:dyDescent="0.3">
      <c r="B17" s="112" t="s">
        <v>10</v>
      </c>
      <c r="C17" s="113"/>
      <c r="D17" s="113"/>
      <c r="E17" s="9"/>
      <c r="F17" s="4">
        <v>1</v>
      </c>
      <c r="G17" s="36">
        <f t="shared" si="0"/>
        <v>0</v>
      </c>
      <c r="H17" s="11">
        <f t="shared" si="1"/>
        <v>0</v>
      </c>
    </row>
    <row r="18" spans="2:8" x14ac:dyDescent="0.3">
      <c r="B18" s="112" t="s">
        <v>11</v>
      </c>
      <c r="C18" s="113"/>
      <c r="D18" s="113"/>
      <c r="E18" s="9"/>
      <c r="F18" s="4">
        <v>9</v>
      </c>
      <c r="G18" s="36">
        <f t="shared" si="0"/>
        <v>0</v>
      </c>
      <c r="H18" s="11">
        <f t="shared" si="1"/>
        <v>0</v>
      </c>
    </row>
    <row r="19" spans="2:8" ht="15" thickBot="1" x14ac:dyDescent="0.35">
      <c r="B19" s="142" t="s">
        <v>12</v>
      </c>
      <c r="C19" s="143"/>
      <c r="D19" s="143"/>
      <c r="E19" s="42"/>
      <c r="F19" s="43">
        <v>4</v>
      </c>
      <c r="G19" s="44">
        <f t="shared" si="0"/>
        <v>0</v>
      </c>
      <c r="H19" s="12">
        <f t="shared" si="1"/>
        <v>0</v>
      </c>
    </row>
    <row r="20" spans="2:8" ht="15" thickBot="1" x14ac:dyDescent="0.35">
      <c r="B20" s="28"/>
      <c r="C20" s="45"/>
      <c r="D20" s="45"/>
      <c r="E20" s="45"/>
      <c r="F20" s="46"/>
      <c r="G20" s="45"/>
      <c r="H20" s="45"/>
    </row>
    <row r="21" spans="2:8" x14ac:dyDescent="0.3">
      <c r="B21" s="64" t="s">
        <v>74</v>
      </c>
      <c r="C21" s="65"/>
      <c r="D21" s="65"/>
      <c r="E21" s="65"/>
      <c r="F21" s="65"/>
      <c r="G21" s="66"/>
      <c r="H21" s="47">
        <f>G11+G12+G13+G14+G15+G16+G17+G18+G19</f>
        <v>0</v>
      </c>
    </row>
    <row r="22" spans="2:8" ht="15" thickBot="1" x14ac:dyDescent="0.35">
      <c r="B22" s="144" t="s">
        <v>14</v>
      </c>
      <c r="C22" s="145"/>
      <c r="D22" s="145"/>
      <c r="E22" s="145"/>
      <c r="F22" s="145"/>
      <c r="G22" s="145"/>
      <c r="H22" s="12">
        <f>H11+H12+H13+H14+H15+H16+H17+H18+H19</f>
        <v>0</v>
      </c>
    </row>
    <row r="24" spans="2:8" ht="15" thickBot="1" x14ac:dyDescent="0.35"/>
    <row r="25" spans="2:8" ht="51.75" customHeight="1" x14ac:dyDescent="0.3">
      <c r="B25" s="116" t="s">
        <v>18</v>
      </c>
      <c r="C25" s="117"/>
      <c r="D25" s="117"/>
      <c r="E25" s="117"/>
      <c r="F25" s="117"/>
      <c r="G25" s="117"/>
      <c r="H25" s="118"/>
    </row>
    <row r="26" spans="2:8" ht="72" x14ac:dyDescent="0.3">
      <c r="B26" s="119" t="s">
        <v>1</v>
      </c>
      <c r="C26" s="120"/>
      <c r="D26" s="120"/>
      <c r="E26" s="6" t="s">
        <v>17</v>
      </c>
      <c r="F26" s="6" t="s">
        <v>20</v>
      </c>
      <c r="G26" s="6" t="s">
        <v>3</v>
      </c>
      <c r="H26" s="10" t="s">
        <v>80</v>
      </c>
    </row>
    <row r="27" spans="2:8" x14ac:dyDescent="0.3">
      <c r="B27" s="111" t="s">
        <v>19</v>
      </c>
      <c r="C27" s="84"/>
      <c r="D27" s="84"/>
      <c r="E27" s="9"/>
      <c r="F27" s="4">
        <v>1</v>
      </c>
      <c r="G27" s="7">
        <f>E27*F27</f>
        <v>0</v>
      </c>
      <c r="H27" s="11">
        <f t="shared" ref="H27:H34" si="2">G27*18</f>
        <v>0</v>
      </c>
    </row>
    <row r="28" spans="2:8" ht="29.25" customHeight="1" x14ac:dyDescent="0.3">
      <c r="B28" s="111" t="s">
        <v>22</v>
      </c>
      <c r="C28" s="84"/>
      <c r="D28" s="84"/>
      <c r="E28" s="9"/>
      <c r="F28" s="4">
        <v>2</v>
      </c>
      <c r="G28" s="7">
        <f t="shared" ref="G28:G34" si="3">E28*F28</f>
        <v>0</v>
      </c>
      <c r="H28" s="11">
        <f t="shared" si="2"/>
        <v>0</v>
      </c>
    </row>
    <row r="29" spans="2:8" x14ac:dyDescent="0.3">
      <c r="B29" s="111" t="s">
        <v>23</v>
      </c>
      <c r="C29" s="84"/>
      <c r="D29" s="84"/>
      <c r="E29" s="9"/>
      <c r="F29" s="4">
        <v>1</v>
      </c>
      <c r="G29" s="7">
        <f t="shared" si="3"/>
        <v>0</v>
      </c>
      <c r="H29" s="11">
        <f t="shared" si="2"/>
        <v>0</v>
      </c>
    </row>
    <row r="30" spans="2:8" ht="46.5" customHeight="1" x14ac:dyDescent="0.3">
      <c r="B30" s="111" t="s">
        <v>24</v>
      </c>
      <c r="C30" s="84"/>
      <c r="D30" s="84"/>
      <c r="E30" s="9"/>
      <c r="F30" s="4">
        <v>2</v>
      </c>
      <c r="G30" s="7">
        <f t="shared" si="3"/>
        <v>0</v>
      </c>
      <c r="H30" s="11">
        <f t="shared" si="2"/>
        <v>0</v>
      </c>
    </row>
    <row r="31" spans="2:8" ht="32.25" customHeight="1" x14ac:dyDescent="0.3">
      <c r="B31" s="111" t="s">
        <v>25</v>
      </c>
      <c r="C31" s="84"/>
      <c r="D31" s="84"/>
      <c r="E31" s="9"/>
      <c r="F31" s="4">
        <v>1</v>
      </c>
      <c r="G31" s="7">
        <f t="shared" si="3"/>
        <v>0</v>
      </c>
      <c r="H31" s="11">
        <f t="shared" si="2"/>
        <v>0</v>
      </c>
    </row>
    <row r="32" spans="2:8" x14ac:dyDescent="0.3">
      <c r="B32" s="112" t="s">
        <v>10</v>
      </c>
      <c r="C32" s="113"/>
      <c r="D32" s="113"/>
      <c r="E32" s="9"/>
      <c r="F32" s="4">
        <v>1</v>
      </c>
      <c r="G32" s="7">
        <f t="shared" si="3"/>
        <v>0</v>
      </c>
      <c r="H32" s="11">
        <f t="shared" si="2"/>
        <v>0</v>
      </c>
    </row>
    <row r="33" spans="2:10" x14ac:dyDescent="0.3">
      <c r="B33" s="112" t="s">
        <v>11</v>
      </c>
      <c r="C33" s="113"/>
      <c r="D33" s="113"/>
      <c r="E33" s="9"/>
      <c r="F33" s="4">
        <v>1</v>
      </c>
      <c r="G33" s="7">
        <f t="shared" si="3"/>
        <v>0</v>
      </c>
      <c r="H33" s="11">
        <f t="shared" si="2"/>
        <v>0</v>
      </c>
    </row>
    <row r="34" spans="2:10" ht="15" thickBot="1" x14ac:dyDescent="0.35">
      <c r="B34" s="114" t="s">
        <v>12</v>
      </c>
      <c r="C34" s="115"/>
      <c r="D34" s="115"/>
      <c r="E34" s="57"/>
      <c r="F34" s="41">
        <v>1</v>
      </c>
      <c r="G34" s="58">
        <f t="shared" si="3"/>
        <v>0</v>
      </c>
      <c r="H34" s="59">
        <f t="shared" si="2"/>
        <v>0</v>
      </c>
    </row>
    <row r="35" spans="2:10" ht="30" customHeight="1" thickBot="1" x14ac:dyDescent="0.35">
      <c r="B35" s="140" t="s">
        <v>26</v>
      </c>
      <c r="C35" s="141"/>
      <c r="D35" s="141"/>
      <c r="E35" s="141"/>
      <c r="F35" s="141"/>
      <c r="G35" s="141"/>
      <c r="H35" s="60">
        <f>H27+H28+H29+H30+H31+H32+H33+H34</f>
        <v>0</v>
      </c>
    </row>
    <row r="37" spans="2:10" ht="55.5" customHeight="1" x14ac:dyDescent="0.3">
      <c r="B37" s="88" t="s">
        <v>21</v>
      </c>
      <c r="C37" s="88"/>
      <c r="D37" s="88"/>
      <c r="E37" s="88"/>
      <c r="F37" s="88"/>
      <c r="G37" s="88"/>
      <c r="H37" s="88"/>
    </row>
    <row r="38" spans="2:10" ht="15" thickBot="1" x14ac:dyDescent="0.35"/>
    <row r="39" spans="2:10" ht="56.25" customHeight="1" thickBot="1" x14ac:dyDescent="0.35">
      <c r="B39" s="77" t="s">
        <v>69</v>
      </c>
      <c r="C39" s="78"/>
      <c r="D39" s="78"/>
      <c r="E39" s="78"/>
      <c r="F39" s="78"/>
      <c r="G39" s="78"/>
      <c r="H39" s="79"/>
      <c r="I39" s="21"/>
      <c r="J39" s="16"/>
    </row>
    <row r="41" spans="2:10" ht="15" thickBot="1" x14ac:dyDescent="0.35"/>
    <row r="42" spans="2:10" ht="15.75" customHeight="1" thickBot="1" x14ac:dyDescent="0.35">
      <c r="B42" s="129" t="s">
        <v>29</v>
      </c>
      <c r="C42" s="130"/>
      <c r="D42" s="130"/>
      <c r="E42" s="130"/>
      <c r="F42" s="130"/>
      <c r="G42" s="130"/>
      <c r="H42" s="130"/>
      <c r="I42" s="130"/>
      <c r="J42" s="131"/>
    </row>
    <row r="43" spans="2:10" ht="147" customHeight="1" x14ac:dyDescent="0.3">
      <c r="B43" s="124" t="s">
        <v>1</v>
      </c>
      <c r="C43" s="125"/>
      <c r="D43" s="52" t="s">
        <v>72</v>
      </c>
      <c r="E43" s="52" t="s">
        <v>62</v>
      </c>
      <c r="F43" s="52" t="s">
        <v>68</v>
      </c>
      <c r="G43" s="52" t="s">
        <v>70</v>
      </c>
      <c r="H43" s="52" t="s">
        <v>78</v>
      </c>
      <c r="I43" s="39" t="s">
        <v>61</v>
      </c>
      <c r="J43" s="53" t="s">
        <v>31</v>
      </c>
    </row>
    <row r="44" spans="2:10" ht="51" customHeight="1" x14ac:dyDescent="0.3">
      <c r="B44" s="67" t="s">
        <v>27</v>
      </c>
      <c r="C44" s="68"/>
      <c r="D44" s="15"/>
      <c r="E44" s="4">
        <v>53</v>
      </c>
      <c r="F44" s="40">
        <f t="shared" ref="F44:F52" si="4">D44*E44</f>
        <v>0</v>
      </c>
      <c r="G44" s="4">
        <v>12</v>
      </c>
      <c r="H44" s="4">
        <f>G44*3</f>
        <v>36</v>
      </c>
      <c r="I44" s="4">
        <v>6</v>
      </c>
      <c r="J44" s="34">
        <f t="shared" ref="J44:J52" si="5">H44*E44*D44</f>
        <v>0</v>
      </c>
    </row>
    <row r="45" spans="2:10" ht="25.5" customHeight="1" x14ac:dyDescent="0.3">
      <c r="B45" s="67" t="s">
        <v>5</v>
      </c>
      <c r="C45" s="68"/>
      <c r="D45" s="15"/>
      <c r="E45" s="4">
        <v>1</v>
      </c>
      <c r="F45" s="40">
        <f t="shared" si="4"/>
        <v>0</v>
      </c>
      <c r="G45" s="4">
        <v>4</v>
      </c>
      <c r="H45" s="4">
        <f t="shared" ref="H45:H52" si="6">G45*3</f>
        <v>12</v>
      </c>
      <c r="I45" s="4">
        <v>4</v>
      </c>
      <c r="J45" s="34">
        <f t="shared" si="5"/>
        <v>0</v>
      </c>
    </row>
    <row r="46" spans="2:10" ht="38.25" customHeight="1" x14ac:dyDescent="0.3">
      <c r="B46" s="67" t="s">
        <v>6</v>
      </c>
      <c r="C46" s="68"/>
      <c r="D46" s="15"/>
      <c r="E46" s="4">
        <v>2</v>
      </c>
      <c r="F46" s="40">
        <f t="shared" si="4"/>
        <v>0</v>
      </c>
      <c r="G46" s="4">
        <v>12</v>
      </c>
      <c r="H46" s="4">
        <f t="shared" si="6"/>
        <v>36</v>
      </c>
      <c r="I46" s="4">
        <v>4</v>
      </c>
      <c r="J46" s="34">
        <f t="shared" si="5"/>
        <v>0</v>
      </c>
    </row>
    <row r="47" spans="2:10" ht="25.5" customHeight="1" x14ac:dyDescent="0.3">
      <c r="B47" s="67" t="s">
        <v>7</v>
      </c>
      <c r="C47" s="68"/>
      <c r="D47" s="15"/>
      <c r="E47" s="4">
        <v>1</v>
      </c>
      <c r="F47" s="40">
        <f t="shared" si="4"/>
        <v>0</v>
      </c>
      <c r="G47" s="4">
        <v>4</v>
      </c>
      <c r="H47" s="4">
        <f t="shared" si="6"/>
        <v>12</v>
      </c>
      <c r="I47" s="4">
        <v>1</v>
      </c>
      <c r="J47" s="34">
        <f t="shared" si="5"/>
        <v>0</v>
      </c>
    </row>
    <row r="48" spans="2:10" ht="38.25" customHeight="1" x14ac:dyDescent="0.3">
      <c r="B48" s="67" t="s">
        <v>8</v>
      </c>
      <c r="C48" s="68"/>
      <c r="D48" s="15"/>
      <c r="E48" s="4">
        <v>2</v>
      </c>
      <c r="F48" s="40">
        <f t="shared" si="4"/>
        <v>0</v>
      </c>
      <c r="G48" s="4">
        <v>4</v>
      </c>
      <c r="H48" s="4">
        <f t="shared" si="6"/>
        <v>12</v>
      </c>
      <c r="I48" s="4">
        <v>4</v>
      </c>
      <c r="J48" s="34">
        <f t="shared" si="5"/>
        <v>0</v>
      </c>
    </row>
    <row r="49" spans="2:10" ht="44.25" customHeight="1" x14ac:dyDescent="0.3">
      <c r="B49" s="67" t="s">
        <v>9</v>
      </c>
      <c r="C49" s="68"/>
      <c r="D49" s="15"/>
      <c r="E49" s="4">
        <v>1</v>
      </c>
      <c r="F49" s="40">
        <f t="shared" si="4"/>
        <v>0</v>
      </c>
      <c r="G49" s="4">
        <v>4</v>
      </c>
      <c r="H49" s="4">
        <f t="shared" si="6"/>
        <v>12</v>
      </c>
      <c r="I49" s="4">
        <v>6</v>
      </c>
      <c r="J49" s="34">
        <f t="shared" si="5"/>
        <v>0</v>
      </c>
    </row>
    <row r="50" spans="2:10" x14ac:dyDescent="0.3">
      <c r="B50" s="67" t="s">
        <v>10</v>
      </c>
      <c r="C50" s="68"/>
      <c r="D50" s="15"/>
      <c r="E50" s="4">
        <v>1</v>
      </c>
      <c r="F50" s="40">
        <f t="shared" si="4"/>
        <v>0</v>
      </c>
      <c r="G50" s="4">
        <v>12</v>
      </c>
      <c r="H50" s="4">
        <f t="shared" si="6"/>
        <v>36</v>
      </c>
      <c r="I50" s="4">
        <v>0.5</v>
      </c>
      <c r="J50" s="34">
        <f t="shared" si="5"/>
        <v>0</v>
      </c>
    </row>
    <row r="51" spans="2:10" x14ac:dyDescent="0.3">
      <c r="B51" s="67" t="s">
        <v>11</v>
      </c>
      <c r="C51" s="68"/>
      <c r="D51" s="15"/>
      <c r="E51" s="4">
        <v>9</v>
      </c>
      <c r="F51" s="40">
        <f t="shared" si="4"/>
        <v>0</v>
      </c>
      <c r="G51" s="4">
        <v>12</v>
      </c>
      <c r="H51" s="4">
        <f t="shared" si="6"/>
        <v>36</v>
      </c>
      <c r="I51" s="4">
        <v>4</v>
      </c>
      <c r="J51" s="34">
        <f t="shared" si="5"/>
        <v>0</v>
      </c>
    </row>
    <row r="52" spans="2:10" ht="15" thickBot="1" x14ac:dyDescent="0.35">
      <c r="B52" s="97" t="s">
        <v>12</v>
      </c>
      <c r="C52" s="98"/>
      <c r="D52" s="48"/>
      <c r="E52" s="41">
        <v>4</v>
      </c>
      <c r="F52" s="49">
        <f t="shared" si="4"/>
        <v>0</v>
      </c>
      <c r="G52" s="41">
        <v>12</v>
      </c>
      <c r="H52" s="41">
        <f t="shared" si="6"/>
        <v>36</v>
      </c>
      <c r="I52" s="4">
        <v>6</v>
      </c>
      <c r="J52" s="34">
        <f t="shared" si="5"/>
        <v>0</v>
      </c>
    </row>
    <row r="53" spans="2:10" ht="16.5" customHeight="1" thickBot="1" x14ac:dyDescent="0.35">
      <c r="B53" s="61" t="s">
        <v>75</v>
      </c>
      <c r="C53" s="62"/>
      <c r="D53" s="62"/>
      <c r="E53" s="62"/>
      <c r="F53" s="62"/>
      <c r="G53" s="62"/>
      <c r="H53" s="62"/>
      <c r="I53" s="63"/>
      <c r="J53" s="50">
        <f>J44+J45+J46+J47+J48+J49+J50+J51+J52</f>
        <v>0</v>
      </c>
    </row>
    <row r="54" spans="2:10" ht="16.5" customHeight="1" x14ac:dyDescent="0.3">
      <c r="B54" s="27"/>
      <c r="C54" s="27"/>
      <c r="D54" s="27"/>
      <c r="E54" s="27"/>
      <c r="F54" s="27"/>
      <c r="G54" s="27"/>
      <c r="H54" s="27"/>
      <c r="I54" s="28"/>
    </row>
    <row r="55" spans="2:10" ht="30.6" customHeight="1" x14ac:dyDescent="0.3">
      <c r="B55" s="87" t="s">
        <v>71</v>
      </c>
      <c r="C55" s="87"/>
      <c r="D55" s="87"/>
      <c r="E55" s="87"/>
      <c r="F55" s="87"/>
      <c r="G55" s="87"/>
      <c r="H55" s="87"/>
      <c r="I55" s="87"/>
      <c r="J55" s="87"/>
    </row>
    <row r="56" spans="2:10" ht="15" thickBot="1" x14ac:dyDescent="0.35"/>
    <row r="57" spans="2:10" ht="15" thickBot="1" x14ac:dyDescent="0.35">
      <c r="B57" s="126" t="s">
        <v>76</v>
      </c>
      <c r="C57" s="127"/>
      <c r="D57" s="127"/>
      <c r="E57" s="127"/>
      <c r="F57" s="127"/>
      <c r="G57" s="127"/>
      <c r="H57" s="127"/>
      <c r="I57" s="128"/>
    </row>
    <row r="58" spans="2:10" ht="105.6" x14ac:dyDescent="0.3">
      <c r="B58" s="138" t="s">
        <v>1</v>
      </c>
      <c r="C58" s="139"/>
      <c r="D58" s="54" t="s">
        <v>77</v>
      </c>
      <c r="E58" s="54" t="s">
        <v>67</v>
      </c>
      <c r="F58" s="54" t="s">
        <v>79</v>
      </c>
      <c r="G58" s="56" t="s">
        <v>61</v>
      </c>
      <c r="H58" s="56" t="s">
        <v>63</v>
      </c>
      <c r="I58" s="56" t="s">
        <v>64</v>
      </c>
      <c r="J58" s="55" t="s">
        <v>66</v>
      </c>
    </row>
    <row r="59" spans="2:10" ht="48.75" customHeight="1" x14ac:dyDescent="0.3">
      <c r="B59" s="67" t="s">
        <v>19</v>
      </c>
      <c r="C59" s="68"/>
      <c r="D59" s="15"/>
      <c r="E59" s="4">
        <v>1</v>
      </c>
      <c r="F59" s="4">
        <f t="shared" ref="F59:F66" si="7">E59*D59</f>
        <v>0</v>
      </c>
      <c r="G59" s="4">
        <v>4</v>
      </c>
      <c r="H59" s="4">
        <v>4</v>
      </c>
      <c r="I59" s="4">
        <f>H59*1.5</f>
        <v>6</v>
      </c>
      <c r="J59" s="51">
        <f t="shared" ref="J59:J66" si="8">I59*F59</f>
        <v>0</v>
      </c>
    </row>
    <row r="60" spans="2:10" ht="59.25" customHeight="1" x14ac:dyDescent="0.3">
      <c r="B60" s="67" t="s">
        <v>22</v>
      </c>
      <c r="C60" s="68"/>
      <c r="D60" s="15"/>
      <c r="E60" s="4">
        <v>2</v>
      </c>
      <c r="F60" s="4">
        <f t="shared" si="7"/>
        <v>0</v>
      </c>
      <c r="G60" s="4">
        <v>4</v>
      </c>
      <c r="H60" s="4">
        <v>12</v>
      </c>
      <c r="I60" s="4">
        <f t="shared" ref="I60:I66" si="9">H60*1.5</f>
        <v>18</v>
      </c>
      <c r="J60" s="51">
        <f t="shared" si="8"/>
        <v>0</v>
      </c>
    </row>
    <row r="61" spans="2:10" ht="46.5" customHeight="1" x14ac:dyDescent="0.3">
      <c r="B61" s="67" t="s">
        <v>30</v>
      </c>
      <c r="C61" s="68"/>
      <c r="D61" s="15"/>
      <c r="E61" s="4">
        <v>1</v>
      </c>
      <c r="F61" s="4">
        <f t="shared" si="7"/>
        <v>0</v>
      </c>
      <c r="G61" s="4">
        <v>1</v>
      </c>
      <c r="H61" s="4">
        <v>4</v>
      </c>
      <c r="I61" s="4">
        <f t="shared" si="9"/>
        <v>6</v>
      </c>
      <c r="J61" s="51">
        <f t="shared" si="8"/>
        <v>0</v>
      </c>
    </row>
    <row r="62" spans="2:10" ht="60" customHeight="1" x14ac:dyDescent="0.3">
      <c r="B62" s="67" t="s">
        <v>24</v>
      </c>
      <c r="C62" s="68"/>
      <c r="D62" s="15"/>
      <c r="E62" s="4">
        <v>2</v>
      </c>
      <c r="F62" s="4">
        <f t="shared" si="7"/>
        <v>0</v>
      </c>
      <c r="G62" s="4">
        <v>4</v>
      </c>
      <c r="H62" s="4">
        <v>4</v>
      </c>
      <c r="I62" s="4">
        <f t="shared" si="9"/>
        <v>6</v>
      </c>
      <c r="J62" s="51">
        <f t="shared" si="8"/>
        <v>0</v>
      </c>
    </row>
    <row r="63" spans="2:10" ht="36.75" customHeight="1" x14ac:dyDescent="0.3">
      <c r="B63" s="67" t="s">
        <v>25</v>
      </c>
      <c r="C63" s="68"/>
      <c r="D63" s="15"/>
      <c r="E63" s="4">
        <v>1</v>
      </c>
      <c r="F63" s="4">
        <f t="shared" si="7"/>
        <v>0</v>
      </c>
      <c r="G63" s="4">
        <v>6</v>
      </c>
      <c r="H63" s="4">
        <v>4</v>
      </c>
      <c r="I63" s="4">
        <f t="shared" si="9"/>
        <v>6</v>
      </c>
      <c r="J63" s="51">
        <f t="shared" si="8"/>
        <v>0</v>
      </c>
    </row>
    <row r="64" spans="2:10" x14ac:dyDescent="0.3">
      <c r="B64" s="67" t="s">
        <v>10</v>
      </c>
      <c r="C64" s="68"/>
      <c r="D64" s="15"/>
      <c r="E64" s="4">
        <v>1</v>
      </c>
      <c r="F64" s="4">
        <f t="shared" si="7"/>
        <v>0</v>
      </c>
      <c r="G64" s="4">
        <v>0.5</v>
      </c>
      <c r="H64" s="4">
        <v>12</v>
      </c>
      <c r="I64" s="4">
        <f t="shared" si="9"/>
        <v>18</v>
      </c>
      <c r="J64" s="51">
        <f t="shared" si="8"/>
        <v>0</v>
      </c>
    </row>
    <row r="65" spans="2:10" x14ac:dyDescent="0.3">
      <c r="B65" s="67" t="s">
        <v>11</v>
      </c>
      <c r="C65" s="68"/>
      <c r="D65" s="15"/>
      <c r="E65" s="4">
        <v>1</v>
      </c>
      <c r="F65" s="4">
        <f t="shared" si="7"/>
        <v>0</v>
      </c>
      <c r="G65" s="4">
        <v>4</v>
      </c>
      <c r="H65" s="4">
        <v>12</v>
      </c>
      <c r="I65" s="4">
        <f t="shared" si="9"/>
        <v>18</v>
      </c>
      <c r="J65" s="51">
        <f t="shared" si="8"/>
        <v>0</v>
      </c>
    </row>
    <row r="66" spans="2:10" ht="15" thickBot="1" x14ac:dyDescent="0.35">
      <c r="B66" s="97" t="s">
        <v>12</v>
      </c>
      <c r="C66" s="98"/>
      <c r="D66" s="48"/>
      <c r="E66" s="41">
        <v>1</v>
      </c>
      <c r="F66" s="4">
        <f t="shared" si="7"/>
        <v>0</v>
      </c>
      <c r="G66" s="41">
        <v>6</v>
      </c>
      <c r="H66" s="41">
        <v>12</v>
      </c>
      <c r="I66" s="41">
        <f t="shared" si="9"/>
        <v>18</v>
      </c>
      <c r="J66" s="51">
        <f t="shared" si="8"/>
        <v>0</v>
      </c>
    </row>
    <row r="67" spans="2:10" ht="15" customHeight="1" thickBot="1" x14ac:dyDescent="0.35">
      <c r="B67" s="61" t="s">
        <v>28</v>
      </c>
      <c r="C67" s="62"/>
      <c r="D67" s="62"/>
      <c r="E67" s="62"/>
      <c r="F67" s="62"/>
      <c r="G67" s="62"/>
      <c r="H67" s="62"/>
      <c r="I67" s="63"/>
      <c r="J67" s="50">
        <f>J59+J60+J61+J62+J63+J64+J65+J66</f>
        <v>0</v>
      </c>
    </row>
    <row r="69" spans="2:10" ht="52.5" customHeight="1" x14ac:dyDescent="0.3">
      <c r="B69" s="88" t="s">
        <v>65</v>
      </c>
      <c r="C69" s="88"/>
      <c r="D69" s="88"/>
      <c r="E69" s="88"/>
      <c r="F69" s="88"/>
      <c r="G69" s="88"/>
      <c r="H69" s="88"/>
      <c r="I69" s="88"/>
    </row>
    <row r="71" spans="2:10" ht="15" thickBot="1" x14ac:dyDescent="0.35"/>
    <row r="72" spans="2:10" ht="33.6" customHeight="1" thickBot="1" x14ac:dyDescent="0.35">
      <c r="B72" s="77" t="s">
        <v>32</v>
      </c>
      <c r="C72" s="78"/>
      <c r="D72" s="78"/>
      <c r="E72" s="78"/>
      <c r="F72" s="78"/>
      <c r="G72" s="78"/>
      <c r="H72" s="79"/>
    </row>
    <row r="73" spans="2:10" ht="15" thickBot="1" x14ac:dyDescent="0.35"/>
    <row r="74" spans="2:10" ht="14.4" customHeight="1" x14ac:dyDescent="0.3">
      <c r="B74" s="102" t="s">
        <v>33</v>
      </c>
      <c r="C74" s="103"/>
      <c r="D74" s="103"/>
      <c r="E74" s="103"/>
      <c r="F74" s="103"/>
      <c r="G74" s="103"/>
      <c r="H74" s="104"/>
    </row>
    <row r="75" spans="2:10" ht="127.95" customHeight="1" thickBot="1" x14ac:dyDescent="0.35">
      <c r="B75" s="105"/>
      <c r="C75" s="106"/>
      <c r="D75" s="106"/>
      <c r="E75" s="106"/>
      <c r="F75" s="106"/>
      <c r="G75" s="106"/>
      <c r="H75" s="107"/>
    </row>
    <row r="76" spans="2:10" ht="15" thickBot="1" x14ac:dyDescent="0.35"/>
    <row r="77" spans="2:10" ht="25.95" customHeight="1" x14ac:dyDescent="0.3">
      <c r="B77" s="91" t="s">
        <v>34</v>
      </c>
      <c r="C77" s="92"/>
      <c r="D77" s="92"/>
      <c r="E77" s="92"/>
      <c r="F77" s="92"/>
      <c r="G77" s="92"/>
      <c r="H77" s="93"/>
    </row>
    <row r="78" spans="2:10" ht="68.400000000000006" customHeight="1" x14ac:dyDescent="0.3">
      <c r="B78" s="73" t="s">
        <v>36</v>
      </c>
      <c r="C78" s="73"/>
      <c r="D78" s="73"/>
      <c r="E78" s="6" t="s">
        <v>38</v>
      </c>
      <c r="F78" s="74" t="s">
        <v>60</v>
      </c>
      <c r="G78" s="74"/>
      <c r="H78" s="6" t="s">
        <v>39</v>
      </c>
    </row>
    <row r="79" spans="2:10" ht="48.6" customHeight="1" x14ac:dyDescent="0.3">
      <c r="B79" s="72" t="s">
        <v>35</v>
      </c>
      <c r="C79" s="72"/>
      <c r="D79" s="72"/>
      <c r="E79" s="9"/>
      <c r="F79" s="75">
        <v>300</v>
      </c>
      <c r="G79" s="76"/>
      <c r="H79" s="8">
        <f>E79*F79</f>
        <v>0</v>
      </c>
    </row>
    <row r="81" spans="2:8" ht="15" thickBot="1" x14ac:dyDescent="0.35"/>
    <row r="82" spans="2:8" ht="16.2" thickBot="1" x14ac:dyDescent="0.35">
      <c r="B82" s="77" t="s">
        <v>40</v>
      </c>
      <c r="C82" s="78"/>
      <c r="D82" s="78"/>
      <c r="E82" s="78"/>
      <c r="F82" s="78"/>
      <c r="G82" s="78"/>
      <c r="H82" s="79"/>
    </row>
    <row r="83" spans="2:8" ht="15" thickBot="1" x14ac:dyDescent="0.35"/>
    <row r="84" spans="2:8" ht="15" thickBot="1" x14ac:dyDescent="0.35">
      <c r="B84" s="80" t="s">
        <v>48</v>
      </c>
      <c r="C84" s="81"/>
      <c r="D84" s="81"/>
      <c r="E84" s="81"/>
      <c r="F84" s="81"/>
      <c r="G84" s="81"/>
      <c r="H84" s="82"/>
    </row>
    <row r="85" spans="2:8" ht="28.8" x14ac:dyDescent="0.3">
      <c r="B85" s="85" t="s">
        <v>42</v>
      </c>
      <c r="C85" s="86"/>
      <c r="D85" s="86" t="s">
        <v>43</v>
      </c>
      <c r="E85" s="86"/>
      <c r="F85" s="86"/>
      <c r="G85" s="86"/>
      <c r="H85" s="22" t="s">
        <v>44</v>
      </c>
    </row>
    <row r="86" spans="2:8" ht="30" customHeight="1" x14ac:dyDescent="0.3">
      <c r="B86" s="83" t="s">
        <v>41</v>
      </c>
      <c r="C86" s="72"/>
      <c r="D86" s="84" t="s">
        <v>45</v>
      </c>
      <c r="E86" s="84"/>
      <c r="F86" s="84"/>
      <c r="G86" s="84"/>
      <c r="H86" s="23"/>
    </row>
    <row r="87" spans="2:8" ht="30" customHeight="1" x14ac:dyDescent="0.3">
      <c r="B87" s="83" t="s">
        <v>46</v>
      </c>
      <c r="C87" s="72"/>
      <c r="D87" s="84" t="s">
        <v>45</v>
      </c>
      <c r="E87" s="84"/>
      <c r="F87" s="84"/>
      <c r="G87" s="84"/>
      <c r="H87" s="23"/>
    </row>
    <row r="88" spans="2:8" ht="34.5" customHeight="1" thickBot="1" x14ac:dyDescent="0.35">
      <c r="B88" s="89" t="s">
        <v>47</v>
      </c>
      <c r="C88" s="90"/>
      <c r="D88" s="96" t="s">
        <v>45</v>
      </c>
      <c r="E88" s="96"/>
      <c r="F88" s="96"/>
      <c r="G88" s="96"/>
      <c r="H88" s="24"/>
    </row>
    <row r="89" spans="2:8" ht="15" thickBot="1" x14ac:dyDescent="0.35">
      <c r="B89" s="20"/>
      <c r="C89" s="20"/>
      <c r="D89" s="20"/>
      <c r="E89" s="20"/>
      <c r="F89" s="20"/>
      <c r="G89" s="20"/>
      <c r="H89" s="20"/>
    </row>
    <row r="90" spans="2:8" ht="15" thickBot="1" x14ac:dyDescent="0.35">
      <c r="B90" s="80" t="s">
        <v>49</v>
      </c>
      <c r="C90" s="81"/>
      <c r="D90" s="81"/>
      <c r="E90" s="81"/>
      <c r="F90" s="81"/>
      <c r="G90" s="81"/>
      <c r="H90" s="82"/>
    </row>
    <row r="91" spans="2:8" ht="57.6" x14ac:dyDescent="0.3">
      <c r="B91" s="94" t="s">
        <v>43</v>
      </c>
      <c r="C91" s="95"/>
      <c r="D91" s="95"/>
      <c r="E91" s="95"/>
      <c r="F91" s="13" t="s">
        <v>37</v>
      </c>
      <c r="G91" s="13" t="s">
        <v>55</v>
      </c>
      <c r="H91" s="14" t="s">
        <v>52</v>
      </c>
    </row>
    <row r="92" spans="2:8" ht="33.6" customHeight="1" x14ac:dyDescent="0.3">
      <c r="B92" s="83" t="s">
        <v>50</v>
      </c>
      <c r="C92" s="72"/>
      <c r="D92" s="72"/>
      <c r="E92" s="72"/>
      <c r="F92" s="25"/>
      <c r="G92" s="32">
        <v>48</v>
      </c>
      <c r="H92" s="11">
        <f>F92*G92</f>
        <v>0</v>
      </c>
    </row>
    <row r="93" spans="2:8" ht="33.6" customHeight="1" x14ac:dyDescent="0.3">
      <c r="B93" s="83" t="s">
        <v>53</v>
      </c>
      <c r="C93" s="72"/>
      <c r="D93" s="72"/>
      <c r="E93" s="72"/>
      <c r="F93" s="25"/>
      <c r="G93" s="32">
        <v>24</v>
      </c>
      <c r="H93" s="11">
        <f>F93*G93</f>
        <v>0</v>
      </c>
    </row>
    <row r="94" spans="2:8" ht="27" customHeight="1" x14ac:dyDescent="0.3">
      <c r="B94" s="83" t="s">
        <v>51</v>
      </c>
      <c r="C94" s="72"/>
      <c r="D94" s="72"/>
      <c r="E94" s="72"/>
      <c r="F94" s="25"/>
      <c r="G94" s="32">
        <v>48</v>
      </c>
      <c r="H94" s="11">
        <f>F94*G94</f>
        <v>0</v>
      </c>
    </row>
    <row r="95" spans="2:8" ht="18" customHeight="1" thickBot="1" x14ac:dyDescent="0.35">
      <c r="B95" s="89" t="s">
        <v>54</v>
      </c>
      <c r="C95" s="90"/>
      <c r="D95" s="90"/>
      <c r="E95" s="90"/>
      <c r="F95" s="26"/>
      <c r="G95" s="33">
        <v>24</v>
      </c>
      <c r="H95" s="12">
        <f>F95*G95</f>
        <v>0</v>
      </c>
    </row>
    <row r="96" spans="2:8" ht="18" customHeight="1" x14ac:dyDescent="0.3">
      <c r="B96" s="29"/>
      <c r="C96" s="29"/>
      <c r="D96" s="29"/>
      <c r="E96" s="29"/>
      <c r="F96" s="30"/>
      <c r="G96" s="30"/>
      <c r="H96" s="28"/>
    </row>
    <row r="97" spans="2:9" ht="33.6" customHeight="1" x14ac:dyDescent="0.3">
      <c r="B97" s="87" t="s">
        <v>57</v>
      </c>
      <c r="C97" s="87"/>
      <c r="D97" s="87"/>
      <c r="E97" s="87"/>
      <c r="F97" s="87"/>
      <c r="G97" s="87"/>
      <c r="H97" s="87"/>
      <c r="I97" s="19"/>
    </row>
    <row r="98" spans="2:9" ht="15" thickBot="1" x14ac:dyDescent="0.35"/>
    <row r="99" spans="2:9" ht="16.2" thickBot="1" x14ac:dyDescent="0.35">
      <c r="B99" s="69" t="s">
        <v>56</v>
      </c>
      <c r="C99" s="70"/>
      <c r="D99" s="70"/>
      <c r="E99" s="70"/>
      <c r="F99" s="70"/>
      <c r="G99" s="71"/>
      <c r="H99" s="31">
        <f>H22+H35+J53+J67+H79+H86+H87+H88+H92+H93+H94+H95</f>
        <v>0</v>
      </c>
    </row>
  </sheetData>
  <mergeCells count="80">
    <mergeCell ref="B5:H7"/>
    <mergeCell ref="B4:H4"/>
    <mergeCell ref="B59:C59"/>
    <mergeCell ref="B60:C60"/>
    <mergeCell ref="B58:C58"/>
    <mergeCell ref="B37:H37"/>
    <mergeCell ref="B35:G35"/>
    <mergeCell ref="B11:D11"/>
    <mergeCell ref="B12:D12"/>
    <mergeCell ref="B13:D13"/>
    <mergeCell ref="B14:D14"/>
    <mergeCell ref="B15:D15"/>
    <mergeCell ref="B16:D16"/>
    <mergeCell ref="B18:D18"/>
    <mergeCell ref="B19:D19"/>
    <mergeCell ref="B22:G22"/>
    <mergeCell ref="B9:H9"/>
    <mergeCell ref="B61:C61"/>
    <mergeCell ref="B50:C50"/>
    <mergeCell ref="B51:C51"/>
    <mergeCell ref="B52:C52"/>
    <mergeCell ref="B46:C46"/>
    <mergeCell ref="B47:C47"/>
    <mergeCell ref="B48:C48"/>
    <mergeCell ref="B49:C49"/>
    <mergeCell ref="B43:C43"/>
    <mergeCell ref="B44:C44"/>
    <mergeCell ref="B39:H39"/>
    <mergeCell ref="B45:C45"/>
    <mergeCell ref="B57:I57"/>
    <mergeCell ref="B55:J55"/>
    <mergeCell ref="B42:J42"/>
    <mergeCell ref="B1:J1"/>
    <mergeCell ref="B10:D10"/>
    <mergeCell ref="B72:H72"/>
    <mergeCell ref="B74:H75"/>
    <mergeCell ref="B3:H3"/>
    <mergeCell ref="B31:D31"/>
    <mergeCell ref="B32:D32"/>
    <mergeCell ref="B33:D33"/>
    <mergeCell ref="B34:D34"/>
    <mergeCell ref="B25:H25"/>
    <mergeCell ref="B26:D26"/>
    <mergeCell ref="B27:D27"/>
    <mergeCell ref="B28:D28"/>
    <mergeCell ref="B29:D29"/>
    <mergeCell ref="B30:D30"/>
    <mergeCell ref="B17:D17"/>
    <mergeCell ref="B69:I69"/>
    <mergeCell ref="B64:C64"/>
    <mergeCell ref="B65:C65"/>
    <mergeCell ref="B95:E95"/>
    <mergeCell ref="B93:E93"/>
    <mergeCell ref="B77:H77"/>
    <mergeCell ref="B94:E94"/>
    <mergeCell ref="B91:E91"/>
    <mergeCell ref="B87:C87"/>
    <mergeCell ref="D87:G87"/>
    <mergeCell ref="B88:C88"/>
    <mergeCell ref="D88:G88"/>
    <mergeCell ref="B66:C66"/>
    <mergeCell ref="B99:G99"/>
    <mergeCell ref="B79:D79"/>
    <mergeCell ref="B78:D78"/>
    <mergeCell ref="F78:G78"/>
    <mergeCell ref="F79:G79"/>
    <mergeCell ref="B82:H82"/>
    <mergeCell ref="B84:H84"/>
    <mergeCell ref="B86:C86"/>
    <mergeCell ref="D86:G86"/>
    <mergeCell ref="B85:C85"/>
    <mergeCell ref="D85:G85"/>
    <mergeCell ref="B97:H97"/>
    <mergeCell ref="B90:H90"/>
    <mergeCell ref="B92:E92"/>
    <mergeCell ref="B53:I53"/>
    <mergeCell ref="B21:G21"/>
    <mergeCell ref="B62:C62"/>
    <mergeCell ref="B63:C63"/>
    <mergeCell ref="B67:I67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1DB7700E175F4298D8062FE0FD5E47" ma:contentTypeVersion="4" ma:contentTypeDescription="Vytvoří nový dokument" ma:contentTypeScope="" ma:versionID="3c70d14cedbad60b4434c391b9279f8e">
  <xsd:schema xmlns:xsd="http://www.w3.org/2001/XMLSchema" xmlns:xs="http://www.w3.org/2001/XMLSchema" xmlns:p="http://schemas.microsoft.com/office/2006/metadata/properties" xmlns:ns2="fcc1d24b-8e85-4ff9-844a-55564d154f45" xmlns:ns3="53c02163-4f2d-4701-b24d-de1731728024" targetNamespace="http://schemas.microsoft.com/office/2006/metadata/properties" ma:root="true" ma:fieldsID="fb4e31de4f9fc15dd6e7b97b3960b3e1" ns2:_="" ns3:_="">
    <xsd:import namespace="fcc1d24b-8e85-4ff9-844a-55564d154f45"/>
    <xsd:import namespace="53c02163-4f2d-4701-b24d-de1731728024"/>
    <xsd:element name="properties">
      <xsd:complexType>
        <xsd:sequence>
          <xsd:element name="documentManagement">
            <xsd:complexType>
              <xsd:all>
                <xsd:element ref="ns2:Ukon_x010d_eno" minOccurs="0"/>
                <xsd:element ref="ns2:Typ_x0020_VZ" minOccurs="0"/>
                <xsd:element ref="ns2:Smlouva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c1d24b-8e85-4ff9-844a-55564d154f45" elementFormDefault="qualified">
    <xsd:import namespace="http://schemas.microsoft.com/office/2006/documentManagement/types"/>
    <xsd:import namespace="http://schemas.microsoft.com/office/infopath/2007/PartnerControls"/>
    <xsd:element name="Ukon_x010d_eno" ma:index="8" nillable="true" ma:displayName="Ukončeno" ma:default="0" ma:internalName="Ukon_x010d_eno">
      <xsd:simpleType>
        <xsd:restriction base="dms:Boolean"/>
      </xsd:simpleType>
    </xsd:element>
    <xsd:element name="Typ_x0020_VZ" ma:index="9" nillable="true" ma:displayName="Typ VZ" ma:default="ZMR" ma:format="Dropdown" ma:internalName="Typ_x0020_VZ">
      <xsd:simpleType>
        <xsd:restriction base="dms:Choice">
          <xsd:enumeration value="ZMR"/>
          <xsd:enumeration value="JŘBU"/>
          <xsd:enumeration value="PL"/>
          <xsd:enumeration value="NL"/>
          <xsd:enumeration value="Dílčí smlouva"/>
        </xsd:restriction>
      </xsd:simpleType>
    </xsd:element>
    <xsd:element name="Smlouva" ma:index="10" nillable="true" ma:displayName="Smlouva" ma:internalName="Smlouv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02163-4f2d-4701-b24d-de173172802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kon_x010d_eno xmlns="fcc1d24b-8e85-4ff9-844a-55564d154f45">false</Ukon_x010d_eno>
    <Smlouva xmlns="fcc1d24b-8e85-4ff9-844a-55564d154f45" xsi:nil="true"/>
    <Typ_x0020_VZ xmlns="fcc1d24b-8e85-4ff9-844a-55564d154f45">ZMR</Typ_x0020_VZ>
  </documentManagement>
</p:properties>
</file>

<file path=customXml/itemProps1.xml><?xml version="1.0" encoding="utf-8"?>
<ds:datastoreItem xmlns:ds="http://schemas.openxmlformats.org/officeDocument/2006/customXml" ds:itemID="{5E0776AE-B1E8-4C58-BE9B-E51541D6F5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c1d24b-8e85-4ff9-844a-55564d154f45"/>
    <ds:schemaRef ds:uri="53c02163-4f2d-4701-b24d-de17317280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7C94AD-95E1-4E78-804F-50A71434D1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1FFEDD-11CC-4438-BB93-BEDEC90D246D}">
  <ds:schemaRefs>
    <ds:schemaRef ds:uri="http://schemas.microsoft.com/office/2006/documentManagement/types"/>
    <ds:schemaRef ds:uri="fcc1d24b-8e85-4ff9-844a-55564d154f45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metadata/properties"/>
    <ds:schemaRef ds:uri="53c02163-4f2d-4701-b24d-de173172802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Odvárka Tomáš</dc:creator>
  <cp:lastModifiedBy>Odvárka Tomáš</cp:lastModifiedBy>
  <dcterms:created xsi:type="dcterms:W3CDTF">2023-05-12T07:19:18Z</dcterms:created>
  <dcterms:modified xsi:type="dcterms:W3CDTF">2023-06-28T07:45:37Z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0x0101002D1DB7700E175F4298D8062FE0FD5E47</vt:lpwstr>
  </property>
</Properties>
</file>