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ynyking\Documents\___Kyncl\_1627_Zásobník sněhu sportovního klubu lyžování\"/>
    </mc:Choice>
  </mc:AlternateContent>
  <bookViews>
    <workbookView xWindow="366" yWindow="266" windowWidth="18731" windowHeight="12207" activeTab="1"/>
  </bookViews>
  <sheets>
    <sheet name="Uchazeč" sheetId="5" r:id="rId1"/>
    <sheet name="Stavba" sheetId="1" r:id="rId2"/>
    <sheet name="VzorObjekt" sheetId="9" state="hidden" r:id="rId3"/>
    <sheet name="VzorPolozky" sheetId="10" state="hidden" r:id="rId4"/>
    <sheet name="Rekapitulace Objekt 00" sheetId="11" state="hidden" r:id="rId5"/>
    <sheet name="00 SO 90 Naklady" sheetId="12" r:id="rId6"/>
    <sheet name="Rekapitulace Objekt SO 01" sheetId="13" r:id="rId7"/>
    <sheet name="SO 01 SO 01 Pol" sheetId="14" r:id="rId8"/>
    <sheet name="Rekapitulace Objekt SO 02" sheetId="15" r:id="rId9"/>
    <sheet name="SO 02 SO 02.1 Pol" sheetId="16" r:id="rId10"/>
    <sheet name="SO 02 SO 02.2 Pol" sheetId="17" r:id="rId11"/>
    <sheet name="Rekapitulace Objekt SO 03" sheetId="18" r:id="rId12"/>
    <sheet name="SO 03 SO 03 Pol" sheetId="19" r:id="rId13"/>
    <sheet name="Rekapitulace Objekt SO 04" sheetId="20" r:id="rId14"/>
    <sheet name="SO 04 SO 04.1 Pol" sheetId="21" r:id="rId15"/>
    <sheet name="SO 04 SO 04.2 Pol" sheetId="22" r:id="rId16"/>
  </sheets>
  <externalReferences>
    <externalReference r:id="rId17"/>
  </externalReferences>
  <definedNames>
    <definedName name="CelkemObjekty" localSheetId="1">Stavba!$I$29</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'00 SO 90 Naklady'!$A$1:$I$41</definedName>
    <definedName name="_xlnm.Print_Area" localSheetId="4">'Rekapitulace Objekt 00'!$A$1:$H$25</definedName>
    <definedName name="_xlnm.Print_Area" localSheetId="6">'Rekapitulace Objekt SO 01'!$A$1:$H$42</definedName>
    <definedName name="_xlnm.Print_Area" localSheetId="8">'Rekapitulace Objekt SO 02'!$A$1:$H$42</definedName>
    <definedName name="_xlnm.Print_Area" localSheetId="11">'Rekapitulace Objekt SO 03'!$A$1:$H$37</definedName>
    <definedName name="_xlnm.Print_Area" localSheetId="13">'Rekapitulace Objekt SO 04'!$A$1:$H$42</definedName>
    <definedName name="_xlnm.Print_Area" localSheetId="7">'SO 01 SO 01 Pol'!$A$1:$I$462</definedName>
    <definedName name="_xlnm.Print_Area" localSheetId="9">'SO 02 SO 02.1 Pol'!$A$1:$I$348</definedName>
    <definedName name="_xlnm.Print_Area" localSheetId="10">'SO 02 SO 02.2 Pol'!$A$1:$I$418</definedName>
    <definedName name="_xlnm.Print_Area" localSheetId="12">'SO 03 SO 03 Pol'!$A$1:$I$428</definedName>
    <definedName name="_xlnm.Print_Area" localSheetId="14">'SO 04 SO 04.1 Pol'!$A$1:$I$141</definedName>
    <definedName name="_xlnm.Print_Area" localSheetId="15">'SO 04 SO 04.2 Pol'!$A$1:$I$156</definedName>
    <definedName name="_xlnm.Print_Area" localSheetId="1">Stavba!$A$1:$J$143</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52511" fullCalcOnLoad="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J28" i="1" l="1"/>
  <c r="J27" i="1"/>
  <c r="J26" i="1"/>
  <c r="J25" i="1"/>
  <c r="J2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P23" i="20"/>
  <c r="O23" i="20"/>
  <c r="P22" i="20"/>
  <c r="O22" i="20"/>
  <c r="H23" i="20"/>
  <c r="H24" i="20" s="1"/>
  <c r="H22" i="20"/>
  <c r="H42" i="20"/>
  <c r="D42" i="20"/>
  <c r="H41" i="20"/>
  <c r="H40" i="20"/>
  <c r="H39" i="20"/>
  <c r="H38" i="20"/>
  <c r="H37" i="20"/>
  <c r="BC35" i="20"/>
  <c r="AO158" i="22"/>
  <c r="AN158" i="22"/>
  <c r="G157" i="22"/>
  <c r="AZ139" i="22"/>
  <c r="AZ92" i="22"/>
  <c r="AZ18" i="22"/>
  <c r="AZ10" i="22"/>
  <c r="G11" i="22"/>
  <c r="F8" i="22" s="1"/>
  <c r="G20" i="22"/>
  <c r="G25" i="22"/>
  <c r="G35" i="22"/>
  <c r="G51" i="22"/>
  <c r="G68" i="22"/>
  <c r="G84" i="22"/>
  <c r="G93" i="22"/>
  <c r="G100" i="22"/>
  <c r="G107" i="22"/>
  <c r="G113" i="22"/>
  <c r="F110" i="22" s="1"/>
  <c r="G118" i="22"/>
  <c r="F121" i="22"/>
  <c r="G124" i="22"/>
  <c r="G135" i="22"/>
  <c r="F132" i="22" s="1"/>
  <c r="G141" i="22"/>
  <c r="G146" i="22"/>
  <c r="G149" i="22"/>
  <c r="G155" i="22"/>
  <c r="F152" i="22" s="1"/>
  <c r="H33" i="20"/>
  <c r="D33" i="20"/>
  <c r="H32" i="20"/>
  <c r="H31" i="20"/>
  <c r="H30" i="20"/>
  <c r="H29" i="20"/>
  <c r="H28" i="20"/>
  <c r="BC26" i="20"/>
  <c r="AO143" i="21"/>
  <c r="AN143" i="21"/>
  <c r="G142" i="21"/>
  <c r="AZ80" i="21"/>
  <c r="AZ10" i="21"/>
  <c r="G11" i="21"/>
  <c r="F8" i="21" s="1"/>
  <c r="G19" i="21"/>
  <c r="G29" i="21"/>
  <c r="G43" i="21"/>
  <c r="G58" i="21"/>
  <c r="G72" i="21"/>
  <c r="G81" i="21"/>
  <c r="G88" i="21"/>
  <c r="G95" i="21"/>
  <c r="G101" i="21"/>
  <c r="F98" i="21" s="1"/>
  <c r="G106" i="21"/>
  <c r="G112" i="21"/>
  <c r="F109" i="21" s="1"/>
  <c r="G121" i="21"/>
  <c r="G126" i="21"/>
  <c r="G131" i="21"/>
  <c r="G134" i="21"/>
  <c r="F118" i="21" s="1"/>
  <c r="G140" i="21"/>
  <c r="F137" i="21" s="1"/>
  <c r="D24" i="20"/>
  <c r="B7" i="20"/>
  <c r="B6" i="20"/>
  <c r="C1" i="20"/>
  <c r="B1" i="20"/>
  <c r="P21" i="18"/>
  <c r="O21" i="18"/>
  <c r="H21" i="18"/>
  <c r="H37" i="18"/>
  <c r="D37" i="18"/>
  <c r="H36" i="18"/>
  <c r="H35" i="18"/>
  <c r="H34" i="18"/>
  <c r="H33" i="18"/>
  <c r="H32" i="18"/>
  <c r="H31" i="18"/>
  <c r="H30" i="18"/>
  <c r="H29" i="18"/>
  <c r="H28" i="18"/>
  <c r="H27" i="18"/>
  <c r="H26" i="18"/>
  <c r="BC24" i="18"/>
  <c r="AO430" i="19"/>
  <c r="AN430" i="19"/>
  <c r="G429" i="19"/>
  <c r="AZ286" i="19"/>
  <c r="AZ210" i="19"/>
  <c r="AZ161" i="19"/>
  <c r="AZ28" i="19"/>
  <c r="AZ16" i="19"/>
  <c r="AZ10" i="19"/>
  <c r="G11" i="19"/>
  <c r="F8" i="19" s="1"/>
  <c r="G17" i="19"/>
  <c r="G30" i="19"/>
  <c r="G36" i="19"/>
  <c r="G63" i="19"/>
  <c r="G91" i="19"/>
  <c r="G120" i="19"/>
  <c r="G148" i="19"/>
  <c r="G162" i="19"/>
  <c r="G180" i="19"/>
  <c r="G197" i="19"/>
  <c r="G203" i="19"/>
  <c r="F200" i="19" s="1"/>
  <c r="G211" i="19"/>
  <c r="G217" i="19"/>
  <c r="G226" i="19"/>
  <c r="F223" i="19" s="1"/>
  <c r="G243" i="19"/>
  <c r="G255" i="19"/>
  <c r="G267" i="19"/>
  <c r="G270" i="19"/>
  <c r="G283" i="19"/>
  <c r="F280" i="19" s="1"/>
  <c r="G287" i="19"/>
  <c r="G290" i="19"/>
  <c r="G293" i="19"/>
  <c r="F292" i="19" s="1"/>
  <c r="G297" i="19"/>
  <c r="G302" i="19"/>
  <c r="G305" i="19"/>
  <c r="F301" i="19" s="1"/>
  <c r="G309" i="19"/>
  <c r="G312" i="19"/>
  <c r="G316" i="19"/>
  <c r="F319" i="19"/>
  <c r="G321" i="19"/>
  <c r="G323" i="19"/>
  <c r="G327" i="19"/>
  <c r="F324" i="19" s="1"/>
  <c r="G330" i="19"/>
  <c r="F328" i="19" s="1"/>
  <c r="G340" i="19"/>
  <c r="G355" i="19"/>
  <c r="G369" i="19"/>
  <c r="F367" i="19" s="1"/>
  <c r="G381" i="19"/>
  <c r="G396" i="19"/>
  <c r="G416" i="19"/>
  <c r="F413" i="19" s="1"/>
  <c r="H22" i="18"/>
  <c r="D22" i="18"/>
  <c r="B7" i="18"/>
  <c r="B6" i="18"/>
  <c r="C1" i="18"/>
  <c r="B1" i="18"/>
  <c r="P22" i="15"/>
  <c r="O22" i="15"/>
  <c r="P21" i="15"/>
  <c r="O21" i="15"/>
  <c r="H22" i="15"/>
  <c r="H21" i="15"/>
  <c r="H42" i="15"/>
  <c r="D42" i="15"/>
  <c r="H41" i="15"/>
  <c r="H40" i="15"/>
  <c r="H39" i="15"/>
  <c r="H38" i="15"/>
  <c r="H37" i="15"/>
  <c r="BC35" i="15"/>
  <c r="AO420" i="17"/>
  <c r="AN420" i="17"/>
  <c r="G419" i="17"/>
  <c r="AZ369" i="17"/>
  <c r="AZ175" i="17"/>
  <c r="AZ41" i="17"/>
  <c r="AZ10" i="17"/>
  <c r="G11" i="17"/>
  <c r="F8" i="17" s="1"/>
  <c r="G43" i="17"/>
  <c r="G53" i="17"/>
  <c r="G95" i="17"/>
  <c r="G138" i="17"/>
  <c r="G176" i="17"/>
  <c r="G215" i="17"/>
  <c r="G219" i="17"/>
  <c r="G262" i="17"/>
  <c r="F260" i="17" s="1"/>
  <c r="G268" i="17"/>
  <c r="G273" i="17"/>
  <c r="G289" i="17"/>
  <c r="F305" i="17"/>
  <c r="G308" i="17"/>
  <c r="G347" i="17"/>
  <c r="F344" i="17" s="1"/>
  <c r="G350" i="17"/>
  <c r="G353" i="17"/>
  <c r="G359" i="17"/>
  <c r="G365" i="17"/>
  <c r="G371" i="17"/>
  <c r="G378" i="17"/>
  <c r="G382" i="17"/>
  <c r="G385" i="17"/>
  <c r="G389" i="17"/>
  <c r="G392" i="17"/>
  <c r="G397" i="17"/>
  <c r="G400" i="17"/>
  <c r="G403" i="17"/>
  <c r="G406" i="17"/>
  <c r="G411" i="17"/>
  <c r="G417" i="17"/>
  <c r="F414" i="17" s="1"/>
  <c r="H33" i="15"/>
  <c r="D33" i="15"/>
  <c r="H32" i="15"/>
  <c r="H31" i="15"/>
  <c r="H30" i="15"/>
  <c r="H29" i="15"/>
  <c r="H28" i="15"/>
  <c r="H27" i="15"/>
  <c r="BC25" i="15"/>
  <c r="AO350" i="16"/>
  <c r="AN350" i="16"/>
  <c r="G349" i="16"/>
  <c r="AZ335" i="16"/>
  <c r="AZ294" i="16"/>
  <c r="AZ283" i="16"/>
  <c r="AZ160" i="16"/>
  <c r="AZ28" i="16"/>
  <c r="AZ10" i="16"/>
  <c r="G11" i="16"/>
  <c r="F8" i="16" s="1"/>
  <c r="G30" i="16"/>
  <c r="G40" i="16"/>
  <c r="G60" i="16"/>
  <c r="G87" i="16"/>
  <c r="G115" i="16"/>
  <c r="G142" i="16"/>
  <c r="G161" i="16"/>
  <c r="G178" i="16"/>
  <c r="G195" i="16"/>
  <c r="F198" i="16"/>
  <c r="G201" i="16"/>
  <c r="G220" i="16"/>
  <c r="G240" i="16"/>
  <c r="F237" i="16" s="1"/>
  <c r="G261" i="16"/>
  <c r="F258" i="16" s="1"/>
  <c r="G264" i="16"/>
  <c r="G267" i="16"/>
  <c r="G273" i="16"/>
  <c r="G279" i="16"/>
  <c r="G285" i="16"/>
  <c r="G296" i="16"/>
  <c r="G301" i="16"/>
  <c r="G304" i="16"/>
  <c r="G307" i="16"/>
  <c r="G310" i="16"/>
  <c r="G316" i="16"/>
  <c r="G322" i="16"/>
  <c r="G325" i="16"/>
  <c r="G328" i="16"/>
  <c r="G336" i="16"/>
  <c r="F333" i="16" s="1"/>
  <c r="G340" i="16"/>
  <c r="F344" i="16"/>
  <c r="G347" i="16"/>
  <c r="H23" i="15"/>
  <c r="D23" i="15"/>
  <c r="B7" i="15"/>
  <c r="B6" i="15"/>
  <c r="C1" i="15"/>
  <c r="B1" i="15"/>
  <c r="P21" i="13"/>
  <c r="O21" i="13"/>
  <c r="H21" i="13"/>
  <c r="H42" i="13"/>
  <c r="D42" i="13"/>
  <c r="H41" i="13"/>
  <c r="H40" i="13"/>
  <c r="H39" i="13"/>
  <c r="H38" i="13"/>
  <c r="H37" i="13"/>
  <c r="H36" i="13"/>
  <c r="H35" i="13"/>
  <c r="H34" i="13"/>
  <c r="H33" i="13"/>
  <c r="H32" i="13"/>
  <c r="H31" i="13"/>
  <c r="H30" i="13"/>
  <c r="H29" i="13"/>
  <c r="H28" i="13"/>
  <c r="H27" i="13"/>
  <c r="H26" i="13"/>
  <c r="BC24" i="13"/>
  <c r="AO464" i="14"/>
  <c r="AN464" i="14"/>
  <c r="G463" i="14"/>
  <c r="AZ388" i="14"/>
  <c r="AZ302" i="14"/>
  <c r="AZ249" i="14"/>
  <c r="AZ209" i="14"/>
  <c r="AZ87" i="14"/>
  <c r="AZ39" i="14"/>
  <c r="AZ31" i="14"/>
  <c r="AZ24" i="14"/>
  <c r="AZ17" i="14"/>
  <c r="AZ10" i="14"/>
  <c r="G12" i="14"/>
  <c r="F8" i="14" s="1"/>
  <c r="G19" i="14"/>
  <c r="G26" i="14"/>
  <c r="G33" i="14"/>
  <c r="G40" i="14"/>
  <c r="F37" i="14" s="1"/>
  <c r="G46" i="14"/>
  <c r="G54" i="14"/>
  <c r="G62" i="14"/>
  <c r="G72" i="14"/>
  <c r="G80" i="14"/>
  <c r="G88" i="14"/>
  <c r="F85" i="14" s="1"/>
  <c r="G95" i="14"/>
  <c r="F92" i="14" s="1"/>
  <c r="G115" i="14"/>
  <c r="G126" i="14"/>
  <c r="G130" i="14"/>
  <c r="G134" i="14"/>
  <c r="G138" i="14"/>
  <c r="G144" i="14"/>
  <c r="G166" i="14"/>
  <c r="F175" i="14"/>
  <c r="G179" i="14"/>
  <c r="G210" i="14"/>
  <c r="G214" i="14"/>
  <c r="F221" i="14"/>
  <c r="G224" i="14"/>
  <c r="G231" i="14"/>
  <c r="G234" i="14"/>
  <c r="F237" i="14"/>
  <c r="G240" i="14"/>
  <c r="G244" i="14"/>
  <c r="G250" i="14"/>
  <c r="F247" i="14" s="1"/>
  <c r="G256" i="14"/>
  <c r="G262" i="14"/>
  <c r="G271" i="14"/>
  <c r="F268" i="14" s="1"/>
  <c r="G276" i="14"/>
  <c r="G286" i="14"/>
  <c r="G290" i="14"/>
  <c r="G294" i="14"/>
  <c r="G298" i="14"/>
  <c r="G303" i="14"/>
  <c r="G307" i="14"/>
  <c r="G311" i="14"/>
  <c r="G319" i="14"/>
  <c r="F315" i="14" s="1"/>
  <c r="G323" i="14"/>
  <c r="F322" i="14" s="1"/>
  <c r="G327" i="14"/>
  <c r="G332" i="14"/>
  <c r="G339" i="14"/>
  <c r="F336" i="14" s="1"/>
  <c r="G346" i="14"/>
  <c r="G359" i="14"/>
  <c r="G365" i="14"/>
  <c r="G369" i="14"/>
  <c r="G380" i="14"/>
  <c r="F384" i="14"/>
  <c r="G390" i="14"/>
  <c r="F391" i="14"/>
  <c r="G393" i="14"/>
  <c r="G402" i="14"/>
  <c r="G417" i="14"/>
  <c r="G421" i="14"/>
  <c r="G428" i="14"/>
  <c r="G433" i="14"/>
  <c r="G442" i="14"/>
  <c r="F443" i="14"/>
  <c r="G444" i="14"/>
  <c r="G453" i="14"/>
  <c r="G455" i="14"/>
  <c r="F454" i="14" s="1"/>
  <c r="G461" i="14"/>
  <c r="H22" i="13"/>
  <c r="D22" i="13"/>
  <c r="B7" i="13"/>
  <c r="B6" i="13"/>
  <c r="C1" i="13"/>
  <c r="B1" i="13"/>
  <c r="P18" i="11"/>
  <c r="O18" i="11"/>
  <c r="H18" i="11"/>
  <c r="H19" i="11" s="1"/>
  <c r="H25" i="11"/>
  <c r="D25" i="11"/>
  <c r="H24" i="11"/>
  <c r="H23" i="11"/>
  <c r="BC21" i="11"/>
  <c r="AO43" i="12"/>
  <c r="AN43" i="12"/>
  <c r="G42" i="12"/>
  <c r="BA33" i="12"/>
  <c r="BA31" i="12"/>
  <c r="BA29" i="12"/>
  <c r="BA25" i="12"/>
  <c r="BA23" i="12"/>
  <c r="BA19" i="12"/>
  <c r="BA17" i="12"/>
  <c r="BA15" i="12"/>
  <c r="BA13" i="12"/>
  <c r="BA11" i="12"/>
  <c r="BA10" i="12"/>
  <c r="G9" i="12"/>
  <c r="F8" i="12" s="1"/>
  <c r="G12" i="12"/>
  <c r="G14" i="12"/>
  <c r="G16" i="12"/>
  <c r="G18" i="12"/>
  <c r="G20" i="12"/>
  <c r="G22" i="12"/>
  <c r="F21" i="12" s="1"/>
  <c r="G24" i="12"/>
  <c r="G28" i="12"/>
  <c r="G30" i="12"/>
  <c r="G32" i="12"/>
  <c r="G34" i="12"/>
  <c r="G35" i="12"/>
  <c r="G38" i="12"/>
  <c r="D19" i="11"/>
  <c r="B7" i="11"/>
  <c r="B6" i="11"/>
  <c r="C1" i="11"/>
  <c r="B1" i="11"/>
  <c r="AZ104" i="1"/>
  <c r="AZ103" i="1"/>
  <c r="AZ101" i="1"/>
  <c r="AZ100" i="1"/>
  <c r="AZ98" i="1"/>
  <c r="AZ97" i="1"/>
  <c r="AZ95" i="1"/>
  <c r="AZ93" i="1"/>
  <c r="AZ92" i="1"/>
  <c r="AZ91" i="1"/>
  <c r="AZ89" i="1"/>
  <c r="AZ85" i="1"/>
  <c r="AZ83" i="1"/>
  <c r="AZ81" i="1"/>
  <c r="AZ77" i="1"/>
  <c r="AZ76" i="1"/>
  <c r="AZ74" i="1"/>
  <c r="AZ73" i="1"/>
  <c r="AZ71" i="1"/>
  <c r="AZ70" i="1"/>
  <c r="AZ69" i="1"/>
  <c r="AZ67" i="1"/>
  <c r="AZ66" i="1"/>
  <c r="AZ64" i="1"/>
  <c r="AZ62" i="1"/>
  <c r="AZ61" i="1"/>
  <c r="AZ59" i="1"/>
  <c r="AZ57" i="1"/>
  <c r="AZ56" i="1"/>
  <c r="AZ54" i="1"/>
  <c r="AZ53" i="1"/>
  <c r="AZ51" i="1"/>
  <c r="AZ50" i="1"/>
  <c r="AZ48" i="1"/>
  <c r="AZ46" i="1"/>
  <c r="AZ45" i="1"/>
  <c r="AZ44" i="1"/>
  <c r="AZ43" i="1"/>
  <c r="AZ42" i="1"/>
  <c r="AZ41" i="1"/>
  <c r="AZ38" i="1"/>
  <c r="AZ36" i="1"/>
  <c r="AZ35" i="1"/>
  <c r="AZ33" i="1"/>
  <c r="AZ31" i="1"/>
  <c r="J29" i="1"/>
  <c r="B1" i="9"/>
  <c r="C1" i="9"/>
  <c r="B7" i="9"/>
  <c r="B6" i="9"/>
  <c r="J143" i="1" l="1"/>
</calcChain>
</file>

<file path=xl/sharedStrings.xml><?xml version="1.0" encoding="utf-8"?>
<sst xmlns="http://schemas.openxmlformats.org/spreadsheetml/2006/main" count="3839" uniqueCount="1099">
  <si>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</si>
  <si>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</si>
  <si>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</si>
  <si>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</si>
  <si>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</si>
  <si>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</si>
  <si>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</si>
  <si>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</si>
  <si>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</si>
  <si>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</si>
  <si>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</si>
  <si>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</si>
  <si>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</si>
  <si>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</si>
  <si>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</si>
  <si>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</si>
  <si>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800.122</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</si>
  <si>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</si>
  <si>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</si>
  <si>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</si>
  <si>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</si>
  <si>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</si>
  <si>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</si>
  <si>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</si>
  <si>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</si>
  <si>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</si>
  <si>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</si>
  <si>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</si>
  <si>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</si>
  <si>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</si>
  <si>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</si>
  <si>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</si>
  <si>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</si>
  <si>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</si>
  <si>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</si>
  <si>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</si>
  <si>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</si>
  <si>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</si>
  <si>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</si>
  <si>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</si>
  <si>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</si>
  <si>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1627</t>
  </si>
  <si>
    <t>Zásobník sněhu sportovního klubu lyžování</t>
  </si>
  <si>
    <t>SPORTOVNÍ KLUB NOVÉ MĚSTO NA MORAVĚ z.s.</t>
  </si>
  <si>
    <t>Vlachovická 1200, 592 31 Nové Město na Moravě</t>
  </si>
  <si>
    <t>Ing. Milan Pelikán</t>
  </si>
  <si>
    <t>Lučiny 1186/1</t>
  </si>
  <si>
    <t>Žďár nad Sázavou-Žďár nad Sázavou 1</t>
  </si>
  <si>
    <t>59101</t>
  </si>
  <si>
    <t>18117422</t>
  </si>
  <si>
    <t>CZ6210150133</t>
  </si>
  <si>
    <t>43378480</t>
  </si>
  <si>
    <t>Ostatní a vedlejší náklady</t>
  </si>
  <si>
    <t>00</t>
  </si>
  <si>
    <t>Vedlejší a ostatní náklady</t>
  </si>
  <si>
    <t>Stavební objekt</t>
  </si>
  <si>
    <t>SO 01</t>
  </si>
  <si>
    <t>Zásobník sněhu</t>
  </si>
  <si>
    <t>815.99.9.1</t>
  </si>
  <si>
    <t>SO 02</t>
  </si>
  <si>
    <t>Odvodnění zásobníku</t>
  </si>
  <si>
    <t>831.19.1.1</t>
  </si>
  <si>
    <t>SO 03</t>
  </si>
  <si>
    <t>Rozvody technického zasněžování</t>
  </si>
  <si>
    <t>827.11.2.1</t>
  </si>
  <si>
    <t>SO 04</t>
  </si>
  <si>
    <t>Rezerva přípojek inženýrských sítí</t>
  </si>
  <si>
    <t>827.21.A.1.1</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</si>
  <si>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</si>
  <si>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</si>
  <si>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</si>
  <si>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</si>
  <si>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</si>
  <si>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</si>
  <si>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</si>
  <si>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</si>
  <si>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</si>
  <si>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</si>
  <si>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</si>
  <si>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</si>
  <si>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</si>
  <si>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</si>
  <si>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</si>
  <si>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</si>
  <si>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</si>
  <si>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</si>
  <si>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</si>
  <si>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</si>
  <si>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</si>
  <si>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</si>
  <si>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</si>
  <si>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</si>
  <si>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</si>
  <si>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</si>
  <si>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</si>
  <si>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</si>
  <si>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</si>
  <si>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</si>
  <si>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</si>
  <si>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</si>
  <si>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Výkaz výměr / rozpočet slouží jako podklad pro výběrové řízení. Rozpočet je sestaven na základě katalogu stavebních prací RTS. Výkaz výměr / rozpočet neslouží ke stanovení skutečné ceny díla. Předpokládá se, že oslovené realizační firmy provedou vlastní ověření výkazu výměr a případně vlastní zaměření předmětných konstrukcí, na základě kterého stanoví skutečnou cenu díla.</t>
  </si>
  <si>
    <t>Pokud jsou v položkách rozpočtu uvedeny názvy VÝROBCŮ a VÝROBKŮ, pak jde jen o stanovení standardu a mohou být použity i jiné technicky a kvalitativně srovnatelné výrobky.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</si>
  <si>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</si>
  <si>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</si>
  <si>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</si>
  <si>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</si>
  <si>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</si>
  <si>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</si>
  <si>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</si>
  <si>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</si>
  <si>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</si>
  <si>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</si>
  <si>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</si>
  <si>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</si>
  <si>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</si>
  <si>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</si>
  <si>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</si>
  <si>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1</t>
  </si>
  <si>
    <t>Zemní práce</t>
  </si>
  <si>
    <t>11</t>
  </si>
  <si>
    <t>Přípravné a přidružené práce</t>
  </si>
  <si>
    <t>12</t>
  </si>
  <si>
    <t>Odkopávky a prokopávky</t>
  </si>
  <si>
    <t>13</t>
  </si>
  <si>
    <t>Hloubené vykopávky</t>
  </si>
  <si>
    <t>16</t>
  </si>
  <si>
    <t>Přemístění výkopku</t>
  </si>
  <si>
    <t>17</t>
  </si>
  <si>
    <t>Konstrukce ze zemin</t>
  </si>
  <si>
    <t>18</t>
  </si>
  <si>
    <t>Povrchové úpravy terénu</t>
  </si>
  <si>
    <t>181</t>
  </si>
  <si>
    <t>Sadové úpravy</t>
  </si>
  <si>
    <t>2</t>
  </si>
  <si>
    <t>Základy a zvláštní zakládání</t>
  </si>
  <si>
    <t>3</t>
  </si>
  <si>
    <t>Svislé a kompletní konstrukce</t>
  </si>
  <si>
    <t>4</t>
  </si>
  <si>
    <t>Vodorovné konstrukce</t>
  </si>
  <si>
    <t>5</t>
  </si>
  <si>
    <t>Komunikace</t>
  </si>
  <si>
    <t>63</t>
  </si>
  <si>
    <t>Podlahy a podlahové konstrukce</t>
  </si>
  <si>
    <t>8</t>
  </si>
  <si>
    <t>Trubní vedení</t>
  </si>
  <si>
    <t>86</t>
  </si>
  <si>
    <t>Potrubí z trub ocelových</t>
  </si>
  <si>
    <t>86.02</t>
  </si>
  <si>
    <t>Zasněžovací systém - přípojná místa</t>
  </si>
  <si>
    <t>9</t>
  </si>
  <si>
    <t>Ostatní konstrukce, bourání</t>
  </si>
  <si>
    <t>900</t>
  </si>
  <si>
    <t>HZS</t>
  </si>
  <si>
    <t>91</t>
  </si>
  <si>
    <t>Doplňující práce na komunikaci</t>
  </si>
  <si>
    <t>99</t>
  </si>
  <si>
    <t>Staveništní přesun hmot</t>
  </si>
  <si>
    <t>711</t>
  </si>
  <si>
    <t>Izolace proti vodě</t>
  </si>
  <si>
    <t>713</t>
  </si>
  <si>
    <t>Izolace tepelné</t>
  </si>
  <si>
    <t>767</t>
  </si>
  <si>
    <t>Konstrukce zámečnické</t>
  </si>
  <si>
    <t>M21</t>
  </si>
  <si>
    <t>Elektromontáže</t>
  </si>
  <si>
    <t>M23</t>
  </si>
  <si>
    <t>Montáže potrubí</t>
  </si>
  <si>
    <t>M46</t>
  </si>
  <si>
    <t>Zemní práce při montážích</t>
  </si>
  <si>
    <t>VN</t>
  </si>
  <si>
    <t>Vedlejší náklady</t>
  </si>
  <si>
    <t>ON</t>
  </si>
  <si>
    <t>Ostatní náklady</t>
  </si>
  <si>
    <t>Cena celkem</t>
  </si>
  <si>
    <t>NAK</t>
  </si>
  <si>
    <t>Rozsah:</t>
  </si>
  <si>
    <t>Rekapitulace soupisů náležejících k objektu</t>
  </si>
  <si>
    <t>Soupis</t>
  </si>
  <si>
    <t>Cena (Kč)</t>
  </si>
  <si>
    <t>SO 90</t>
  </si>
  <si>
    <t>Celkem objekt</t>
  </si>
  <si>
    <t>Soupis vedlejších a ostatních nákladů</t>
  </si>
  <si>
    <t>Ceník</t>
  </si>
  <si>
    <t>Cen. soustava</t>
  </si>
  <si>
    <t>#LevelZatrideniCeniku#</t>
  </si>
  <si>
    <t>Ceník, kapitola</t>
  </si>
  <si>
    <t>Poznámka uchazeče</t>
  </si>
  <si>
    <t>Díl:</t>
  </si>
  <si>
    <t>DIL</t>
  </si>
  <si>
    <t>005111020R</t>
  </si>
  <si>
    <t>Vytyčení stavby</t>
  </si>
  <si>
    <t>Soubor</t>
  </si>
  <si>
    <t>RTS</t>
  </si>
  <si>
    <t>POL_NEZ</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</si>
  <si>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</si>
  <si>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</si>
  <si>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</si>
  <si>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</si>
  <si>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</si>
  <si>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</si>
  <si>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</si>
  <si>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</si>
  <si>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</si>
  <si>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</si>
  <si>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</si>
  <si>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</si>
  <si>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</si>
  <si>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005127 RT</t>
  </si>
  <si>
    <t>Pronájem mobilního WC po dobu výstavby vč.dopravy</t>
  </si>
  <si>
    <t>Vlastní</t>
  </si>
  <si>
    <t>00411 R</t>
  </si>
  <si>
    <t>Přípravné a průzkumné služby či práce</t>
  </si>
  <si>
    <t>Náklady dodavatele vyplývající z povinností dodavatele stanovených obchodními podmínkami před zahájením stavebních prací. Tato skupina zahrnuje zejména náklady na přípravné činnosti.</t>
  </si>
  <si>
    <t>004111020R</t>
  </si>
  <si>
    <t xml:space="preserve">Vypracování projektové dokumentace </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</si>
  <si>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</si>
  <si>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 xml:space="preserve">realizační dokumentace : </t>
  </si>
  <si>
    <t>1,00</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</si>
  <si>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</si>
  <si>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</si>
  <si>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</si>
  <si>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</si>
  <si>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</si>
  <si>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</si>
  <si>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00528 R</t>
  </si>
  <si>
    <t>Podmínky dotačních programů</t>
  </si>
  <si>
    <t>Náklady zhotovitele, které vznikají v souvislosti se specifickými obchodními podmínkami objednatele.</t>
  </si>
  <si>
    <t>00896T</t>
  </si>
  <si>
    <t>Oplocení staveniště po celou dobu výstavby</t>
  </si>
  <si>
    <t>00900T</t>
  </si>
  <si>
    <t>Záchranný archeologický průzkum</t>
  </si>
  <si>
    <t xml:space="preserve">archeologický průzkum a případné archeologické práce : </t>
  </si>
  <si>
    <t>00901T</t>
  </si>
  <si>
    <t>Statický posudek stability svahu</t>
  </si>
  <si>
    <t xml:space="preserve">statický posudek s výpočtem zajištění stability svahu : </t>
  </si>
  <si>
    <t>Geodetické zaměření rohů stavby, stabilizace bodů a sestavení laviček.</t>
  </si>
  <si>
    <t>Celkem za objekt</t>
  </si>
  <si>
    <t/>
  </si>
  <si>
    <t>Rekapitulace soupisu</t>
  </si>
  <si>
    <t>Stavební díl</t>
  </si>
  <si>
    <t>Celkem soupis</t>
  </si>
  <si>
    <t>STA</t>
  </si>
  <si>
    <t>815</t>
  </si>
  <si>
    <t>Objekty pozemní zvláštní</t>
  </si>
  <si>
    <t>815.9</t>
  </si>
  <si>
    <t>Objekty pozemní různé</t>
  </si>
  <si>
    <t>815.99</t>
  </si>
  <si>
    <t>objekty zvláštní pozemní ostatní</t>
  </si>
  <si>
    <t>815.99.9</t>
  </si>
  <si>
    <t>svislá nosná konstrukce z jiných materiálů</t>
  </si>
  <si>
    <t>novostavba objektu</t>
  </si>
  <si>
    <t>m3</t>
  </si>
  <si>
    <t>Položkový soupis prací a dodávek</t>
  </si>
  <si>
    <t>112 20-11 Odstranění pařezů pod úrovní terénu</t>
  </si>
  <si>
    <t>s jejich vykopáním nebo vytrháním, s přesekáním kořenů a s případným nutným přemístěním pařezů na hromady do vzdálenosti do 50 m nebo s naložením na dopravní prostředek,</t>
  </si>
  <si>
    <t>SPX</t>
  </si>
  <si>
    <t>112 20-111 vykopáním</t>
  </si>
  <si>
    <t>112201101R00</t>
  </si>
  <si>
    <t>...o průměru přes 100 do 300 mm</t>
  </si>
  <si>
    <t>kus</t>
  </si>
  <si>
    <t>800-1</t>
  </si>
  <si>
    <t>POL</t>
  </si>
  <si>
    <t xml:space="preserve">odstranění pařezů po stromech : </t>
  </si>
  <si>
    <t xml:space="preserve">likvidaci stromů si provede majitel pozemku na své náklady : </t>
  </si>
  <si>
    <t>50,00</t>
  </si>
  <si>
    <t>112201102R00</t>
  </si>
  <si>
    <t>...o průměru přes 300 do 500 mm</t>
  </si>
  <si>
    <t>112201103R00</t>
  </si>
  <si>
    <t>...o průměru přes 500 do 700 mm</t>
  </si>
  <si>
    <t>112201104R00</t>
  </si>
  <si>
    <t>...o průměru přes 700 do 900 mm</t>
  </si>
  <si>
    <t>121 10-11 Sejmutí ornice</t>
  </si>
  <si>
    <t>nebo lesní půdy, s naložením na dopravní prostředek a vodorovným přemístěním na hromady v místě upotřebení nebo na dočasné či trvalé skládky se složením,</t>
  </si>
  <si>
    <t>121101103R00</t>
  </si>
  <si>
    <t>...s přemístěním na vzdálenost přes 100 do 250 m</t>
  </si>
  <si>
    <t xml:space="preserve">skrývka ornice tl.150 mm : </t>
  </si>
  <si>
    <t>8769,45*0,15</t>
  </si>
  <si>
    <t>122 10 Odkopávky a  prokopávky nezapažené</t>
  </si>
  <si>
    <t>s přehozením výkopku na vzdálenost do 3 m nebo s naložením na dopravní prostředek,</t>
  </si>
  <si>
    <t>122 10-2 v horninách 1 a 2</t>
  </si>
  <si>
    <t>122101104R00</t>
  </si>
  <si>
    <t>...přes 10 000 m3</t>
  </si>
  <si>
    <t xml:space="preserve">odtěžení potřebné zeminy do tvaru daného projektovou dokumentací : </t>
  </si>
  <si>
    <t xml:space="preserve">množstí převzato od projektanta : </t>
  </si>
  <si>
    <t xml:space="preserve">% třídy těžitelnosti převzato z inženýrsko-geologického průzkumu : </t>
  </si>
  <si>
    <t>39485,00*0,2405</t>
  </si>
  <si>
    <t>122 10-3 v hornině 3</t>
  </si>
  <si>
    <t>122201104R00</t>
  </si>
  <si>
    <t>39485,00*0,6162</t>
  </si>
  <si>
    <t>122 10-4 v hornině 4</t>
  </si>
  <si>
    <t>122301104R00</t>
  </si>
  <si>
    <t>39485,00*0,0885</t>
  </si>
  <si>
    <t xml:space="preserve">odkopávka pro vjezd : </t>
  </si>
  <si>
    <t>254,11*0,50</t>
  </si>
  <si>
    <t>122 10-5 v hornině 5</t>
  </si>
  <si>
    <t>122401104R00</t>
  </si>
  <si>
    <t>39485,00*0,0335</t>
  </si>
  <si>
    <t>122 10-6 v hornině 6</t>
  </si>
  <si>
    <t>122501104R00</t>
  </si>
  <si>
    <t xml:space="preserve">množstí převzato od projektanta  : </t>
  </si>
  <si>
    <t>39485,00*0,0213</t>
  </si>
  <si>
    <t>132 10 Hloubení rýh šířky do 60 cm</t>
  </si>
  <si>
    <t>zapažených i nezapažených s urovnáním dna do předepsaného profilu a spádu, s přehozením výkopku na přilehlém terénu na vzdálenost do 3 m od podélné osy rýhy nebo s naložením výkopku na dopravní prostředek.</t>
  </si>
  <si>
    <t>132201111R00</t>
  </si>
  <si>
    <t>...do 100 m3, v hornině 3, hloubení strojně</t>
  </si>
  <si>
    <t xml:space="preserve">rýha pro propustek pod vjezdem  : </t>
  </si>
  <si>
    <t>9,285*1,10*0,20</t>
  </si>
  <si>
    <t>2*(3,00*0,40*0,60)</t>
  </si>
  <si>
    <t>162 10 Vodorovné přemístění výkopku</t>
  </si>
  <si>
    <t>po suchu, bez ohledu na druh dopravního prostředku, bez naložení výkopku, avšak se složením bez rozhrnutí,</t>
  </si>
  <si>
    <t>162701105R00</t>
  </si>
  <si>
    <t>...z horniny 1 až 4, na vzdálenost přes 9 000  do 10 000 m</t>
  </si>
  <si>
    <t>162701155R00</t>
  </si>
  <si>
    <t>...z horniny 5 až 7, na vzdálenost přes 9 000  do 10 000 m</t>
  </si>
  <si>
    <t>162 40 Vodorovné přemístění větví, kmenů, nebo pařezů</t>
  </si>
  <si>
    <t xml:space="preserve"> s naložením, složením a dopravou,</t>
  </si>
  <si>
    <t>162301421R00</t>
  </si>
  <si>
    <t>...pařezů, průměru kmene přes 100 do 300 mm, na vzdálenost do 5 000 m</t>
  </si>
  <si>
    <t>162301422R00</t>
  </si>
  <si>
    <t>...pařezů, průměru kmene přes 300 do 500 mm, na vzdálenost do 5 000 m</t>
  </si>
  <si>
    <t>162301423R00</t>
  </si>
  <si>
    <t>...pařezů, průměru kmene přes 500 do 700 mm, na vzdálenost do 5 000 m</t>
  </si>
  <si>
    <t>162301424R00</t>
  </si>
  <si>
    <t>...pařezů, průměru kmene přes 700 do 900 mm, na vzdálenost do 5 000 m</t>
  </si>
  <si>
    <t>167 10 Nakládání, skládání, překládání neulehlého výkopku</t>
  </si>
  <si>
    <t>167 10-1 nakládání výkopku</t>
  </si>
  <si>
    <t>167101102R00</t>
  </si>
  <si>
    <t>...přes 100 m3, z horniny 1 až 4</t>
  </si>
  <si>
    <t>167101152R00</t>
  </si>
  <si>
    <t>...přes 100 m3, z horniny 5 až 7</t>
  </si>
  <si>
    <t>171 10 Uložení sypaniny do násypů zhutněných</t>
  </si>
  <si>
    <t>s rozprostřením sypaniny ve vrstvách a s hrubým urovnáním,</t>
  </si>
  <si>
    <t>171 10-1 s uzavřením povrchu násypu z hornin soudržných s předepsanou mírou zhutnění v procentech výsledků zkoušek Proctor-Standard</t>
  </si>
  <si>
    <t>171101102R00</t>
  </si>
  <si>
    <t>...na 96 % PS</t>
  </si>
  <si>
    <t>175 10-12 Obsyp objektů</t>
  </si>
  <si>
    <t>sypaninou z vhodných hornin tř. 1 - 4 nebo materiálem, uloženým ve vzdálenosti do 30 m od vnějšího kraje objektu, pro jakoukoliv míru zhutnění,</t>
  </si>
  <si>
    <t>175101201R00</t>
  </si>
  <si>
    <t>...bez prohození sypaniny</t>
  </si>
  <si>
    <t xml:space="preserve">obsyp u opěrných stěn : </t>
  </si>
  <si>
    <t xml:space="preserve">kamenivo frakce 63-125 : </t>
  </si>
  <si>
    <t>(28,80+105,60+55,20+88,80+31,20+40,80)*0,60*0,40</t>
  </si>
  <si>
    <t>583320003</t>
  </si>
  <si>
    <t>kamenivo přírodní těžené frakce 63,0 až 125,0 mm; Jihomoravský kraj</t>
  </si>
  <si>
    <t>T</t>
  </si>
  <si>
    <t>SPCM</t>
  </si>
  <si>
    <t>Začátek provozního součtu</t>
  </si>
  <si>
    <t xml:space="preserve">  (28,80+105,60+55,20+88,80+31,20+40,80)*0,60*0,40</t>
  </si>
  <si>
    <t>Konec provozního součtu</t>
  </si>
  <si>
    <t>84,0960*1,90</t>
  </si>
  <si>
    <t>181 10 Úprava pláně v zářezech</t>
  </si>
  <si>
    <t>vyrovnáním výškových rozdílů, ploch vodorovných a ploch do sklonu 1 : 5.</t>
  </si>
  <si>
    <t>181101102R00</t>
  </si>
  <si>
    <t>...v hornině 1 až 4, se zhutněním</t>
  </si>
  <si>
    <t>m2</t>
  </si>
  <si>
    <t xml:space="preserve">Skladba dna depa : </t>
  </si>
  <si>
    <t>7066,29</t>
  </si>
  <si>
    <t xml:space="preserve">Skladba vjezdu do depa : </t>
  </si>
  <si>
    <t>254,11</t>
  </si>
  <si>
    <t>182 10 Svahování v zářezech</t>
  </si>
  <si>
    <t>trvalých svahů do projektovaných profilů s potřebným přemístěním výkopku při svahování v zářezech,</t>
  </si>
  <si>
    <t>182101101R00</t>
  </si>
  <si>
    <t>...v hornině 1 až 4</t>
  </si>
  <si>
    <t xml:space="preserve">úprava svahu : </t>
  </si>
  <si>
    <t>2180,00/2</t>
  </si>
  <si>
    <t>182101102R00</t>
  </si>
  <si>
    <t>...v hornině 5</t>
  </si>
  <si>
    <t>182 00-11 Plošná úprava terénu</t>
  </si>
  <si>
    <t>Plošná úprava terénu s urovnáním povrchu, bez doplnění ornice, v hornině 1 až 4</t>
  </si>
  <si>
    <t>182001112R00</t>
  </si>
  <si>
    <t>Plošná úprava terénu, nerovnosti do 10 cm svah 1:2</t>
  </si>
  <si>
    <t>823-1</t>
  </si>
  <si>
    <t xml:space="preserve">kolem obvodu zásobníku na sníh : </t>
  </si>
  <si>
    <t>375,00*2,00</t>
  </si>
  <si>
    <t>180 40 Založení trávníku s dodáním osiva</t>
  </si>
  <si>
    <t>180400021RA0</t>
  </si>
  <si>
    <t>...parkového, ve svahu</t>
  </si>
  <si>
    <t>AP-HSV</t>
  </si>
  <si>
    <t>327 12-111 Osazení dílců zdi</t>
  </si>
  <si>
    <t>Montáž prefabrikovaných dílců opěrných zárubní nebo obkladních z betonu železového (2) nebo předpjatého (3) včetně případné nutné spojovací vrstvy z jakékoliv cementové malty</t>
  </si>
  <si>
    <t>327121111R00</t>
  </si>
  <si>
    <t>Osazení dílců opěrných zárubní z ŽB do 5 t</t>
  </si>
  <si>
    <t>801-2</t>
  </si>
  <si>
    <t xml:space="preserve">obvodový vrchní práh tvořený opěrnou ŽB PREFA stěnou tvaru "L" : </t>
  </si>
  <si>
    <t xml:space="preserve">  (28,80+105,60+55,20+88,80+31,20+40,80)/2,40</t>
  </si>
  <si>
    <t>146,00</t>
  </si>
  <si>
    <t>593-8454X</t>
  </si>
  <si>
    <t>Stěna opěrná "L" rozměru 2380x650x1200 mm</t>
  </si>
  <si>
    <t>593-8455X</t>
  </si>
  <si>
    <t>Doprava opěrných stěn "L" rozměru 2380x650x1200 mm</t>
  </si>
  <si>
    <t>564 2.-11 Podklad nebo podsyp ze štěrkopísku</t>
  </si>
  <si>
    <t>s rozprostřením, vlhčením a zhutněním</t>
  </si>
  <si>
    <t>564261111R00</t>
  </si>
  <si>
    <t>...tloušťka po zhutnění 200 mm</t>
  </si>
  <si>
    <t>822-1</t>
  </si>
  <si>
    <t xml:space="preserve">štěrk frakce 8-16 mm : </t>
  </si>
  <si>
    <t>564 8 Podklad ze štěrkodrti s rozprostřením a zhutněním</t>
  </si>
  <si>
    <t>564861111R00</t>
  </si>
  <si>
    <t xml:space="preserve">štěrk frakce 16-32 mm : </t>
  </si>
  <si>
    <t xml:space="preserve">štěrkodrť ŠD a Ge min.200 mm : </t>
  </si>
  <si>
    <t>565 13-1 Podklad z kameniva obaleného asfaltem</t>
  </si>
  <si>
    <t>s rozprostřením a zhutněním</t>
  </si>
  <si>
    <t>565141111RT3</t>
  </si>
  <si>
    <t>...v pruhu šířky do 3 m, třídy 1, tloušťka po zhutnění 60 mm</t>
  </si>
  <si>
    <t>573 19 Nátěr infiltrační kationaktivní emulzí</t>
  </si>
  <si>
    <t>573191111R00</t>
  </si>
  <si>
    <t>...v množství 1 kg/m2</t>
  </si>
  <si>
    <t>573 2 Postřik živičný spojovací bez posypu kamenivem</t>
  </si>
  <si>
    <t>573231111R00</t>
  </si>
  <si>
    <t>...ze silniční emulze, v množství od 0,5 do 0,7 kg/m2</t>
  </si>
  <si>
    <t>577 11 Beton asfaltový z modifikovaného asfaltu</t>
  </si>
  <si>
    <t>577112113RT3</t>
  </si>
  <si>
    <t>...v pruhu šířky do 3 m, ACO 11 S , tloušťky 40 mm, plochy do 200 m2</t>
  </si>
  <si>
    <t>596 21-5 Kladení zámkové dlažby do drtě</t>
  </si>
  <si>
    <t>s provedením lože z kameniva drceného, s vyplněním spár, s dvojitým hutněním a se smetením přebytečného materiálu na krajnici. S dodáním hmot pro lože a výplň spár.</t>
  </si>
  <si>
    <t>596215041R00</t>
  </si>
  <si>
    <t>...tloušťka dlažby 80 mm, tloušťka lože 50 mm</t>
  </si>
  <si>
    <t xml:space="preserve">zámková dlažba do lože z písku tl.50 mm : </t>
  </si>
  <si>
    <t>592-45266</t>
  </si>
  <si>
    <t>Dlažba zámková přírodní 20x10x8 cm</t>
  </si>
  <si>
    <t>7066,29*1,05</t>
  </si>
  <si>
    <t>596 21-5045.RX0</t>
  </si>
  <si>
    <t>Příplatek za řezání zámkové dlažby tl.8 cm</t>
  </si>
  <si>
    <t>631 57 Násyp pod podlahy z kameniva</t>
  </si>
  <si>
    <t>pod mazaniny a dlažby, popř. na plochých střechách, vodorovný nebo ve spádu, s udusáním a urovnáním povrchu,</t>
  </si>
  <si>
    <t>631 57-1 z kameniva</t>
  </si>
  <si>
    <t>631571003R00</t>
  </si>
  <si>
    <t>...ze štěrkopísku 0-32 pro zpevnění podkladu</t>
  </si>
  <si>
    <t>801-1</t>
  </si>
  <si>
    <t xml:space="preserve">lože pod opěrné stěny : </t>
  </si>
  <si>
    <t>(28,80+105,60+55,20+88,80+31,20+40,80)*0,65*0,20</t>
  </si>
  <si>
    <t>900-001</t>
  </si>
  <si>
    <t>D+M balíky slámy tl.600 mm u opěrných stěn</t>
  </si>
  <si>
    <t xml:space="preserve">u opěrných stěn z vnitřní strany : </t>
  </si>
  <si>
    <t xml:space="preserve">výměra převzata z PD : </t>
  </si>
  <si>
    <t>375,00*0,60*1,50</t>
  </si>
  <si>
    <t>900-002</t>
  </si>
  <si>
    <t>D+M protierozní trojrozměrná georohož -PP/HDPE/PET, tl.25mm,pevnost v tahu 3,5 kN/m,hmotnost 0,30kg/m2</t>
  </si>
  <si>
    <t xml:space="preserve">Skladba S2 : </t>
  </si>
  <si>
    <t xml:space="preserve">úprava svahu proti erozi a separaci sněhu : </t>
  </si>
  <si>
    <t xml:space="preserve">viz řez A a B : </t>
  </si>
  <si>
    <t>2180,00</t>
  </si>
  <si>
    <t>900-003</t>
  </si>
  <si>
    <t>D+M zatěžovací pytle vyplněné štěrkem, délky 120 cm, pr.27 cm</t>
  </si>
  <si>
    <t>m</t>
  </si>
  <si>
    <t xml:space="preserve">kolem obvodu : </t>
  </si>
  <si>
    <t>97,95+31,20+88,50+55,00+115,00+5,00</t>
  </si>
  <si>
    <t>3*102,00+97,00+91,00+83,00+77,00+70,00</t>
  </si>
  <si>
    <t>917 71 Osazení silničního nebo chodníkového obrubníku</t>
  </si>
  <si>
    <t>se zatřením lože, s vyplněním a zatřením spár cementovou maltou. S dodáním hmot pro lože tl. 80-100 mm.</t>
  </si>
  <si>
    <t>917862111R00</t>
  </si>
  <si>
    <t>...stojatého, s boční opěrou z betonu prostého, do lože z betonu prostého C 12/15</t>
  </si>
  <si>
    <t xml:space="preserve">lemující obrubník kolem plochy depa : </t>
  </si>
  <si>
    <t>39,99+28,26+81,74+39,64+90,97+4,57+28,29</t>
  </si>
  <si>
    <t xml:space="preserve">lemující obrubník klem vjezdové plochy : </t>
  </si>
  <si>
    <t>26,50+26,50</t>
  </si>
  <si>
    <t>918 10 Lože pod obrubníky, krajníky nebo obruby</t>
  </si>
  <si>
    <t>z dlažebních kostek z betonu prostého</t>
  </si>
  <si>
    <t>918101111R00</t>
  </si>
  <si>
    <t>...z betonu prostého C 12/15</t>
  </si>
  <si>
    <t xml:space="preserve">  39,99+28,26+81,74+39,64+90,97+4,57+28,29</t>
  </si>
  <si>
    <t>313,46*0,30*0,25</t>
  </si>
  <si>
    <t xml:space="preserve">  26,50+26,50</t>
  </si>
  <si>
    <t>53,00*0,30*0,25</t>
  </si>
  <si>
    <t>919 41-1 Čelo propustku z prostého betonu</t>
  </si>
  <si>
    <t>zdivo základu, zdivo nadzákladové z betonu prostého C -8/10, římsa z betonu železového C 12/15, zřízení bednění a jeho odstranění</t>
  </si>
  <si>
    <t>919411121R00</t>
  </si>
  <si>
    <t>...z trub DN 600 až 800 mm</t>
  </si>
  <si>
    <t xml:space="preserve">čelo propustku DN 600 : </t>
  </si>
  <si>
    <t xml:space="preserve">monolitický beton tl.40 cm - 3000x2100x400 mm : </t>
  </si>
  <si>
    <t xml:space="preserve">pod vjezdem k zásobníku sněhu : </t>
  </si>
  <si>
    <t>2,00</t>
  </si>
  <si>
    <t>919 51 Zřízení trub. propustků a hospodářských přejezdů</t>
  </si>
  <si>
    <t>919511211R00</t>
  </si>
  <si>
    <t>Zřízení potrubního propustku z beton. trub DN 600</t>
  </si>
  <si>
    <t>831-1</t>
  </si>
  <si>
    <t xml:space="preserve">propustek DN 600 : </t>
  </si>
  <si>
    <t>0,40+9,285+0,40</t>
  </si>
  <si>
    <t>59217472</t>
  </si>
  <si>
    <t>obrubník silniční materiál beton; l = 1 000 mm; š = 150 mm; h = 250,0 mm; barva šedá</t>
  </si>
  <si>
    <t>313,46*1,05</t>
  </si>
  <si>
    <t>53,00*1,05</t>
  </si>
  <si>
    <t>59223119</t>
  </si>
  <si>
    <t>trouba betonová hrdlová TBH; DN 600,0 mm; l = 2 500 mm; Fn 128,7 kN/m</t>
  </si>
  <si>
    <t xml:space="preserve">výkres č.02.101 : </t>
  </si>
  <si>
    <t>(0,40+9,285+0,40)/2,50*1,05</t>
  </si>
  <si>
    <t>998 14-54 Zásobníky a jámy pozemní</t>
  </si>
  <si>
    <t>Přesun hmot</t>
  </si>
  <si>
    <t>pro zásobníky a jámy pozemní pro zemědělství (mimo sil, 814 4)</t>
  </si>
  <si>
    <t>se svislou nosnou konstrukcí montovanou z dílců betonových plošných, tyčových pro nosnou konstrukci zakrytí monolitickou betonovou nebo montovanou betonovou nebo bez zakrytí</t>
  </si>
  <si>
    <t>Příplatek za zvětšený přesun přes vymezenou největší dopravní vzdálenost</t>
  </si>
  <si>
    <t>998145421R00</t>
  </si>
  <si>
    <t>Přesun hmot, zásobníky zemědělské montované</t>
  </si>
  <si>
    <t>t</t>
  </si>
  <si>
    <t>711 49 Provedení izolace proti tlakové vodě ostatní práce</t>
  </si>
  <si>
    <t>711491172RT1</t>
  </si>
  <si>
    <t>...vodorovná, ochranná textílie, materiál ve specifikaci</t>
  </si>
  <si>
    <t>800-711</t>
  </si>
  <si>
    <t xml:space="preserve">Skladba S1 : </t>
  </si>
  <si>
    <t xml:space="preserve">ochranná, separační vrstva geotextílie : </t>
  </si>
  <si>
    <t>10840,00</t>
  </si>
  <si>
    <t>67390522</t>
  </si>
  <si>
    <t>geotextilie PP, PES; funkce drenážní, separační, ochranná, výztužná, filtrační; plošná hmotnost 150 g/m2; tl. při 2 kPa 2,10 mm</t>
  </si>
  <si>
    <t xml:space="preserve">  2180,00</t>
  </si>
  <si>
    <t>2180,00*1,15</t>
  </si>
  <si>
    <t xml:space="preserve">  10840,00</t>
  </si>
  <si>
    <t>10840,00*1,15</t>
  </si>
  <si>
    <t>711-001</t>
  </si>
  <si>
    <t>D+M ochranná plastová mříž - 220/240g/m2, barva bílá</t>
  </si>
  <si>
    <t xml:space="preserve">na vrchní hydroizolaci - silážní fólie : </t>
  </si>
  <si>
    <t>9600,00</t>
  </si>
  <si>
    <t>711-002</t>
  </si>
  <si>
    <t>D+M vrchní hydroizolace - silážní PE fólie, specifikace dle výkresu v PD</t>
  </si>
  <si>
    <t xml:space="preserve">vrchní hydroizolace - silážní fólie : </t>
  </si>
  <si>
    <t xml:space="preserve">šířky 16 m, přesahy 1,9 m, délka 66 až 98 m : </t>
  </si>
  <si>
    <t xml:space="preserve">tlouš'tka izolace 0,15 - 0,20 mm : </t>
  </si>
  <si>
    <t xml:space="preserve">barva fólie bílá : </t>
  </si>
  <si>
    <t>11076,00</t>
  </si>
  <si>
    <t>711-003</t>
  </si>
  <si>
    <t>D+M ochranná, separační a tepelně izolační vrstva, pěnová PE fólie, barva šedá, specifikace dle PD</t>
  </si>
  <si>
    <t xml:space="preserve">ochranná, separační a tepelně izolační vrstva - pěnová PE fólie : </t>
  </si>
  <si>
    <t xml:space="preserve">barva šedá : </t>
  </si>
  <si>
    <t>18066,00</t>
  </si>
  <si>
    <t>711-004</t>
  </si>
  <si>
    <t>D+M spodní hydroizolace - silážní PE fólie, specifikace dle výkresu v PD</t>
  </si>
  <si>
    <t xml:space="preserve">spodní hydroizolace - silážní fólie : </t>
  </si>
  <si>
    <t>998 71-1 Přesun hmot pro izolace proti vodě</t>
  </si>
  <si>
    <t>50 m vodorovně měřeno od těžiště půdorysné plochy skládky do těžiště půdorysné plochy objektu</t>
  </si>
  <si>
    <t>998711201R00</t>
  </si>
  <si>
    <t>...svisle do 6 m</t>
  </si>
  <si>
    <t>%</t>
  </si>
  <si>
    <t>713-001</t>
  </si>
  <si>
    <t>D+M tepelná izolace dřevoštěpka z jehličnatého, dřeva, tloušťka izolace po zhutnění 500 mm</t>
  </si>
  <si>
    <t xml:space="preserve">tepelná izolace dřevoštěpkou : </t>
  </si>
  <si>
    <t xml:space="preserve">tloušťka po zhutnění 500 mm : </t>
  </si>
  <si>
    <t xml:space="preserve">max. obj.hmotnost 210kg/m3 : </t>
  </si>
  <si>
    <t xml:space="preserve">max.vlhkost 20% : </t>
  </si>
  <si>
    <t>9033,00</t>
  </si>
  <si>
    <t>998 71-3 Přesun hmot pro izolace tepelné</t>
  </si>
  <si>
    <t>50 m vodorovně</t>
  </si>
  <si>
    <t>998713201R00</t>
  </si>
  <si>
    <t>...v objektech výšky do 6 m</t>
  </si>
  <si>
    <t>800-713</t>
  </si>
  <si>
    <t>767-001</t>
  </si>
  <si>
    <t>D+M kotvící poplastovaná lišta, pro vrchní a spodní hydroizolaci do opěrných stěn</t>
  </si>
  <si>
    <t xml:space="preserve">ukotvení hydroizolace k opěrným stěnám : </t>
  </si>
  <si>
    <t xml:space="preserve">dle návrhu projektanta, dle PD : </t>
  </si>
  <si>
    <t>28,80+105,60+55,20+88,80+31,20+40,80</t>
  </si>
  <si>
    <t>998 76-7 Přesun hmot pro kovové stavební doplňk. konstrukce</t>
  </si>
  <si>
    <t>998767201R00</t>
  </si>
  <si>
    <t>800-767</t>
  </si>
  <si>
    <t>831</t>
  </si>
  <si>
    <t>Hydromeliorace</t>
  </si>
  <si>
    <t>831.1</t>
  </si>
  <si>
    <t>Odvodnění (včetně regulačních drenáží)</t>
  </si>
  <si>
    <t>831.19</t>
  </si>
  <si>
    <t>odvodnění ostatní</t>
  </si>
  <si>
    <t>831.19.1</t>
  </si>
  <si>
    <t>potrubí z trub z plastických hmot</t>
  </si>
  <si>
    <t>SO 02.1</t>
  </si>
  <si>
    <t>Dešťová kanalizace</t>
  </si>
  <si>
    <t>SO 02.2</t>
  </si>
  <si>
    <t>Odvodnění tajícího sněhu</t>
  </si>
  <si>
    <t>132 20 Hloubení rýh šířky přes 60 do 200 cm</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</si>
  <si>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</si>
  <si>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132201212R00</t>
  </si>
  <si>
    <t xml:space="preserve">...do 1000 m3, v hornině 3, hloubení strojně </t>
  </si>
  <si>
    <t xml:space="preserve">rýha pro potrubí DN 200 : </t>
  </si>
  <si>
    <t xml:space="preserve">  9,50+3,00</t>
  </si>
  <si>
    <t>12,50*1,00*1,80</t>
  </si>
  <si>
    <t xml:space="preserve">rýha pro potrubí DN 300 : </t>
  </si>
  <si>
    <t xml:space="preserve">  43,00+22,00+36,00</t>
  </si>
  <si>
    <t>101,00*1,10*1,80</t>
  </si>
  <si>
    <t xml:space="preserve">rýha pro potrubí DN 500 : </t>
  </si>
  <si>
    <t xml:space="preserve">  17,00+56,00+17,00</t>
  </si>
  <si>
    <t>90,00*1,30*1,80</t>
  </si>
  <si>
    <t>133 Hloubení šachet</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</si>
  <si>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</si>
  <si>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133 3 v hornině 3</t>
  </si>
  <si>
    <t>133201101R00</t>
  </si>
  <si>
    <t>...do 100 m3</t>
  </si>
  <si>
    <t xml:space="preserve">výkop šachty Š1 - Š4 : </t>
  </si>
  <si>
    <t>3*(1,50*1,50*2,00)</t>
  </si>
  <si>
    <t>1*(1,50*1,50*2,50)</t>
  </si>
  <si>
    <t xml:space="preserve">výkop pro vtokové jímky DN 1000 : </t>
  </si>
  <si>
    <t>2*(1,50*1,50*2,00)</t>
  </si>
  <si>
    <t xml:space="preserve">výkop pro vtoky u jímek : </t>
  </si>
  <si>
    <t>2*5,00</t>
  </si>
  <si>
    <t>162301101R00</t>
  </si>
  <si>
    <t>...z horniny 1 až 4, na vzdálenost přes 50  do 500 m</t>
  </si>
  <si>
    <t xml:space="preserve">přemístění zeminy na deponii pro zpětný zásyp : </t>
  </si>
  <si>
    <t xml:space="preserve">zhutněný zásyp nad obsypem potrubí vykopanou zeminou : </t>
  </si>
  <si>
    <t xml:space="preserve">potrubí DN 200 : </t>
  </si>
  <si>
    <t>12,50*1,00*1,20</t>
  </si>
  <si>
    <t xml:space="preserve">potrubí DN 300 : </t>
  </si>
  <si>
    <t>101,00*1,10*1,10</t>
  </si>
  <si>
    <t xml:space="preserve">potrubí DN 500 : </t>
  </si>
  <si>
    <t>90,00*1,30*0,90</t>
  </si>
  <si>
    <t xml:space="preserve">přemístění zeminy z deponie na obsyp : </t>
  </si>
  <si>
    <t>242,51</t>
  </si>
  <si>
    <t xml:space="preserve">odpočet zpětného zásyp rýh : </t>
  </si>
  <si>
    <t>-242,51</t>
  </si>
  <si>
    <t>174 10-11 Zásyp sypaninou se zhutněním</t>
  </si>
  <si>
    <t>z jakékoliv horniny s uložením výkopku po vrstvách,</t>
  </si>
  <si>
    <t>174101101R00</t>
  </si>
  <si>
    <t>...jam, šachet, rýh nebo kolem objektů v těchto vykopávkách</t>
  </si>
  <si>
    <t>175 10-11 Obsyp potrubí</t>
  </si>
  <si>
    <t>sypaninou z vhodných hornin tř. 1 - 4 nebo materiálem připraveným podél výkopu ve vzdálenosti do 3 m od jeho kraje, pro jakoukoliv hloubku výkopu a jakoukoliv míru zhutnění,</t>
  </si>
  <si>
    <t>175101101R00</t>
  </si>
  <si>
    <t xml:space="preserve">obsyp kolem potrubí : </t>
  </si>
  <si>
    <t>12,50*1,00*0,50</t>
  </si>
  <si>
    <t>101,00*1,10*0,60</t>
  </si>
  <si>
    <t>90,00*1,30*0,80</t>
  </si>
  <si>
    <t>58337304</t>
  </si>
  <si>
    <t>štěrkopísek frakce 0,0 až 16,0 mm; třída B</t>
  </si>
  <si>
    <t>(12,50*1,00*0,50)*1,90</t>
  </si>
  <si>
    <t>(101,00*1,10*0,60)*1,90</t>
  </si>
  <si>
    <t>(90,00*1,30*0,80)*1,90</t>
  </si>
  <si>
    <t>141-001</t>
  </si>
  <si>
    <t>D+M podvrt pod komunikací, hor.1-4, pro potrubí PVC DN 500 mm</t>
  </si>
  <si>
    <t xml:space="preserve">podvrt pro potrubí mezi Š2 a Š3 : </t>
  </si>
  <si>
    <t>6,00</t>
  </si>
  <si>
    <t>182001111R00</t>
  </si>
  <si>
    <t>Plošná úprava terénu, nerovnosti do 10 cm v rovině</t>
  </si>
  <si>
    <t xml:space="preserve">po montáži potrubí : </t>
  </si>
  <si>
    <t>12,50*1,00</t>
  </si>
  <si>
    <t>101,00*1,10</t>
  </si>
  <si>
    <t>90,00*1,30</t>
  </si>
  <si>
    <t>Založení trávníku v rovině nebo ve svahu  do 1 : 5,</t>
  </si>
  <si>
    <t>180400120RA0</t>
  </si>
  <si>
    <t>Založení trávníku parkového,rovina,s odplevelením</t>
  </si>
  <si>
    <t>451 Lože pod potrubí, stoky a drobné objekty</t>
  </si>
  <si>
    <t>v otevřeném výkopu,</t>
  </si>
  <si>
    <t>451572111R00</t>
  </si>
  <si>
    <t>...z kameniva drobného těženého 0÷4 mm</t>
  </si>
  <si>
    <t>827-1</t>
  </si>
  <si>
    <t xml:space="preserve">lože pro potrubí DN 200 : </t>
  </si>
  <si>
    <t>12,50*1,00*0,10</t>
  </si>
  <si>
    <t xml:space="preserve">lože pro potrubí DN 300 : </t>
  </si>
  <si>
    <t>101,00*1,10*0,10</t>
  </si>
  <si>
    <t xml:space="preserve">lože pro potrubí DN 500 : </t>
  </si>
  <si>
    <t>90,00*1,30*0,10</t>
  </si>
  <si>
    <t xml:space="preserve">lože pod šachty Š1 - Š4 a jímky DN 1000 : </t>
  </si>
  <si>
    <t>6*(1,60*1,60*0,20)</t>
  </si>
  <si>
    <t>871 3 Montáž potrubí z trub z plastů těsněných gumovým kroužkem</t>
  </si>
  <si>
    <t>v otevřeném výkopu ve sklonu do 20 %,</t>
  </si>
  <si>
    <t>871353121R00</t>
  </si>
  <si>
    <t>...DN 200 mm</t>
  </si>
  <si>
    <t>9,50+3,00</t>
  </si>
  <si>
    <t>871373121R00</t>
  </si>
  <si>
    <t>...DN 300 mm</t>
  </si>
  <si>
    <t>43,00+22,00+36,00</t>
  </si>
  <si>
    <t>871413121R00</t>
  </si>
  <si>
    <t>...DN 500 mm</t>
  </si>
  <si>
    <t>17,00+56,00+17,00</t>
  </si>
  <si>
    <t>877 35-3 Montáž tvarovek na potrubí z trub z plastů těsněných gumovým kroužkem</t>
  </si>
  <si>
    <t>877 35-31 odbočných</t>
  </si>
  <si>
    <t>877373121R00</t>
  </si>
  <si>
    <t xml:space="preserve">odbočky z potrubí DN 300 na potrubí DN 200 : </t>
  </si>
  <si>
    <t>895 94 Zřízení vpusti kanalizační</t>
  </si>
  <si>
    <t>včetně zřízení lože ze štěrkopísku,</t>
  </si>
  <si>
    <t>895 94-1 uliční z betonových dílců</t>
  </si>
  <si>
    <t>895941311R00</t>
  </si>
  <si>
    <t>...typ UVB - 50</t>
  </si>
  <si>
    <t xml:space="preserve">viz výkres situace : </t>
  </si>
  <si>
    <t>894 41 Šachty z betonových dílců</t>
  </si>
  <si>
    <t>kanalizační, obložením dna betonem C 25/30 z cementu portlandského nebo struskoportlandského, podkladní prstenec z prostého betonu C -/7,5 pod poklop do výšky 10 cm, dodávka a osazení poklopu litinového kruhového včetně rámu.</t>
  </si>
  <si>
    <t>894 41-2 betonové šachty prefabrikované</t>
  </si>
  <si>
    <t>894412311RAB</t>
  </si>
  <si>
    <t>...DN 1000, stěna 120 mm, dno přímé V max. 40, hloubka dna 2,26 m, poklop litina 40 t</t>
  </si>
  <si>
    <t xml:space="preserve">D+M šachty Š1 - Š4 mimo Š3 : </t>
  </si>
  <si>
    <t xml:space="preserve">specifikace viz schéma na výkres č. : </t>
  </si>
  <si>
    <t xml:space="preserve">položka musí obsahovat dodávka, osazení na místo určení a dopravu : </t>
  </si>
  <si>
    <t>4,00-1,00</t>
  </si>
  <si>
    <t xml:space="preserve">D+M vtoková jímka DN 1000 : </t>
  </si>
  <si>
    <t>894412311RBB</t>
  </si>
  <si>
    <t>...DN 1000, stěna 120 mm, dno přímé V max. 40, hloubka dna 3,26 m, poklop litina 40 t</t>
  </si>
  <si>
    <t xml:space="preserve">D+M šachty Š3 : </t>
  </si>
  <si>
    <t>28611264.A</t>
  </si>
  <si>
    <t>trubka plastová kanalizační PVC; hladká, s hrdlem; Sn 8 kN/m2; D = 200,0 mm; s = 5,90 mm; l = 3000,0 mm</t>
  </si>
  <si>
    <t>3,00/3,00</t>
  </si>
  <si>
    <t>28611265.A</t>
  </si>
  <si>
    <t>trubka plastová kanalizační PVC; hladká, s hrdlem; Sn 8 kN/m2; D = 200,0 mm; s = 5,90 mm; l = 5000,0 mm</t>
  </si>
  <si>
    <t>10,00/5,00</t>
  </si>
  <si>
    <t>28611270.A</t>
  </si>
  <si>
    <t>trubka plastová kanalizační PVC; hladká, s hrdlem; Sn 8 kN/m2; D = 315,0 mm; s = 9,20 mm; l = 1000,0 mm</t>
  </si>
  <si>
    <t>28611272.A</t>
  </si>
  <si>
    <t>trubka plastová kanalizační PVC; hladká, s hrdlem; Sn 8 kN/m2; D = 315,0 mm; s = 9,20 mm; l = 5000,0 mm</t>
  </si>
  <si>
    <t>100,00/5,00</t>
  </si>
  <si>
    <t>28611278.A</t>
  </si>
  <si>
    <t>trubka plastová kanalizační PVC; hladká, s hrdlem; Sn 8 kN/m2; D = 500,0 mm; s = 14,60 mm; l = 5000,0 mm</t>
  </si>
  <si>
    <t>90,00/5,00</t>
  </si>
  <si>
    <t>28651718.A</t>
  </si>
  <si>
    <t>odbočka PVC; 45,0 °; d1 = 315 mm; d2 = 200 mm; l = 700 mm; hladká, hrdlovaná; DN 300,0 mm; DN2 200 mm</t>
  </si>
  <si>
    <t>592-2382X</t>
  </si>
  <si>
    <t>Vpusť uliční betonová, kompletní dodávka</t>
  </si>
  <si>
    <t>895-002</t>
  </si>
  <si>
    <t>D+M napojení trub DN 200-500 do prefa šachet</t>
  </si>
  <si>
    <t xml:space="preserve">příplatek za napojení do šachet Š1 - Š4 : </t>
  </si>
  <si>
    <t>4,00</t>
  </si>
  <si>
    <t xml:space="preserve">příplatek za napojení do vtokových jímek : </t>
  </si>
  <si>
    <t>919 41-3 Vtoková jímka z betonu C 8/10 propustku</t>
  </si>
  <si>
    <t>dlažba dna jímky z lomového kamene tl. 25 cm, do lože z cementové malty, vyplnění spár a vyspárování dlažby dna jímky cementovou maltou, zřízení bednění a jeho odstranění,</t>
  </si>
  <si>
    <t>919413211R00</t>
  </si>
  <si>
    <t>...z trub DN 900 až 1500 mm</t>
  </si>
  <si>
    <t xml:space="preserve">kompletní provedení čelního vtoku vč.vydláždění u vtokových jímek DN 1000 : </t>
  </si>
  <si>
    <t xml:space="preserve">viz PD : </t>
  </si>
  <si>
    <t>919 51-1112.RX0</t>
  </si>
  <si>
    <t>Výústní objekt z lomového kamene pro DN 500 mm</t>
  </si>
  <si>
    <t xml:space="preserve">výústní objekt u potrubí DN 500 : </t>
  </si>
  <si>
    <t>998 27-61 Přesun hmot pro trubní vedení z trub plastových nebo sklolaminátových</t>
  </si>
  <si>
    <t>vodovodu nebo kanalizace ražené nebo hloubené (827 1.1, 827 1.9, 827 2.1, 827 2.9), drobných objektů</t>
  </si>
  <si>
    <t>998276101R00</t>
  </si>
  <si>
    <t>...v otevřeném výkopu</t>
  </si>
  <si>
    <t>132501101R00</t>
  </si>
  <si>
    <t>...jakékoliv množství, v hornině 6, hloubení ručně i strojně</t>
  </si>
  <si>
    <t xml:space="preserve">rýha pro drenáže DN 100 mm : </t>
  </si>
  <si>
    <t xml:space="preserve">  21,50+27,50+33,00+33,50+33,50+33,50+33,50+22,00</t>
  </si>
  <si>
    <t xml:space="preserve">  10,50+16,50+22,50+28,00+33,00+11,00</t>
  </si>
  <si>
    <t xml:space="preserve">  12,00+18,00+19,00+11,00+10,50+12,50</t>
  </si>
  <si>
    <t xml:space="preserve">  24,50+26,00+27,50+28,50+3,00+31,00+32,50+21,50</t>
  </si>
  <si>
    <t>637,00*0,40*0,25</t>
  </si>
  <si>
    <t xml:space="preserve">rýha pro drenáže DN 150 mm : </t>
  </si>
  <si>
    <t>313,46*0,40*0,45</t>
  </si>
  <si>
    <t xml:space="preserve">  70,10+90,50</t>
  </si>
  <si>
    <t>160,60*0,50*0,40</t>
  </si>
  <si>
    <t xml:space="preserve">  30,60+29,82+30,87</t>
  </si>
  <si>
    <t>91,29*0,60*0,50</t>
  </si>
  <si>
    <t xml:space="preserve">rýha pro potrubí DN 400 : </t>
  </si>
  <si>
    <t xml:space="preserve">  25,00</t>
  </si>
  <si>
    <t>25,00*0,70*0,60</t>
  </si>
  <si>
    <t>133 6 v hornině 6</t>
  </si>
  <si>
    <t>133501101R00</t>
  </si>
  <si>
    <t>...pro jakýkoliv objem výkopu</t>
  </si>
  <si>
    <t xml:space="preserve">výkop pro drenážní šachty : </t>
  </si>
  <si>
    <t xml:space="preserve">šachty DŠ 1 až DŠ 5 : </t>
  </si>
  <si>
    <t>5*(0,70*0,70*0,35)</t>
  </si>
  <si>
    <t xml:space="preserve">výkop pro ŽB šachtu Š5 : </t>
  </si>
  <si>
    <t>1,50*1,50*1,50</t>
  </si>
  <si>
    <t xml:space="preserve">výkop pro zadržovací jímku : </t>
  </si>
  <si>
    <t>4,09*3,69*2,40</t>
  </si>
  <si>
    <t xml:space="preserve">dovoz zeminy na obsyp : </t>
  </si>
  <si>
    <t xml:space="preserve">obsyp zadržovací jímky vykopanou zeminou : </t>
  </si>
  <si>
    <t>-3,00*2,60*2,17</t>
  </si>
  <si>
    <t xml:space="preserve">drenáže DN 100 mm : </t>
  </si>
  <si>
    <t>637,00*0,40*0,20</t>
  </si>
  <si>
    <t xml:space="preserve">drenáže DN 150 mm : </t>
  </si>
  <si>
    <t>313,46*0,45*0,25</t>
  </si>
  <si>
    <t>160,60*0,50*0,30</t>
  </si>
  <si>
    <t>91,29*0,60*0,40</t>
  </si>
  <si>
    <t xml:space="preserve">potrubí DN 400 : </t>
  </si>
  <si>
    <t>25,00*0,70*0,50</t>
  </si>
  <si>
    <t xml:space="preserve">obsyp kolem drenážních šachet DŠ 1 - DŠ 5 vykopanou zeminou : </t>
  </si>
  <si>
    <t>5*(0,70*0,70*0,75)</t>
  </si>
  <si>
    <t xml:space="preserve">zbylý obsyp u obvodové drenáže DN 150 : </t>
  </si>
  <si>
    <t xml:space="preserve">viz výkres SO 02.202 : </t>
  </si>
  <si>
    <t>(313,46*0,35*0,35)/2</t>
  </si>
  <si>
    <t>313,46*0,55*0,10</t>
  </si>
  <si>
    <t>175 10-119 příplatek k ceně</t>
  </si>
  <si>
    <t>175101109R00</t>
  </si>
  <si>
    <t xml:space="preserve">...za prohození sypaniny </t>
  </si>
  <si>
    <t>(637,00*0,40*0,20)*1,90</t>
  </si>
  <si>
    <t>(313,46*0,45*0,25)*1,90</t>
  </si>
  <si>
    <t>(160,60*0,50*0,30)*1,90</t>
  </si>
  <si>
    <t>(91,29*0,60*0,40)*1,90</t>
  </si>
  <si>
    <t>(25,00*0,70*0,50)*1,90</t>
  </si>
  <si>
    <t xml:space="preserve">  5*(0,70*0,70*0,75)</t>
  </si>
  <si>
    <t>1,8375*1,90</t>
  </si>
  <si>
    <t xml:space="preserve">  (313,46*0,35*0,35)/2</t>
  </si>
  <si>
    <t xml:space="preserve">  313,46*0,55*0,10</t>
  </si>
  <si>
    <t>36,4397*1,90</t>
  </si>
  <si>
    <t>212 75-5 Trativody z drenážních trubek bez lože</t>
  </si>
  <si>
    <t>212755114R00</t>
  </si>
  <si>
    <t>Trativody z drenážních trubek DN 10 cm bez lože</t>
  </si>
  <si>
    <t>800-2</t>
  </si>
  <si>
    <t>21,50+27,50+33,00+33,50+33,50+33,50+33,50+22,00</t>
  </si>
  <si>
    <t>10,50+16,50+22,50+28,00+33,00+11,00</t>
  </si>
  <si>
    <t>12,00+18,00+19,00+11,00+10,50+12,50</t>
  </si>
  <si>
    <t>24,50+26,00+27,50+28,50+3,00+31,00+32,50+21,50</t>
  </si>
  <si>
    <t>212755116R00</t>
  </si>
  <si>
    <t>Trativody z drenážních trubek DN 16 cm bez lože</t>
  </si>
  <si>
    <t>212 97-1 Zřízení opláštění odvod. trativodů z geotextilie</t>
  </si>
  <si>
    <t>v rýze nebo v zářezu se stěnami</t>
  </si>
  <si>
    <t>212971110R00</t>
  </si>
  <si>
    <t>Opláštění trativodů z geotext., do sklonu 1:2,5</t>
  </si>
  <si>
    <t xml:space="preserve">obalení štěrkového obsypu geotextílií : </t>
  </si>
  <si>
    <t>637,00*(2*0,40+2*0,25+0,20)</t>
  </si>
  <si>
    <t>313,46*(2*0,40+2*0,45+0,20)</t>
  </si>
  <si>
    <t>67390524</t>
  </si>
  <si>
    <t>geotextilie PP, PES; funkce drenážní, separační, ochranná, výztužná, filtrační; plošná hmotnost 200 g/m2; tl. při 2 kPa 2,10 mm</t>
  </si>
  <si>
    <t>637,00*(2*0,40+2*0,25+0,20)*1,20</t>
  </si>
  <si>
    <t>313,46*(2*0,40+2*0,45+0,20)*1,20</t>
  </si>
  <si>
    <t xml:space="preserve">lože pro drenáže DN 100 mm : </t>
  </si>
  <si>
    <t>637,00*0,40*0,10</t>
  </si>
  <si>
    <t xml:space="preserve">lože pro drenáže DN 150 mm : </t>
  </si>
  <si>
    <t>313,46*0,40*0,10</t>
  </si>
  <si>
    <t>160,60*0,50*0,10</t>
  </si>
  <si>
    <t>91,29*0,60*0,10</t>
  </si>
  <si>
    <t xml:space="preserve">lože pro potrubí DN 400 : </t>
  </si>
  <si>
    <t>25,00*0,70*0,10</t>
  </si>
  <si>
    <t xml:space="preserve">lože pro drenážní šachty : </t>
  </si>
  <si>
    <t>5*(0,70*0,70*0,10)</t>
  </si>
  <si>
    <t xml:space="preserve">lože pro šachtu Š5 : </t>
  </si>
  <si>
    <t>1,60*1,60*0,20</t>
  </si>
  <si>
    <t xml:space="preserve">lože pod zadržovací jímku : </t>
  </si>
  <si>
    <t>3,35*2,95*0,20</t>
  </si>
  <si>
    <t>70,10+90,50</t>
  </si>
  <si>
    <t>30,60+29,82+30,87</t>
  </si>
  <si>
    <t>871393121R00</t>
  </si>
  <si>
    <t>...DN 400 mm</t>
  </si>
  <si>
    <t>25,00</t>
  </si>
  <si>
    <t>877353121R00</t>
  </si>
  <si>
    <t xml:space="preserve">odbočky z potrubí DN 200 na trativody DN 100 : </t>
  </si>
  <si>
    <t>19,00</t>
  </si>
  <si>
    <t xml:space="preserve">odbočky z potrubí DN 300 na trativody DN 100 : </t>
  </si>
  <si>
    <t>9,00</t>
  </si>
  <si>
    <t xml:space="preserve">D+M šachty Š5 : </t>
  </si>
  <si>
    <t xml:space="preserve">specifikace viz schéma na výkres č.SO 02.203 : </t>
  </si>
  <si>
    <t>894 43 Šachty plastové</t>
  </si>
  <si>
    <t>894 43-2 plastové šachty z dílců</t>
  </si>
  <si>
    <t>894431112RAC</t>
  </si>
  <si>
    <t>...D 315 mm, dno sběrné, D 110 mm, délka šachtové roury 1,25 m, poklop děrovaný litina 40 t</t>
  </si>
  <si>
    <t xml:space="preserve">drenážní šachty DŠ 1 - DŠ 5 : </t>
  </si>
  <si>
    <t xml:space="preserve">specifikace viz schéma na výkres č.SO 02.202 : </t>
  </si>
  <si>
    <t>5,00</t>
  </si>
  <si>
    <t>28611263.A</t>
  </si>
  <si>
    <t>trubka plastová kanalizační PVC; hladká, s hrdlem; Sn 8 kN/m2; D = 200,0 mm; s = 5,90 mm; l = 1000,0 mm</t>
  </si>
  <si>
    <t>70,00/5,00</t>
  </si>
  <si>
    <t>30,00/5,00</t>
  </si>
  <si>
    <t>28611275.A</t>
  </si>
  <si>
    <t>trubka plastová kanalizační PVC; hladká, s hrdlem; Sn 8 kN/m2; D = 400,0 mm; s = 11,70 mm; l = 5000,0 mm</t>
  </si>
  <si>
    <t>25,00/5,00</t>
  </si>
  <si>
    <t>28651706.A</t>
  </si>
  <si>
    <t>odbočka PVC; 45,0 °; d1 = 200 mm; d2 = 110 mm; l = 380 mm; hladká, hrdlovaná; DN 200,0 mm; DN2 100 mm</t>
  </si>
  <si>
    <t>28651715.A</t>
  </si>
  <si>
    <t>odbočka PVC; 45,0 °; d1 = 315 mm; d2 = 110 mm; l = 600 mm; hladká, hrdlovaná; DN 300,0 mm; DN2 100 mm</t>
  </si>
  <si>
    <t>895-001</t>
  </si>
  <si>
    <t>D+M betonová zadržovací PREFA jímka, 3000x2600x2170 mm + přechodová skruž a poklop</t>
  </si>
  <si>
    <t xml:space="preserve">D+M zadržovací prefa jímky : </t>
  </si>
  <si>
    <t>D+M napojení trub DN 200-400 do šachty Š5</t>
  </si>
  <si>
    <t xml:space="preserve">příplatek za napojení do šachty Š5 : </t>
  </si>
  <si>
    <t>827</t>
  </si>
  <si>
    <t>Vedení trubní dálková  přípojná</t>
  </si>
  <si>
    <t>827.1</t>
  </si>
  <si>
    <t>Vodovody trubní</t>
  </si>
  <si>
    <t>827.11</t>
  </si>
  <si>
    <t>řady vodovodní přívodní a zásobovací</t>
  </si>
  <si>
    <t>827.11.2</t>
  </si>
  <si>
    <t>potrubí z trub ocelových</t>
  </si>
  <si>
    <t>Technický vodovod 168x2,5 + NN + SLP</t>
  </si>
  <si>
    <t>132201101R00</t>
  </si>
  <si>
    <t>...do 100 m3, v hornině 3, hloubení ručně i strojně</t>
  </si>
  <si>
    <t xml:space="preserve">rýha pro rozvody zasněžování : </t>
  </si>
  <si>
    <t xml:space="preserve">rýha B1 : </t>
  </si>
  <si>
    <t>86,00*0,40*0,70</t>
  </si>
  <si>
    <t>132201202R00</t>
  </si>
  <si>
    <t>...do 1000 m3, v hornině 3, hloubení ručně i strojně</t>
  </si>
  <si>
    <t xml:space="preserve">rýha A1 : </t>
  </si>
  <si>
    <t>309,00*0,90*1,20</t>
  </si>
  <si>
    <t xml:space="preserve">rýha A2 : </t>
  </si>
  <si>
    <t>49,00*0,90*1,20</t>
  </si>
  <si>
    <t xml:space="preserve">rýha A3 : </t>
  </si>
  <si>
    <t>22,00*0,90*1,20</t>
  </si>
  <si>
    <t xml:space="preserve">odbočky k HB : </t>
  </si>
  <si>
    <t>20,00*0,90*1,20</t>
  </si>
  <si>
    <t xml:space="preserve">výkop pro podzemní hydrobox : </t>
  </si>
  <si>
    <t>2,50*2,00*1,90</t>
  </si>
  <si>
    <t xml:space="preserve">zásyp rýhy po zhotovení kabelů a potrubí - vykopaná zemina : </t>
  </si>
  <si>
    <t>309,00*0,90*0,80</t>
  </si>
  <si>
    <t>49,00*0,90*0,80</t>
  </si>
  <si>
    <t>22,00*0,90*0,80</t>
  </si>
  <si>
    <t>20,00*0,90*0,80</t>
  </si>
  <si>
    <t>86,00*0,40*0,50</t>
  </si>
  <si>
    <t>305,20</t>
  </si>
  <si>
    <t xml:space="preserve">kolem podzemních hydroboxů : </t>
  </si>
  <si>
    <t>-1,20*1,00*1,50</t>
  </si>
  <si>
    <t xml:space="preserve">přemístění zeminy z deponie na obsyp kolem podzemních hydroboxů : </t>
  </si>
  <si>
    <t>-305,20</t>
  </si>
  <si>
    <t xml:space="preserve">odpočet zásypu kolem podzemních hydroboxů : </t>
  </si>
  <si>
    <t xml:space="preserve">  2,50*2,00*1,90</t>
  </si>
  <si>
    <t xml:space="preserve">  -1,20*1,00*1,50</t>
  </si>
  <si>
    <t>-15,40</t>
  </si>
  <si>
    <t xml:space="preserve">obsyp potrubí a kabelů - prosetá zemina : </t>
  </si>
  <si>
    <t>309,00*0,90*0,30</t>
  </si>
  <si>
    <t>49,00*0,90*0,30</t>
  </si>
  <si>
    <t>22,00*0,90*0,30</t>
  </si>
  <si>
    <t>20,00*0,90*0,30</t>
  </si>
  <si>
    <t>86,00*0,40*0,10</t>
  </si>
  <si>
    <t xml:space="preserve">obsyp kolem osazeného hydroboxu : </t>
  </si>
  <si>
    <t>D+M podvrt pod komunikací, hor.1-4, pro potrubí PVC DN do 200 mm</t>
  </si>
  <si>
    <t xml:space="preserve">podvrt pro potrubí : </t>
  </si>
  <si>
    <t>274 31 Beton základových pasů prostý</t>
  </si>
  <si>
    <t>274 31-3 prostý</t>
  </si>
  <si>
    <t>274313611R00</t>
  </si>
  <si>
    <t>...z betonu C 16/20</t>
  </si>
  <si>
    <t xml:space="preserve">betonový základ pod osazení rozvodné skříně nadzemních hydroboxů : </t>
  </si>
  <si>
    <t xml:space="preserve">  (2*0,82+2*0,30+0,30)*0,06*0,70</t>
  </si>
  <si>
    <t>0,1067*8</t>
  </si>
  <si>
    <t>274 35 Bednění stěn základových pasů</t>
  </si>
  <si>
    <t>svislé nebo šikmé (odkloněné), půdorysně přímé nebo zalomené, stěn základových pasů ve volných nebo zapažených jámách, rýhách, šachtách, včetně případných vzpěr,</t>
  </si>
  <si>
    <t>274351215R00</t>
  </si>
  <si>
    <t>...zřízení</t>
  </si>
  <si>
    <t xml:space="preserve">  (2*0,82+2*0,42+2*0,70+4*0,30)*0,70</t>
  </si>
  <si>
    <t>3,5560*8</t>
  </si>
  <si>
    <t>274351216R00</t>
  </si>
  <si>
    <t>...odstranění</t>
  </si>
  <si>
    <t xml:space="preserve">lože pod potrubí ve výkopu : </t>
  </si>
  <si>
    <t>309,00*0,90*0,10</t>
  </si>
  <si>
    <t>49,00*0,90*0,10</t>
  </si>
  <si>
    <t>22,00*0,90*0,10</t>
  </si>
  <si>
    <t>20,00*0,90*0,10</t>
  </si>
  <si>
    <t xml:space="preserve">lože pod podzemní hydroboxy : </t>
  </si>
  <si>
    <t>1,50*1,30*0,20</t>
  </si>
  <si>
    <t>452 31 Podkladní a zajišťovací konstrukce z betonu</t>
  </si>
  <si>
    <t>z cementu portlandského nebo struskoportlandského, v otevřeném výkopu,</t>
  </si>
  <si>
    <t>452313121R00</t>
  </si>
  <si>
    <t>...bloky pro potrubí , z betonu prostého  C 8/10</t>
  </si>
  <si>
    <t xml:space="preserve">betonové kotevní bloky : </t>
  </si>
  <si>
    <t xml:space="preserve">typ "KB1" : </t>
  </si>
  <si>
    <t>8*(1,20*0,80*0,80)</t>
  </si>
  <si>
    <t xml:space="preserve">typ "KB2" : </t>
  </si>
  <si>
    <t>1,60*0,80*0,80</t>
  </si>
  <si>
    <t xml:space="preserve">typ "KB3" : </t>
  </si>
  <si>
    <t>1,20*0,80*0,80</t>
  </si>
  <si>
    <t xml:space="preserve">typ "KB4" : </t>
  </si>
  <si>
    <t>12*(0,80*0,80*0,80)</t>
  </si>
  <si>
    <t>452 35 Bednění podkladních a zajišťovacích konstrukcí</t>
  </si>
  <si>
    <t>452353101R00</t>
  </si>
  <si>
    <t xml:space="preserve">...bloků pro potrubí </t>
  </si>
  <si>
    <t>((2*1,20+2*0,80)*0,80)*8</t>
  </si>
  <si>
    <t>(2*1,60+2*0,80)*0,80</t>
  </si>
  <si>
    <t>(2*1,20+2*0,80)*0,80</t>
  </si>
  <si>
    <t>((2*0,80+2*0,80)*0,80)*12</t>
  </si>
  <si>
    <t>463 21 Rovnanina z lomového kamene neupraveného</t>
  </si>
  <si>
    <t>pro podélné i příčné objekty</t>
  </si>
  <si>
    <t>463211100R00</t>
  </si>
  <si>
    <t>Rovnanina z lom.kam. do 3 m3, 80 kg, urovnání líce</t>
  </si>
  <si>
    <t>831-2</t>
  </si>
  <si>
    <t xml:space="preserve">nadzemní hydroboxy : </t>
  </si>
  <si>
    <t>8*3,00</t>
  </si>
  <si>
    <t>452-001</t>
  </si>
  <si>
    <t>D+M podkladní trámek dřevěný 300x100x100 mm</t>
  </si>
  <si>
    <t xml:space="preserve">trámky po 1000 mm : </t>
  </si>
  <si>
    <t>309,00/1,00</t>
  </si>
  <si>
    <t>49,00/1,00</t>
  </si>
  <si>
    <t>22,00/1,00</t>
  </si>
  <si>
    <t>20,00/1,00</t>
  </si>
  <si>
    <t>892 1 Tlakové zkoušky vodovodního potrubí</t>
  </si>
  <si>
    <t>přísun, montáže, demontáže a odsunu zkoušecího čerpadla, napuštění tlakovou vodou a dodání vody pro tlakovou zkoušku,</t>
  </si>
  <si>
    <t>892351111R00</t>
  </si>
  <si>
    <t>...DN 150 nebo 200 mm</t>
  </si>
  <si>
    <t>380,00</t>
  </si>
  <si>
    <t>892 2 Zabezpečení konců vodovodního potrubí při tlakových zkouškách</t>
  </si>
  <si>
    <t>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t>
  </si>
  <si>
    <t>892372111R00</t>
  </si>
  <si>
    <t>...DN do 300 mm</t>
  </si>
  <si>
    <t>úsek</t>
  </si>
  <si>
    <t>892 3 Proplach a desinfekce vodovodního potrubí</t>
  </si>
  <si>
    <t>napuštění a vypuštění vody, dodání vody a desinfekčního prostředku, náklady na bakteriologický rozbor vody,</t>
  </si>
  <si>
    <t>892353111R00</t>
  </si>
  <si>
    <t>860-001</t>
  </si>
  <si>
    <t>D+M ocelové rychlospojkové potrubí 168x2,5 mm, DN 150, PN 40</t>
  </si>
  <si>
    <t xml:space="preserve">viz výkres situace a technická zpráva : </t>
  </si>
  <si>
    <t xml:space="preserve">řad A : </t>
  </si>
  <si>
    <t>860-002</t>
  </si>
  <si>
    <t>D+M ocelové rychlospojkové potrubí 60x1,8 mm, DN 50, PN 40</t>
  </si>
  <si>
    <t xml:space="preserve">Odbočky k HB : </t>
  </si>
  <si>
    <t>20,00</t>
  </si>
  <si>
    <t>860 02-1009.RX0</t>
  </si>
  <si>
    <t>Montáž a zapojení nadzemních hydroboxů</t>
  </si>
  <si>
    <t>8,00</t>
  </si>
  <si>
    <t>860 02-1009.RX1</t>
  </si>
  <si>
    <t>Dodávka nadzemních hydroboxů, kompletní dodávka, specifikace viz PD a technická zpráva</t>
  </si>
  <si>
    <t xml:space="preserve">kompletní dodávka dle technické zprávy : </t>
  </si>
  <si>
    <t>860 02-1010.RX0</t>
  </si>
  <si>
    <t>Montáž a zapojení podzemních hydroboxů</t>
  </si>
  <si>
    <t>860 02-1010.RX1</t>
  </si>
  <si>
    <t>Dodávka podzemních hydroboxů, kompletní dodávka, specifikace viz PD a technická zpráva</t>
  </si>
  <si>
    <t>860 02-1025.RX0</t>
  </si>
  <si>
    <t>D+M odvodnění dna šachty HB potrubím DN 50</t>
  </si>
  <si>
    <t xml:space="preserve">podzemní hydroboxy : </t>
  </si>
  <si>
    <t>9 Hodinové zúčtovací sazby</t>
  </si>
  <si>
    <t>904      R01</t>
  </si>
  <si>
    <t>Hzs-zkousky v ramci montaz.praci, Komplexni vyzkouseni</t>
  </si>
  <si>
    <t>h</t>
  </si>
  <si>
    <t>Prav.M</t>
  </si>
  <si>
    <t>905      R01</t>
  </si>
  <si>
    <t>Hzs-revize provoz.souboru a st.obj.</t>
  </si>
  <si>
    <t>Přir.M</t>
  </si>
  <si>
    <t>998 27-22 Přesun hmot pro trubní vedení z ocelových trub</t>
  </si>
  <si>
    <t>svařovaných (vodovody, plynovody, teplovody, shybky, produktovody - 827 1.2, 827 2.2, 827 4.2, 827 5.2, 827 6.2) včetně drobných objektů,</t>
  </si>
  <si>
    <t>998272201R00</t>
  </si>
  <si>
    <t>210 22 Vedení uzemňovací</t>
  </si>
  <si>
    <t>210220021RT1</t>
  </si>
  <si>
    <t>Vedení uzemňovací v zemi FeZn do 120 mm2</t>
  </si>
  <si>
    <t xml:space="preserve">uzemnění - zemnící pásek FeZn 30x4 mm : </t>
  </si>
  <si>
    <t>309,00*1,10</t>
  </si>
  <si>
    <t>49,00*1,10</t>
  </si>
  <si>
    <t>22,00*1,10</t>
  </si>
  <si>
    <t>20,00*1,10</t>
  </si>
  <si>
    <t>34113241</t>
  </si>
  <si>
    <t>kabel 1-AYKY; silový, instalační; pevné uložení vnitřní, pevné uložení do země a vně; Al jádro sektorové lanované (SM); počet žil 4; vnější průměr 56,0 mm; jmen.průřez jádra 3x240+120 mm2; teplota použití -35 až 70 °C; odolný proti šíření plamene podle vyhlášky č. 21/1996</t>
  </si>
  <si>
    <t xml:space="preserve">napájecí kabel : </t>
  </si>
  <si>
    <t xml:space="preserve">  rýha A1 : </t>
  </si>
  <si>
    <t xml:space="preserve">  309,00</t>
  </si>
  <si>
    <t xml:space="preserve">  rýha A2 : </t>
  </si>
  <si>
    <t xml:space="preserve">  49,00*2</t>
  </si>
  <si>
    <t xml:space="preserve">  rýha A3 : </t>
  </si>
  <si>
    <t xml:space="preserve">  22,00*2</t>
  </si>
  <si>
    <t xml:space="preserve">  odbočky k HB : </t>
  </si>
  <si>
    <t xml:space="preserve">  20,00*2</t>
  </si>
  <si>
    <t xml:space="preserve">  rýha B1 : </t>
  </si>
  <si>
    <t xml:space="preserve">  86,00</t>
  </si>
  <si>
    <t>577,00*1,10</t>
  </si>
  <si>
    <t>210 90-1069.R00</t>
  </si>
  <si>
    <t>Montáž silového kabelu 3 x 240 + 120 mm2</t>
  </si>
  <si>
    <t>309,00</t>
  </si>
  <si>
    <t>49,00*2</t>
  </si>
  <si>
    <t>22,00*2</t>
  </si>
  <si>
    <t>20,00*2</t>
  </si>
  <si>
    <t>86,00</t>
  </si>
  <si>
    <t>230 19-10 Uložení plastových chrániček</t>
  </si>
  <si>
    <t>230191003R00</t>
  </si>
  <si>
    <t>Uložení chráničky ve výkopu PE 40x3,0mm</t>
  </si>
  <si>
    <t xml:space="preserve">chránička - 2x trubka DN 40 mm : </t>
  </si>
  <si>
    <t>309,00*2</t>
  </si>
  <si>
    <t>86,00*2</t>
  </si>
  <si>
    <t>3457114700</t>
  </si>
  <si>
    <t>trubka kabelová ohebná dvouplášťová korugovaná; vnější plášť z HDPE, vnitřní z LDPE; mat. není samozhášivý; mezní hodnota zatížení 450 N/5 cm; teplot.rozsah -45 až 60 °C; stupeň hořlavosti A; barva standardně červená; vnější pr.= 40,0 mm; vnitřní pr.= 32,0 mm; IP 40, při použití těsnicího kroužku IP 67</t>
  </si>
  <si>
    <t xml:space="preserve">  309,00*2</t>
  </si>
  <si>
    <t xml:space="preserve">  86,00*2</t>
  </si>
  <si>
    <t>972,00*1,10</t>
  </si>
  <si>
    <t>240-001</t>
  </si>
  <si>
    <t>D+M kabelový žlab PVC 100x100x5 mm</t>
  </si>
  <si>
    <t xml:space="preserve">kabelový žlab PVC : </t>
  </si>
  <si>
    <t xml:space="preserve">Materiál žlabů_Polyvinylchlorid (PVC – RE) : </t>
  </si>
  <si>
    <t xml:space="preserve">Provozní tepolota_-30 °C ÷ + 60 °C : </t>
  </si>
  <si>
    <t xml:space="preserve">Montážní tepolota_-5 °C ÷ + 50 °C : </t>
  </si>
  <si>
    <t xml:space="preserve">viz výkres SO 03.102 : </t>
  </si>
  <si>
    <t>460 49-001 Fólie výstražná z PVC</t>
  </si>
  <si>
    <t>Vyrovnání povrchu kabelové rýhy, rozvinutí a uložení výstražné fólie z PVC do rýhy.</t>
  </si>
  <si>
    <t>460490012R00</t>
  </si>
  <si>
    <t>Fólie výstražná z PVC, šířka 33 cm</t>
  </si>
  <si>
    <t xml:space="preserve">výstražná fólie : </t>
  </si>
  <si>
    <t>86,00*1,10</t>
  </si>
  <si>
    <t>827.2</t>
  </si>
  <si>
    <t>Kanalizace trubní</t>
  </si>
  <si>
    <t>827.21</t>
  </si>
  <si>
    <t>sítě kanalizační</t>
  </si>
  <si>
    <t>827.21.A</t>
  </si>
  <si>
    <t>profil potrubí DN do 1000 mm</t>
  </si>
  <si>
    <t>827.21.A.1</t>
  </si>
  <si>
    <t>potrubí z trub z plastických hmot a sklolaminátu</t>
  </si>
  <si>
    <t>SO 04.1</t>
  </si>
  <si>
    <t>Vodovod</t>
  </si>
  <si>
    <t>SO 04.2</t>
  </si>
  <si>
    <t>Kanalizace</t>
  </si>
  <si>
    <t xml:space="preserve">rýhy pro potrubí vodovodu DN 50 : </t>
  </si>
  <si>
    <t xml:space="preserve">  51,00</t>
  </si>
  <si>
    <t>51,00*0,80*1,80</t>
  </si>
  <si>
    <t xml:space="preserve">potrubí vodovodu DN 50 : </t>
  </si>
  <si>
    <t>51,00*0,80*(1,80-0,45)</t>
  </si>
  <si>
    <t>55,08</t>
  </si>
  <si>
    <t>-51,00*0,80*(1,80-0,45)</t>
  </si>
  <si>
    <t>51,00*0,80*0,35</t>
  </si>
  <si>
    <t>(51,00*0,80*0,35)*1,90</t>
  </si>
  <si>
    <t xml:space="preserve">podvrt pro potrubí  : </t>
  </si>
  <si>
    <t>51,00*1,00</t>
  </si>
  <si>
    <t xml:space="preserve">lože pro potrubí vodovodu DN 50 : </t>
  </si>
  <si>
    <t>51,00*0,80*0,10</t>
  </si>
  <si>
    <t>871 Montáž potrubí z plastických hmot</t>
  </si>
  <si>
    <t>871231121R00</t>
  </si>
  <si>
    <t>...z tlakových trubek polyetylenových, vnějšího průměru 75 mm</t>
  </si>
  <si>
    <t xml:space="preserve">vodovodní potrubí DN 50 : </t>
  </si>
  <si>
    <t>51,00</t>
  </si>
  <si>
    <t>892241111R00</t>
  </si>
  <si>
    <t>...DN do 80 mm</t>
  </si>
  <si>
    <t>892233111R00</t>
  </si>
  <si>
    <t>...DN od 40 do 70 mm</t>
  </si>
  <si>
    <t>28613803</t>
  </si>
  <si>
    <t>trubka plastová vodovodní hladká; HDPE (PE 80); SDR 17,6; PN 6; D = 50,0 mm; s = 2,90 mm; l = 6000,0 mm</t>
  </si>
  <si>
    <t>(51,00/6,00)*1,06</t>
  </si>
  <si>
    <t xml:space="preserve">rýha pro potrubí kanalizace DN 200 : </t>
  </si>
  <si>
    <t>51,00*1,00*1,80</t>
  </si>
  <si>
    <t xml:space="preserve">výkop šachty  : </t>
  </si>
  <si>
    <t>1*(1,50*1,50*2,00)</t>
  </si>
  <si>
    <t xml:space="preserve">potrubí kanalizace DN 200 : </t>
  </si>
  <si>
    <t>51,00*1,00*(1,80-0,60)</t>
  </si>
  <si>
    <t>61,20</t>
  </si>
  <si>
    <t>-51,00*1,00*(1,80-0,60)</t>
  </si>
  <si>
    <t>51,00*1,00*0,50</t>
  </si>
  <si>
    <t>(51,00*1,00*0,50)*1,90</t>
  </si>
  <si>
    <t xml:space="preserve">lože pro potrubí kanalizace DN 200 : </t>
  </si>
  <si>
    <t>51,00*1,00*0,10</t>
  </si>
  <si>
    <t xml:space="preserve">lože šachty : </t>
  </si>
  <si>
    <t xml:space="preserve">D+M šachty  : </t>
  </si>
  <si>
    <t>50,00/5,00</t>
  </si>
  <si>
    <t>=</t>
  </si>
  <si>
    <t>Celkem za stavbu bez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</si>
</sst>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1" formatCode="#,##0.00\ _K_č"/>
    <numFmt numFmtId="172" formatCode="#,##0.00000"/>
    <numFmt numFmtId="173" formatCode="#,##0.00_\_K_č"/>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10"/>
      <color indexed="9"/>
      <name val="Arial CE"/>
      <charset val="238"/>
    </font>
    <font>
      <b/>
      <sz val="10"/>
      <name val="Arial CE"/>
      <charset val="238"/>
    </font>
    <font>
      <b/>
      <sz val="9"/>
      <name val="Arial CE"/>
      <charset val="238"/>
    </font>
    <font>
      <sz val="9"/>
      <name val="Arial CE"/>
      <charset val="238"/>
    </font>
    <font>
      <b/>
      <sz val="8"/>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
      <sz val="8"/>
      <color indexed="21"/>
      <name val="Arial CE"/>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301">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71" fontId="7" fillId="0" borderId="8" xfId="0" applyNumberFormat="1" applyFont="1" applyBorder="1"/>
    <xf numFmtId="171" fontId="7" fillId="0" borderId="9" xfId="0" applyNumberFormat="1" applyFont="1" applyBorder="1"/>
    <xf numFmtId="171" fontId="0" fillId="0" borderId="0" xfId="0" applyNumberFormat="1"/>
    <xf numFmtId="171"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72"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72"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13" fillId="0" borderId="37" xfId="0" applyNumberFormat="1" applyFont="1" applyBorder="1"/>
    <xf numFmtId="4" fontId="13" fillId="0" borderId="11" xfId="0" applyNumberFormat="1" applyFont="1" applyBorder="1"/>
    <xf numFmtId="4" fontId="13" fillId="0" borderId="12" xfId="0" applyNumberFormat="1" applyFont="1" applyBorder="1"/>
    <xf numFmtId="4" fontId="13" fillId="0" borderId="12" xfId="0" applyNumberFormat="1" applyFont="1" applyBorder="1"/>
    <xf numFmtId="4" fontId="13" fillId="0" borderId="12" xfId="0" applyNumberFormat="1" applyFont="1" applyBorder="1" applyAlignment="1"/>
    <xf numFmtId="4" fontId="13" fillId="0" borderId="27" xfId="0" applyNumberFormat="1" applyFont="1" applyBorder="1"/>
    <xf numFmtId="4" fontId="13" fillId="0" borderId="27" xfId="0" applyNumberFormat="1" applyFont="1" applyBorder="1" applyAlignment="1"/>
    <xf numFmtId="0" fontId="14" fillId="0" borderId="0" xfId="0" applyNumberFormat="1" applyFont="1" applyAlignment="1">
      <alignment wrapText="1"/>
    </xf>
    <xf numFmtId="0" fontId="0" fillId="0" borderId="0" xfId="0" applyNumberFormat="1" applyAlignment="1">
      <alignment wrapText="1"/>
    </xf>
    <xf numFmtId="0" fontId="13" fillId="0" borderId="0" xfId="0" applyFont="1"/>
    <xf numFmtId="0" fontId="16" fillId="0" borderId="37" xfId="0" applyFont="1" applyBorder="1" applyAlignment="1">
      <alignment horizontal="center" vertical="center" wrapText="1"/>
    </xf>
    <xf numFmtId="0" fontId="16" fillId="4" borderId="44"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4" borderId="45" xfId="0" applyFont="1" applyFill="1" applyBorder="1" applyAlignment="1">
      <alignment horizontal="center" vertical="center" wrapText="1" shrinkToFit="1"/>
    </xf>
    <xf numFmtId="0" fontId="16" fillId="4" borderId="39" xfId="0" applyFont="1" applyFill="1" applyBorder="1" applyAlignment="1">
      <alignment horizontal="center" vertical="center" wrapText="1" shrinkToFit="1"/>
    </xf>
    <xf numFmtId="4" fontId="17" fillId="0" borderId="37" xfId="0" applyNumberFormat="1" applyFont="1" applyBorder="1" applyAlignment="1">
      <alignment vertical="center"/>
    </xf>
    <xf numFmtId="4" fontId="17" fillId="0" borderId="44" xfId="0" applyNumberFormat="1" applyFont="1" applyBorder="1" applyAlignment="1">
      <alignment vertical="center"/>
    </xf>
    <xf numFmtId="4" fontId="17" fillId="0" borderId="45" xfId="0" applyNumberFormat="1" applyFont="1" applyBorder="1" applyAlignment="1">
      <alignment vertical="center" wrapText="1"/>
    </xf>
    <xf numFmtId="4" fontId="17" fillId="0" borderId="45" xfId="0" applyNumberFormat="1" applyFont="1" applyBorder="1" applyAlignment="1">
      <alignment horizontal="center" vertical="center" wrapText="1"/>
    </xf>
    <xf numFmtId="4" fontId="17" fillId="0" borderId="45" xfId="0" applyNumberFormat="1" applyFont="1" applyBorder="1" applyAlignment="1">
      <alignment vertical="center" wrapText="1" shrinkToFit="1"/>
    </xf>
    <xf numFmtId="4" fontId="17" fillId="0" borderId="39" xfId="0" applyNumberFormat="1" applyFont="1" applyBorder="1" applyAlignment="1">
      <alignment vertical="center" shrinkToFit="1"/>
    </xf>
    <xf numFmtId="4" fontId="17" fillId="0" borderId="0" xfId="0" applyNumberFormat="1" applyFont="1" applyBorder="1" applyAlignment="1">
      <alignment vertical="center" wrapText="1"/>
    </xf>
    <xf numFmtId="4" fontId="17" fillId="0" borderId="0" xfId="0" applyNumberFormat="1" applyFont="1" applyBorder="1" applyAlignment="1">
      <alignment horizontal="center" vertical="center" wrapText="1"/>
    </xf>
    <xf numFmtId="4" fontId="17" fillId="0" borderId="0" xfId="0" applyNumberFormat="1" applyFont="1" applyBorder="1" applyAlignment="1">
      <alignment vertical="center" wrapText="1" shrinkToFit="1"/>
    </xf>
    <xf numFmtId="4" fontId="17" fillId="0" borderId="42" xfId="0" applyNumberFormat="1" applyFont="1" applyBorder="1" applyAlignment="1">
      <alignment vertical="center" shrinkToFit="1"/>
    </xf>
    <xf numFmtId="4" fontId="17" fillId="0" borderId="40" xfId="0" applyNumberFormat="1" applyFont="1" applyBorder="1" applyAlignment="1">
      <alignment vertical="center"/>
    </xf>
    <xf numFmtId="4" fontId="17" fillId="0" borderId="10" xfId="0" applyNumberFormat="1" applyFont="1" applyBorder="1" applyAlignment="1">
      <alignment vertical="center" wrapText="1"/>
    </xf>
    <xf numFmtId="4" fontId="17" fillId="0" borderId="10" xfId="0" applyNumberFormat="1" applyFont="1" applyBorder="1" applyAlignment="1">
      <alignment horizontal="center" vertical="center" wrapText="1"/>
    </xf>
    <xf numFmtId="4" fontId="17" fillId="0" borderId="10" xfId="0" applyNumberFormat="1" applyFont="1" applyBorder="1" applyAlignment="1">
      <alignment vertical="center" wrapText="1" shrinkToFit="1"/>
    </xf>
    <xf numFmtId="4" fontId="17" fillId="0" borderId="43" xfId="0" applyNumberFormat="1" applyFont="1" applyBorder="1" applyAlignment="1">
      <alignment vertical="center" shrinkToFit="1"/>
    </xf>
    <xf numFmtId="4" fontId="16" fillId="0" borderId="37" xfId="0" applyNumberFormat="1" applyFont="1" applyBorder="1" applyAlignment="1">
      <alignment vertical="center"/>
    </xf>
    <xf numFmtId="4" fontId="16" fillId="6" borderId="40" xfId="0" applyNumberFormat="1" applyFont="1" applyFill="1" applyBorder="1" applyAlignment="1">
      <alignment vertical="center"/>
    </xf>
    <xf numFmtId="4" fontId="16" fillId="6" borderId="10" xfId="0" applyNumberFormat="1" applyFont="1" applyFill="1" applyBorder="1" applyAlignment="1">
      <alignment vertical="center"/>
    </xf>
    <xf numFmtId="4" fontId="16" fillId="6" borderId="10" xfId="0" applyNumberFormat="1" applyFont="1" applyFill="1" applyBorder="1" applyAlignment="1">
      <alignment horizontal="center" vertical="center"/>
    </xf>
    <xf numFmtId="4" fontId="16" fillId="6" borderId="10" xfId="0" applyNumberFormat="1" applyFont="1" applyFill="1" applyBorder="1" applyAlignment="1">
      <alignment vertical="center" shrinkToFit="1"/>
    </xf>
    <xf numFmtId="4" fontId="16" fillId="6" borderId="41" xfId="0" applyNumberFormat="1" applyFont="1" applyFill="1" applyBorder="1" applyAlignment="1">
      <alignment vertical="center" shrinkToFit="1"/>
    </xf>
    <xf numFmtId="49" fontId="12" fillId="0" borderId="7" xfId="0" applyNumberFormat="1" applyFont="1" applyBorder="1"/>
    <xf numFmtId="49" fontId="12" fillId="0" borderId="7" xfId="0" applyNumberFormat="1" applyFont="1" applyBorder="1"/>
    <xf numFmtId="0" fontId="15" fillId="0" borderId="0" xfId="0" applyFont="1" applyAlignment="1">
      <alignment vertical="top"/>
    </xf>
    <xf numFmtId="0" fontId="18" fillId="0" borderId="0" xfId="0" applyFont="1" applyAlignment="1">
      <alignment vertical="top"/>
    </xf>
    <xf numFmtId="171" fontId="18" fillId="0" borderId="0" xfId="0" applyNumberFormat="1" applyFont="1" applyAlignment="1">
      <alignment vertical="top"/>
    </xf>
    <xf numFmtId="49" fontId="7" fillId="0" borderId="0" xfId="0" applyNumberFormat="1" applyFont="1"/>
    <xf numFmtId="0" fontId="7" fillId="0" borderId="12" xfId="0" applyFont="1" applyBorder="1"/>
    <xf numFmtId="49" fontId="7" fillId="0" borderId="11" xfId="0" applyNumberFormat="1" applyFont="1" applyBorder="1"/>
    <xf numFmtId="0" fontId="7" fillId="0" borderId="13" xfId="0" applyFont="1" applyBorder="1"/>
    <xf numFmtId="49" fontId="7" fillId="0" borderId="48" xfId="0" applyNumberFormat="1" applyFont="1" applyBorder="1"/>
    <xf numFmtId="171" fontId="7" fillId="0" borderId="29" xfId="0" applyNumberFormat="1" applyFont="1" applyBorder="1"/>
    <xf numFmtId="0" fontId="7" fillId="4" borderId="49" xfId="0" applyFont="1" applyFill="1" applyBorder="1"/>
    <xf numFmtId="0" fontId="7" fillId="4" borderId="50" xfId="0" applyFont="1" applyFill="1" applyBorder="1"/>
    <xf numFmtId="0" fontId="7" fillId="4" borderId="51" xfId="0" applyFont="1" applyFill="1" applyBorder="1"/>
    <xf numFmtId="0" fontId="7" fillId="4" borderId="52" xfId="0" applyFont="1" applyFill="1" applyBorder="1"/>
    <xf numFmtId="171" fontId="7" fillId="4" borderId="53" xfId="0" applyNumberFormat="1" applyFont="1" applyFill="1" applyBorder="1"/>
    <xf numFmtId="0" fontId="7" fillId="4" borderId="54" xfId="0" applyFont="1" applyFill="1" applyBorder="1"/>
    <xf numFmtId="0" fontId="7" fillId="4" borderId="55" xfId="0" applyFont="1" applyFill="1" applyBorder="1"/>
    <xf numFmtId="0" fontId="7" fillId="4" borderId="56" xfId="0" applyFont="1" applyFill="1" applyBorder="1"/>
    <xf numFmtId="49" fontId="7" fillId="4" borderId="56" xfId="0" applyNumberFormat="1" applyFont="1" applyFill="1" applyBorder="1"/>
    <xf numFmtId="0" fontId="7" fillId="4" borderId="57" xfId="0" applyFont="1" applyFill="1" applyBorder="1"/>
    <xf numFmtId="171" fontId="7" fillId="4" borderId="58" xfId="0" applyNumberFormat="1" applyFont="1" applyFill="1" applyBorder="1"/>
    <xf numFmtId="0" fontId="0" fillId="0" borderId="0" xfId="0" applyAlignment="1">
      <alignment horizontal="center"/>
    </xf>
    <xf numFmtId="0" fontId="13" fillId="0" borderId="0" xfId="0" applyFont="1"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59" xfId="0" applyFill="1" applyBorder="1" applyAlignment="1">
      <alignment vertical="top"/>
    </xf>
    <xf numFmtId="0" fontId="0" fillId="4" borderId="60" xfId="0" applyFill="1" applyBorder="1" applyAlignment="1">
      <alignment vertical="top"/>
    </xf>
    <xf numFmtId="0" fontId="0" fillId="4" borderId="60" xfId="0" applyFill="1" applyBorder="1" applyAlignment="1">
      <alignment horizontal="center" vertical="top"/>
    </xf>
    <xf numFmtId="49" fontId="0" fillId="4" borderId="60" xfId="0" applyNumberFormat="1" applyFill="1" applyBorder="1" applyAlignment="1">
      <alignment vertical="top"/>
    </xf>
    <xf numFmtId="0" fontId="0" fillId="4" borderId="62" xfId="0" applyFill="1" applyBorder="1" applyAlignment="1">
      <alignment vertical="top"/>
    </xf>
    <xf numFmtId="0" fontId="19" fillId="0" borderId="0" xfId="0" applyFont="1"/>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8" fillId="0" borderId="0" xfId="0" applyNumberFormat="1" applyFont="1" applyAlignment="1">
      <alignment vertical="top"/>
    </xf>
    <xf numFmtId="0" fontId="22" fillId="0" borderId="0" xfId="0" applyNumberFormat="1" applyFont="1" applyAlignment="1">
      <alignment wrapText="1"/>
    </xf>
    <xf numFmtId="0" fontId="13" fillId="0" borderId="0" xfId="0" applyFont="1" applyAlignment="1">
      <alignment horizontal="center"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60" xfId="0" applyNumberFormat="1" applyFill="1" applyBorder="1" applyAlignment="1">
      <alignment vertical="top" wrapText="1"/>
    </xf>
    <xf numFmtId="0" fontId="0" fillId="4" borderId="61" xfId="0" applyFill="1" applyBorder="1" applyAlignment="1">
      <alignment vertical="top" wrapText="1"/>
    </xf>
    <xf numFmtId="0" fontId="0" fillId="4" borderId="40" xfId="0" applyNumberFormat="1" applyFill="1" applyBorder="1" applyAlignment="1">
      <alignment vertical="top"/>
    </xf>
    <xf numFmtId="0" fontId="18" fillId="0" borderId="37" xfId="0" applyNumberFormat="1" applyFont="1" applyBorder="1" applyAlignment="1">
      <alignment vertical="top"/>
    </xf>
    <xf numFmtId="0" fontId="19" fillId="0" borderId="37" xfId="0" applyNumberFormat="1" applyFont="1" applyBorder="1" applyAlignment="1">
      <alignment vertical="top"/>
    </xf>
    <xf numFmtId="0" fontId="0" fillId="4" borderId="43" xfId="0" applyFill="1" applyBorder="1" applyAlignment="1">
      <alignment horizontal="center" vertical="top" shrinkToFit="1"/>
    </xf>
    <xf numFmtId="0" fontId="19" fillId="0" borderId="42" xfId="0" applyFont="1" applyBorder="1" applyAlignment="1">
      <alignment horizontal="center" vertical="top" shrinkToFit="1"/>
    </xf>
    <xf numFmtId="0" fontId="20" fillId="0" borderId="0" xfId="0" applyNumberFormat="1" applyFont="1" applyBorder="1" applyAlignment="1">
      <alignment vertical="top" wrapText="1" shrinkToFit="1"/>
    </xf>
    <xf numFmtId="0" fontId="21" fillId="0" borderId="42" xfId="0" applyNumberFormat="1" applyFont="1" applyBorder="1" applyAlignment="1">
      <alignment horizontal="center" vertical="top" wrapText="1" shrinkToFit="1"/>
    </xf>
    <xf numFmtId="172" fontId="0" fillId="4" borderId="43" xfId="0" applyNumberFormat="1" applyFill="1" applyBorder="1" applyAlignment="1">
      <alignment vertical="top" shrinkToFit="1"/>
    </xf>
    <xf numFmtId="172" fontId="19" fillId="0" borderId="42" xfId="0" applyNumberFormat="1" applyFont="1" applyBorder="1" applyAlignment="1">
      <alignment vertical="top" shrinkToFit="1"/>
    </xf>
    <xf numFmtId="172" fontId="20" fillId="0" borderId="0" xfId="0" applyNumberFormat="1" applyFont="1" applyBorder="1" applyAlignment="1">
      <alignment vertical="top" wrapText="1" shrinkToFit="1"/>
    </xf>
    <xf numFmtId="172" fontId="21" fillId="0" borderId="42" xfId="0" applyNumberFormat="1" applyFont="1" applyBorder="1" applyAlignment="1">
      <alignment vertical="top" wrapText="1" shrinkToFit="1"/>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4" fontId="0" fillId="4" borderId="40" xfId="0" applyNumberFormat="1" applyFill="1" applyBorder="1" applyAlignment="1">
      <alignment vertical="top" shrinkToFit="1"/>
    </xf>
    <xf numFmtId="4" fontId="19" fillId="5" borderId="42" xfId="0" applyNumberFormat="1" applyFont="1" applyFill="1" applyBorder="1" applyAlignment="1" applyProtection="1">
      <alignment vertical="top" shrinkToFit="1"/>
      <protection locked="0"/>
    </xf>
    <xf numFmtId="4" fontId="19" fillId="0" borderId="42" xfId="0" applyNumberFormat="1" applyFont="1" applyBorder="1" applyAlignment="1">
      <alignment vertical="top" shrinkToFit="1"/>
    </xf>
    <xf numFmtId="4" fontId="19" fillId="0" borderId="37" xfId="0" applyNumberFormat="1" applyFont="1" applyBorder="1" applyAlignment="1">
      <alignment vertical="top" shrinkToFit="1"/>
    </xf>
    <xf numFmtId="4" fontId="20" fillId="0" borderId="0" xfId="0" applyNumberFormat="1" applyFont="1" applyBorder="1" applyAlignment="1">
      <alignment vertical="top" wrapText="1" shrinkToFit="1"/>
    </xf>
    <xf numFmtId="4" fontId="20" fillId="0" borderId="38" xfId="0" applyNumberFormat="1" applyFont="1" applyBorder="1" applyAlignment="1">
      <alignment vertical="top" wrapText="1" shrinkToFi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49" fontId="0" fillId="0" borderId="0" xfId="0" applyNumberFormat="1" applyBorder="1"/>
    <xf numFmtId="0" fontId="0" fillId="4" borderId="43" xfId="0" applyNumberFormat="1" applyFill="1" applyBorder="1" applyAlignment="1">
      <alignment horizontal="left" vertical="top" wrapText="1"/>
    </xf>
    <xf numFmtId="0" fontId="19" fillId="0" borderId="42" xfId="0" applyNumberFormat="1" applyFont="1" applyBorder="1" applyAlignment="1">
      <alignment horizontal="left" vertical="top" wrapText="1"/>
    </xf>
    <xf numFmtId="0" fontId="20" fillId="0" borderId="37" xfId="0" applyNumberFormat="1" applyFont="1" applyBorder="1" applyAlignment="1">
      <alignment horizontal="left" vertical="top" wrapText="1"/>
    </xf>
    <xf numFmtId="0" fontId="21" fillId="0" borderId="42" xfId="0" quotePrefix="1" applyNumberFormat="1" applyFont="1" applyBorder="1" applyAlignment="1">
      <alignment horizontal="left" vertical="top" wrapText="1"/>
    </xf>
    <xf numFmtId="49" fontId="0" fillId="0" borderId="38" xfId="0" applyNumberFormat="1" applyBorder="1" applyAlignment="1">
      <alignment horizontal="left" vertical="top"/>
    </xf>
    <xf numFmtId="0" fontId="15" fillId="4" borderId="0" xfId="0" applyFont="1" applyFill="1" applyBorder="1"/>
    <xf numFmtId="49" fontId="15" fillId="4" borderId="0" xfId="0" applyNumberFormat="1" applyFont="1" applyFill="1" applyBorder="1"/>
    <xf numFmtId="49" fontId="15" fillId="4" borderId="0" xfId="0" applyNumberFormat="1" applyFont="1" applyFill="1" applyBorder="1" applyAlignment="1">
      <alignment horizontal="left"/>
    </xf>
    <xf numFmtId="0" fontId="15" fillId="4" borderId="0" xfId="0" applyFont="1" applyFill="1" applyBorder="1" applyAlignment="1">
      <alignment horizontal="center"/>
    </xf>
    <xf numFmtId="4" fontId="15" fillId="4" borderId="0" xfId="0" applyNumberFormat="1" applyFont="1" applyFill="1" applyBorder="1"/>
    <xf numFmtId="0" fontId="0" fillId="4" borderId="47" xfId="0" applyFill="1" applyBorder="1" applyAlignment="1">
      <alignment vertical="top"/>
    </xf>
    <xf numFmtId="0" fontId="18" fillId="0" borderId="63" xfId="0" applyFont="1" applyBorder="1" applyAlignment="1">
      <alignment vertical="top"/>
    </xf>
    <xf numFmtId="0" fontId="19" fillId="0" borderId="63" xfId="0" applyFont="1" applyBorder="1" applyAlignment="1">
      <alignment vertical="top"/>
    </xf>
    <xf numFmtId="4" fontId="0" fillId="4" borderId="64" xfId="0" applyNumberFormat="1" applyFill="1" applyBorder="1" applyAlignment="1">
      <alignment vertical="top" shrinkToFit="1"/>
    </xf>
    <xf numFmtId="4" fontId="19" fillId="0" borderId="65" xfId="0" applyNumberFormat="1" applyFont="1" applyBorder="1" applyAlignment="1">
      <alignment vertical="top" shrinkToFit="1"/>
    </xf>
    <xf numFmtId="0" fontId="0" fillId="4" borderId="60" xfId="0" applyFill="1" applyBorder="1" applyAlignment="1">
      <alignment vertical="top" wrapText="1"/>
    </xf>
    <xf numFmtId="0" fontId="0" fillId="4" borderId="49" xfId="0" applyFill="1" applyBorder="1" applyAlignment="1">
      <alignment vertical="top"/>
    </xf>
    <xf numFmtId="49" fontId="0" fillId="4" borderId="50" xfId="0" applyNumberFormat="1" applyFill="1" applyBorder="1" applyAlignment="1">
      <alignment vertical="top"/>
    </xf>
    <xf numFmtId="0" fontId="0" fillId="4" borderId="32" xfId="0" applyFill="1" applyBorder="1" applyAlignment="1">
      <alignment vertical="top" wrapText="1"/>
    </xf>
    <xf numFmtId="0" fontId="0" fillId="4" borderId="32" xfId="0" applyFill="1" applyBorder="1" applyAlignment="1">
      <alignment vertical="top"/>
    </xf>
    <xf numFmtId="172" fontId="0" fillId="4" borderId="32" xfId="0" applyNumberFormat="1" applyFill="1" applyBorder="1" applyAlignment="1">
      <alignment vertical="top"/>
    </xf>
    <xf numFmtId="4" fontId="0" fillId="4" borderId="32" xfId="0" applyNumberFormat="1" applyFill="1" applyBorder="1" applyAlignment="1">
      <alignment vertical="top"/>
    </xf>
    <xf numFmtId="4" fontId="0" fillId="0" borderId="66" xfId="0" applyNumberFormat="1" applyBorder="1" applyAlignment="1">
      <alignment vertical="top"/>
    </xf>
    <xf numFmtId="4" fontId="0" fillId="0" borderId="67" xfId="0" applyNumberFormat="1" applyBorder="1" applyAlignment="1">
      <alignment vertical="top"/>
    </xf>
    <xf numFmtId="0" fontId="19" fillId="0" borderId="23" xfId="0" applyFont="1" applyBorder="1" applyAlignment="1">
      <alignment vertical="top"/>
    </xf>
    <xf numFmtId="0" fontId="19" fillId="0" borderId="24" xfId="0" applyNumberFormat="1" applyFont="1" applyBorder="1" applyAlignment="1">
      <alignment vertical="top"/>
    </xf>
    <xf numFmtId="0" fontId="21" fillId="0" borderId="68" xfId="0" quotePrefix="1" applyNumberFormat="1" applyFont="1" applyBorder="1" applyAlignment="1">
      <alignment horizontal="left" vertical="top" wrapText="1"/>
    </xf>
    <xf numFmtId="0" fontId="21" fillId="0" borderId="68" xfId="0" applyNumberFormat="1" applyFont="1" applyBorder="1" applyAlignment="1">
      <alignment horizontal="center" vertical="top" wrapText="1" shrinkToFit="1"/>
    </xf>
    <xf numFmtId="172" fontId="21" fillId="0" borderId="68" xfId="0" applyNumberFormat="1" applyFont="1" applyBorder="1" applyAlignment="1">
      <alignment vertical="top" wrapText="1" shrinkToFit="1"/>
    </xf>
    <xf numFmtId="4" fontId="19" fillId="0" borderId="68" xfId="0" applyNumberFormat="1" applyFont="1" applyBorder="1" applyAlignment="1">
      <alignment vertical="top" shrinkToFit="1"/>
    </xf>
    <xf numFmtId="4" fontId="19" fillId="0" borderId="24" xfId="0" applyNumberFormat="1" applyFont="1" applyBorder="1" applyAlignment="1">
      <alignment vertical="top" shrinkToFit="1"/>
    </xf>
    <xf numFmtId="4" fontId="19" fillId="0" borderId="69" xfId="0" applyNumberFormat="1" applyFont="1" applyBorder="1" applyAlignment="1">
      <alignment vertical="top" shrinkToFit="1"/>
    </xf>
    <xf numFmtId="0" fontId="18" fillId="0" borderId="0" xfId="0" applyNumberFormat="1" applyFont="1" applyAlignment="1">
      <alignment vertical="top" wrapText="1"/>
    </xf>
    <xf numFmtId="173" fontId="7" fillId="0" borderId="29" xfId="0" applyNumberFormat="1" applyFont="1" applyBorder="1"/>
    <xf numFmtId="173" fontId="7" fillId="4" borderId="58" xfId="0" applyNumberFormat="1" applyFont="1" applyFill="1" applyBorder="1"/>
    <xf numFmtId="49" fontId="7" fillId="0" borderId="9" xfId="0" applyNumberFormat="1" applyFont="1" applyBorder="1"/>
    <xf numFmtId="0" fontId="19" fillId="0" borderId="44" xfId="0" applyNumberFormat="1" applyFont="1" applyBorder="1" applyAlignment="1">
      <alignment vertical="top" wrapText="1"/>
    </xf>
    <xf numFmtId="0" fontId="19" fillId="0" borderId="37" xfId="0" applyNumberFormat="1" applyFont="1" applyBorder="1" applyAlignment="1">
      <alignment vertical="top" wrapText="1"/>
    </xf>
    <xf numFmtId="0" fontId="19" fillId="0" borderId="45" xfId="0" applyNumberFormat="1" applyFont="1" applyBorder="1" applyAlignment="1">
      <alignment vertical="top" wrapText="1" shrinkToFit="1"/>
    </xf>
    <xf numFmtId="0" fontId="23" fillId="0" borderId="42" xfId="0" applyNumberFormat="1" applyFont="1" applyBorder="1" applyAlignment="1">
      <alignment horizontal="center" vertical="top" wrapText="1" shrinkToFit="1"/>
    </xf>
    <xf numFmtId="172" fontId="19" fillId="0" borderId="45" xfId="0" applyNumberFormat="1" applyFont="1" applyBorder="1" applyAlignment="1">
      <alignment vertical="top" wrapText="1" shrinkToFit="1"/>
    </xf>
    <xf numFmtId="172" fontId="23" fillId="0" borderId="42" xfId="0" applyNumberFormat="1" applyFont="1" applyBorder="1" applyAlignment="1">
      <alignment vertical="top" wrapText="1" shrinkToFit="1"/>
    </xf>
    <xf numFmtId="172" fontId="19" fillId="5" borderId="42" xfId="0" applyNumberFormat="1" applyFont="1" applyFill="1" applyBorder="1" applyAlignment="1" applyProtection="1">
      <alignment vertical="top" shrinkToFit="1"/>
      <protection locked="0"/>
    </xf>
    <xf numFmtId="4" fontId="19" fillId="0" borderId="45" xfId="0" applyNumberFormat="1" applyFont="1" applyBorder="1" applyAlignment="1">
      <alignment vertical="top" wrapText="1" shrinkToFit="1"/>
    </xf>
    <xf numFmtId="4" fontId="19" fillId="0" borderId="46" xfId="0" applyNumberFormat="1" applyFont="1" applyBorder="1" applyAlignment="1">
      <alignment vertical="top" wrapText="1" shrinkToFit="1"/>
    </xf>
    <xf numFmtId="4" fontId="19" fillId="0" borderId="38" xfId="0" applyNumberFormat="1" applyFont="1" applyBorder="1" applyAlignment="1">
      <alignment vertical="top" wrapText="1" shrinkToFit="1"/>
    </xf>
    <xf numFmtId="0" fontId="19" fillId="0" borderId="44" xfId="0" applyNumberFormat="1" applyFont="1" applyBorder="1" applyAlignment="1">
      <alignment horizontal="left" vertical="top" wrapText="1"/>
    </xf>
    <xf numFmtId="0" fontId="19" fillId="0" borderId="37" xfId="0" applyNumberFormat="1" applyFont="1" applyBorder="1" applyAlignment="1">
      <alignment horizontal="left" vertical="top" wrapText="1"/>
    </xf>
    <xf numFmtId="0" fontId="23" fillId="0" borderId="42" xfId="0" applyNumberFormat="1" applyFont="1" applyBorder="1" applyAlignment="1">
      <alignment horizontal="left" vertical="top" wrapText="1"/>
    </xf>
    <xf numFmtId="0" fontId="23" fillId="0" borderId="42" xfId="0" quotePrefix="1" applyNumberFormat="1" applyFont="1" applyBorder="1" applyAlignment="1">
      <alignment horizontal="left" vertical="top" wrapText="1"/>
    </xf>
    <xf numFmtId="0" fontId="19" fillId="0" borderId="0" xfId="0" applyNumberFormat="1" applyFont="1" applyBorder="1" applyAlignment="1">
      <alignment vertical="top" wrapText="1" shrinkToFit="1"/>
    </xf>
    <xf numFmtId="172" fontId="19" fillId="0" borderId="0" xfId="0" applyNumberFormat="1" applyFont="1" applyBorder="1" applyAlignment="1">
      <alignment vertical="top" wrapText="1" shrinkToFit="1"/>
    </xf>
    <xf numFmtId="4" fontId="19" fillId="0" borderId="0" xfId="0" applyNumberFormat="1" applyFont="1" applyBorder="1" applyAlignment="1">
      <alignment vertical="top" wrapText="1" shrinkToFit="1"/>
    </xf>
    <xf numFmtId="0" fontId="19" fillId="0" borderId="68" xfId="0" applyNumberFormat="1" applyFont="1" applyBorder="1" applyAlignment="1">
      <alignment horizontal="left" vertical="top" wrapText="1"/>
    </xf>
    <xf numFmtId="0" fontId="19" fillId="0" borderId="68" xfId="0" applyFont="1" applyBorder="1" applyAlignment="1">
      <alignment horizontal="center" vertical="top" shrinkToFit="1"/>
    </xf>
    <xf numFmtId="172" fontId="19" fillId="5" borderId="68" xfId="0" applyNumberFormat="1" applyFont="1" applyFill="1" applyBorder="1" applyAlignment="1" applyProtection="1">
      <alignment vertical="top" shrinkToFit="1"/>
      <protection locked="0"/>
    </xf>
    <xf numFmtId="4" fontId="19" fillId="5" borderId="68" xfId="0" applyNumberFormat="1" applyFont="1" applyFill="1" applyBorder="1" applyAlignment="1" applyProtection="1">
      <alignment vertical="top" shrinkToFit="1"/>
      <protection locked="0"/>
    </xf>
    <xf numFmtId="0" fontId="18" fillId="0" borderId="23" xfId="0" applyFont="1" applyBorder="1" applyAlignment="1">
      <alignment vertical="top"/>
    </xf>
    <xf numFmtId="0" fontId="18" fillId="0" borderId="24" xfId="0" applyNumberFormat="1" applyFont="1" applyBorder="1" applyAlignment="1">
      <alignment vertical="top"/>
    </xf>
    <xf numFmtId="172" fontId="19" fillId="0" borderId="68" xfId="0" applyNumberFormat="1" applyFont="1" applyBorder="1" applyAlignment="1">
      <alignment vertical="top" shrinkToFi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2.75" x14ac:dyDescent="0.25"/>
  <cols>
    <col min="1" max="1" width="23.09765625" customWidth="1"/>
  </cols>
  <sheetData>
    <row r="1" spans="1:8" x14ac:dyDescent="0.25">
      <c r="A1" s="15"/>
      <c r="B1" s="15"/>
      <c r="C1" s="15"/>
      <c r="D1" s="15"/>
      <c r="E1" s="15"/>
      <c r="F1" s="15"/>
      <c r="G1" s="15"/>
      <c r="H1" s="15"/>
    </row>
    <row r="2" spans="1:8" ht="15.55" x14ac:dyDescent="0.3">
      <c r="A2" s="16" t="s">
        <v>4</v>
      </c>
      <c r="B2" s="17"/>
      <c r="C2" s="15"/>
      <c r="D2" s="15"/>
      <c r="E2" s="15"/>
      <c r="F2" s="15"/>
      <c r="G2" s="15"/>
      <c r="H2" s="15"/>
    </row>
    <row r="3" spans="1:8" ht="15.55" x14ac:dyDescent="0.3">
      <c r="A3" s="16"/>
      <c r="B3" s="17"/>
      <c r="C3" s="15"/>
      <c r="D3" s="15"/>
      <c r="E3" s="15"/>
      <c r="F3" s="15"/>
      <c r="G3" s="15"/>
      <c r="H3" s="15"/>
    </row>
    <row r="4" spans="1:8" ht="13.3" thickBot="1" x14ac:dyDescent="0.3">
      <c r="A4" s="18"/>
      <c r="B4" s="17"/>
      <c r="C4" s="15"/>
      <c r="D4" s="15"/>
      <c r="E4" s="15"/>
      <c r="F4" s="15"/>
      <c r="G4" s="15"/>
      <c r="H4" s="15"/>
    </row>
    <row r="5" spans="1:8" x14ac:dyDescent="0.25">
      <c r="A5" s="19" t="s">
        <v>5</v>
      </c>
      <c r="B5" s="87" t="s">
        <v>0</v>
      </c>
      <c r="C5" s="87"/>
      <c r="D5" s="87"/>
      <c r="E5" s="87"/>
      <c r="F5" s="87"/>
      <c r="G5" s="88"/>
      <c r="H5" s="15"/>
    </row>
    <row r="6" spans="1:8" x14ac:dyDescent="0.25">
      <c r="A6" s="20" t="s">
        <v>6</v>
      </c>
      <c r="B6" s="89"/>
      <c r="C6" s="89"/>
      <c r="D6" s="89"/>
      <c r="E6" s="89"/>
      <c r="F6" s="89"/>
      <c r="G6" s="90"/>
      <c r="H6" s="15"/>
    </row>
    <row r="7" spans="1:8" x14ac:dyDescent="0.25">
      <c r="A7" s="20" t="s">
        <v>7</v>
      </c>
      <c r="B7" s="89"/>
      <c r="C7" s="89"/>
      <c r="D7" s="89"/>
      <c r="E7" s="89"/>
      <c r="F7" s="89"/>
      <c r="G7" s="90"/>
      <c r="H7" s="15"/>
    </row>
    <row r="8" spans="1:8" x14ac:dyDescent="0.25">
      <c r="A8" s="20" t="s">
        <v>8</v>
      </c>
      <c r="B8" s="89"/>
      <c r="C8" s="89"/>
      <c r="D8" s="89"/>
      <c r="E8" s="89"/>
      <c r="F8" s="89"/>
      <c r="G8" s="90"/>
      <c r="H8" s="15"/>
    </row>
    <row r="9" spans="1:8" x14ac:dyDescent="0.25">
      <c r="A9" s="20" t="s">
        <v>9</v>
      </c>
      <c r="B9" s="89"/>
      <c r="C9" s="89"/>
      <c r="D9" s="89"/>
      <c r="E9" s="89"/>
      <c r="F9" s="89"/>
      <c r="G9" s="90"/>
      <c r="H9" s="15"/>
    </row>
    <row r="10" spans="1:8" x14ac:dyDescent="0.25">
      <c r="A10" s="20" t="s">
        <v>10</v>
      </c>
      <c r="B10" s="89"/>
      <c r="C10" s="89"/>
      <c r="D10" s="89"/>
      <c r="E10" s="89"/>
      <c r="F10" s="89"/>
      <c r="G10" s="90"/>
      <c r="H10" s="15"/>
    </row>
    <row r="11" spans="1:8" x14ac:dyDescent="0.25">
      <c r="A11" s="20" t="s">
        <v>11</v>
      </c>
      <c r="B11" s="79"/>
      <c r="C11" s="79"/>
      <c r="D11" s="79"/>
      <c r="E11" s="79"/>
      <c r="F11" s="79"/>
      <c r="G11" s="80"/>
      <c r="H11" s="15"/>
    </row>
    <row r="12" spans="1:8" x14ac:dyDescent="0.25">
      <c r="A12" s="20" t="s">
        <v>12</v>
      </c>
      <c r="B12" s="81"/>
      <c r="C12" s="82"/>
      <c r="D12" s="82"/>
      <c r="E12" s="82"/>
      <c r="F12" s="82"/>
      <c r="G12" s="83"/>
      <c r="H12" s="15"/>
    </row>
    <row r="13" spans="1:8" ht="13.3" thickBot="1" x14ac:dyDescent="0.3">
      <c r="A13" s="21" t="s">
        <v>13</v>
      </c>
      <c r="B13" s="84"/>
      <c r="C13" s="84"/>
      <c r="D13" s="84"/>
      <c r="E13" s="84"/>
      <c r="F13" s="84"/>
      <c r="G13" s="85"/>
      <c r="H13" s="15"/>
    </row>
    <row r="14" spans="1:8" x14ac:dyDescent="0.25">
      <c r="A14" s="15"/>
      <c r="B14" s="15"/>
      <c r="C14" s="15"/>
      <c r="D14" s="15"/>
      <c r="E14" s="15"/>
      <c r="F14" s="15"/>
      <c r="G14" s="15"/>
      <c r="H14" s="15"/>
    </row>
    <row r="15" spans="1:8" x14ac:dyDescent="0.25">
      <c r="A15" s="15"/>
      <c r="B15" s="15"/>
      <c r="C15" s="15"/>
      <c r="D15" s="15"/>
      <c r="E15" s="15"/>
      <c r="F15" s="15"/>
      <c r="G15" s="15"/>
      <c r="H15" s="15"/>
    </row>
    <row r="16" spans="1:8" x14ac:dyDescent="0.25">
      <c r="A16" s="22" t="s">
        <v>14</v>
      </c>
      <c r="B16" s="15"/>
      <c r="C16" s="15"/>
      <c r="D16" s="15"/>
      <c r="E16" s="15"/>
      <c r="F16" s="15"/>
      <c r="G16" s="15"/>
      <c r="H16" s="15"/>
    </row>
    <row r="17" spans="1:8" ht="52.5" customHeight="1" x14ac:dyDescent="0.25">
      <c r="A17" s="86" t="s">
        <v>40</v>
      </c>
      <c r="B17" s="86"/>
      <c r="C17" s="86"/>
      <c r="D17" s="86"/>
      <c r="E17" s="86"/>
      <c r="F17" s="86"/>
      <c r="G17" s="86"/>
      <c r="H17" s="15"/>
    </row>
  </sheetData>
  <sheetProtection algorithmName="SHA-512" hashValue="V38o1v1FXODqSNZbWBgPwuqOmmN0Src3Qy6lmjG/pBwARuemOBktjHnhxZKGBJ6RHJGVdKXeB9G8ekN0sTHGBQ==" saltValue="t/JkzNc+ZPaDZ31p71LPGQ==" spinCount="100000"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59</v>
      </c>
      <c r="C3" s="214" t="s">
        <v>60</v>
      </c>
      <c r="D3" s="187"/>
      <c r="E3" s="186"/>
      <c r="F3" s="186"/>
      <c r="G3" s="189"/>
      <c r="AC3" s="8" t="s">
        <v>241</v>
      </c>
    </row>
    <row r="4" spans="1:60" ht="13.3" thickBot="1" x14ac:dyDescent="0.3">
      <c r="A4" s="196" t="s">
        <v>32</v>
      </c>
      <c r="B4" s="197" t="s">
        <v>559</v>
      </c>
      <c r="C4" s="215" t="s">
        <v>560</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SUM(G9:G197)</f>
        <v>0</v>
      </c>
      <c r="G8" s="231"/>
      <c r="H8" s="232"/>
      <c r="I8" s="254"/>
      <c r="AE8" t="s">
        <v>188</v>
      </c>
    </row>
    <row r="9" spans="1:60" outlineLevel="1" x14ac:dyDescent="0.25">
      <c r="A9" s="253"/>
      <c r="B9" s="277" t="s">
        <v>563</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564</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565</v>
      </c>
      <c r="C11" s="242" t="s">
        <v>566</v>
      </c>
      <c r="D11" s="223" t="s">
        <v>251</v>
      </c>
      <c r="E11" s="227">
        <v>433.08</v>
      </c>
      <c r="F11" s="233"/>
      <c r="G11" s="234">
        <f>ROUND(E11*F11,2)</f>
        <v>0</v>
      </c>
      <c r="H11" s="235" t="s">
        <v>260</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261</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567</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89" t="s">
        <v>346</v>
      </c>
      <c r="D13" s="280"/>
      <c r="E13" s="282"/>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0" t="s">
        <v>568</v>
      </c>
      <c r="D14" s="280"/>
      <c r="E14" s="282">
        <v>12.5</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89" t="s">
        <v>348</v>
      </c>
      <c r="D15" s="280"/>
      <c r="E15" s="282"/>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569</v>
      </c>
      <c r="D16" s="225"/>
      <c r="E16" s="229">
        <v>22.5</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21"/>
      <c r="C17" s="244" t="s">
        <v>570</v>
      </c>
      <c r="D17" s="225"/>
      <c r="E17" s="229"/>
      <c r="F17" s="234"/>
      <c r="G17" s="234"/>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89" t="s">
        <v>346</v>
      </c>
      <c r="D18" s="280"/>
      <c r="E18" s="282"/>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90" t="s">
        <v>571</v>
      </c>
      <c r="D19" s="280"/>
      <c r="E19" s="282">
        <v>101</v>
      </c>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89" t="s">
        <v>348</v>
      </c>
      <c r="D20" s="280"/>
      <c r="E20" s="282"/>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572</v>
      </c>
      <c r="D21" s="225"/>
      <c r="E21" s="229">
        <v>199.98</v>
      </c>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573</v>
      </c>
      <c r="D22" s="225"/>
      <c r="E22" s="229"/>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89" t="s">
        <v>346</v>
      </c>
      <c r="D23" s="280"/>
      <c r="E23" s="282"/>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90" t="s">
        <v>574</v>
      </c>
      <c r="D24" s="280"/>
      <c r="E24" s="282">
        <v>90</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89" t="s">
        <v>348</v>
      </c>
      <c r="D25" s="280"/>
      <c r="E25" s="282"/>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575</v>
      </c>
      <c r="D26" s="225"/>
      <c r="E26" s="229">
        <v>210.6</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78" t="s">
        <v>576</v>
      </c>
      <c r="C27" s="288"/>
      <c r="D27" s="291"/>
      <c r="E27" s="292"/>
      <c r="F27" s="293"/>
      <c r="G27" s="286"/>
      <c r="H27" s="235"/>
      <c r="I27" s="255"/>
      <c r="J27" s="206"/>
      <c r="K27" s="206"/>
      <c r="L27" s="206"/>
      <c r="M27" s="206"/>
      <c r="N27" s="206"/>
      <c r="O27" s="206"/>
      <c r="P27" s="206"/>
      <c r="Q27" s="206"/>
      <c r="R27" s="206"/>
      <c r="S27" s="206"/>
      <c r="T27" s="206"/>
      <c r="U27" s="206"/>
      <c r="V27" s="206"/>
      <c r="W27" s="206"/>
      <c r="X27" s="206"/>
      <c r="Y27" s="206"/>
      <c r="Z27" s="206"/>
      <c r="AA27" s="206"/>
      <c r="AB27" s="206"/>
      <c r="AC27" s="206">
        <v>0</v>
      </c>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ht="20.5" outlineLevel="1" x14ac:dyDescent="0.25">
      <c r="A28" s="253"/>
      <c r="B28" s="278" t="s">
        <v>577</v>
      </c>
      <c r="C28" s="288"/>
      <c r="D28" s="291"/>
      <c r="E28" s="292"/>
      <c r="F28" s="293"/>
      <c r="G28" s="286"/>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t="s">
        <v>255</v>
      </c>
      <c r="AF28" s="206"/>
      <c r="AG28" s="206"/>
      <c r="AH28" s="206"/>
      <c r="AI28" s="206"/>
      <c r="AJ28" s="206"/>
      <c r="AK28" s="206"/>
      <c r="AL28" s="206"/>
      <c r="AM28" s="206"/>
      <c r="AN28" s="206"/>
      <c r="AO28" s="206"/>
      <c r="AP28" s="206"/>
      <c r="AQ28" s="206"/>
      <c r="AR28" s="206"/>
      <c r="AS28" s="206"/>
      <c r="AT28" s="206"/>
      <c r="AU28" s="206"/>
      <c r="AV28" s="206"/>
      <c r="AW28" s="206"/>
      <c r="AX28" s="206"/>
      <c r="AY28" s="206"/>
      <c r="AZ28" s="211" t="str">
        <f>B28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28" s="206"/>
      <c r="BB28" s="206"/>
      <c r="BC28" s="206"/>
      <c r="BD28" s="206"/>
      <c r="BE28" s="206"/>
      <c r="BF28" s="206"/>
      <c r="BG28" s="206"/>
      <c r="BH28" s="206"/>
    </row>
    <row r="29" spans="1:60" outlineLevel="1" x14ac:dyDescent="0.25">
      <c r="A29" s="253"/>
      <c r="B29" s="278" t="s">
        <v>578</v>
      </c>
      <c r="C29" s="288"/>
      <c r="D29" s="291"/>
      <c r="E29" s="292"/>
      <c r="F29" s="293"/>
      <c r="G29" s="286"/>
      <c r="H29" s="235"/>
      <c r="I29" s="255"/>
      <c r="J29" s="206"/>
      <c r="K29" s="206"/>
      <c r="L29" s="206"/>
      <c r="M29" s="206"/>
      <c r="N29" s="206"/>
      <c r="O29" s="206"/>
      <c r="P29" s="206"/>
      <c r="Q29" s="206"/>
      <c r="R29" s="206"/>
      <c r="S29" s="206"/>
      <c r="T29" s="206"/>
      <c r="U29" s="206"/>
      <c r="V29" s="206"/>
      <c r="W29" s="206"/>
      <c r="X29" s="206"/>
      <c r="Y29" s="206"/>
      <c r="Z29" s="206"/>
      <c r="AA29" s="206"/>
      <c r="AB29" s="206"/>
      <c r="AC29" s="206">
        <v>1</v>
      </c>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2">
        <v>2</v>
      </c>
      <c r="B30" s="220" t="s">
        <v>579</v>
      </c>
      <c r="C30" s="242" t="s">
        <v>580</v>
      </c>
      <c r="D30" s="223" t="s">
        <v>251</v>
      </c>
      <c r="E30" s="227">
        <v>38.125</v>
      </c>
      <c r="F30" s="233"/>
      <c r="G30" s="234">
        <f>ROUND(E30*F30,2)</f>
        <v>0</v>
      </c>
      <c r="H30" s="235" t="s">
        <v>260</v>
      </c>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261</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4" t="s">
        <v>581</v>
      </c>
      <c r="D31" s="225"/>
      <c r="E31" s="229"/>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582</v>
      </c>
      <c r="D32" s="225"/>
      <c r="E32" s="229">
        <v>13.5</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583</v>
      </c>
      <c r="D33" s="225"/>
      <c r="E33" s="229">
        <v>5.63</v>
      </c>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584</v>
      </c>
      <c r="D34" s="225"/>
      <c r="E34" s="229"/>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585</v>
      </c>
      <c r="D35" s="225"/>
      <c r="E35" s="229">
        <v>9</v>
      </c>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586</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587</v>
      </c>
      <c r="D37" s="225"/>
      <c r="E37" s="229">
        <v>10</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78" t="s">
        <v>308</v>
      </c>
      <c r="C38" s="288"/>
      <c r="D38" s="291"/>
      <c r="E38" s="292"/>
      <c r="F38" s="293"/>
      <c r="G38" s="286"/>
      <c r="H38" s="235"/>
      <c r="I38" s="255"/>
      <c r="J38" s="206"/>
      <c r="K38" s="206"/>
      <c r="L38" s="206"/>
      <c r="M38" s="206"/>
      <c r="N38" s="206"/>
      <c r="O38" s="206"/>
      <c r="P38" s="206"/>
      <c r="Q38" s="206"/>
      <c r="R38" s="206"/>
      <c r="S38" s="206"/>
      <c r="T38" s="206"/>
      <c r="U38" s="206"/>
      <c r="V38" s="206"/>
      <c r="W38" s="206"/>
      <c r="X38" s="206"/>
      <c r="Y38" s="206"/>
      <c r="Z38" s="206"/>
      <c r="AA38" s="206"/>
      <c r="AB38" s="206"/>
      <c r="AC38" s="206">
        <v>0</v>
      </c>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78" t="s">
        <v>309</v>
      </c>
      <c r="C39" s="288"/>
      <c r="D39" s="291"/>
      <c r="E39" s="292"/>
      <c r="F39" s="293"/>
      <c r="G39" s="286"/>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t="s">
        <v>255</v>
      </c>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2">
        <v>3</v>
      </c>
      <c r="B40" s="220" t="s">
        <v>588</v>
      </c>
      <c r="C40" s="242" t="s">
        <v>589</v>
      </c>
      <c r="D40" s="223" t="s">
        <v>251</v>
      </c>
      <c r="E40" s="227">
        <v>485.02</v>
      </c>
      <c r="F40" s="233"/>
      <c r="G40" s="234">
        <f>ROUND(E40*F40,2)</f>
        <v>0</v>
      </c>
      <c r="H40" s="235" t="s">
        <v>260</v>
      </c>
      <c r="I40" s="255" t="s">
        <v>192</v>
      </c>
      <c r="J40" s="206"/>
      <c r="K40" s="206"/>
      <c r="L40" s="206"/>
      <c r="M40" s="206"/>
      <c r="N40" s="206"/>
      <c r="O40" s="206"/>
      <c r="P40" s="206"/>
      <c r="Q40" s="206"/>
      <c r="R40" s="206"/>
      <c r="S40" s="206"/>
      <c r="T40" s="206"/>
      <c r="U40" s="206"/>
      <c r="V40" s="206"/>
      <c r="W40" s="206"/>
      <c r="X40" s="206"/>
      <c r="Y40" s="206"/>
      <c r="Z40" s="206"/>
      <c r="AA40" s="206"/>
      <c r="AB40" s="206"/>
      <c r="AC40" s="206"/>
      <c r="AD40" s="206"/>
      <c r="AE40" s="206" t="s">
        <v>261</v>
      </c>
      <c r="AF40" s="206"/>
      <c r="AG40" s="206"/>
      <c r="AH40" s="206"/>
      <c r="AI40" s="206"/>
      <c r="AJ40" s="206"/>
      <c r="AK40" s="206"/>
      <c r="AL40" s="206"/>
      <c r="AM40" s="206">
        <v>21</v>
      </c>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590</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591</v>
      </c>
      <c r="D42" s="225"/>
      <c r="E42" s="229"/>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592</v>
      </c>
      <c r="D43" s="225"/>
      <c r="E43" s="229"/>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89" t="s">
        <v>346</v>
      </c>
      <c r="D44" s="280"/>
      <c r="E44" s="282"/>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90" t="s">
        <v>568</v>
      </c>
      <c r="D45" s="280"/>
      <c r="E45" s="282">
        <v>12.5</v>
      </c>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89" t="s">
        <v>348</v>
      </c>
      <c r="D46" s="280"/>
      <c r="E46" s="282"/>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593</v>
      </c>
      <c r="D47" s="225"/>
      <c r="E47" s="229">
        <v>15</v>
      </c>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594</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89" t="s">
        <v>346</v>
      </c>
      <c r="D49" s="280"/>
      <c r="E49" s="282"/>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90" t="s">
        <v>571</v>
      </c>
      <c r="D50" s="280"/>
      <c r="E50" s="282">
        <v>101</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89" t="s">
        <v>348</v>
      </c>
      <c r="D51" s="280"/>
      <c r="E51" s="282"/>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595</v>
      </c>
      <c r="D52" s="225"/>
      <c r="E52" s="229">
        <v>122.21</v>
      </c>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44" t="s">
        <v>596</v>
      </c>
      <c r="D53" s="225"/>
      <c r="E53" s="229"/>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89" t="s">
        <v>346</v>
      </c>
      <c r="D54" s="280"/>
      <c r="E54" s="282"/>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90" t="s">
        <v>574</v>
      </c>
      <c r="D55" s="280"/>
      <c r="E55" s="282">
        <v>90</v>
      </c>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89" t="s">
        <v>348</v>
      </c>
      <c r="D56" s="280"/>
      <c r="E56" s="282"/>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597</v>
      </c>
      <c r="D57" s="225"/>
      <c r="E57" s="229">
        <v>105.3</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598</v>
      </c>
      <c r="D58" s="225"/>
      <c r="E58" s="229"/>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599</v>
      </c>
      <c r="D59" s="225"/>
      <c r="E59" s="229">
        <v>242.51</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2">
        <v>4</v>
      </c>
      <c r="B60" s="220" t="s">
        <v>310</v>
      </c>
      <c r="C60" s="242" t="s">
        <v>311</v>
      </c>
      <c r="D60" s="223" t="s">
        <v>251</v>
      </c>
      <c r="E60" s="227">
        <v>228.69499999999999</v>
      </c>
      <c r="F60" s="233"/>
      <c r="G60" s="234">
        <f>ROUND(E60*F60,2)</f>
        <v>0</v>
      </c>
      <c r="H60" s="235" t="s">
        <v>260</v>
      </c>
      <c r="I60" s="255" t="s">
        <v>192</v>
      </c>
      <c r="J60" s="206"/>
      <c r="K60" s="206"/>
      <c r="L60" s="206"/>
      <c r="M60" s="206"/>
      <c r="N60" s="206"/>
      <c r="O60" s="206"/>
      <c r="P60" s="206"/>
      <c r="Q60" s="206"/>
      <c r="R60" s="206"/>
      <c r="S60" s="206"/>
      <c r="T60" s="206"/>
      <c r="U60" s="206"/>
      <c r="V60" s="206"/>
      <c r="W60" s="206"/>
      <c r="X60" s="206"/>
      <c r="Y60" s="206"/>
      <c r="Z60" s="206"/>
      <c r="AA60" s="206"/>
      <c r="AB60" s="206"/>
      <c r="AC60" s="206"/>
      <c r="AD60" s="206"/>
      <c r="AE60" s="206" t="s">
        <v>261</v>
      </c>
      <c r="AF60" s="206"/>
      <c r="AG60" s="206"/>
      <c r="AH60" s="206"/>
      <c r="AI60" s="206"/>
      <c r="AJ60" s="206"/>
      <c r="AK60" s="206"/>
      <c r="AL60" s="206"/>
      <c r="AM60" s="206">
        <v>21</v>
      </c>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567</v>
      </c>
      <c r="D61" s="225"/>
      <c r="E61" s="229"/>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89" t="s">
        <v>346</v>
      </c>
      <c r="D62" s="280"/>
      <c r="E62" s="282"/>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90" t="s">
        <v>568</v>
      </c>
      <c r="D63" s="280"/>
      <c r="E63" s="282">
        <v>12.5</v>
      </c>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89" t="s">
        <v>348</v>
      </c>
      <c r="D64" s="280"/>
      <c r="E64" s="282"/>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569</v>
      </c>
      <c r="D65" s="225"/>
      <c r="E65" s="229">
        <v>22.5</v>
      </c>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570</v>
      </c>
      <c r="D66" s="225"/>
      <c r="E66" s="229"/>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89" t="s">
        <v>346</v>
      </c>
      <c r="D67" s="280"/>
      <c r="E67" s="282"/>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90" t="s">
        <v>571</v>
      </c>
      <c r="D68" s="280"/>
      <c r="E68" s="282">
        <v>101</v>
      </c>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89" t="s">
        <v>348</v>
      </c>
      <c r="D69" s="280"/>
      <c r="E69" s="282"/>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44" t="s">
        <v>572</v>
      </c>
      <c r="D70" s="225"/>
      <c r="E70" s="229">
        <v>199.98</v>
      </c>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573</v>
      </c>
      <c r="D71" s="225"/>
      <c r="E71" s="229"/>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89" t="s">
        <v>346</v>
      </c>
      <c r="D72" s="280"/>
      <c r="E72" s="282"/>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90" t="s">
        <v>574</v>
      </c>
      <c r="D73" s="280"/>
      <c r="E73" s="282">
        <v>90</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89" t="s">
        <v>348</v>
      </c>
      <c r="D74" s="280"/>
      <c r="E74" s="282"/>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575</v>
      </c>
      <c r="D75" s="225"/>
      <c r="E75" s="229">
        <v>210.6</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581</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582</v>
      </c>
      <c r="D77" s="225"/>
      <c r="E77" s="229">
        <v>13.5</v>
      </c>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583</v>
      </c>
      <c r="D78" s="225"/>
      <c r="E78" s="229">
        <v>5.63</v>
      </c>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44" t="s">
        <v>584</v>
      </c>
      <c r="D79" s="225"/>
      <c r="E79" s="229"/>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44" t="s">
        <v>585</v>
      </c>
      <c r="D80" s="225"/>
      <c r="E80" s="229">
        <v>9</v>
      </c>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586</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587</v>
      </c>
      <c r="D82" s="225"/>
      <c r="E82" s="229">
        <v>10</v>
      </c>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600</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601</v>
      </c>
      <c r="D84" s="225"/>
      <c r="E84" s="229">
        <v>-242.51</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78" t="s">
        <v>324</v>
      </c>
      <c r="C85" s="288"/>
      <c r="D85" s="291"/>
      <c r="E85" s="292"/>
      <c r="F85" s="293"/>
      <c r="G85" s="286"/>
      <c r="H85" s="235"/>
      <c r="I85" s="255"/>
      <c r="J85" s="206"/>
      <c r="K85" s="206"/>
      <c r="L85" s="206"/>
      <c r="M85" s="206"/>
      <c r="N85" s="206"/>
      <c r="O85" s="206"/>
      <c r="P85" s="206"/>
      <c r="Q85" s="206"/>
      <c r="R85" s="206"/>
      <c r="S85" s="206"/>
      <c r="T85" s="206"/>
      <c r="U85" s="206"/>
      <c r="V85" s="206"/>
      <c r="W85" s="206"/>
      <c r="X85" s="206"/>
      <c r="Y85" s="206"/>
      <c r="Z85" s="206"/>
      <c r="AA85" s="206"/>
      <c r="AB85" s="206"/>
      <c r="AC85" s="206">
        <v>0</v>
      </c>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78" t="s">
        <v>325</v>
      </c>
      <c r="C86" s="288"/>
      <c r="D86" s="291"/>
      <c r="E86" s="292"/>
      <c r="F86" s="293"/>
      <c r="G86" s="286"/>
      <c r="H86" s="235"/>
      <c r="I86" s="255"/>
      <c r="J86" s="206"/>
      <c r="K86" s="206"/>
      <c r="L86" s="206"/>
      <c r="M86" s="206"/>
      <c r="N86" s="206"/>
      <c r="O86" s="206"/>
      <c r="P86" s="206"/>
      <c r="Q86" s="206"/>
      <c r="R86" s="206"/>
      <c r="S86" s="206"/>
      <c r="T86" s="206"/>
      <c r="U86" s="206"/>
      <c r="V86" s="206"/>
      <c r="W86" s="206"/>
      <c r="X86" s="206"/>
      <c r="Y86" s="206"/>
      <c r="Z86" s="206"/>
      <c r="AA86" s="206"/>
      <c r="AB86" s="206"/>
      <c r="AC86" s="206">
        <v>1</v>
      </c>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2">
        <v>5</v>
      </c>
      <c r="B87" s="220" t="s">
        <v>326</v>
      </c>
      <c r="C87" s="242" t="s">
        <v>327</v>
      </c>
      <c r="D87" s="223" t="s">
        <v>251</v>
      </c>
      <c r="E87" s="227">
        <v>228.69499999999999</v>
      </c>
      <c r="F87" s="233"/>
      <c r="G87" s="234">
        <f>ROUND(E87*F87,2)</f>
        <v>0</v>
      </c>
      <c r="H87" s="235" t="s">
        <v>260</v>
      </c>
      <c r="I87" s="255" t="s">
        <v>192</v>
      </c>
      <c r="J87" s="206"/>
      <c r="K87" s="206"/>
      <c r="L87" s="206"/>
      <c r="M87" s="206"/>
      <c r="N87" s="206"/>
      <c r="O87" s="206"/>
      <c r="P87" s="206"/>
      <c r="Q87" s="206"/>
      <c r="R87" s="206"/>
      <c r="S87" s="206"/>
      <c r="T87" s="206"/>
      <c r="U87" s="206"/>
      <c r="V87" s="206"/>
      <c r="W87" s="206"/>
      <c r="X87" s="206"/>
      <c r="Y87" s="206"/>
      <c r="Z87" s="206"/>
      <c r="AA87" s="206"/>
      <c r="AB87" s="206"/>
      <c r="AC87" s="206"/>
      <c r="AD87" s="206"/>
      <c r="AE87" s="206" t="s">
        <v>261</v>
      </c>
      <c r="AF87" s="206"/>
      <c r="AG87" s="206"/>
      <c r="AH87" s="206"/>
      <c r="AI87" s="206"/>
      <c r="AJ87" s="206"/>
      <c r="AK87" s="206"/>
      <c r="AL87" s="206"/>
      <c r="AM87" s="206">
        <v>21</v>
      </c>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567</v>
      </c>
      <c r="D88" s="225"/>
      <c r="E88" s="229"/>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89" t="s">
        <v>346</v>
      </c>
      <c r="D89" s="280"/>
      <c r="E89" s="282"/>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90" t="s">
        <v>568</v>
      </c>
      <c r="D90" s="280"/>
      <c r="E90" s="282">
        <v>12.5</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89" t="s">
        <v>348</v>
      </c>
      <c r="D91" s="280"/>
      <c r="E91" s="282"/>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569</v>
      </c>
      <c r="D92" s="225"/>
      <c r="E92" s="229">
        <v>22.5</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44" t="s">
        <v>570</v>
      </c>
      <c r="D93" s="225"/>
      <c r="E93" s="229"/>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89" t="s">
        <v>346</v>
      </c>
      <c r="D94" s="280"/>
      <c r="E94" s="282"/>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90" t="s">
        <v>571</v>
      </c>
      <c r="D95" s="280"/>
      <c r="E95" s="282">
        <v>101</v>
      </c>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89" t="s">
        <v>348</v>
      </c>
      <c r="D96" s="280"/>
      <c r="E96" s="282"/>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572</v>
      </c>
      <c r="D97" s="225"/>
      <c r="E97" s="229">
        <v>199.98</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573</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89" t="s">
        <v>346</v>
      </c>
      <c r="D99" s="280"/>
      <c r="E99" s="282"/>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90" t="s">
        <v>574</v>
      </c>
      <c r="D100" s="280"/>
      <c r="E100" s="282">
        <v>90</v>
      </c>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89" t="s">
        <v>348</v>
      </c>
      <c r="D101" s="280"/>
      <c r="E101" s="282"/>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575</v>
      </c>
      <c r="D102" s="225"/>
      <c r="E102" s="229">
        <v>210.6</v>
      </c>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581</v>
      </c>
      <c r="D103" s="225"/>
      <c r="E103" s="229"/>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582</v>
      </c>
      <c r="D104" s="225"/>
      <c r="E104" s="229">
        <v>13.5</v>
      </c>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583</v>
      </c>
      <c r="D105" s="225"/>
      <c r="E105" s="229">
        <v>5.63</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584</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585</v>
      </c>
      <c r="D107" s="225"/>
      <c r="E107" s="229">
        <v>9</v>
      </c>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586</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587</v>
      </c>
      <c r="D109" s="225"/>
      <c r="E109" s="229">
        <v>10</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44" t="s">
        <v>600</v>
      </c>
      <c r="D110" s="225"/>
      <c r="E110" s="229"/>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44" t="s">
        <v>601</v>
      </c>
      <c r="D111" s="225"/>
      <c r="E111" s="229">
        <v>-242.51</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78" t="s">
        <v>330</v>
      </c>
      <c r="C112" s="288"/>
      <c r="D112" s="291"/>
      <c r="E112" s="292"/>
      <c r="F112" s="293"/>
      <c r="G112" s="286"/>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v>0</v>
      </c>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78" t="s">
        <v>331</v>
      </c>
      <c r="C113" s="288"/>
      <c r="D113" s="291"/>
      <c r="E113" s="292"/>
      <c r="F113" s="293"/>
      <c r="G113" s="286"/>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t="s">
        <v>255</v>
      </c>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78" t="s">
        <v>332</v>
      </c>
      <c r="C114" s="288"/>
      <c r="D114" s="291"/>
      <c r="E114" s="292"/>
      <c r="F114" s="293"/>
      <c r="G114" s="286"/>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v>1</v>
      </c>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2">
        <v>6</v>
      </c>
      <c r="B115" s="220" t="s">
        <v>333</v>
      </c>
      <c r="C115" s="242" t="s">
        <v>334</v>
      </c>
      <c r="D115" s="223" t="s">
        <v>251</v>
      </c>
      <c r="E115" s="227">
        <v>228.69499999999999</v>
      </c>
      <c r="F115" s="233"/>
      <c r="G115" s="234">
        <f>ROUND(E115*F115,2)</f>
        <v>0</v>
      </c>
      <c r="H115" s="235" t="s">
        <v>260</v>
      </c>
      <c r="I115" s="255" t="s">
        <v>192</v>
      </c>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t="s">
        <v>261</v>
      </c>
      <c r="AF115" s="206"/>
      <c r="AG115" s="206"/>
      <c r="AH115" s="206"/>
      <c r="AI115" s="206"/>
      <c r="AJ115" s="206"/>
      <c r="AK115" s="206"/>
      <c r="AL115" s="206"/>
      <c r="AM115" s="206">
        <v>21</v>
      </c>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567</v>
      </c>
      <c r="D116" s="225"/>
      <c r="E116" s="229"/>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89" t="s">
        <v>346</v>
      </c>
      <c r="D117" s="280"/>
      <c r="E117" s="282"/>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90" t="s">
        <v>568</v>
      </c>
      <c r="D118" s="280"/>
      <c r="E118" s="282">
        <v>12.5</v>
      </c>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89" t="s">
        <v>348</v>
      </c>
      <c r="D119" s="280"/>
      <c r="E119" s="282"/>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569</v>
      </c>
      <c r="D120" s="225"/>
      <c r="E120" s="229">
        <v>22.5</v>
      </c>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570</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89" t="s">
        <v>346</v>
      </c>
      <c r="D122" s="280"/>
      <c r="E122" s="282"/>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90" t="s">
        <v>571</v>
      </c>
      <c r="D123" s="280"/>
      <c r="E123" s="282">
        <v>101</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89" t="s">
        <v>348</v>
      </c>
      <c r="D124" s="280"/>
      <c r="E124" s="282"/>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572</v>
      </c>
      <c r="D125" s="225"/>
      <c r="E125" s="229">
        <v>199.98</v>
      </c>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573</v>
      </c>
      <c r="D126" s="225"/>
      <c r="E126" s="229"/>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89" t="s">
        <v>346</v>
      </c>
      <c r="D127" s="280"/>
      <c r="E127" s="282"/>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90" t="s">
        <v>574</v>
      </c>
      <c r="D128" s="280"/>
      <c r="E128" s="282">
        <v>90</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89" t="s">
        <v>348</v>
      </c>
      <c r="D129" s="280"/>
      <c r="E129" s="282"/>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575</v>
      </c>
      <c r="D130" s="225"/>
      <c r="E130" s="229">
        <v>210.6</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581</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582</v>
      </c>
      <c r="D132" s="225"/>
      <c r="E132" s="229">
        <v>13.5</v>
      </c>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583</v>
      </c>
      <c r="D133" s="225"/>
      <c r="E133" s="229">
        <v>5.63</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584</v>
      </c>
      <c r="D134" s="225"/>
      <c r="E134" s="229"/>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585</v>
      </c>
      <c r="D135" s="225"/>
      <c r="E135" s="229">
        <v>9</v>
      </c>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586</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587</v>
      </c>
      <c r="D137" s="225"/>
      <c r="E137" s="229">
        <v>10</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21"/>
      <c r="C138" s="244" t="s">
        <v>600</v>
      </c>
      <c r="D138" s="225"/>
      <c r="E138" s="229"/>
      <c r="F138" s="234"/>
      <c r="G138" s="234"/>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601</v>
      </c>
      <c r="D139" s="225"/>
      <c r="E139" s="229">
        <v>-242.51</v>
      </c>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78" t="s">
        <v>602</v>
      </c>
      <c r="C140" s="288"/>
      <c r="D140" s="291"/>
      <c r="E140" s="292"/>
      <c r="F140" s="293"/>
      <c r="G140" s="286"/>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v>0</v>
      </c>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78" t="s">
        <v>603</v>
      </c>
      <c r="C141" s="288"/>
      <c r="D141" s="291"/>
      <c r="E141" s="292"/>
      <c r="F141" s="293"/>
      <c r="G141" s="286"/>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t="s">
        <v>255</v>
      </c>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2">
        <v>7</v>
      </c>
      <c r="B142" s="220" t="s">
        <v>604</v>
      </c>
      <c r="C142" s="242" t="s">
        <v>605</v>
      </c>
      <c r="D142" s="223" t="s">
        <v>251</v>
      </c>
      <c r="E142" s="227">
        <v>242.51</v>
      </c>
      <c r="F142" s="233"/>
      <c r="G142" s="234">
        <f>ROUND(E142*F142,2)</f>
        <v>0</v>
      </c>
      <c r="H142" s="235" t="s">
        <v>260</v>
      </c>
      <c r="I142" s="255" t="s">
        <v>192</v>
      </c>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t="s">
        <v>261</v>
      </c>
      <c r="AF142" s="206"/>
      <c r="AG142" s="206"/>
      <c r="AH142" s="206"/>
      <c r="AI142" s="206"/>
      <c r="AJ142" s="206"/>
      <c r="AK142" s="206"/>
      <c r="AL142" s="206"/>
      <c r="AM142" s="206">
        <v>21</v>
      </c>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44" t="s">
        <v>591</v>
      </c>
      <c r="D143" s="225"/>
      <c r="E143" s="229"/>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44" t="s">
        <v>592</v>
      </c>
      <c r="D144" s="225"/>
      <c r="E144" s="229"/>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89" t="s">
        <v>346</v>
      </c>
      <c r="D145" s="280"/>
      <c r="E145" s="282"/>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90" t="s">
        <v>568</v>
      </c>
      <c r="D146" s="280"/>
      <c r="E146" s="282">
        <v>12.5</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89" t="s">
        <v>348</v>
      </c>
      <c r="D147" s="280"/>
      <c r="E147" s="282"/>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593</v>
      </c>
      <c r="D148" s="225"/>
      <c r="E148" s="229">
        <v>15</v>
      </c>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594</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89" t="s">
        <v>346</v>
      </c>
      <c r="D150" s="280"/>
      <c r="E150" s="282"/>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90" t="s">
        <v>571</v>
      </c>
      <c r="D151" s="280"/>
      <c r="E151" s="282">
        <v>101</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89" t="s">
        <v>348</v>
      </c>
      <c r="D152" s="280"/>
      <c r="E152" s="282"/>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595</v>
      </c>
      <c r="D153" s="225"/>
      <c r="E153" s="229">
        <v>122.21</v>
      </c>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596</v>
      </c>
      <c r="D154" s="225"/>
      <c r="E154" s="229"/>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89" t="s">
        <v>346</v>
      </c>
      <c r="D155" s="280"/>
      <c r="E155" s="282"/>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90" t="s">
        <v>574</v>
      </c>
      <c r="D156" s="280"/>
      <c r="E156" s="282">
        <v>90</v>
      </c>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89" t="s">
        <v>348</v>
      </c>
      <c r="D157" s="280"/>
      <c r="E157" s="282"/>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597</v>
      </c>
      <c r="D158" s="225"/>
      <c r="E158" s="229">
        <v>105.3</v>
      </c>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78" t="s">
        <v>606</v>
      </c>
      <c r="C159" s="288"/>
      <c r="D159" s="291"/>
      <c r="E159" s="292"/>
      <c r="F159" s="293"/>
      <c r="G159" s="286"/>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v>0</v>
      </c>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ht="20.5" outlineLevel="1" x14ac:dyDescent="0.25">
      <c r="A160" s="253"/>
      <c r="B160" s="278" t="s">
        <v>607</v>
      </c>
      <c r="C160" s="288"/>
      <c r="D160" s="291"/>
      <c r="E160" s="292"/>
      <c r="F160" s="293"/>
      <c r="G160" s="286"/>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t="s">
        <v>255</v>
      </c>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11" t="str">
        <f>B160</f>
        <v>sypaninou z vhodných hornin tř. 1 - 4 nebo materiálem připraveným podél výkopu ve vzdálenosti do 3 m od jeho kraje, pro jakoukoliv hloubku výkopu a jakoukoliv míru zhutnění,</v>
      </c>
      <c r="BA160" s="206"/>
      <c r="BB160" s="206"/>
      <c r="BC160" s="206"/>
      <c r="BD160" s="206"/>
      <c r="BE160" s="206"/>
      <c r="BF160" s="206"/>
      <c r="BG160" s="206"/>
      <c r="BH160" s="206"/>
    </row>
    <row r="161" spans="1:60" outlineLevel="1" x14ac:dyDescent="0.25">
      <c r="A161" s="252">
        <v>8</v>
      </c>
      <c r="B161" s="220" t="s">
        <v>608</v>
      </c>
      <c r="C161" s="242" t="s">
        <v>338</v>
      </c>
      <c r="D161" s="223" t="s">
        <v>251</v>
      </c>
      <c r="E161" s="227">
        <v>166.51</v>
      </c>
      <c r="F161" s="233"/>
      <c r="G161" s="234">
        <f>ROUND(E161*F161,2)</f>
        <v>0</v>
      </c>
      <c r="H161" s="235" t="s">
        <v>260</v>
      </c>
      <c r="I161" s="255" t="s">
        <v>192</v>
      </c>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t="s">
        <v>261</v>
      </c>
      <c r="AF161" s="206"/>
      <c r="AG161" s="206"/>
      <c r="AH161" s="206"/>
      <c r="AI161" s="206"/>
      <c r="AJ161" s="206"/>
      <c r="AK161" s="206"/>
      <c r="AL161" s="206"/>
      <c r="AM161" s="206">
        <v>21</v>
      </c>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609</v>
      </c>
      <c r="D162" s="225"/>
      <c r="E162" s="229"/>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592</v>
      </c>
      <c r="D163" s="225"/>
      <c r="E163" s="229"/>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89" t="s">
        <v>346</v>
      </c>
      <c r="D164" s="280"/>
      <c r="E164" s="282"/>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90" t="s">
        <v>568</v>
      </c>
      <c r="D165" s="280"/>
      <c r="E165" s="282">
        <v>12.5</v>
      </c>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89" t="s">
        <v>348</v>
      </c>
      <c r="D166" s="280"/>
      <c r="E166" s="282"/>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610</v>
      </c>
      <c r="D167" s="225"/>
      <c r="E167" s="229">
        <v>6.25</v>
      </c>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594</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89" t="s">
        <v>346</v>
      </c>
      <c r="D169" s="280"/>
      <c r="E169" s="282"/>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90" t="s">
        <v>571</v>
      </c>
      <c r="D170" s="280"/>
      <c r="E170" s="282">
        <v>101</v>
      </c>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89" t="s">
        <v>348</v>
      </c>
      <c r="D171" s="280"/>
      <c r="E171" s="282"/>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611</v>
      </c>
      <c r="D172" s="225"/>
      <c r="E172" s="229">
        <v>66.66</v>
      </c>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596</v>
      </c>
      <c r="D173" s="225"/>
      <c r="E173" s="229"/>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89" t="s">
        <v>346</v>
      </c>
      <c r="D174" s="280"/>
      <c r="E174" s="282"/>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outlineLevel="1" x14ac:dyDescent="0.25">
      <c r="A175" s="253"/>
      <c r="B175" s="221"/>
      <c r="C175" s="290" t="s">
        <v>574</v>
      </c>
      <c r="D175" s="280"/>
      <c r="E175" s="282">
        <v>90</v>
      </c>
      <c r="F175" s="234"/>
      <c r="G175" s="234"/>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row>
    <row r="176" spans="1:60" outlineLevel="1" x14ac:dyDescent="0.25">
      <c r="A176" s="253"/>
      <c r="B176" s="221"/>
      <c r="C176" s="289" t="s">
        <v>348</v>
      </c>
      <c r="D176" s="280"/>
      <c r="E176" s="282"/>
      <c r="F176" s="234"/>
      <c r="G176" s="234"/>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612</v>
      </c>
      <c r="D177" s="225"/>
      <c r="E177" s="229">
        <v>93.6</v>
      </c>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2">
        <v>9</v>
      </c>
      <c r="B178" s="220" t="s">
        <v>613</v>
      </c>
      <c r="C178" s="242" t="s">
        <v>614</v>
      </c>
      <c r="D178" s="223" t="s">
        <v>344</v>
      </c>
      <c r="E178" s="227">
        <v>316.36900000000003</v>
      </c>
      <c r="F178" s="233"/>
      <c r="G178" s="234">
        <f>ROUND(E178*F178,2)</f>
        <v>0</v>
      </c>
      <c r="H178" s="235" t="s">
        <v>345</v>
      </c>
      <c r="I178" s="255" t="s">
        <v>192</v>
      </c>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t="s">
        <v>193</v>
      </c>
      <c r="AF178" s="206"/>
      <c r="AG178" s="206"/>
      <c r="AH178" s="206"/>
      <c r="AI178" s="206"/>
      <c r="AJ178" s="206"/>
      <c r="AK178" s="206"/>
      <c r="AL178" s="206"/>
      <c r="AM178" s="206">
        <v>21</v>
      </c>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21"/>
      <c r="C179" s="244" t="s">
        <v>609</v>
      </c>
      <c r="D179" s="225"/>
      <c r="E179" s="229"/>
      <c r="F179" s="234"/>
      <c r="G179" s="234"/>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592</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89" t="s">
        <v>346</v>
      </c>
      <c r="D181" s="280"/>
      <c r="E181" s="282"/>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90" t="s">
        <v>568</v>
      </c>
      <c r="D182" s="280"/>
      <c r="E182" s="282">
        <v>12.5</v>
      </c>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89" t="s">
        <v>348</v>
      </c>
      <c r="D183" s="280"/>
      <c r="E183" s="282"/>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615</v>
      </c>
      <c r="D184" s="225"/>
      <c r="E184" s="229">
        <v>11.88</v>
      </c>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594</v>
      </c>
      <c r="D185" s="225"/>
      <c r="E185" s="229"/>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89" t="s">
        <v>346</v>
      </c>
      <c r="D186" s="280"/>
      <c r="E186" s="282"/>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90" t="s">
        <v>571</v>
      </c>
      <c r="D187" s="280"/>
      <c r="E187" s="282">
        <v>101</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89" t="s">
        <v>348</v>
      </c>
      <c r="D188" s="280"/>
      <c r="E188" s="282"/>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616</v>
      </c>
      <c r="D189" s="225"/>
      <c r="E189" s="229">
        <v>126.65</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596</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89" t="s">
        <v>346</v>
      </c>
      <c r="D191" s="280"/>
      <c r="E191" s="282"/>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90" t="s">
        <v>574</v>
      </c>
      <c r="D192" s="280"/>
      <c r="E192" s="282">
        <v>90</v>
      </c>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89" t="s">
        <v>348</v>
      </c>
      <c r="D193" s="280"/>
      <c r="E193" s="282"/>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617</v>
      </c>
      <c r="D194" s="225"/>
      <c r="E194" s="229">
        <v>177.84</v>
      </c>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2">
        <v>10</v>
      </c>
      <c r="B195" s="220" t="s">
        <v>618</v>
      </c>
      <c r="C195" s="242" t="s">
        <v>619</v>
      </c>
      <c r="D195" s="223" t="s">
        <v>444</v>
      </c>
      <c r="E195" s="227">
        <v>6</v>
      </c>
      <c r="F195" s="233"/>
      <c r="G195" s="234">
        <f>ROUND(E195*F195,2)</f>
        <v>0</v>
      </c>
      <c r="H195" s="235"/>
      <c r="I195" s="255" t="s">
        <v>209</v>
      </c>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t="s">
        <v>193</v>
      </c>
      <c r="AF195" s="206"/>
      <c r="AG195" s="206"/>
      <c r="AH195" s="206"/>
      <c r="AI195" s="206"/>
      <c r="AJ195" s="206"/>
      <c r="AK195" s="206"/>
      <c r="AL195" s="206"/>
      <c r="AM195" s="206">
        <v>21</v>
      </c>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620</v>
      </c>
      <c r="D196" s="225"/>
      <c r="E196" s="229"/>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621</v>
      </c>
      <c r="D197" s="225"/>
      <c r="E197" s="229">
        <v>6</v>
      </c>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x14ac:dyDescent="0.25">
      <c r="A198" s="251" t="s">
        <v>187</v>
      </c>
      <c r="B198" s="219" t="s">
        <v>131</v>
      </c>
      <c r="C198" s="241" t="s">
        <v>132</v>
      </c>
      <c r="D198" s="222"/>
      <c r="E198" s="226"/>
      <c r="F198" s="238">
        <f>SUM(G199:G236)</f>
        <v>0</v>
      </c>
      <c r="G198" s="239"/>
      <c r="H198" s="232"/>
      <c r="I198" s="254"/>
      <c r="AE198" t="s">
        <v>188</v>
      </c>
    </row>
    <row r="199" spans="1:60" outlineLevel="1" x14ac:dyDescent="0.25">
      <c r="A199" s="253"/>
      <c r="B199" s="277" t="s">
        <v>367</v>
      </c>
      <c r="C199" s="287"/>
      <c r="D199" s="279"/>
      <c r="E199" s="281"/>
      <c r="F199" s="284"/>
      <c r="G199" s="285"/>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v>0</v>
      </c>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78" t="s">
        <v>368</v>
      </c>
      <c r="C200" s="288"/>
      <c r="D200" s="291"/>
      <c r="E200" s="292"/>
      <c r="F200" s="293"/>
      <c r="G200" s="286"/>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t="s">
        <v>255</v>
      </c>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2">
        <v>11</v>
      </c>
      <c r="B201" s="220" t="s">
        <v>622</v>
      </c>
      <c r="C201" s="242" t="s">
        <v>623</v>
      </c>
      <c r="D201" s="223" t="s">
        <v>354</v>
      </c>
      <c r="E201" s="227">
        <v>240.6</v>
      </c>
      <c r="F201" s="233"/>
      <c r="G201" s="234">
        <f>ROUND(E201*F201,2)</f>
        <v>0</v>
      </c>
      <c r="H201" s="235" t="s">
        <v>371</v>
      </c>
      <c r="I201" s="255" t="s">
        <v>192</v>
      </c>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t="s">
        <v>261</v>
      </c>
      <c r="AF201" s="206"/>
      <c r="AG201" s="206"/>
      <c r="AH201" s="206"/>
      <c r="AI201" s="206"/>
      <c r="AJ201" s="206"/>
      <c r="AK201" s="206"/>
      <c r="AL201" s="206"/>
      <c r="AM201" s="206">
        <v>21</v>
      </c>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624</v>
      </c>
      <c r="D202" s="225"/>
      <c r="E202" s="229"/>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592</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89" t="s">
        <v>346</v>
      </c>
      <c r="D204" s="280"/>
      <c r="E204" s="282"/>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90" t="s">
        <v>568</v>
      </c>
      <c r="D205" s="280"/>
      <c r="E205" s="282">
        <v>12.5</v>
      </c>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89" t="s">
        <v>348</v>
      </c>
      <c r="D206" s="280"/>
      <c r="E206" s="282"/>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625</v>
      </c>
      <c r="D207" s="225"/>
      <c r="E207" s="229">
        <v>12.5</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594</v>
      </c>
      <c r="D208" s="225"/>
      <c r="E208" s="229"/>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21"/>
      <c r="C209" s="289" t="s">
        <v>346</v>
      </c>
      <c r="D209" s="280"/>
      <c r="E209" s="282"/>
      <c r="F209" s="234"/>
      <c r="G209" s="234"/>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21"/>
      <c r="C210" s="290" t="s">
        <v>571</v>
      </c>
      <c r="D210" s="280"/>
      <c r="E210" s="282">
        <v>101</v>
      </c>
      <c r="F210" s="234"/>
      <c r="G210" s="234"/>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89" t="s">
        <v>348</v>
      </c>
      <c r="D211" s="280"/>
      <c r="E211" s="282"/>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626</v>
      </c>
      <c r="D212" s="225"/>
      <c r="E212" s="229">
        <v>111.1</v>
      </c>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596</v>
      </c>
      <c r="D213" s="225"/>
      <c r="E213" s="229"/>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21"/>
      <c r="C214" s="289" t="s">
        <v>346</v>
      </c>
      <c r="D214" s="280"/>
      <c r="E214" s="282"/>
      <c r="F214" s="234"/>
      <c r="G214" s="234"/>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90" t="s">
        <v>574</v>
      </c>
      <c r="D215" s="280"/>
      <c r="E215" s="282">
        <v>90</v>
      </c>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89" t="s">
        <v>348</v>
      </c>
      <c r="D216" s="280"/>
      <c r="E216" s="282"/>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44" t="s">
        <v>627</v>
      </c>
      <c r="D217" s="225"/>
      <c r="E217" s="229">
        <v>117</v>
      </c>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78" t="s">
        <v>374</v>
      </c>
      <c r="C218" s="288"/>
      <c r="D218" s="291"/>
      <c r="E218" s="292"/>
      <c r="F218" s="293"/>
      <c r="G218" s="286"/>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v>0</v>
      </c>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78" t="s">
        <v>628</v>
      </c>
      <c r="C219" s="288"/>
      <c r="D219" s="291"/>
      <c r="E219" s="292"/>
      <c r="F219" s="293"/>
      <c r="G219" s="286"/>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t="s">
        <v>255</v>
      </c>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2">
        <v>12</v>
      </c>
      <c r="B220" s="220" t="s">
        <v>629</v>
      </c>
      <c r="C220" s="242" t="s">
        <v>630</v>
      </c>
      <c r="D220" s="223" t="s">
        <v>354</v>
      </c>
      <c r="E220" s="227">
        <v>240.6</v>
      </c>
      <c r="F220" s="233"/>
      <c r="G220" s="234">
        <f>ROUND(E220*F220,2)</f>
        <v>0</v>
      </c>
      <c r="H220" s="235" t="s">
        <v>377</v>
      </c>
      <c r="I220" s="255" t="s">
        <v>192</v>
      </c>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t="s">
        <v>261</v>
      </c>
      <c r="AF220" s="206"/>
      <c r="AG220" s="206"/>
      <c r="AH220" s="206"/>
      <c r="AI220" s="206"/>
      <c r="AJ220" s="206"/>
      <c r="AK220" s="206"/>
      <c r="AL220" s="206"/>
      <c r="AM220" s="206">
        <v>21</v>
      </c>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44" t="s">
        <v>624</v>
      </c>
      <c r="D221" s="225"/>
      <c r="E221" s="229"/>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44" t="s">
        <v>592</v>
      </c>
      <c r="D222" s="225"/>
      <c r="E222" s="229"/>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21"/>
      <c r="C223" s="289" t="s">
        <v>346</v>
      </c>
      <c r="D223" s="280"/>
      <c r="E223" s="282"/>
      <c r="F223" s="234"/>
      <c r="G223" s="234"/>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3"/>
      <c r="B224" s="221"/>
      <c r="C224" s="290" t="s">
        <v>568</v>
      </c>
      <c r="D224" s="280"/>
      <c r="E224" s="282">
        <v>12.5</v>
      </c>
      <c r="F224" s="234"/>
      <c r="G224" s="234"/>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89" t="s">
        <v>348</v>
      </c>
      <c r="D225" s="280"/>
      <c r="E225" s="282"/>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44" t="s">
        <v>625</v>
      </c>
      <c r="D226" s="225"/>
      <c r="E226" s="229">
        <v>12.5</v>
      </c>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594</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89" t="s">
        <v>346</v>
      </c>
      <c r="D228" s="280"/>
      <c r="E228" s="282"/>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90" t="s">
        <v>571</v>
      </c>
      <c r="D229" s="280"/>
      <c r="E229" s="282">
        <v>101</v>
      </c>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89" t="s">
        <v>348</v>
      </c>
      <c r="D230" s="280"/>
      <c r="E230" s="282"/>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44" t="s">
        <v>626</v>
      </c>
      <c r="D231" s="225"/>
      <c r="E231" s="229">
        <v>111.1</v>
      </c>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596</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89" t="s">
        <v>346</v>
      </c>
      <c r="D233" s="280"/>
      <c r="E233" s="282"/>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90" t="s">
        <v>574</v>
      </c>
      <c r="D234" s="280"/>
      <c r="E234" s="282">
        <v>90</v>
      </c>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89" t="s">
        <v>348</v>
      </c>
      <c r="D235" s="280"/>
      <c r="E235" s="282"/>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627</v>
      </c>
      <c r="D236" s="225"/>
      <c r="E236" s="229">
        <v>117</v>
      </c>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x14ac:dyDescent="0.25">
      <c r="A237" s="251" t="s">
        <v>187</v>
      </c>
      <c r="B237" s="219" t="s">
        <v>137</v>
      </c>
      <c r="C237" s="241" t="s">
        <v>138</v>
      </c>
      <c r="D237" s="222"/>
      <c r="E237" s="226"/>
      <c r="F237" s="238">
        <f>SUM(G238:G257)</f>
        <v>0</v>
      </c>
      <c r="G237" s="239"/>
      <c r="H237" s="232"/>
      <c r="I237" s="254"/>
      <c r="AE237" t="s">
        <v>188</v>
      </c>
    </row>
    <row r="238" spans="1:60" outlineLevel="1" x14ac:dyDescent="0.25">
      <c r="A238" s="253"/>
      <c r="B238" s="277" t="s">
        <v>631</v>
      </c>
      <c r="C238" s="287"/>
      <c r="D238" s="279"/>
      <c r="E238" s="281"/>
      <c r="F238" s="284"/>
      <c r="G238" s="285"/>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v>0</v>
      </c>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78" t="s">
        <v>632</v>
      </c>
      <c r="C239" s="288"/>
      <c r="D239" s="291"/>
      <c r="E239" s="292"/>
      <c r="F239" s="293"/>
      <c r="G239" s="286"/>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t="s">
        <v>255</v>
      </c>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2">
        <v>13</v>
      </c>
      <c r="B240" s="220" t="s">
        <v>633</v>
      </c>
      <c r="C240" s="242" t="s">
        <v>634</v>
      </c>
      <c r="D240" s="223" t="s">
        <v>251</v>
      </c>
      <c r="E240" s="227">
        <v>27.132000000000001</v>
      </c>
      <c r="F240" s="233"/>
      <c r="G240" s="234">
        <f>ROUND(E240*F240,2)</f>
        <v>0</v>
      </c>
      <c r="H240" s="235" t="s">
        <v>635</v>
      </c>
      <c r="I240" s="255" t="s">
        <v>192</v>
      </c>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t="s">
        <v>261</v>
      </c>
      <c r="AF240" s="206"/>
      <c r="AG240" s="206"/>
      <c r="AH240" s="206"/>
      <c r="AI240" s="206"/>
      <c r="AJ240" s="206"/>
      <c r="AK240" s="206"/>
      <c r="AL240" s="206"/>
      <c r="AM240" s="206">
        <v>21</v>
      </c>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44" t="s">
        <v>636</v>
      </c>
      <c r="D241" s="225"/>
      <c r="E241" s="229"/>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89" t="s">
        <v>346</v>
      </c>
      <c r="D242" s="280"/>
      <c r="E242" s="282"/>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21"/>
      <c r="C243" s="290" t="s">
        <v>568</v>
      </c>
      <c r="D243" s="280"/>
      <c r="E243" s="282">
        <v>12.5</v>
      </c>
      <c r="F243" s="234"/>
      <c r="G243" s="234"/>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89" t="s">
        <v>348</v>
      </c>
      <c r="D244" s="280"/>
      <c r="E244" s="282"/>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637</v>
      </c>
      <c r="D245" s="225"/>
      <c r="E245" s="229">
        <v>1.25</v>
      </c>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638</v>
      </c>
      <c r="D246" s="225"/>
      <c r="E246" s="229"/>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89" t="s">
        <v>346</v>
      </c>
      <c r="D247" s="280"/>
      <c r="E247" s="282"/>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90" t="s">
        <v>571</v>
      </c>
      <c r="D248" s="280"/>
      <c r="E248" s="282">
        <v>101</v>
      </c>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89" t="s">
        <v>348</v>
      </c>
      <c r="D249" s="280"/>
      <c r="E249" s="282"/>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44" t="s">
        <v>639</v>
      </c>
      <c r="D250" s="225"/>
      <c r="E250" s="229">
        <v>11.11</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640</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89" t="s">
        <v>346</v>
      </c>
      <c r="D252" s="280"/>
      <c r="E252" s="282"/>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90" t="s">
        <v>574</v>
      </c>
      <c r="D253" s="280"/>
      <c r="E253" s="282">
        <v>90</v>
      </c>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89" t="s">
        <v>348</v>
      </c>
      <c r="D254" s="280"/>
      <c r="E254" s="282"/>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44" t="s">
        <v>641</v>
      </c>
      <c r="D255" s="225"/>
      <c r="E255" s="229">
        <v>11.7</v>
      </c>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44" t="s">
        <v>642</v>
      </c>
      <c r="D256" s="225"/>
      <c r="E256" s="229"/>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643</v>
      </c>
      <c r="D257" s="225"/>
      <c r="E257" s="229">
        <v>3.07</v>
      </c>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x14ac:dyDescent="0.25">
      <c r="A258" s="251" t="s">
        <v>187</v>
      </c>
      <c r="B258" s="219" t="s">
        <v>143</v>
      </c>
      <c r="C258" s="241" t="s">
        <v>144</v>
      </c>
      <c r="D258" s="222"/>
      <c r="E258" s="226"/>
      <c r="F258" s="238">
        <f>SUM(G259:G332)</f>
        <v>0</v>
      </c>
      <c r="G258" s="239"/>
      <c r="H258" s="232"/>
      <c r="I258" s="254"/>
      <c r="AE258" t="s">
        <v>188</v>
      </c>
    </row>
    <row r="259" spans="1:60" outlineLevel="1" x14ac:dyDescent="0.25">
      <c r="A259" s="253"/>
      <c r="B259" s="277" t="s">
        <v>644</v>
      </c>
      <c r="C259" s="287"/>
      <c r="D259" s="279"/>
      <c r="E259" s="281"/>
      <c r="F259" s="284"/>
      <c r="G259" s="285"/>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v>0</v>
      </c>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78" t="s">
        <v>645</v>
      </c>
      <c r="C260" s="288"/>
      <c r="D260" s="291"/>
      <c r="E260" s="292"/>
      <c r="F260" s="293"/>
      <c r="G260" s="286"/>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t="s">
        <v>255</v>
      </c>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2">
        <v>14</v>
      </c>
      <c r="B261" s="220" t="s">
        <v>646</v>
      </c>
      <c r="C261" s="242" t="s">
        <v>647</v>
      </c>
      <c r="D261" s="223" t="s">
        <v>444</v>
      </c>
      <c r="E261" s="227">
        <v>12.5</v>
      </c>
      <c r="F261" s="233"/>
      <c r="G261" s="234">
        <f>ROUND(E261*F261,2)</f>
        <v>0</v>
      </c>
      <c r="H261" s="235" t="s">
        <v>635</v>
      </c>
      <c r="I261" s="255" t="s">
        <v>192</v>
      </c>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t="s">
        <v>261</v>
      </c>
      <c r="AF261" s="206"/>
      <c r="AG261" s="206"/>
      <c r="AH261" s="206"/>
      <c r="AI261" s="206"/>
      <c r="AJ261" s="206"/>
      <c r="AK261" s="206"/>
      <c r="AL261" s="206"/>
      <c r="AM261" s="206">
        <v>21</v>
      </c>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3"/>
      <c r="B262" s="221"/>
      <c r="C262" s="244" t="s">
        <v>592</v>
      </c>
      <c r="D262" s="225"/>
      <c r="E262" s="229"/>
      <c r="F262" s="234"/>
      <c r="G262" s="234"/>
      <c r="H262" s="235"/>
      <c r="I262" s="255"/>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648</v>
      </c>
      <c r="D263" s="225"/>
      <c r="E263" s="229">
        <v>12.5</v>
      </c>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2">
        <v>15</v>
      </c>
      <c r="B264" s="220" t="s">
        <v>649</v>
      </c>
      <c r="C264" s="242" t="s">
        <v>650</v>
      </c>
      <c r="D264" s="223" t="s">
        <v>444</v>
      </c>
      <c r="E264" s="227">
        <v>101</v>
      </c>
      <c r="F264" s="233"/>
      <c r="G264" s="234">
        <f>ROUND(E264*F264,2)</f>
        <v>0</v>
      </c>
      <c r="H264" s="235" t="s">
        <v>635</v>
      </c>
      <c r="I264" s="255" t="s">
        <v>192</v>
      </c>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t="s">
        <v>261</v>
      </c>
      <c r="AF264" s="206"/>
      <c r="AG264" s="206"/>
      <c r="AH264" s="206"/>
      <c r="AI264" s="206"/>
      <c r="AJ264" s="206"/>
      <c r="AK264" s="206"/>
      <c r="AL264" s="206"/>
      <c r="AM264" s="206">
        <v>21</v>
      </c>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44" t="s">
        <v>594</v>
      </c>
      <c r="D265" s="225"/>
      <c r="E265" s="229"/>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44" t="s">
        <v>651</v>
      </c>
      <c r="D266" s="225"/>
      <c r="E266" s="229">
        <v>101</v>
      </c>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2">
        <v>16</v>
      </c>
      <c r="B267" s="220" t="s">
        <v>652</v>
      </c>
      <c r="C267" s="242" t="s">
        <v>653</v>
      </c>
      <c r="D267" s="223" t="s">
        <v>444</v>
      </c>
      <c r="E267" s="227">
        <v>90</v>
      </c>
      <c r="F267" s="233"/>
      <c r="G267" s="234">
        <f>ROUND(E267*F267,2)</f>
        <v>0</v>
      </c>
      <c r="H267" s="235" t="s">
        <v>635</v>
      </c>
      <c r="I267" s="255" t="s">
        <v>192</v>
      </c>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t="s">
        <v>261</v>
      </c>
      <c r="AF267" s="206"/>
      <c r="AG267" s="206"/>
      <c r="AH267" s="206"/>
      <c r="AI267" s="206"/>
      <c r="AJ267" s="206"/>
      <c r="AK267" s="206"/>
      <c r="AL267" s="206"/>
      <c r="AM267" s="206">
        <v>21</v>
      </c>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3"/>
      <c r="B268" s="221"/>
      <c r="C268" s="244" t="s">
        <v>596</v>
      </c>
      <c r="D268" s="225"/>
      <c r="E268" s="229"/>
      <c r="F268" s="234"/>
      <c r="G268" s="234"/>
      <c r="H268" s="235"/>
      <c r="I268" s="255"/>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654</v>
      </c>
      <c r="D269" s="225"/>
      <c r="E269" s="229">
        <v>90</v>
      </c>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78" t="s">
        <v>655</v>
      </c>
      <c r="C270" s="288"/>
      <c r="D270" s="291"/>
      <c r="E270" s="292"/>
      <c r="F270" s="293"/>
      <c r="G270" s="286"/>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v>0</v>
      </c>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78" t="s">
        <v>632</v>
      </c>
      <c r="C271" s="288"/>
      <c r="D271" s="291"/>
      <c r="E271" s="292"/>
      <c r="F271" s="293"/>
      <c r="G271" s="286"/>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t="s">
        <v>255</v>
      </c>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78" t="s">
        <v>656</v>
      </c>
      <c r="C272" s="288"/>
      <c r="D272" s="291"/>
      <c r="E272" s="292"/>
      <c r="F272" s="293"/>
      <c r="G272" s="286"/>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v>1</v>
      </c>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2">
        <v>17</v>
      </c>
      <c r="B273" s="220" t="s">
        <v>657</v>
      </c>
      <c r="C273" s="242" t="s">
        <v>650</v>
      </c>
      <c r="D273" s="223" t="s">
        <v>259</v>
      </c>
      <c r="E273" s="227">
        <v>2</v>
      </c>
      <c r="F273" s="233"/>
      <c r="G273" s="234">
        <f>ROUND(E273*F273,2)</f>
        <v>0</v>
      </c>
      <c r="H273" s="235" t="s">
        <v>635</v>
      </c>
      <c r="I273" s="255" t="s">
        <v>192</v>
      </c>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t="s">
        <v>261</v>
      </c>
      <c r="AF273" s="206"/>
      <c r="AG273" s="206"/>
      <c r="AH273" s="206"/>
      <c r="AI273" s="206"/>
      <c r="AJ273" s="206"/>
      <c r="AK273" s="206"/>
      <c r="AL273" s="206"/>
      <c r="AM273" s="206">
        <v>21</v>
      </c>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658</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471</v>
      </c>
      <c r="D275" s="225"/>
      <c r="E275" s="229">
        <v>2</v>
      </c>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78" t="s">
        <v>659</v>
      </c>
      <c r="C276" s="288"/>
      <c r="D276" s="291"/>
      <c r="E276" s="292"/>
      <c r="F276" s="293"/>
      <c r="G276" s="286"/>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v>0</v>
      </c>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78" t="s">
        <v>660</v>
      </c>
      <c r="C277" s="288"/>
      <c r="D277" s="291"/>
      <c r="E277" s="292"/>
      <c r="F277" s="293"/>
      <c r="G277" s="286"/>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t="s">
        <v>255</v>
      </c>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78" t="s">
        <v>661</v>
      </c>
      <c r="C278" s="288"/>
      <c r="D278" s="291"/>
      <c r="E278" s="292"/>
      <c r="F278" s="293"/>
      <c r="G278" s="286"/>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v>1</v>
      </c>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2">
        <v>18</v>
      </c>
      <c r="B279" s="220" t="s">
        <v>662</v>
      </c>
      <c r="C279" s="242" t="s">
        <v>663</v>
      </c>
      <c r="D279" s="223" t="s">
        <v>259</v>
      </c>
      <c r="E279" s="227">
        <v>2</v>
      </c>
      <c r="F279" s="233"/>
      <c r="G279" s="234">
        <f>ROUND(E279*F279,2)</f>
        <v>0</v>
      </c>
      <c r="H279" s="235" t="s">
        <v>635</v>
      </c>
      <c r="I279" s="255" t="s">
        <v>192</v>
      </c>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t="s">
        <v>261</v>
      </c>
      <c r="AF279" s="206"/>
      <c r="AG279" s="206"/>
      <c r="AH279" s="206"/>
      <c r="AI279" s="206"/>
      <c r="AJ279" s="206"/>
      <c r="AK279" s="206"/>
      <c r="AL279" s="206"/>
      <c r="AM279" s="206">
        <v>21</v>
      </c>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44" t="s">
        <v>664</v>
      </c>
      <c r="D280" s="225"/>
      <c r="E280" s="229"/>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44" t="s">
        <v>471</v>
      </c>
      <c r="D281" s="225"/>
      <c r="E281" s="229">
        <v>2</v>
      </c>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78" t="s">
        <v>665</v>
      </c>
      <c r="C282" s="288"/>
      <c r="D282" s="291"/>
      <c r="E282" s="292"/>
      <c r="F282" s="293"/>
      <c r="G282" s="286"/>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v>0</v>
      </c>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ht="20.5" outlineLevel="1" x14ac:dyDescent="0.25">
      <c r="A283" s="253"/>
      <c r="B283" s="278" t="s">
        <v>666</v>
      </c>
      <c r="C283" s="288"/>
      <c r="D283" s="291"/>
      <c r="E283" s="292"/>
      <c r="F283" s="293"/>
      <c r="G283" s="286"/>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t="s">
        <v>255</v>
      </c>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11" t="str">
        <f>B283</f>
        <v>kanalizační, obložením dna betonem C 25/30 z cementu portlandského nebo struskoportlandského, podkladní prstenec z prostého betonu C -/7,5 pod poklop do výšky 10 cm, dodávka a osazení poklopu litinového kruhového včetně rámu.</v>
      </c>
      <c r="BA283" s="206"/>
      <c r="BB283" s="206"/>
      <c r="BC283" s="206"/>
      <c r="BD283" s="206"/>
      <c r="BE283" s="206"/>
      <c r="BF283" s="206"/>
      <c r="BG283" s="206"/>
      <c r="BH283" s="206"/>
    </row>
    <row r="284" spans="1:60" outlineLevel="1" x14ac:dyDescent="0.25">
      <c r="A284" s="253"/>
      <c r="B284" s="278" t="s">
        <v>667</v>
      </c>
      <c r="C284" s="288"/>
      <c r="D284" s="291"/>
      <c r="E284" s="292"/>
      <c r="F284" s="293"/>
      <c r="G284" s="286"/>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v>1</v>
      </c>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2">
        <v>19</v>
      </c>
      <c r="B285" s="220" t="s">
        <v>668</v>
      </c>
      <c r="C285" s="242" t="s">
        <v>669</v>
      </c>
      <c r="D285" s="223" t="s">
        <v>259</v>
      </c>
      <c r="E285" s="227">
        <v>5</v>
      </c>
      <c r="F285" s="233"/>
      <c r="G285" s="234">
        <f>ROUND(E285*F285,2)</f>
        <v>0</v>
      </c>
      <c r="H285" s="235" t="s">
        <v>377</v>
      </c>
      <c r="I285" s="255" t="s">
        <v>192</v>
      </c>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t="s">
        <v>261</v>
      </c>
      <c r="AF285" s="206"/>
      <c r="AG285" s="206"/>
      <c r="AH285" s="206"/>
      <c r="AI285" s="206"/>
      <c r="AJ285" s="206"/>
      <c r="AK285" s="206"/>
      <c r="AL285" s="206"/>
      <c r="AM285" s="206">
        <v>21</v>
      </c>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3"/>
      <c r="B286" s="221"/>
      <c r="C286" s="244" t="s">
        <v>670</v>
      </c>
      <c r="D286" s="225"/>
      <c r="E286" s="229"/>
      <c r="F286" s="234"/>
      <c r="G286" s="234"/>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44" t="s">
        <v>671</v>
      </c>
      <c r="D287" s="225"/>
      <c r="E287" s="229"/>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672</v>
      </c>
      <c r="D288" s="225"/>
      <c r="E288" s="229"/>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21"/>
      <c r="C289" s="244" t="s">
        <v>673</v>
      </c>
      <c r="D289" s="225"/>
      <c r="E289" s="229">
        <v>3</v>
      </c>
      <c r="F289" s="234"/>
      <c r="G289" s="234"/>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3"/>
      <c r="B290" s="221"/>
      <c r="C290" s="244" t="s">
        <v>674</v>
      </c>
      <c r="D290" s="225"/>
      <c r="E290" s="229"/>
      <c r="F290" s="234"/>
      <c r="G290" s="234"/>
      <c r="H290" s="235"/>
      <c r="I290" s="255"/>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671</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471</v>
      </c>
      <c r="D292" s="225"/>
      <c r="E292" s="229">
        <v>2</v>
      </c>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78" t="s">
        <v>665</v>
      </c>
      <c r="C293" s="288"/>
      <c r="D293" s="291"/>
      <c r="E293" s="292"/>
      <c r="F293" s="293"/>
      <c r="G293" s="286"/>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v>0</v>
      </c>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ht="20.5" outlineLevel="1" x14ac:dyDescent="0.25">
      <c r="A294" s="253"/>
      <c r="B294" s="278" t="s">
        <v>666</v>
      </c>
      <c r="C294" s="288"/>
      <c r="D294" s="291"/>
      <c r="E294" s="292"/>
      <c r="F294" s="293"/>
      <c r="G294" s="286"/>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t="s">
        <v>255</v>
      </c>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11" t="str">
        <f>B294</f>
        <v>kanalizační, obložením dna betonem C 25/30 z cementu portlandského nebo struskoportlandského, podkladní prstenec z prostého betonu C -/7,5 pod poklop do výšky 10 cm, dodávka a osazení poklopu litinového kruhového včetně rámu.</v>
      </c>
      <c r="BA294" s="206"/>
      <c r="BB294" s="206"/>
      <c r="BC294" s="206"/>
      <c r="BD294" s="206"/>
      <c r="BE294" s="206"/>
      <c r="BF294" s="206"/>
      <c r="BG294" s="206"/>
      <c r="BH294" s="206"/>
    </row>
    <row r="295" spans="1:60" outlineLevel="1" x14ac:dyDescent="0.25">
      <c r="A295" s="253"/>
      <c r="B295" s="278" t="s">
        <v>667</v>
      </c>
      <c r="C295" s="288"/>
      <c r="D295" s="291"/>
      <c r="E295" s="292"/>
      <c r="F295" s="293"/>
      <c r="G295" s="286"/>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v>1</v>
      </c>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2">
        <v>20</v>
      </c>
      <c r="B296" s="220" t="s">
        <v>675</v>
      </c>
      <c r="C296" s="242" t="s">
        <v>676</v>
      </c>
      <c r="D296" s="223" t="s">
        <v>259</v>
      </c>
      <c r="E296" s="227">
        <v>1</v>
      </c>
      <c r="F296" s="233"/>
      <c r="G296" s="234">
        <f>ROUND(E296*F296,2)</f>
        <v>0</v>
      </c>
      <c r="H296" s="235" t="s">
        <v>377</v>
      </c>
      <c r="I296" s="255" t="s">
        <v>192</v>
      </c>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t="s">
        <v>261</v>
      </c>
      <c r="AF296" s="206"/>
      <c r="AG296" s="206"/>
      <c r="AH296" s="206"/>
      <c r="AI296" s="206"/>
      <c r="AJ296" s="206"/>
      <c r="AK296" s="206"/>
      <c r="AL296" s="206"/>
      <c r="AM296" s="206">
        <v>21</v>
      </c>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21"/>
      <c r="C297" s="244" t="s">
        <v>677</v>
      </c>
      <c r="D297" s="225"/>
      <c r="E297" s="229"/>
      <c r="F297" s="234"/>
      <c r="G297" s="234"/>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44" t="s">
        <v>671</v>
      </c>
      <c r="D298" s="225"/>
      <c r="E298" s="229"/>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672</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217</v>
      </c>
      <c r="D300" s="225"/>
      <c r="E300" s="229">
        <v>1</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ht="19.95" outlineLevel="1" x14ac:dyDescent="0.25">
      <c r="A301" s="252">
        <v>21</v>
      </c>
      <c r="B301" s="220" t="s">
        <v>678</v>
      </c>
      <c r="C301" s="242" t="s">
        <v>679</v>
      </c>
      <c r="D301" s="223" t="s">
        <v>259</v>
      </c>
      <c r="E301" s="227">
        <v>1</v>
      </c>
      <c r="F301" s="233"/>
      <c r="G301" s="234">
        <f>ROUND(E301*F301,2)</f>
        <v>0</v>
      </c>
      <c r="H301" s="235" t="s">
        <v>345</v>
      </c>
      <c r="I301" s="255" t="s">
        <v>192</v>
      </c>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t="s">
        <v>193</v>
      </c>
      <c r="AF301" s="206"/>
      <c r="AG301" s="206"/>
      <c r="AH301" s="206"/>
      <c r="AI301" s="206"/>
      <c r="AJ301" s="206"/>
      <c r="AK301" s="206"/>
      <c r="AL301" s="206"/>
      <c r="AM301" s="206">
        <v>21</v>
      </c>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21"/>
      <c r="C302" s="244" t="s">
        <v>592</v>
      </c>
      <c r="D302" s="225"/>
      <c r="E302" s="229"/>
      <c r="F302" s="234"/>
      <c r="G302" s="234"/>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44" t="s">
        <v>680</v>
      </c>
      <c r="D303" s="225"/>
      <c r="E303" s="229">
        <v>1</v>
      </c>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ht="19.95" outlineLevel="1" x14ac:dyDescent="0.25">
      <c r="A304" s="252">
        <v>22</v>
      </c>
      <c r="B304" s="220" t="s">
        <v>681</v>
      </c>
      <c r="C304" s="242" t="s">
        <v>682</v>
      </c>
      <c r="D304" s="223" t="s">
        <v>259</v>
      </c>
      <c r="E304" s="227">
        <v>2</v>
      </c>
      <c r="F304" s="233"/>
      <c r="G304" s="234">
        <f>ROUND(E304*F304,2)</f>
        <v>0</v>
      </c>
      <c r="H304" s="235" t="s">
        <v>345</v>
      </c>
      <c r="I304" s="255" t="s">
        <v>192</v>
      </c>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t="s">
        <v>193</v>
      </c>
      <c r="AF304" s="206"/>
      <c r="AG304" s="206"/>
      <c r="AH304" s="206"/>
      <c r="AI304" s="206"/>
      <c r="AJ304" s="206"/>
      <c r="AK304" s="206"/>
      <c r="AL304" s="206"/>
      <c r="AM304" s="206">
        <v>21</v>
      </c>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3"/>
      <c r="B305" s="221"/>
      <c r="C305" s="244" t="s">
        <v>592</v>
      </c>
      <c r="D305" s="225"/>
      <c r="E305" s="229"/>
      <c r="F305" s="234"/>
      <c r="G305" s="234"/>
      <c r="H305" s="235"/>
      <c r="I305" s="255"/>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683</v>
      </c>
      <c r="D306" s="225"/>
      <c r="E306" s="229">
        <v>2</v>
      </c>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ht="19.95" outlineLevel="1" x14ac:dyDescent="0.25">
      <c r="A307" s="252">
        <v>23</v>
      </c>
      <c r="B307" s="220" t="s">
        <v>684</v>
      </c>
      <c r="C307" s="242" t="s">
        <v>685</v>
      </c>
      <c r="D307" s="223" t="s">
        <v>259</v>
      </c>
      <c r="E307" s="227">
        <v>1</v>
      </c>
      <c r="F307" s="233"/>
      <c r="G307" s="234">
        <f>ROUND(E307*F307,2)</f>
        <v>0</v>
      </c>
      <c r="H307" s="235" t="s">
        <v>345</v>
      </c>
      <c r="I307" s="255" t="s">
        <v>192</v>
      </c>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193</v>
      </c>
      <c r="AF307" s="206"/>
      <c r="AG307" s="206"/>
      <c r="AH307" s="206"/>
      <c r="AI307" s="206"/>
      <c r="AJ307" s="206"/>
      <c r="AK307" s="206"/>
      <c r="AL307" s="206"/>
      <c r="AM307" s="206">
        <v>21</v>
      </c>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594</v>
      </c>
      <c r="D308" s="225"/>
      <c r="E308" s="229"/>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217</v>
      </c>
      <c r="D309" s="225"/>
      <c r="E309" s="229">
        <v>1</v>
      </c>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ht="19.95" outlineLevel="1" x14ac:dyDescent="0.25">
      <c r="A310" s="252">
        <v>24</v>
      </c>
      <c r="B310" s="220" t="s">
        <v>686</v>
      </c>
      <c r="C310" s="242" t="s">
        <v>687</v>
      </c>
      <c r="D310" s="223" t="s">
        <v>259</v>
      </c>
      <c r="E310" s="227">
        <v>20</v>
      </c>
      <c r="F310" s="233"/>
      <c r="G310" s="234">
        <f>ROUND(E310*F310,2)</f>
        <v>0</v>
      </c>
      <c r="H310" s="235" t="s">
        <v>345</v>
      </c>
      <c r="I310" s="255" t="s">
        <v>192</v>
      </c>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t="s">
        <v>193</v>
      </c>
      <c r="AF310" s="206"/>
      <c r="AG310" s="206"/>
      <c r="AH310" s="206"/>
      <c r="AI310" s="206"/>
      <c r="AJ310" s="206"/>
      <c r="AK310" s="206"/>
      <c r="AL310" s="206"/>
      <c r="AM310" s="206">
        <v>21</v>
      </c>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44" t="s">
        <v>594</v>
      </c>
      <c r="D311" s="225"/>
      <c r="E311" s="229"/>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89" t="s">
        <v>346</v>
      </c>
      <c r="D312" s="280"/>
      <c r="E312" s="282"/>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90" t="s">
        <v>571</v>
      </c>
      <c r="D313" s="280"/>
      <c r="E313" s="282">
        <v>101</v>
      </c>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89" t="s">
        <v>348</v>
      </c>
      <c r="D314" s="280"/>
      <c r="E314" s="282"/>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44" t="s">
        <v>688</v>
      </c>
      <c r="D315" s="225"/>
      <c r="E315" s="229">
        <v>20</v>
      </c>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ht="19.95" outlineLevel="1" x14ac:dyDescent="0.25">
      <c r="A316" s="252">
        <v>25</v>
      </c>
      <c r="B316" s="220" t="s">
        <v>689</v>
      </c>
      <c r="C316" s="242" t="s">
        <v>690</v>
      </c>
      <c r="D316" s="223" t="s">
        <v>259</v>
      </c>
      <c r="E316" s="227">
        <v>18</v>
      </c>
      <c r="F316" s="233"/>
      <c r="G316" s="234">
        <f>ROUND(E316*F316,2)</f>
        <v>0</v>
      </c>
      <c r="H316" s="235" t="s">
        <v>345</v>
      </c>
      <c r="I316" s="255" t="s">
        <v>192</v>
      </c>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t="s">
        <v>193</v>
      </c>
      <c r="AF316" s="206"/>
      <c r="AG316" s="206"/>
      <c r="AH316" s="206"/>
      <c r="AI316" s="206"/>
      <c r="AJ316" s="206"/>
      <c r="AK316" s="206"/>
      <c r="AL316" s="206"/>
      <c r="AM316" s="206">
        <v>21</v>
      </c>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596</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89" t="s">
        <v>346</v>
      </c>
      <c r="D318" s="280"/>
      <c r="E318" s="282"/>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3"/>
      <c r="B319" s="221"/>
      <c r="C319" s="290" t="s">
        <v>574</v>
      </c>
      <c r="D319" s="280"/>
      <c r="E319" s="282">
        <v>90</v>
      </c>
      <c r="F319" s="234"/>
      <c r="G319" s="234"/>
      <c r="H319" s="235"/>
      <c r="I319" s="255"/>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89" t="s">
        <v>348</v>
      </c>
      <c r="D320" s="280"/>
      <c r="E320" s="282"/>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691</v>
      </c>
      <c r="D321" s="225"/>
      <c r="E321" s="229">
        <v>18</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ht="19.95" outlineLevel="1" x14ac:dyDescent="0.25">
      <c r="A322" s="252">
        <v>26</v>
      </c>
      <c r="B322" s="220" t="s">
        <v>692</v>
      </c>
      <c r="C322" s="242" t="s">
        <v>693</v>
      </c>
      <c r="D322" s="223" t="s">
        <v>259</v>
      </c>
      <c r="E322" s="227">
        <v>2</v>
      </c>
      <c r="F322" s="233"/>
      <c r="G322" s="234">
        <f>ROUND(E322*F322,2)</f>
        <v>0</v>
      </c>
      <c r="H322" s="235" t="s">
        <v>345</v>
      </c>
      <c r="I322" s="255" t="s">
        <v>192</v>
      </c>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t="s">
        <v>193</v>
      </c>
      <c r="AF322" s="206"/>
      <c r="AG322" s="206"/>
      <c r="AH322" s="206"/>
      <c r="AI322" s="206"/>
      <c r="AJ322" s="206"/>
      <c r="AK322" s="206"/>
      <c r="AL322" s="206"/>
      <c r="AM322" s="206">
        <v>21</v>
      </c>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3"/>
      <c r="B323" s="221"/>
      <c r="C323" s="244" t="s">
        <v>658</v>
      </c>
      <c r="D323" s="225"/>
      <c r="E323" s="229"/>
      <c r="F323" s="234"/>
      <c r="G323" s="234"/>
      <c r="H323" s="235"/>
      <c r="I323" s="255"/>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44" t="s">
        <v>471</v>
      </c>
      <c r="D324" s="225"/>
      <c r="E324" s="229">
        <v>2</v>
      </c>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2">
        <v>27</v>
      </c>
      <c r="B325" s="220" t="s">
        <v>694</v>
      </c>
      <c r="C325" s="242" t="s">
        <v>695</v>
      </c>
      <c r="D325" s="223" t="s">
        <v>259</v>
      </c>
      <c r="E325" s="227">
        <v>2</v>
      </c>
      <c r="F325" s="233"/>
      <c r="G325" s="234">
        <f>ROUND(E325*F325,2)</f>
        <v>0</v>
      </c>
      <c r="H325" s="235"/>
      <c r="I325" s="255" t="s">
        <v>209</v>
      </c>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t="s">
        <v>193</v>
      </c>
      <c r="AF325" s="206"/>
      <c r="AG325" s="206"/>
      <c r="AH325" s="206"/>
      <c r="AI325" s="206"/>
      <c r="AJ325" s="206"/>
      <c r="AK325" s="206"/>
      <c r="AL325" s="206"/>
      <c r="AM325" s="206">
        <v>21</v>
      </c>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664</v>
      </c>
      <c r="D326" s="225"/>
      <c r="E326" s="229"/>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3"/>
      <c r="B327" s="221"/>
      <c r="C327" s="244" t="s">
        <v>471</v>
      </c>
      <c r="D327" s="225"/>
      <c r="E327" s="229">
        <v>2</v>
      </c>
      <c r="F327" s="234"/>
      <c r="G327" s="234"/>
      <c r="H327" s="235"/>
      <c r="I327" s="255"/>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2">
        <v>28</v>
      </c>
      <c r="B328" s="220" t="s">
        <v>696</v>
      </c>
      <c r="C328" s="242" t="s">
        <v>697</v>
      </c>
      <c r="D328" s="223" t="s">
        <v>259</v>
      </c>
      <c r="E328" s="227">
        <v>6</v>
      </c>
      <c r="F328" s="233"/>
      <c r="G328" s="234">
        <f>ROUND(E328*F328,2)</f>
        <v>0</v>
      </c>
      <c r="H328" s="235"/>
      <c r="I328" s="255" t="s">
        <v>209</v>
      </c>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t="s">
        <v>193</v>
      </c>
      <c r="AF328" s="206"/>
      <c r="AG328" s="206"/>
      <c r="AH328" s="206"/>
      <c r="AI328" s="206"/>
      <c r="AJ328" s="206"/>
      <c r="AK328" s="206"/>
      <c r="AL328" s="206"/>
      <c r="AM328" s="206">
        <v>21</v>
      </c>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44" t="s">
        <v>698</v>
      </c>
      <c r="D329" s="225"/>
      <c r="E329" s="229"/>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44" t="s">
        <v>699</v>
      </c>
      <c r="D330" s="225"/>
      <c r="E330" s="229">
        <v>4</v>
      </c>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700</v>
      </c>
      <c r="D331" s="225"/>
      <c r="E331" s="229"/>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471</v>
      </c>
      <c r="D332" s="225"/>
      <c r="E332" s="229">
        <v>2</v>
      </c>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x14ac:dyDescent="0.25">
      <c r="A333" s="251" t="s">
        <v>187</v>
      </c>
      <c r="B333" s="219" t="s">
        <v>153</v>
      </c>
      <c r="C333" s="241" t="s">
        <v>154</v>
      </c>
      <c r="D333" s="222"/>
      <c r="E333" s="226"/>
      <c r="F333" s="238">
        <f>SUM(G334:G343)</f>
        <v>0</v>
      </c>
      <c r="G333" s="239"/>
      <c r="H333" s="232"/>
      <c r="I333" s="254"/>
      <c r="AE333" t="s">
        <v>188</v>
      </c>
    </row>
    <row r="334" spans="1:60" outlineLevel="1" x14ac:dyDescent="0.25">
      <c r="A334" s="253"/>
      <c r="B334" s="277" t="s">
        <v>701</v>
      </c>
      <c r="C334" s="287"/>
      <c r="D334" s="279"/>
      <c r="E334" s="281"/>
      <c r="F334" s="284"/>
      <c r="G334" s="285"/>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v>0</v>
      </c>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ht="20.5" outlineLevel="1" x14ac:dyDescent="0.25">
      <c r="A335" s="253"/>
      <c r="B335" s="278" t="s">
        <v>702</v>
      </c>
      <c r="C335" s="288"/>
      <c r="D335" s="291"/>
      <c r="E335" s="292"/>
      <c r="F335" s="293"/>
      <c r="G335" s="286"/>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t="s">
        <v>255</v>
      </c>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11" t="str">
        <f>B335</f>
        <v>dlažba dna jímky z lomového kamene tl. 25 cm, do lože z cementové malty, vyplnění spár a vyspárování dlažby dna jímky cementovou maltou, zřízení bednění a jeho odstranění,</v>
      </c>
      <c r="BA335" s="206"/>
      <c r="BB335" s="206"/>
      <c r="BC335" s="206"/>
      <c r="BD335" s="206"/>
      <c r="BE335" s="206"/>
      <c r="BF335" s="206"/>
      <c r="BG335" s="206"/>
      <c r="BH335" s="206"/>
    </row>
    <row r="336" spans="1:60" outlineLevel="1" x14ac:dyDescent="0.25">
      <c r="A336" s="252">
        <v>29</v>
      </c>
      <c r="B336" s="220" t="s">
        <v>703</v>
      </c>
      <c r="C336" s="242" t="s">
        <v>704</v>
      </c>
      <c r="D336" s="223" t="s">
        <v>259</v>
      </c>
      <c r="E336" s="227">
        <v>2</v>
      </c>
      <c r="F336" s="233"/>
      <c r="G336" s="234">
        <f>ROUND(E336*F336,2)</f>
        <v>0</v>
      </c>
      <c r="H336" s="235" t="s">
        <v>394</v>
      </c>
      <c r="I336" s="255" t="s">
        <v>192</v>
      </c>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t="s">
        <v>261</v>
      </c>
      <c r="AF336" s="206"/>
      <c r="AG336" s="206"/>
      <c r="AH336" s="206"/>
      <c r="AI336" s="206"/>
      <c r="AJ336" s="206"/>
      <c r="AK336" s="206"/>
      <c r="AL336" s="206"/>
      <c r="AM336" s="206">
        <v>21</v>
      </c>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705</v>
      </c>
      <c r="D337" s="225"/>
      <c r="E337" s="229"/>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706</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471</v>
      </c>
      <c r="D339" s="225"/>
      <c r="E339" s="229">
        <v>2</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2">
        <v>30</v>
      </c>
      <c r="B340" s="220" t="s">
        <v>707</v>
      </c>
      <c r="C340" s="242" t="s">
        <v>708</v>
      </c>
      <c r="D340" s="223" t="s">
        <v>259</v>
      </c>
      <c r="E340" s="227">
        <v>1</v>
      </c>
      <c r="F340" s="233"/>
      <c r="G340" s="234">
        <f>ROUND(E340*F340,2)</f>
        <v>0</v>
      </c>
      <c r="H340" s="235"/>
      <c r="I340" s="255" t="s">
        <v>209</v>
      </c>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t="s">
        <v>193</v>
      </c>
      <c r="AF340" s="206"/>
      <c r="AG340" s="206"/>
      <c r="AH340" s="206"/>
      <c r="AI340" s="206"/>
      <c r="AJ340" s="206"/>
      <c r="AK340" s="206"/>
      <c r="AL340" s="206"/>
      <c r="AM340" s="206">
        <v>21</v>
      </c>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709</v>
      </c>
      <c r="D341" s="225"/>
      <c r="E341" s="229"/>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664</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217</v>
      </c>
      <c r="D343" s="225"/>
      <c r="E343" s="229">
        <v>1</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x14ac:dyDescent="0.25">
      <c r="A344" s="251" t="s">
        <v>187</v>
      </c>
      <c r="B344" s="219" t="s">
        <v>155</v>
      </c>
      <c r="C344" s="241" t="s">
        <v>156</v>
      </c>
      <c r="D344" s="222"/>
      <c r="E344" s="226"/>
      <c r="F344" s="238">
        <f>SUM(G345:G347)</f>
        <v>0</v>
      </c>
      <c r="G344" s="239"/>
      <c r="H344" s="232"/>
      <c r="I344" s="254"/>
      <c r="AE344" t="s">
        <v>188</v>
      </c>
    </row>
    <row r="345" spans="1:60" outlineLevel="1" x14ac:dyDescent="0.25">
      <c r="A345" s="253"/>
      <c r="B345" s="277" t="s">
        <v>710</v>
      </c>
      <c r="C345" s="287"/>
      <c r="D345" s="279"/>
      <c r="E345" s="281"/>
      <c r="F345" s="284"/>
      <c r="G345" s="285"/>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v>0</v>
      </c>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78" t="s">
        <v>711</v>
      </c>
      <c r="C346" s="288"/>
      <c r="D346" s="291"/>
      <c r="E346" s="292"/>
      <c r="F346" s="293"/>
      <c r="G346" s="286"/>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255</v>
      </c>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ht="13.3" outlineLevel="1" thickBot="1" x14ac:dyDescent="0.3">
      <c r="A347" s="298">
        <v>31</v>
      </c>
      <c r="B347" s="299" t="s">
        <v>712</v>
      </c>
      <c r="C347" s="294" t="s">
        <v>713</v>
      </c>
      <c r="D347" s="295" t="s">
        <v>493</v>
      </c>
      <c r="E347" s="300">
        <v>402.90877</v>
      </c>
      <c r="F347" s="297"/>
      <c r="G347" s="270">
        <f>ROUND(E347*F347,2)</f>
        <v>0</v>
      </c>
      <c r="H347" s="271" t="s">
        <v>635</v>
      </c>
      <c r="I347" s="272" t="s">
        <v>192</v>
      </c>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t="s">
        <v>261</v>
      </c>
      <c r="AF347" s="206"/>
      <c r="AG347" s="206"/>
      <c r="AH347" s="206"/>
      <c r="AI347" s="206"/>
      <c r="AJ347" s="206"/>
      <c r="AK347" s="206"/>
      <c r="AL347" s="206"/>
      <c r="AM347" s="206">
        <v>21</v>
      </c>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hidden="1" x14ac:dyDescent="0.25">
      <c r="A348" s="54"/>
      <c r="B348" s="61" t="s">
        <v>237</v>
      </c>
      <c r="C348" s="245" t="s">
        <v>237</v>
      </c>
      <c r="D348" s="209"/>
      <c r="E348" s="207"/>
      <c r="F348" s="207"/>
      <c r="G348" s="207"/>
      <c r="H348" s="207"/>
      <c r="I348" s="208"/>
    </row>
    <row r="349" spans="1:60" hidden="1" x14ac:dyDescent="0.25">
      <c r="A349" s="246"/>
      <c r="B349" s="247" t="s">
        <v>236</v>
      </c>
      <c r="C349" s="248"/>
      <c r="D349" s="249"/>
      <c r="E349" s="246"/>
      <c r="F349" s="246"/>
      <c r="G349" s="250">
        <f>F8+F198+F237+F258+F333+F344</f>
        <v>0</v>
      </c>
      <c r="H349" s="46"/>
      <c r="I349" s="46"/>
      <c r="AN349">
        <v>15</v>
      </c>
      <c r="AO349">
        <v>21</v>
      </c>
    </row>
    <row r="350" spans="1:60" x14ac:dyDescent="0.25">
      <c r="A350" s="46"/>
      <c r="B350" s="240"/>
      <c r="C350" s="240"/>
      <c r="D350" s="185"/>
      <c r="E350" s="46"/>
      <c r="F350" s="46"/>
      <c r="G350" s="46"/>
      <c r="H350" s="46"/>
      <c r="I350" s="46"/>
      <c r="AN350">
        <f>SUMIF(AM8:AM349,AN349,G8:G349)</f>
        <v>0</v>
      </c>
      <c r="AO350">
        <f>SUMIF(AM8:AM349,AO349,G8:G349)</f>
        <v>0</v>
      </c>
    </row>
    <row r="351" spans="1:60" x14ac:dyDescent="0.25">
      <c r="D351" s="183"/>
    </row>
    <row r="352" spans="1:60"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LwHdY7GWKw2GySvsJTm4E2FOEJz+cSQr95KAJJHwVWRL0wn/udisCuEGHTou3gePSEqoZpHclKzCrNDxbOaiyQ==" saltValue="YQ2JKbcoWrTYwm9YKoAZQQ==" spinCount="100000" sheet="1"/>
  <mergeCells count="48">
    <mergeCell ref="F333:G333"/>
    <mergeCell ref="B334:G334"/>
    <mergeCell ref="B335:G335"/>
    <mergeCell ref="F344:G344"/>
    <mergeCell ref="B345:G345"/>
    <mergeCell ref="B346:G346"/>
    <mergeCell ref="B282:G282"/>
    <mergeCell ref="B283:G283"/>
    <mergeCell ref="B284:G284"/>
    <mergeCell ref="B293:G293"/>
    <mergeCell ref="B294:G294"/>
    <mergeCell ref="B295:G295"/>
    <mergeCell ref="B270:G270"/>
    <mergeCell ref="B271:G271"/>
    <mergeCell ref="B272:G272"/>
    <mergeCell ref="B276:G276"/>
    <mergeCell ref="B277:G277"/>
    <mergeCell ref="B278:G278"/>
    <mergeCell ref="F237:G237"/>
    <mergeCell ref="B238:G238"/>
    <mergeCell ref="B239:G239"/>
    <mergeCell ref="F258:G258"/>
    <mergeCell ref="B259:G259"/>
    <mergeCell ref="B260:G260"/>
    <mergeCell ref="B160:G160"/>
    <mergeCell ref="F198:G198"/>
    <mergeCell ref="B199:G199"/>
    <mergeCell ref="B200:G200"/>
    <mergeCell ref="B218:G218"/>
    <mergeCell ref="B219:G219"/>
    <mergeCell ref="B112:G112"/>
    <mergeCell ref="B113:G113"/>
    <mergeCell ref="B114:G114"/>
    <mergeCell ref="B140:G140"/>
    <mergeCell ref="B141:G141"/>
    <mergeCell ref="B159:G159"/>
    <mergeCell ref="B28:G28"/>
    <mergeCell ref="B29:G29"/>
    <mergeCell ref="B38:G38"/>
    <mergeCell ref="B39:G39"/>
    <mergeCell ref="B85:G85"/>
    <mergeCell ref="B86:G86"/>
    <mergeCell ref="A1:G1"/>
    <mergeCell ref="C7:G7"/>
    <mergeCell ref="F8:G8"/>
    <mergeCell ref="B9:G9"/>
    <mergeCell ref="B10:G10"/>
    <mergeCell ref="B27:G27"/>
  </mergeCells>
  <pageMargins left="0.59055118110236204" right="0.39370078740157499"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59</v>
      </c>
      <c r="C3" s="214" t="s">
        <v>60</v>
      </c>
      <c r="D3" s="187"/>
      <c r="E3" s="186"/>
      <c r="F3" s="186"/>
      <c r="G3" s="189"/>
      <c r="AC3" s="8" t="s">
        <v>241</v>
      </c>
    </row>
    <row r="4" spans="1:60" ht="13.3" thickBot="1" x14ac:dyDescent="0.3">
      <c r="A4" s="196" t="s">
        <v>32</v>
      </c>
      <c r="B4" s="197" t="s">
        <v>561</v>
      </c>
      <c r="C4" s="215" t="s">
        <v>562</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SUM(G9:G259)</f>
        <v>0</v>
      </c>
      <c r="G8" s="231"/>
      <c r="H8" s="232"/>
      <c r="I8" s="254"/>
      <c r="AE8" t="s">
        <v>188</v>
      </c>
    </row>
    <row r="9" spans="1:60" outlineLevel="1" x14ac:dyDescent="0.25">
      <c r="A9" s="253"/>
      <c r="B9" s="277" t="s">
        <v>301</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302</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přehozením výkopku na přilehlém terénu na vzdálenost do 3 m od podélné osy rýhy nebo s naložením výkopku na dopravní prostředek.</v>
      </c>
      <c r="BA10" s="206"/>
      <c r="BB10" s="206"/>
      <c r="BC10" s="206"/>
      <c r="BD10" s="206"/>
      <c r="BE10" s="206"/>
      <c r="BF10" s="206"/>
      <c r="BG10" s="206"/>
      <c r="BH10" s="206"/>
    </row>
    <row r="11" spans="1:60" outlineLevel="1" x14ac:dyDescent="0.25">
      <c r="A11" s="252">
        <v>1</v>
      </c>
      <c r="B11" s="220" t="s">
        <v>714</v>
      </c>
      <c r="C11" s="242" t="s">
        <v>715</v>
      </c>
      <c r="D11" s="223" t="s">
        <v>251</v>
      </c>
      <c r="E11" s="227">
        <v>190.12979999999999</v>
      </c>
      <c r="F11" s="233"/>
      <c r="G11" s="234">
        <f>ROUND(E11*F11,2)</f>
        <v>0</v>
      </c>
      <c r="H11" s="235" t="s">
        <v>260</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261</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716</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89" t="s">
        <v>346</v>
      </c>
      <c r="D13" s="280"/>
      <c r="E13" s="282"/>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0" t="s">
        <v>717</v>
      </c>
      <c r="D14" s="280"/>
      <c r="E14" s="282">
        <v>238</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90" t="s">
        <v>718</v>
      </c>
      <c r="D15" s="280"/>
      <c r="E15" s="282">
        <v>121.5</v>
      </c>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90" t="s">
        <v>719</v>
      </c>
      <c r="D16" s="280"/>
      <c r="E16" s="282">
        <v>83</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21"/>
      <c r="C17" s="290" t="s">
        <v>720</v>
      </c>
      <c r="D17" s="280"/>
      <c r="E17" s="282">
        <v>194.5</v>
      </c>
      <c r="F17" s="234"/>
      <c r="G17" s="234"/>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89" t="s">
        <v>348</v>
      </c>
      <c r="D18" s="280"/>
      <c r="E18" s="282"/>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44" t="s">
        <v>721</v>
      </c>
      <c r="D19" s="225"/>
      <c r="E19" s="229">
        <v>63.7</v>
      </c>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722</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89" t="s">
        <v>346</v>
      </c>
      <c r="D21" s="280"/>
      <c r="E21" s="282"/>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90" t="s">
        <v>460</v>
      </c>
      <c r="D22" s="280"/>
      <c r="E22" s="282">
        <v>313.45999999999998</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89" t="s">
        <v>348</v>
      </c>
      <c r="D23" s="280"/>
      <c r="E23" s="282"/>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44" t="s">
        <v>723</v>
      </c>
      <c r="D24" s="225"/>
      <c r="E24" s="229">
        <v>56.42</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44" t="s">
        <v>567</v>
      </c>
      <c r="D25" s="225"/>
      <c r="E25" s="229"/>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89" t="s">
        <v>346</v>
      </c>
      <c r="D26" s="280"/>
      <c r="E26" s="282"/>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90" t="s">
        <v>724</v>
      </c>
      <c r="D27" s="280"/>
      <c r="E27" s="282">
        <v>160.6</v>
      </c>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89" t="s">
        <v>348</v>
      </c>
      <c r="D28" s="280"/>
      <c r="E28" s="282"/>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4" t="s">
        <v>725</v>
      </c>
      <c r="D29" s="225"/>
      <c r="E29" s="229">
        <v>32.119999999999997</v>
      </c>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44" t="s">
        <v>570</v>
      </c>
      <c r="D30" s="225"/>
      <c r="E30" s="229"/>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89" t="s">
        <v>346</v>
      </c>
      <c r="D31" s="280"/>
      <c r="E31" s="282"/>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90" t="s">
        <v>726</v>
      </c>
      <c r="D32" s="280"/>
      <c r="E32" s="282">
        <v>91.29</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89" t="s">
        <v>348</v>
      </c>
      <c r="D33" s="280"/>
      <c r="E33" s="282"/>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727</v>
      </c>
      <c r="D34" s="225"/>
      <c r="E34" s="229">
        <v>27.39</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728</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89" t="s">
        <v>346</v>
      </c>
      <c r="D36" s="280"/>
      <c r="E36" s="282"/>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90" t="s">
        <v>729</v>
      </c>
      <c r="D37" s="280"/>
      <c r="E37" s="282">
        <v>25</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89" t="s">
        <v>348</v>
      </c>
      <c r="D38" s="280"/>
      <c r="E38" s="282"/>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730</v>
      </c>
      <c r="D39" s="225"/>
      <c r="E39" s="229">
        <v>10.5</v>
      </c>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78" t="s">
        <v>576</v>
      </c>
      <c r="C40" s="288"/>
      <c r="D40" s="291"/>
      <c r="E40" s="292"/>
      <c r="F40" s="293"/>
      <c r="G40" s="286"/>
      <c r="H40" s="235"/>
      <c r="I40" s="255"/>
      <c r="J40" s="206"/>
      <c r="K40" s="206"/>
      <c r="L40" s="206"/>
      <c r="M40" s="206"/>
      <c r="N40" s="206"/>
      <c r="O40" s="206"/>
      <c r="P40" s="206"/>
      <c r="Q40" s="206"/>
      <c r="R40" s="206"/>
      <c r="S40" s="206"/>
      <c r="T40" s="206"/>
      <c r="U40" s="206"/>
      <c r="V40" s="206"/>
      <c r="W40" s="206"/>
      <c r="X40" s="206"/>
      <c r="Y40" s="206"/>
      <c r="Z40" s="206"/>
      <c r="AA40" s="206"/>
      <c r="AB40" s="206"/>
      <c r="AC40" s="206">
        <v>0</v>
      </c>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ht="20.5" outlineLevel="1" x14ac:dyDescent="0.25">
      <c r="A41" s="253"/>
      <c r="B41" s="278" t="s">
        <v>577</v>
      </c>
      <c r="C41" s="288"/>
      <c r="D41" s="291"/>
      <c r="E41" s="292"/>
      <c r="F41" s="293"/>
      <c r="G41" s="286"/>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t="s">
        <v>255</v>
      </c>
      <c r="AF41" s="206"/>
      <c r="AG41" s="206"/>
      <c r="AH41" s="206"/>
      <c r="AI41" s="206"/>
      <c r="AJ41" s="206"/>
      <c r="AK41" s="206"/>
      <c r="AL41" s="206"/>
      <c r="AM41" s="206"/>
      <c r="AN41" s="206"/>
      <c r="AO41" s="206"/>
      <c r="AP41" s="206"/>
      <c r="AQ41" s="206"/>
      <c r="AR41" s="206"/>
      <c r="AS41" s="206"/>
      <c r="AT41" s="206"/>
      <c r="AU41" s="206"/>
      <c r="AV41" s="206"/>
      <c r="AW41" s="206"/>
      <c r="AX41" s="206"/>
      <c r="AY41" s="206"/>
      <c r="AZ41" s="211" t="str">
        <f>B41</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41" s="206"/>
      <c r="BB41" s="206"/>
      <c r="BC41" s="206"/>
      <c r="BD41" s="206"/>
      <c r="BE41" s="206"/>
      <c r="BF41" s="206"/>
      <c r="BG41" s="206"/>
      <c r="BH41" s="206"/>
    </row>
    <row r="42" spans="1:60" outlineLevel="1" x14ac:dyDescent="0.25">
      <c r="A42" s="253"/>
      <c r="B42" s="278" t="s">
        <v>731</v>
      </c>
      <c r="C42" s="288"/>
      <c r="D42" s="291"/>
      <c r="E42" s="292"/>
      <c r="F42" s="293"/>
      <c r="G42" s="286"/>
      <c r="H42" s="235"/>
      <c r="I42" s="255"/>
      <c r="J42" s="206"/>
      <c r="K42" s="206"/>
      <c r="L42" s="206"/>
      <c r="M42" s="206"/>
      <c r="N42" s="206"/>
      <c r="O42" s="206"/>
      <c r="P42" s="206"/>
      <c r="Q42" s="206"/>
      <c r="R42" s="206"/>
      <c r="S42" s="206"/>
      <c r="T42" s="206"/>
      <c r="U42" s="206"/>
      <c r="V42" s="206"/>
      <c r="W42" s="206"/>
      <c r="X42" s="206"/>
      <c r="Y42" s="206"/>
      <c r="Z42" s="206"/>
      <c r="AA42" s="206"/>
      <c r="AB42" s="206"/>
      <c r="AC42" s="206">
        <v>1</v>
      </c>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2">
        <v>2</v>
      </c>
      <c r="B43" s="220" t="s">
        <v>732</v>
      </c>
      <c r="C43" s="242" t="s">
        <v>733</v>
      </c>
      <c r="D43" s="223" t="s">
        <v>251</v>
      </c>
      <c r="E43" s="227">
        <v>40.453499999999998</v>
      </c>
      <c r="F43" s="233"/>
      <c r="G43" s="234">
        <f>ROUND(E43*F43,2)</f>
        <v>0</v>
      </c>
      <c r="H43" s="235" t="s">
        <v>260</v>
      </c>
      <c r="I43" s="255" t="s">
        <v>192</v>
      </c>
      <c r="J43" s="206"/>
      <c r="K43" s="206"/>
      <c r="L43" s="206"/>
      <c r="M43" s="206"/>
      <c r="N43" s="206"/>
      <c r="O43" s="206"/>
      <c r="P43" s="206"/>
      <c r="Q43" s="206"/>
      <c r="R43" s="206"/>
      <c r="S43" s="206"/>
      <c r="T43" s="206"/>
      <c r="U43" s="206"/>
      <c r="V43" s="206"/>
      <c r="W43" s="206"/>
      <c r="X43" s="206"/>
      <c r="Y43" s="206"/>
      <c r="Z43" s="206"/>
      <c r="AA43" s="206"/>
      <c r="AB43" s="206"/>
      <c r="AC43" s="206"/>
      <c r="AD43" s="206"/>
      <c r="AE43" s="206" t="s">
        <v>261</v>
      </c>
      <c r="AF43" s="206"/>
      <c r="AG43" s="206"/>
      <c r="AH43" s="206"/>
      <c r="AI43" s="206"/>
      <c r="AJ43" s="206"/>
      <c r="AK43" s="206"/>
      <c r="AL43" s="206"/>
      <c r="AM43" s="206">
        <v>21</v>
      </c>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734</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44" t="s">
        <v>735</v>
      </c>
      <c r="D45" s="225"/>
      <c r="E45" s="229"/>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44" t="s">
        <v>736</v>
      </c>
      <c r="D46" s="225"/>
      <c r="E46" s="229">
        <v>0.86</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737</v>
      </c>
      <c r="D47" s="225"/>
      <c r="E47" s="229"/>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738</v>
      </c>
      <c r="D48" s="225"/>
      <c r="E48" s="229">
        <v>3.38</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739</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740</v>
      </c>
      <c r="D50" s="225"/>
      <c r="E50" s="229">
        <v>36.22</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78" t="s">
        <v>308</v>
      </c>
      <c r="C51" s="288"/>
      <c r="D51" s="291"/>
      <c r="E51" s="292"/>
      <c r="F51" s="293"/>
      <c r="G51" s="286"/>
      <c r="H51" s="235"/>
      <c r="I51" s="255"/>
      <c r="J51" s="206"/>
      <c r="K51" s="206"/>
      <c r="L51" s="206"/>
      <c r="M51" s="206"/>
      <c r="N51" s="206"/>
      <c r="O51" s="206"/>
      <c r="P51" s="206"/>
      <c r="Q51" s="206"/>
      <c r="R51" s="206"/>
      <c r="S51" s="206"/>
      <c r="T51" s="206"/>
      <c r="U51" s="206"/>
      <c r="V51" s="206"/>
      <c r="W51" s="206"/>
      <c r="X51" s="206"/>
      <c r="Y51" s="206"/>
      <c r="Z51" s="206"/>
      <c r="AA51" s="206"/>
      <c r="AB51" s="206"/>
      <c r="AC51" s="206">
        <v>0</v>
      </c>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78" t="s">
        <v>309</v>
      </c>
      <c r="C52" s="288"/>
      <c r="D52" s="291"/>
      <c r="E52" s="292"/>
      <c r="F52" s="293"/>
      <c r="G52" s="286"/>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t="s">
        <v>255</v>
      </c>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2">
        <v>3</v>
      </c>
      <c r="B53" s="220" t="s">
        <v>312</v>
      </c>
      <c r="C53" s="242" t="s">
        <v>313</v>
      </c>
      <c r="D53" s="223" t="s">
        <v>251</v>
      </c>
      <c r="E53" s="227">
        <v>249.8784</v>
      </c>
      <c r="F53" s="233"/>
      <c r="G53" s="234">
        <f>ROUND(E53*F53,2)</f>
        <v>0</v>
      </c>
      <c r="H53" s="235" t="s">
        <v>260</v>
      </c>
      <c r="I53" s="255" t="s">
        <v>192</v>
      </c>
      <c r="J53" s="206"/>
      <c r="K53" s="206"/>
      <c r="L53" s="206"/>
      <c r="M53" s="206"/>
      <c r="N53" s="206"/>
      <c r="O53" s="206"/>
      <c r="P53" s="206"/>
      <c r="Q53" s="206"/>
      <c r="R53" s="206"/>
      <c r="S53" s="206"/>
      <c r="T53" s="206"/>
      <c r="U53" s="206"/>
      <c r="V53" s="206"/>
      <c r="W53" s="206"/>
      <c r="X53" s="206"/>
      <c r="Y53" s="206"/>
      <c r="Z53" s="206"/>
      <c r="AA53" s="206"/>
      <c r="AB53" s="206"/>
      <c r="AC53" s="206"/>
      <c r="AD53" s="206"/>
      <c r="AE53" s="206" t="s">
        <v>261</v>
      </c>
      <c r="AF53" s="206"/>
      <c r="AG53" s="206"/>
      <c r="AH53" s="206"/>
      <c r="AI53" s="206"/>
      <c r="AJ53" s="206"/>
      <c r="AK53" s="206"/>
      <c r="AL53" s="206"/>
      <c r="AM53" s="206">
        <v>21</v>
      </c>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716</v>
      </c>
      <c r="D54" s="225"/>
      <c r="E54" s="229"/>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89" t="s">
        <v>346</v>
      </c>
      <c r="D55" s="280"/>
      <c r="E55" s="282"/>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90" t="s">
        <v>717</v>
      </c>
      <c r="D56" s="280"/>
      <c r="E56" s="282">
        <v>238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90" t="s">
        <v>718</v>
      </c>
      <c r="D57" s="280"/>
      <c r="E57" s="282">
        <v>121.5</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90" t="s">
        <v>719</v>
      </c>
      <c r="D58" s="280"/>
      <c r="E58" s="282">
        <v>83</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90" t="s">
        <v>720</v>
      </c>
      <c r="D59" s="280"/>
      <c r="E59" s="282">
        <v>194.5</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89" t="s">
        <v>348</v>
      </c>
      <c r="D60" s="280"/>
      <c r="E60" s="282"/>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721</v>
      </c>
      <c r="D61" s="225"/>
      <c r="E61" s="229">
        <v>63.7</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44" t="s">
        <v>722</v>
      </c>
      <c r="D62" s="225"/>
      <c r="E62" s="229"/>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89" t="s">
        <v>346</v>
      </c>
      <c r="D63" s="280"/>
      <c r="E63" s="282"/>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90" t="s">
        <v>460</v>
      </c>
      <c r="D64" s="280"/>
      <c r="E64" s="282">
        <v>313.45999999999998</v>
      </c>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89" t="s">
        <v>348</v>
      </c>
      <c r="D65" s="280"/>
      <c r="E65" s="282"/>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723</v>
      </c>
      <c r="D66" s="225"/>
      <c r="E66" s="229">
        <v>56.42</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567</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89" t="s">
        <v>346</v>
      </c>
      <c r="D68" s="280"/>
      <c r="E68" s="282"/>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90" t="s">
        <v>724</v>
      </c>
      <c r="D69" s="280"/>
      <c r="E69" s="282">
        <v>160.6</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89" t="s">
        <v>348</v>
      </c>
      <c r="D70" s="280"/>
      <c r="E70" s="282"/>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725</v>
      </c>
      <c r="D71" s="225"/>
      <c r="E71" s="229">
        <v>32.119999999999997</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44" t="s">
        <v>570</v>
      </c>
      <c r="D72" s="225"/>
      <c r="E72" s="229"/>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89" t="s">
        <v>346</v>
      </c>
      <c r="D73" s="280"/>
      <c r="E73" s="282"/>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90" t="s">
        <v>726</v>
      </c>
      <c r="D74" s="280"/>
      <c r="E74" s="282">
        <v>91.29</v>
      </c>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89" t="s">
        <v>348</v>
      </c>
      <c r="D75" s="280"/>
      <c r="E75" s="282"/>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727</v>
      </c>
      <c r="D76" s="225"/>
      <c r="E76" s="229">
        <v>27.39</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728</v>
      </c>
      <c r="D77" s="225"/>
      <c r="E77" s="229"/>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89" t="s">
        <v>346</v>
      </c>
      <c r="D78" s="280"/>
      <c r="E78" s="282"/>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90" t="s">
        <v>729</v>
      </c>
      <c r="D79" s="280"/>
      <c r="E79" s="282">
        <v>25</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89" t="s">
        <v>348</v>
      </c>
      <c r="D80" s="280"/>
      <c r="E80" s="282"/>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730</v>
      </c>
      <c r="D81" s="225"/>
      <c r="E81" s="229">
        <v>10.5</v>
      </c>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734</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735</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736</v>
      </c>
      <c r="D84" s="225"/>
      <c r="E84" s="229">
        <v>0.86</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44" t="s">
        <v>737</v>
      </c>
      <c r="D85" s="225"/>
      <c r="E85" s="229"/>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44" t="s">
        <v>738</v>
      </c>
      <c r="D86" s="225"/>
      <c r="E86" s="229">
        <v>3.38</v>
      </c>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44" t="s">
        <v>739</v>
      </c>
      <c r="D87" s="225"/>
      <c r="E87" s="229"/>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740</v>
      </c>
      <c r="D88" s="225"/>
      <c r="E88" s="229">
        <v>36.22</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741</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742</v>
      </c>
      <c r="D90" s="225"/>
      <c r="E90" s="229"/>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44" t="s">
        <v>740</v>
      </c>
      <c r="D91" s="225"/>
      <c r="E91" s="229">
        <v>36.22</v>
      </c>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743</v>
      </c>
      <c r="D92" s="225"/>
      <c r="E92" s="229">
        <v>-16.93</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78" t="s">
        <v>324</v>
      </c>
      <c r="C93" s="288"/>
      <c r="D93" s="291"/>
      <c r="E93" s="292"/>
      <c r="F93" s="293"/>
      <c r="G93" s="286"/>
      <c r="H93" s="235"/>
      <c r="I93" s="255"/>
      <c r="J93" s="206"/>
      <c r="K93" s="206"/>
      <c r="L93" s="206"/>
      <c r="M93" s="206"/>
      <c r="N93" s="206"/>
      <c r="O93" s="206"/>
      <c r="P93" s="206"/>
      <c r="Q93" s="206"/>
      <c r="R93" s="206"/>
      <c r="S93" s="206"/>
      <c r="T93" s="206"/>
      <c r="U93" s="206"/>
      <c r="V93" s="206"/>
      <c r="W93" s="206"/>
      <c r="X93" s="206"/>
      <c r="Y93" s="206"/>
      <c r="Z93" s="206"/>
      <c r="AA93" s="206"/>
      <c r="AB93" s="206"/>
      <c r="AC93" s="206">
        <v>0</v>
      </c>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78" t="s">
        <v>325</v>
      </c>
      <c r="C94" s="288"/>
      <c r="D94" s="291"/>
      <c r="E94" s="292"/>
      <c r="F94" s="293"/>
      <c r="G94" s="286"/>
      <c r="H94" s="235"/>
      <c r="I94" s="255"/>
      <c r="J94" s="206"/>
      <c r="K94" s="206"/>
      <c r="L94" s="206"/>
      <c r="M94" s="206"/>
      <c r="N94" s="206"/>
      <c r="O94" s="206"/>
      <c r="P94" s="206"/>
      <c r="Q94" s="206"/>
      <c r="R94" s="206"/>
      <c r="S94" s="206"/>
      <c r="T94" s="206"/>
      <c r="U94" s="206"/>
      <c r="V94" s="206"/>
      <c r="W94" s="206"/>
      <c r="X94" s="206"/>
      <c r="Y94" s="206"/>
      <c r="Z94" s="206"/>
      <c r="AA94" s="206"/>
      <c r="AB94" s="206"/>
      <c r="AC94" s="206">
        <v>1</v>
      </c>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4</v>
      </c>
      <c r="B95" s="220" t="s">
        <v>328</v>
      </c>
      <c r="C95" s="242" t="s">
        <v>329</v>
      </c>
      <c r="D95" s="223" t="s">
        <v>251</v>
      </c>
      <c r="E95" s="227">
        <v>249.8784</v>
      </c>
      <c r="F95" s="233"/>
      <c r="G95" s="234">
        <f>ROUND(E95*F95,2)</f>
        <v>0</v>
      </c>
      <c r="H95" s="235" t="s">
        <v>260</v>
      </c>
      <c r="I95" s="255" t="s">
        <v>192</v>
      </c>
      <c r="J95" s="206"/>
      <c r="K95" s="206"/>
      <c r="L95" s="206"/>
      <c r="M95" s="206"/>
      <c r="N95" s="206"/>
      <c r="O95" s="206"/>
      <c r="P95" s="206"/>
      <c r="Q95" s="206"/>
      <c r="R95" s="206"/>
      <c r="S95" s="206"/>
      <c r="T95" s="206"/>
      <c r="U95" s="206"/>
      <c r="V95" s="206"/>
      <c r="W95" s="206"/>
      <c r="X95" s="206"/>
      <c r="Y95" s="206"/>
      <c r="Z95" s="206"/>
      <c r="AA95" s="206"/>
      <c r="AB95" s="206"/>
      <c r="AC95" s="206"/>
      <c r="AD95" s="206"/>
      <c r="AE95" s="206" t="s">
        <v>261</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716</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89" t="s">
        <v>346</v>
      </c>
      <c r="D97" s="280"/>
      <c r="E97" s="282"/>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90" t="s">
        <v>717</v>
      </c>
      <c r="D98" s="280"/>
      <c r="E98" s="282">
        <v>238</v>
      </c>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90" t="s">
        <v>718</v>
      </c>
      <c r="D99" s="280"/>
      <c r="E99" s="282">
        <v>121.5</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90" t="s">
        <v>719</v>
      </c>
      <c r="D100" s="280"/>
      <c r="E100" s="282">
        <v>83</v>
      </c>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90" t="s">
        <v>720</v>
      </c>
      <c r="D101" s="280"/>
      <c r="E101" s="282">
        <v>194.5</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89" t="s">
        <v>348</v>
      </c>
      <c r="D102" s="280"/>
      <c r="E102" s="282"/>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721</v>
      </c>
      <c r="D103" s="225"/>
      <c r="E103" s="229">
        <v>63.7</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722</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89" t="s">
        <v>346</v>
      </c>
      <c r="D105" s="280"/>
      <c r="E105" s="282"/>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90" t="s">
        <v>460</v>
      </c>
      <c r="D106" s="280"/>
      <c r="E106" s="282">
        <v>313.45999999999998</v>
      </c>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89" t="s">
        <v>348</v>
      </c>
      <c r="D107" s="280"/>
      <c r="E107" s="282"/>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723</v>
      </c>
      <c r="D108" s="225"/>
      <c r="E108" s="229">
        <v>56.42</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567</v>
      </c>
      <c r="D109" s="225"/>
      <c r="E109" s="229"/>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89" t="s">
        <v>346</v>
      </c>
      <c r="D110" s="280"/>
      <c r="E110" s="282"/>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90" t="s">
        <v>724</v>
      </c>
      <c r="D111" s="280"/>
      <c r="E111" s="282">
        <v>160.6</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89" t="s">
        <v>348</v>
      </c>
      <c r="D112" s="280"/>
      <c r="E112" s="282"/>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725</v>
      </c>
      <c r="D113" s="225"/>
      <c r="E113" s="229">
        <v>32.119999999999997</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570</v>
      </c>
      <c r="D114" s="225"/>
      <c r="E114" s="229"/>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89" t="s">
        <v>346</v>
      </c>
      <c r="D115" s="280"/>
      <c r="E115" s="282"/>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90" t="s">
        <v>726</v>
      </c>
      <c r="D116" s="280"/>
      <c r="E116" s="282">
        <v>91.29</v>
      </c>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89" t="s">
        <v>348</v>
      </c>
      <c r="D117" s="280"/>
      <c r="E117" s="282"/>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44" t="s">
        <v>727</v>
      </c>
      <c r="D118" s="225"/>
      <c r="E118" s="229">
        <v>27.39</v>
      </c>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728</v>
      </c>
      <c r="D119" s="225"/>
      <c r="E119" s="229"/>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89" t="s">
        <v>346</v>
      </c>
      <c r="D120" s="280"/>
      <c r="E120" s="282"/>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90" t="s">
        <v>729</v>
      </c>
      <c r="D121" s="280"/>
      <c r="E121" s="282">
        <v>25</v>
      </c>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89" t="s">
        <v>348</v>
      </c>
      <c r="D122" s="280"/>
      <c r="E122" s="282"/>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730</v>
      </c>
      <c r="D123" s="225"/>
      <c r="E123" s="229">
        <v>10.5</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44" t="s">
        <v>734</v>
      </c>
      <c r="D124" s="225"/>
      <c r="E124" s="229"/>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735</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736</v>
      </c>
      <c r="D126" s="225"/>
      <c r="E126" s="229">
        <v>0.86</v>
      </c>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737</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738</v>
      </c>
      <c r="D128" s="225"/>
      <c r="E128" s="229">
        <v>3.38</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739</v>
      </c>
      <c r="D129" s="225"/>
      <c r="E129" s="229"/>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740</v>
      </c>
      <c r="D130" s="225"/>
      <c r="E130" s="229">
        <v>36.22</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741</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742</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740</v>
      </c>
      <c r="D133" s="225"/>
      <c r="E133" s="229">
        <v>36.22</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743</v>
      </c>
      <c r="D134" s="225"/>
      <c r="E134" s="229">
        <v>-16.93</v>
      </c>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78" t="s">
        <v>330</v>
      </c>
      <c r="C135" s="288"/>
      <c r="D135" s="291"/>
      <c r="E135" s="292"/>
      <c r="F135" s="293"/>
      <c r="G135" s="286"/>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v>0</v>
      </c>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78" t="s">
        <v>331</v>
      </c>
      <c r="C136" s="288"/>
      <c r="D136" s="291"/>
      <c r="E136" s="292"/>
      <c r="F136" s="293"/>
      <c r="G136" s="286"/>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t="s">
        <v>255</v>
      </c>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78" t="s">
        <v>332</v>
      </c>
      <c r="C137" s="288"/>
      <c r="D137" s="291"/>
      <c r="E137" s="292"/>
      <c r="F137" s="293"/>
      <c r="G137" s="286"/>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v>1</v>
      </c>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2">
        <v>5</v>
      </c>
      <c r="B138" s="220" t="s">
        <v>333</v>
      </c>
      <c r="C138" s="242" t="s">
        <v>334</v>
      </c>
      <c r="D138" s="223" t="s">
        <v>251</v>
      </c>
      <c r="E138" s="227">
        <v>230.58330000000001</v>
      </c>
      <c r="F138" s="233"/>
      <c r="G138" s="234">
        <f>ROUND(E138*F138,2)</f>
        <v>0</v>
      </c>
      <c r="H138" s="235" t="s">
        <v>260</v>
      </c>
      <c r="I138" s="255" t="s">
        <v>192</v>
      </c>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t="s">
        <v>261</v>
      </c>
      <c r="AF138" s="206"/>
      <c r="AG138" s="206"/>
      <c r="AH138" s="206"/>
      <c r="AI138" s="206"/>
      <c r="AJ138" s="206"/>
      <c r="AK138" s="206"/>
      <c r="AL138" s="206"/>
      <c r="AM138" s="206">
        <v>21</v>
      </c>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716</v>
      </c>
      <c r="D139" s="225"/>
      <c r="E139" s="229"/>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89" t="s">
        <v>346</v>
      </c>
      <c r="D140" s="280"/>
      <c r="E140" s="282"/>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90" t="s">
        <v>717</v>
      </c>
      <c r="D141" s="280"/>
      <c r="E141" s="282">
        <v>238</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90" t="s">
        <v>718</v>
      </c>
      <c r="D142" s="280"/>
      <c r="E142" s="282">
        <v>121.5</v>
      </c>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90" t="s">
        <v>719</v>
      </c>
      <c r="D143" s="280"/>
      <c r="E143" s="282">
        <v>83</v>
      </c>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90" t="s">
        <v>720</v>
      </c>
      <c r="D144" s="280"/>
      <c r="E144" s="282">
        <v>194.5</v>
      </c>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89" t="s">
        <v>348</v>
      </c>
      <c r="D145" s="280"/>
      <c r="E145" s="282"/>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44" t="s">
        <v>721</v>
      </c>
      <c r="D146" s="225"/>
      <c r="E146" s="229">
        <v>63.7</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722</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89" t="s">
        <v>346</v>
      </c>
      <c r="D148" s="280"/>
      <c r="E148" s="282"/>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90" t="s">
        <v>460</v>
      </c>
      <c r="D149" s="280"/>
      <c r="E149" s="282">
        <v>313.45999999999998</v>
      </c>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89" t="s">
        <v>348</v>
      </c>
      <c r="D150" s="280"/>
      <c r="E150" s="282"/>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723</v>
      </c>
      <c r="D151" s="225"/>
      <c r="E151" s="229">
        <v>56.42</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567</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89" t="s">
        <v>346</v>
      </c>
      <c r="D153" s="280"/>
      <c r="E153" s="282"/>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90" t="s">
        <v>724</v>
      </c>
      <c r="D154" s="280"/>
      <c r="E154" s="282">
        <v>160.6</v>
      </c>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89" t="s">
        <v>348</v>
      </c>
      <c r="D155" s="280"/>
      <c r="E155" s="282"/>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725</v>
      </c>
      <c r="D156" s="225"/>
      <c r="E156" s="229">
        <v>32.119999999999997</v>
      </c>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570</v>
      </c>
      <c r="D157" s="225"/>
      <c r="E157" s="229"/>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89" t="s">
        <v>346</v>
      </c>
      <c r="D158" s="280"/>
      <c r="E158" s="282"/>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90" t="s">
        <v>726</v>
      </c>
      <c r="D159" s="280"/>
      <c r="E159" s="282">
        <v>91.29</v>
      </c>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21"/>
      <c r="C160" s="289" t="s">
        <v>348</v>
      </c>
      <c r="D160" s="280"/>
      <c r="E160" s="282"/>
      <c r="F160" s="234"/>
      <c r="G160" s="234"/>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outlineLevel="1" x14ac:dyDescent="0.25">
      <c r="A161" s="253"/>
      <c r="B161" s="221"/>
      <c r="C161" s="244" t="s">
        <v>727</v>
      </c>
      <c r="D161" s="225"/>
      <c r="E161" s="229">
        <v>27.39</v>
      </c>
      <c r="F161" s="234"/>
      <c r="G161" s="234"/>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728</v>
      </c>
      <c r="D162" s="225"/>
      <c r="E162" s="229"/>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89" t="s">
        <v>346</v>
      </c>
      <c r="D163" s="280"/>
      <c r="E163" s="282"/>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90" t="s">
        <v>729</v>
      </c>
      <c r="D164" s="280"/>
      <c r="E164" s="282">
        <v>25</v>
      </c>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89" t="s">
        <v>348</v>
      </c>
      <c r="D165" s="280"/>
      <c r="E165" s="282"/>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44" t="s">
        <v>730</v>
      </c>
      <c r="D166" s="225"/>
      <c r="E166" s="229">
        <v>10.5</v>
      </c>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734</v>
      </c>
      <c r="D167" s="225"/>
      <c r="E167" s="229"/>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735</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736</v>
      </c>
      <c r="D169" s="225"/>
      <c r="E169" s="229">
        <v>0.86</v>
      </c>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737</v>
      </c>
      <c r="D170" s="225"/>
      <c r="E170" s="229"/>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738</v>
      </c>
      <c r="D171" s="225"/>
      <c r="E171" s="229">
        <v>3.38</v>
      </c>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739</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740</v>
      </c>
      <c r="D173" s="225"/>
      <c r="E173" s="229">
        <v>36.22</v>
      </c>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78" t="s">
        <v>606</v>
      </c>
      <c r="C174" s="288"/>
      <c r="D174" s="291"/>
      <c r="E174" s="292"/>
      <c r="F174" s="293"/>
      <c r="G174" s="286"/>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v>0</v>
      </c>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ht="20.5" outlineLevel="1" x14ac:dyDescent="0.25">
      <c r="A175" s="253"/>
      <c r="B175" s="278" t="s">
        <v>607</v>
      </c>
      <c r="C175" s="288"/>
      <c r="D175" s="291"/>
      <c r="E175" s="292"/>
      <c r="F175" s="293"/>
      <c r="G175" s="286"/>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t="s">
        <v>255</v>
      </c>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11" t="str">
        <f>B175</f>
        <v>sypaninou z vhodných hornin tř. 1 - 4 nebo materiálem připraveným podél výkopu ve vzdálenosti do 3 m od jeho kraje, pro jakoukoliv hloubku výkopu a jakoukoliv míru zhutnění,</v>
      </c>
      <c r="BA175" s="206"/>
      <c r="BB175" s="206"/>
      <c r="BC175" s="206"/>
      <c r="BD175" s="206"/>
      <c r="BE175" s="206"/>
      <c r="BF175" s="206"/>
      <c r="BG175" s="206"/>
      <c r="BH175" s="206"/>
    </row>
    <row r="176" spans="1:60" outlineLevel="1" x14ac:dyDescent="0.25">
      <c r="A176" s="252">
        <v>6</v>
      </c>
      <c r="B176" s="220" t="s">
        <v>608</v>
      </c>
      <c r="C176" s="242" t="s">
        <v>338</v>
      </c>
      <c r="D176" s="223" t="s">
        <v>251</v>
      </c>
      <c r="E176" s="227">
        <v>198.5461</v>
      </c>
      <c r="F176" s="233"/>
      <c r="G176" s="234">
        <f>ROUND(E176*F176,2)</f>
        <v>0</v>
      </c>
      <c r="H176" s="235" t="s">
        <v>260</v>
      </c>
      <c r="I176" s="255" t="s">
        <v>192</v>
      </c>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t="s">
        <v>261</v>
      </c>
      <c r="AF176" s="206"/>
      <c r="AG176" s="206"/>
      <c r="AH176" s="206"/>
      <c r="AI176" s="206"/>
      <c r="AJ176" s="206"/>
      <c r="AK176" s="206"/>
      <c r="AL176" s="206"/>
      <c r="AM176" s="206">
        <v>21</v>
      </c>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742</v>
      </c>
      <c r="D177" s="225"/>
      <c r="E177" s="229"/>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21"/>
      <c r="C178" s="244" t="s">
        <v>740</v>
      </c>
      <c r="D178" s="225"/>
      <c r="E178" s="229">
        <v>36.22</v>
      </c>
      <c r="F178" s="234"/>
      <c r="G178" s="234"/>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21"/>
      <c r="C179" s="244" t="s">
        <v>743</v>
      </c>
      <c r="D179" s="225"/>
      <c r="E179" s="229">
        <v>-16.93</v>
      </c>
      <c r="F179" s="234"/>
      <c r="G179" s="234"/>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744</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89" t="s">
        <v>346</v>
      </c>
      <c r="D181" s="280"/>
      <c r="E181" s="282"/>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90" t="s">
        <v>717</v>
      </c>
      <c r="D182" s="280"/>
      <c r="E182" s="282">
        <v>238</v>
      </c>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90" t="s">
        <v>718</v>
      </c>
      <c r="D183" s="280"/>
      <c r="E183" s="282">
        <v>121.5</v>
      </c>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90" t="s">
        <v>719</v>
      </c>
      <c r="D184" s="280"/>
      <c r="E184" s="282">
        <v>83</v>
      </c>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90" t="s">
        <v>720</v>
      </c>
      <c r="D185" s="280"/>
      <c r="E185" s="282">
        <v>194.5</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89" t="s">
        <v>348</v>
      </c>
      <c r="D186" s="280"/>
      <c r="E186" s="282"/>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745</v>
      </c>
      <c r="D187" s="225"/>
      <c r="E187" s="229">
        <v>50.96</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746</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89" t="s">
        <v>346</v>
      </c>
      <c r="D189" s="280"/>
      <c r="E189" s="282"/>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90" t="s">
        <v>460</v>
      </c>
      <c r="D190" s="280"/>
      <c r="E190" s="282">
        <v>313.45999999999998</v>
      </c>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89" t="s">
        <v>348</v>
      </c>
      <c r="D191" s="280"/>
      <c r="E191" s="282"/>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747</v>
      </c>
      <c r="D192" s="225"/>
      <c r="E192" s="229">
        <v>35.26</v>
      </c>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592</v>
      </c>
      <c r="D193" s="225"/>
      <c r="E193" s="229"/>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89" t="s">
        <v>346</v>
      </c>
      <c r="D194" s="280"/>
      <c r="E194" s="282"/>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90" t="s">
        <v>724</v>
      </c>
      <c r="D195" s="280"/>
      <c r="E195" s="282">
        <v>160.6</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89" t="s">
        <v>348</v>
      </c>
      <c r="D196" s="280"/>
      <c r="E196" s="282"/>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748</v>
      </c>
      <c r="D197" s="225"/>
      <c r="E197" s="229">
        <v>24.09</v>
      </c>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594</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89" t="s">
        <v>346</v>
      </c>
      <c r="D199" s="280"/>
      <c r="E199" s="282"/>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21"/>
      <c r="C200" s="290" t="s">
        <v>726</v>
      </c>
      <c r="D200" s="280"/>
      <c r="E200" s="282">
        <v>91.29</v>
      </c>
      <c r="F200" s="234"/>
      <c r="G200" s="234"/>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3"/>
      <c r="B201" s="221"/>
      <c r="C201" s="289" t="s">
        <v>348</v>
      </c>
      <c r="D201" s="280"/>
      <c r="E201" s="282"/>
      <c r="F201" s="234"/>
      <c r="G201" s="234"/>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749</v>
      </c>
      <c r="D202" s="225"/>
      <c r="E202" s="229">
        <v>21.91</v>
      </c>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750</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89" t="s">
        <v>346</v>
      </c>
      <c r="D204" s="280"/>
      <c r="E204" s="282"/>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90" t="s">
        <v>729</v>
      </c>
      <c r="D205" s="280"/>
      <c r="E205" s="282">
        <v>25</v>
      </c>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89" t="s">
        <v>348</v>
      </c>
      <c r="D206" s="280"/>
      <c r="E206" s="282"/>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751</v>
      </c>
      <c r="D207" s="225"/>
      <c r="E207" s="229">
        <v>8.75</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752</v>
      </c>
      <c r="D208" s="225"/>
      <c r="E208" s="229"/>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21"/>
      <c r="C209" s="244" t="s">
        <v>753</v>
      </c>
      <c r="D209" s="225"/>
      <c r="E209" s="229">
        <v>1.84</v>
      </c>
      <c r="F209" s="234"/>
      <c r="G209" s="234"/>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21"/>
      <c r="C210" s="244" t="s">
        <v>754</v>
      </c>
      <c r="D210" s="225"/>
      <c r="E210" s="229"/>
      <c r="F210" s="234"/>
      <c r="G210" s="234"/>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44" t="s">
        <v>755</v>
      </c>
      <c r="D211" s="225"/>
      <c r="E211" s="229"/>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756</v>
      </c>
      <c r="D212" s="225"/>
      <c r="E212" s="229">
        <v>19.2</v>
      </c>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757</v>
      </c>
      <c r="D213" s="225"/>
      <c r="E213" s="229">
        <v>17.239999999999998</v>
      </c>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78" t="s">
        <v>758</v>
      </c>
      <c r="C214" s="288"/>
      <c r="D214" s="291"/>
      <c r="E214" s="292"/>
      <c r="F214" s="293"/>
      <c r="G214" s="286"/>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v>1</v>
      </c>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2">
        <v>7</v>
      </c>
      <c r="B215" s="220" t="s">
        <v>759</v>
      </c>
      <c r="C215" s="242" t="s">
        <v>760</v>
      </c>
      <c r="D215" s="223" t="s">
        <v>251</v>
      </c>
      <c r="E215" s="227">
        <v>19.295000000000002</v>
      </c>
      <c r="F215" s="233"/>
      <c r="G215" s="234">
        <f>ROUND(E215*F215,2)</f>
        <v>0</v>
      </c>
      <c r="H215" s="235" t="s">
        <v>260</v>
      </c>
      <c r="I215" s="255" t="s">
        <v>192</v>
      </c>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t="s">
        <v>261</v>
      </c>
      <c r="AF215" s="206"/>
      <c r="AG215" s="206"/>
      <c r="AH215" s="206"/>
      <c r="AI215" s="206"/>
      <c r="AJ215" s="206"/>
      <c r="AK215" s="206"/>
      <c r="AL215" s="206"/>
      <c r="AM215" s="206">
        <v>21</v>
      </c>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742</v>
      </c>
      <c r="D216" s="225"/>
      <c r="E216" s="229"/>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44" t="s">
        <v>740</v>
      </c>
      <c r="D217" s="225"/>
      <c r="E217" s="229">
        <v>36.22</v>
      </c>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44" t="s">
        <v>743</v>
      </c>
      <c r="D218" s="225"/>
      <c r="E218" s="229">
        <v>-16.93</v>
      </c>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2">
        <v>8</v>
      </c>
      <c r="B219" s="220" t="s">
        <v>613</v>
      </c>
      <c r="C219" s="242" t="s">
        <v>614</v>
      </c>
      <c r="D219" s="223" t="s">
        <v>344</v>
      </c>
      <c r="E219" s="227">
        <v>340.577</v>
      </c>
      <c r="F219" s="233"/>
      <c r="G219" s="234">
        <f>ROUND(E219*F219,2)</f>
        <v>0</v>
      </c>
      <c r="H219" s="235" t="s">
        <v>345</v>
      </c>
      <c r="I219" s="255" t="s">
        <v>192</v>
      </c>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t="s">
        <v>193</v>
      </c>
      <c r="AF219" s="206"/>
      <c r="AG219" s="206"/>
      <c r="AH219" s="206"/>
      <c r="AI219" s="206"/>
      <c r="AJ219" s="206"/>
      <c r="AK219" s="206"/>
      <c r="AL219" s="206"/>
      <c r="AM219" s="206">
        <v>21</v>
      </c>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44" t="s">
        <v>744</v>
      </c>
      <c r="D220" s="225"/>
      <c r="E220" s="229"/>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89" t="s">
        <v>346</v>
      </c>
      <c r="D221" s="280"/>
      <c r="E221" s="282"/>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90" t="s">
        <v>717</v>
      </c>
      <c r="D222" s="280"/>
      <c r="E222" s="282">
        <v>238</v>
      </c>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21"/>
      <c r="C223" s="290" t="s">
        <v>718</v>
      </c>
      <c r="D223" s="280"/>
      <c r="E223" s="282">
        <v>121.5</v>
      </c>
      <c r="F223" s="234"/>
      <c r="G223" s="234"/>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3"/>
      <c r="B224" s="221"/>
      <c r="C224" s="290" t="s">
        <v>719</v>
      </c>
      <c r="D224" s="280"/>
      <c r="E224" s="282">
        <v>83</v>
      </c>
      <c r="F224" s="234"/>
      <c r="G224" s="234"/>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90" t="s">
        <v>720</v>
      </c>
      <c r="D225" s="280"/>
      <c r="E225" s="282">
        <v>194.5</v>
      </c>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89" t="s">
        <v>348</v>
      </c>
      <c r="D226" s="280"/>
      <c r="E226" s="282"/>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761</v>
      </c>
      <c r="D227" s="225"/>
      <c r="E227" s="229">
        <v>96.82</v>
      </c>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746</v>
      </c>
      <c r="D228" s="225"/>
      <c r="E228" s="229"/>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89" t="s">
        <v>346</v>
      </c>
      <c r="D229" s="280"/>
      <c r="E229" s="282"/>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90" t="s">
        <v>460</v>
      </c>
      <c r="D230" s="280"/>
      <c r="E230" s="282">
        <v>313.45999999999998</v>
      </c>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89" t="s">
        <v>348</v>
      </c>
      <c r="D231" s="280"/>
      <c r="E231" s="282"/>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762</v>
      </c>
      <c r="D232" s="225"/>
      <c r="E232" s="229">
        <v>67</v>
      </c>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592</v>
      </c>
      <c r="D233" s="225"/>
      <c r="E233" s="229"/>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89" t="s">
        <v>346</v>
      </c>
      <c r="D234" s="280"/>
      <c r="E234" s="282"/>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90" t="s">
        <v>724</v>
      </c>
      <c r="D235" s="280"/>
      <c r="E235" s="282">
        <v>160.6</v>
      </c>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89" t="s">
        <v>348</v>
      </c>
      <c r="D236" s="280"/>
      <c r="E236" s="282"/>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outlineLevel="1" x14ac:dyDescent="0.25">
      <c r="A237" s="253"/>
      <c r="B237" s="221"/>
      <c r="C237" s="244" t="s">
        <v>763</v>
      </c>
      <c r="D237" s="225"/>
      <c r="E237" s="229">
        <v>45.77</v>
      </c>
      <c r="F237" s="234"/>
      <c r="G237" s="234"/>
      <c r="H237" s="235"/>
      <c r="I237" s="255"/>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row>
    <row r="238" spans="1:60" outlineLevel="1" x14ac:dyDescent="0.25">
      <c r="A238" s="253"/>
      <c r="B238" s="221"/>
      <c r="C238" s="244" t="s">
        <v>594</v>
      </c>
      <c r="D238" s="225"/>
      <c r="E238" s="229"/>
      <c r="F238" s="234"/>
      <c r="G238" s="234"/>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21"/>
      <c r="C239" s="289" t="s">
        <v>346</v>
      </c>
      <c r="D239" s="280"/>
      <c r="E239" s="282"/>
      <c r="F239" s="234"/>
      <c r="G239" s="234"/>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3"/>
      <c r="B240" s="221"/>
      <c r="C240" s="290" t="s">
        <v>726</v>
      </c>
      <c r="D240" s="280"/>
      <c r="E240" s="282">
        <v>91.29</v>
      </c>
      <c r="F240" s="234"/>
      <c r="G240" s="234"/>
      <c r="H240" s="235"/>
      <c r="I240" s="255"/>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89" t="s">
        <v>348</v>
      </c>
      <c r="D241" s="280"/>
      <c r="E241" s="282"/>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44" t="s">
        <v>764</v>
      </c>
      <c r="D242" s="225"/>
      <c r="E242" s="229">
        <v>41.63</v>
      </c>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21"/>
      <c r="C243" s="244" t="s">
        <v>750</v>
      </c>
      <c r="D243" s="225"/>
      <c r="E243" s="229"/>
      <c r="F243" s="234"/>
      <c r="G243" s="234"/>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89" t="s">
        <v>346</v>
      </c>
      <c r="D244" s="280"/>
      <c r="E244" s="282"/>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90" t="s">
        <v>729</v>
      </c>
      <c r="D245" s="280"/>
      <c r="E245" s="282">
        <v>25</v>
      </c>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89" t="s">
        <v>348</v>
      </c>
      <c r="D246" s="280"/>
      <c r="E246" s="282"/>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44" t="s">
        <v>765</v>
      </c>
      <c r="D247" s="225"/>
      <c r="E247" s="229">
        <v>16.63</v>
      </c>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44" t="s">
        <v>752</v>
      </c>
      <c r="D248" s="225"/>
      <c r="E248" s="229"/>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89" t="s">
        <v>346</v>
      </c>
      <c r="D249" s="280"/>
      <c r="E249" s="282"/>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90" t="s">
        <v>766</v>
      </c>
      <c r="D250" s="280"/>
      <c r="E250" s="282">
        <v>1.84</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89" t="s">
        <v>348</v>
      </c>
      <c r="D251" s="280"/>
      <c r="E251" s="282"/>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44" t="s">
        <v>767</v>
      </c>
      <c r="D252" s="225"/>
      <c r="E252" s="229">
        <v>3.49</v>
      </c>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44" t="s">
        <v>754</v>
      </c>
      <c r="D253" s="225"/>
      <c r="E253" s="229"/>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44" t="s">
        <v>755</v>
      </c>
      <c r="D254" s="225"/>
      <c r="E254" s="229"/>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89" t="s">
        <v>346</v>
      </c>
      <c r="D255" s="280"/>
      <c r="E255" s="282"/>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90" t="s">
        <v>768</v>
      </c>
      <c r="D256" s="280"/>
      <c r="E256" s="282">
        <v>19.2</v>
      </c>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90" t="s">
        <v>769</v>
      </c>
      <c r="D257" s="280"/>
      <c r="E257" s="282">
        <v>17.239999999999998</v>
      </c>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89" t="s">
        <v>348</v>
      </c>
      <c r="D258" s="280"/>
      <c r="E258" s="282"/>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44" t="s">
        <v>770</v>
      </c>
      <c r="D259" s="225"/>
      <c r="E259" s="229">
        <v>69.239999999999995</v>
      </c>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x14ac:dyDescent="0.25">
      <c r="A260" s="251" t="s">
        <v>187</v>
      </c>
      <c r="B260" s="219" t="s">
        <v>133</v>
      </c>
      <c r="C260" s="241" t="s">
        <v>134</v>
      </c>
      <c r="D260" s="222"/>
      <c r="E260" s="226"/>
      <c r="F260" s="238">
        <f>SUM(G261:G304)</f>
        <v>0</v>
      </c>
      <c r="G260" s="239"/>
      <c r="H260" s="232"/>
      <c r="I260" s="254"/>
      <c r="AE260" t="s">
        <v>188</v>
      </c>
    </row>
    <row r="261" spans="1:60" outlineLevel="1" x14ac:dyDescent="0.25">
      <c r="A261" s="253"/>
      <c r="B261" s="277" t="s">
        <v>771</v>
      </c>
      <c r="C261" s="287"/>
      <c r="D261" s="279"/>
      <c r="E261" s="281"/>
      <c r="F261" s="284"/>
      <c r="G261" s="285"/>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v>0</v>
      </c>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2">
        <v>9</v>
      </c>
      <c r="B262" s="220" t="s">
        <v>772</v>
      </c>
      <c r="C262" s="242" t="s">
        <v>773</v>
      </c>
      <c r="D262" s="223" t="s">
        <v>444</v>
      </c>
      <c r="E262" s="227">
        <v>637</v>
      </c>
      <c r="F262" s="233"/>
      <c r="G262" s="234">
        <f>ROUND(E262*F262,2)</f>
        <v>0</v>
      </c>
      <c r="H262" s="235" t="s">
        <v>774</v>
      </c>
      <c r="I262" s="255" t="s">
        <v>192</v>
      </c>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t="s">
        <v>261</v>
      </c>
      <c r="AF262" s="206"/>
      <c r="AG262" s="206"/>
      <c r="AH262" s="206"/>
      <c r="AI262" s="206"/>
      <c r="AJ262" s="206"/>
      <c r="AK262" s="206"/>
      <c r="AL262" s="206"/>
      <c r="AM262" s="206">
        <v>21</v>
      </c>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744</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44" t="s">
        <v>775</v>
      </c>
      <c r="D264" s="225"/>
      <c r="E264" s="229">
        <v>238</v>
      </c>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44" t="s">
        <v>776</v>
      </c>
      <c r="D265" s="225"/>
      <c r="E265" s="229">
        <v>121.5</v>
      </c>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44" t="s">
        <v>777</v>
      </c>
      <c r="D266" s="225"/>
      <c r="E266" s="229">
        <v>83</v>
      </c>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3"/>
      <c r="B267" s="221"/>
      <c r="C267" s="244" t="s">
        <v>778</v>
      </c>
      <c r="D267" s="225"/>
      <c r="E267" s="229">
        <v>194.5</v>
      </c>
      <c r="F267" s="234"/>
      <c r="G267" s="234"/>
      <c r="H267" s="235"/>
      <c r="I267" s="255"/>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2">
        <v>10</v>
      </c>
      <c r="B268" s="220" t="s">
        <v>779</v>
      </c>
      <c r="C268" s="242" t="s">
        <v>780</v>
      </c>
      <c r="D268" s="223" t="s">
        <v>444</v>
      </c>
      <c r="E268" s="227">
        <v>313.45999999999998</v>
      </c>
      <c r="F268" s="233"/>
      <c r="G268" s="234">
        <f>ROUND(E268*F268,2)</f>
        <v>0</v>
      </c>
      <c r="H268" s="235" t="s">
        <v>774</v>
      </c>
      <c r="I268" s="255" t="s">
        <v>192</v>
      </c>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t="s">
        <v>261</v>
      </c>
      <c r="AF268" s="206"/>
      <c r="AG268" s="206"/>
      <c r="AH268" s="206"/>
      <c r="AI268" s="206"/>
      <c r="AJ268" s="206"/>
      <c r="AK268" s="206"/>
      <c r="AL268" s="206"/>
      <c r="AM268" s="206">
        <v>21</v>
      </c>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746</v>
      </c>
      <c r="D269" s="225"/>
      <c r="E269" s="229"/>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21"/>
      <c r="C270" s="244" t="s">
        <v>453</v>
      </c>
      <c r="D270" s="225"/>
      <c r="E270" s="229">
        <v>313.45999999999998</v>
      </c>
      <c r="F270" s="234"/>
      <c r="G270" s="234"/>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78" t="s">
        <v>781</v>
      </c>
      <c r="C271" s="288"/>
      <c r="D271" s="291"/>
      <c r="E271" s="292"/>
      <c r="F271" s="293"/>
      <c r="G271" s="286"/>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v>0</v>
      </c>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78" t="s">
        <v>782</v>
      </c>
      <c r="C272" s="288"/>
      <c r="D272" s="291"/>
      <c r="E272" s="292"/>
      <c r="F272" s="293"/>
      <c r="G272" s="286"/>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t="s">
        <v>255</v>
      </c>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2">
        <v>11</v>
      </c>
      <c r="B273" s="220" t="s">
        <v>783</v>
      </c>
      <c r="C273" s="242" t="s">
        <v>784</v>
      </c>
      <c r="D273" s="223" t="s">
        <v>354</v>
      </c>
      <c r="E273" s="227">
        <v>1551.0740000000001</v>
      </c>
      <c r="F273" s="233"/>
      <c r="G273" s="234">
        <f>ROUND(E273*F273,2)</f>
        <v>0</v>
      </c>
      <c r="H273" s="235" t="s">
        <v>774</v>
      </c>
      <c r="I273" s="255" t="s">
        <v>192</v>
      </c>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t="s">
        <v>261</v>
      </c>
      <c r="AF273" s="206"/>
      <c r="AG273" s="206"/>
      <c r="AH273" s="206"/>
      <c r="AI273" s="206"/>
      <c r="AJ273" s="206"/>
      <c r="AK273" s="206"/>
      <c r="AL273" s="206"/>
      <c r="AM273" s="206">
        <v>21</v>
      </c>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785</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755</v>
      </c>
      <c r="D275" s="225"/>
      <c r="E275" s="229"/>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21"/>
      <c r="C276" s="244" t="s">
        <v>744</v>
      </c>
      <c r="D276" s="225"/>
      <c r="E276" s="229"/>
      <c r="F276" s="234"/>
      <c r="G276" s="234"/>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89" t="s">
        <v>346</v>
      </c>
      <c r="D277" s="280"/>
      <c r="E277" s="282"/>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90" t="s">
        <v>717</v>
      </c>
      <c r="D278" s="280"/>
      <c r="E278" s="282">
        <v>238</v>
      </c>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90" t="s">
        <v>718</v>
      </c>
      <c r="D279" s="280"/>
      <c r="E279" s="282">
        <v>121.5</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90" t="s">
        <v>719</v>
      </c>
      <c r="D280" s="280"/>
      <c r="E280" s="282">
        <v>83</v>
      </c>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90" t="s">
        <v>720</v>
      </c>
      <c r="D281" s="280"/>
      <c r="E281" s="282">
        <v>194.5</v>
      </c>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21"/>
      <c r="C282" s="289" t="s">
        <v>348</v>
      </c>
      <c r="D282" s="280"/>
      <c r="E282" s="282"/>
      <c r="F282" s="234"/>
      <c r="G282" s="234"/>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3"/>
      <c r="B283" s="221"/>
      <c r="C283" s="244" t="s">
        <v>786</v>
      </c>
      <c r="D283" s="225"/>
      <c r="E283" s="229">
        <v>955.5</v>
      </c>
      <c r="F283" s="234"/>
      <c r="G283" s="234"/>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21"/>
      <c r="C284" s="244" t="s">
        <v>746</v>
      </c>
      <c r="D284" s="225"/>
      <c r="E284" s="229"/>
      <c r="F284" s="234"/>
      <c r="G284" s="234"/>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21"/>
      <c r="C285" s="289" t="s">
        <v>346</v>
      </c>
      <c r="D285" s="280"/>
      <c r="E285" s="282"/>
      <c r="F285" s="234"/>
      <c r="G285" s="234"/>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3"/>
      <c r="B286" s="221"/>
      <c r="C286" s="290" t="s">
        <v>460</v>
      </c>
      <c r="D286" s="280"/>
      <c r="E286" s="282">
        <v>313.45999999999998</v>
      </c>
      <c r="F286" s="234"/>
      <c r="G286" s="234"/>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89" t="s">
        <v>348</v>
      </c>
      <c r="D287" s="280"/>
      <c r="E287" s="282"/>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787</v>
      </c>
      <c r="D288" s="225"/>
      <c r="E288" s="229">
        <v>595.57000000000005</v>
      </c>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ht="19.95" outlineLevel="1" x14ac:dyDescent="0.25">
      <c r="A289" s="252">
        <v>12</v>
      </c>
      <c r="B289" s="220" t="s">
        <v>788</v>
      </c>
      <c r="C289" s="242" t="s">
        <v>789</v>
      </c>
      <c r="D289" s="223" t="s">
        <v>354</v>
      </c>
      <c r="E289" s="227">
        <v>1861.2888</v>
      </c>
      <c r="F289" s="233"/>
      <c r="G289" s="234">
        <f>ROUND(E289*F289,2)</f>
        <v>0</v>
      </c>
      <c r="H289" s="235" t="s">
        <v>345</v>
      </c>
      <c r="I289" s="255" t="s">
        <v>192</v>
      </c>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t="s">
        <v>193</v>
      </c>
      <c r="AF289" s="206"/>
      <c r="AG289" s="206"/>
      <c r="AH289" s="206"/>
      <c r="AI289" s="206"/>
      <c r="AJ289" s="206"/>
      <c r="AK289" s="206"/>
      <c r="AL289" s="206"/>
      <c r="AM289" s="206">
        <v>21</v>
      </c>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3"/>
      <c r="B290" s="221"/>
      <c r="C290" s="244" t="s">
        <v>785</v>
      </c>
      <c r="D290" s="225"/>
      <c r="E290" s="229"/>
      <c r="F290" s="234"/>
      <c r="G290" s="234"/>
      <c r="H290" s="235"/>
      <c r="I290" s="255"/>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755</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744</v>
      </c>
      <c r="D292" s="225"/>
      <c r="E292" s="229"/>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21"/>
      <c r="C293" s="289" t="s">
        <v>346</v>
      </c>
      <c r="D293" s="280"/>
      <c r="E293" s="282"/>
      <c r="F293" s="234"/>
      <c r="G293" s="234"/>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3"/>
      <c r="B294" s="221"/>
      <c r="C294" s="290" t="s">
        <v>717</v>
      </c>
      <c r="D294" s="280"/>
      <c r="E294" s="282">
        <v>238</v>
      </c>
      <c r="F294" s="234"/>
      <c r="G294" s="234"/>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90" t="s">
        <v>718</v>
      </c>
      <c r="D295" s="280"/>
      <c r="E295" s="282">
        <v>121.5</v>
      </c>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90" t="s">
        <v>719</v>
      </c>
      <c r="D296" s="280"/>
      <c r="E296" s="282">
        <v>83</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21"/>
      <c r="C297" s="290" t="s">
        <v>720</v>
      </c>
      <c r="D297" s="280"/>
      <c r="E297" s="282">
        <v>194.5</v>
      </c>
      <c r="F297" s="234"/>
      <c r="G297" s="234"/>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89" t="s">
        <v>348</v>
      </c>
      <c r="D298" s="280"/>
      <c r="E298" s="282"/>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790</v>
      </c>
      <c r="D299" s="225"/>
      <c r="E299" s="229">
        <v>1146.5999999999999</v>
      </c>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746</v>
      </c>
      <c r="D300" s="225"/>
      <c r="E300" s="229"/>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outlineLevel="1" x14ac:dyDescent="0.25">
      <c r="A301" s="253"/>
      <c r="B301" s="221"/>
      <c r="C301" s="289" t="s">
        <v>346</v>
      </c>
      <c r="D301" s="280"/>
      <c r="E301" s="282"/>
      <c r="F301" s="234"/>
      <c r="G301" s="234"/>
      <c r="H301" s="235"/>
      <c r="I301" s="255"/>
      <c r="J301" s="206"/>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21"/>
      <c r="C302" s="290" t="s">
        <v>460</v>
      </c>
      <c r="D302" s="280"/>
      <c r="E302" s="282">
        <v>313.45999999999998</v>
      </c>
      <c r="F302" s="234"/>
      <c r="G302" s="234"/>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89" t="s">
        <v>348</v>
      </c>
      <c r="D303" s="280"/>
      <c r="E303" s="282"/>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791</v>
      </c>
      <c r="D304" s="225"/>
      <c r="E304" s="229">
        <v>714.69</v>
      </c>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x14ac:dyDescent="0.25">
      <c r="A305" s="251" t="s">
        <v>187</v>
      </c>
      <c r="B305" s="219" t="s">
        <v>137</v>
      </c>
      <c r="C305" s="241" t="s">
        <v>138</v>
      </c>
      <c r="D305" s="222"/>
      <c r="E305" s="226"/>
      <c r="F305" s="238">
        <f>SUM(G306:G343)</f>
        <v>0</v>
      </c>
      <c r="G305" s="239"/>
      <c r="H305" s="232"/>
      <c r="I305" s="254"/>
      <c r="AE305" t="s">
        <v>188</v>
      </c>
    </row>
    <row r="306" spans="1:60" outlineLevel="1" x14ac:dyDescent="0.25">
      <c r="A306" s="253"/>
      <c r="B306" s="277" t="s">
        <v>631</v>
      </c>
      <c r="C306" s="287"/>
      <c r="D306" s="279"/>
      <c r="E306" s="281"/>
      <c r="F306" s="284"/>
      <c r="G306" s="285"/>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v>0</v>
      </c>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3"/>
      <c r="B307" s="278" t="s">
        <v>632</v>
      </c>
      <c r="C307" s="288"/>
      <c r="D307" s="291"/>
      <c r="E307" s="292"/>
      <c r="F307" s="293"/>
      <c r="G307" s="286"/>
      <c r="H307" s="235"/>
      <c r="I307" s="255"/>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255</v>
      </c>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2">
        <v>13</v>
      </c>
      <c r="B308" s="220" t="s">
        <v>633</v>
      </c>
      <c r="C308" s="242" t="s">
        <v>634</v>
      </c>
      <c r="D308" s="223" t="s">
        <v>251</v>
      </c>
      <c r="E308" s="227">
        <v>56.009300000000003</v>
      </c>
      <c r="F308" s="233"/>
      <c r="G308" s="234">
        <f>ROUND(E308*F308,2)</f>
        <v>0</v>
      </c>
      <c r="H308" s="235" t="s">
        <v>635</v>
      </c>
      <c r="I308" s="255" t="s">
        <v>192</v>
      </c>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t="s">
        <v>261</v>
      </c>
      <c r="AF308" s="206"/>
      <c r="AG308" s="206"/>
      <c r="AH308" s="206"/>
      <c r="AI308" s="206"/>
      <c r="AJ308" s="206"/>
      <c r="AK308" s="206"/>
      <c r="AL308" s="206"/>
      <c r="AM308" s="206">
        <v>21</v>
      </c>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792</v>
      </c>
      <c r="D309" s="225"/>
      <c r="E309" s="229"/>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89" t="s">
        <v>346</v>
      </c>
      <c r="D310" s="280"/>
      <c r="E310" s="282"/>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90" t="s">
        <v>717</v>
      </c>
      <c r="D311" s="280"/>
      <c r="E311" s="282">
        <v>238</v>
      </c>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90" t="s">
        <v>718</v>
      </c>
      <c r="D312" s="280"/>
      <c r="E312" s="282">
        <v>121.5</v>
      </c>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90" t="s">
        <v>719</v>
      </c>
      <c r="D313" s="280"/>
      <c r="E313" s="282">
        <v>83</v>
      </c>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90" t="s">
        <v>720</v>
      </c>
      <c r="D314" s="280"/>
      <c r="E314" s="282">
        <v>194.5</v>
      </c>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89" t="s">
        <v>348</v>
      </c>
      <c r="D315" s="280"/>
      <c r="E315" s="282"/>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outlineLevel="1" x14ac:dyDescent="0.25">
      <c r="A316" s="253"/>
      <c r="B316" s="221"/>
      <c r="C316" s="244" t="s">
        <v>793</v>
      </c>
      <c r="D316" s="225"/>
      <c r="E316" s="229">
        <v>25.48</v>
      </c>
      <c r="F316" s="234"/>
      <c r="G316" s="234"/>
      <c r="H316" s="235"/>
      <c r="I316" s="255"/>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794</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89" t="s">
        <v>346</v>
      </c>
      <c r="D318" s="280"/>
      <c r="E318" s="282"/>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3"/>
      <c r="B319" s="221"/>
      <c r="C319" s="290" t="s">
        <v>460</v>
      </c>
      <c r="D319" s="280"/>
      <c r="E319" s="282">
        <v>313.45999999999998</v>
      </c>
      <c r="F319" s="234"/>
      <c r="G319" s="234"/>
      <c r="H319" s="235"/>
      <c r="I319" s="255"/>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89" t="s">
        <v>348</v>
      </c>
      <c r="D320" s="280"/>
      <c r="E320" s="282"/>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795</v>
      </c>
      <c r="D321" s="225"/>
      <c r="E321" s="229">
        <v>12.54</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outlineLevel="1" x14ac:dyDescent="0.25">
      <c r="A322" s="253"/>
      <c r="B322" s="221"/>
      <c r="C322" s="244" t="s">
        <v>636</v>
      </c>
      <c r="D322" s="225"/>
      <c r="E322" s="229"/>
      <c r="F322" s="234"/>
      <c r="G322" s="234"/>
      <c r="H322" s="235"/>
      <c r="I322" s="255"/>
      <c r="J322" s="206"/>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3"/>
      <c r="B323" s="221"/>
      <c r="C323" s="289" t="s">
        <v>346</v>
      </c>
      <c r="D323" s="280"/>
      <c r="E323" s="282"/>
      <c r="F323" s="234"/>
      <c r="G323" s="234"/>
      <c r="H323" s="235"/>
      <c r="I323" s="255"/>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c r="AI323" s="206"/>
      <c r="AJ323" s="206"/>
      <c r="AK323" s="206"/>
      <c r="AL323" s="206"/>
      <c r="AM323" s="206"/>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90" t="s">
        <v>724</v>
      </c>
      <c r="D324" s="280"/>
      <c r="E324" s="282">
        <v>160.6</v>
      </c>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3"/>
      <c r="B325" s="221"/>
      <c r="C325" s="289" t="s">
        <v>348</v>
      </c>
      <c r="D325" s="280"/>
      <c r="E325" s="282"/>
      <c r="F325" s="234"/>
      <c r="G325" s="234"/>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796</v>
      </c>
      <c r="D326" s="225"/>
      <c r="E326" s="229">
        <v>8.0299999999999994</v>
      </c>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3"/>
      <c r="B327" s="221"/>
      <c r="C327" s="244" t="s">
        <v>638</v>
      </c>
      <c r="D327" s="225"/>
      <c r="E327" s="229"/>
      <c r="F327" s="234"/>
      <c r="G327" s="234"/>
      <c r="H327" s="235"/>
      <c r="I327" s="255"/>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3"/>
      <c r="B328" s="221"/>
      <c r="C328" s="289" t="s">
        <v>346</v>
      </c>
      <c r="D328" s="280"/>
      <c r="E328" s="282"/>
      <c r="F328" s="234"/>
      <c r="G328" s="234"/>
      <c r="H328" s="235"/>
      <c r="I328" s="255"/>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90" t="s">
        <v>726</v>
      </c>
      <c r="D329" s="280"/>
      <c r="E329" s="282">
        <v>91.29</v>
      </c>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89" t="s">
        <v>348</v>
      </c>
      <c r="D330" s="280"/>
      <c r="E330" s="282"/>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797</v>
      </c>
      <c r="D331" s="225"/>
      <c r="E331" s="229">
        <v>5.48</v>
      </c>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798</v>
      </c>
      <c r="D332" s="225"/>
      <c r="E332" s="229"/>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89" t="s">
        <v>346</v>
      </c>
      <c r="D333" s="280"/>
      <c r="E333" s="282"/>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90" t="s">
        <v>729</v>
      </c>
      <c r="D334" s="280"/>
      <c r="E334" s="282">
        <v>25</v>
      </c>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89" t="s">
        <v>348</v>
      </c>
      <c r="D335" s="280"/>
      <c r="E335" s="282"/>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outlineLevel="1" x14ac:dyDescent="0.25">
      <c r="A336" s="253"/>
      <c r="B336" s="221"/>
      <c r="C336" s="244" t="s">
        <v>799</v>
      </c>
      <c r="D336" s="225"/>
      <c r="E336" s="229">
        <v>1.75</v>
      </c>
      <c r="F336" s="234"/>
      <c r="G336" s="234"/>
      <c r="H336" s="235"/>
      <c r="I336" s="255"/>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800</v>
      </c>
      <c r="D337" s="225"/>
      <c r="E337" s="229"/>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735</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801</v>
      </c>
      <c r="D339" s="225"/>
      <c r="E339" s="229">
        <v>0.25</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3"/>
      <c r="B340" s="221"/>
      <c r="C340" s="244" t="s">
        <v>802</v>
      </c>
      <c r="D340" s="225"/>
      <c r="E340" s="229"/>
      <c r="F340" s="234"/>
      <c r="G340" s="234"/>
      <c r="H340" s="235"/>
      <c r="I340" s="255"/>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803</v>
      </c>
      <c r="D341" s="225"/>
      <c r="E341" s="229">
        <v>0.51</v>
      </c>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804</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805</v>
      </c>
      <c r="D343" s="225"/>
      <c r="E343" s="229">
        <v>1.98</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x14ac:dyDescent="0.25">
      <c r="A344" s="251" t="s">
        <v>187</v>
      </c>
      <c r="B344" s="219" t="s">
        <v>143</v>
      </c>
      <c r="C344" s="241" t="s">
        <v>144</v>
      </c>
      <c r="D344" s="222"/>
      <c r="E344" s="226"/>
      <c r="F344" s="238">
        <f>SUM(G345:G413)</f>
        <v>0</v>
      </c>
      <c r="G344" s="239"/>
      <c r="H344" s="232"/>
      <c r="I344" s="254"/>
      <c r="AE344" t="s">
        <v>188</v>
      </c>
    </row>
    <row r="345" spans="1:60" outlineLevel="1" x14ac:dyDescent="0.25">
      <c r="A345" s="253"/>
      <c r="B345" s="277" t="s">
        <v>644</v>
      </c>
      <c r="C345" s="287"/>
      <c r="D345" s="279"/>
      <c r="E345" s="281"/>
      <c r="F345" s="284"/>
      <c r="G345" s="285"/>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v>0</v>
      </c>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78" t="s">
        <v>645</v>
      </c>
      <c r="C346" s="288"/>
      <c r="D346" s="291"/>
      <c r="E346" s="292"/>
      <c r="F346" s="293"/>
      <c r="G346" s="286"/>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255</v>
      </c>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2">
        <v>14</v>
      </c>
      <c r="B347" s="220" t="s">
        <v>646</v>
      </c>
      <c r="C347" s="242" t="s">
        <v>647</v>
      </c>
      <c r="D347" s="223" t="s">
        <v>444</v>
      </c>
      <c r="E347" s="227">
        <v>160.6</v>
      </c>
      <c r="F347" s="233"/>
      <c r="G347" s="234">
        <f>ROUND(E347*F347,2)</f>
        <v>0</v>
      </c>
      <c r="H347" s="235" t="s">
        <v>635</v>
      </c>
      <c r="I347" s="255" t="s">
        <v>192</v>
      </c>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t="s">
        <v>261</v>
      </c>
      <c r="AF347" s="206"/>
      <c r="AG347" s="206"/>
      <c r="AH347" s="206"/>
      <c r="AI347" s="206"/>
      <c r="AJ347" s="206"/>
      <c r="AK347" s="206"/>
      <c r="AL347" s="206"/>
      <c r="AM347" s="206">
        <v>21</v>
      </c>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44" t="s">
        <v>592</v>
      </c>
      <c r="D348" s="225"/>
      <c r="E348" s="229"/>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44" t="s">
        <v>806</v>
      </c>
      <c r="D349" s="225"/>
      <c r="E349" s="229">
        <v>160.6</v>
      </c>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2">
        <v>15</v>
      </c>
      <c r="B350" s="220" t="s">
        <v>649</v>
      </c>
      <c r="C350" s="242" t="s">
        <v>650</v>
      </c>
      <c r="D350" s="223" t="s">
        <v>444</v>
      </c>
      <c r="E350" s="227">
        <v>91.29</v>
      </c>
      <c r="F350" s="233"/>
      <c r="G350" s="234">
        <f>ROUND(E350*F350,2)</f>
        <v>0</v>
      </c>
      <c r="H350" s="235" t="s">
        <v>635</v>
      </c>
      <c r="I350" s="255" t="s">
        <v>192</v>
      </c>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t="s">
        <v>261</v>
      </c>
      <c r="AF350" s="206"/>
      <c r="AG350" s="206"/>
      <c r="AH350" s="206"/>
      <c r="AI350" s="206"/>
      <c r="AJ350" s="206"/>
      <c r="AK350" s="206"/>
      <c r="AL350" s="206"/>
      <c r="AM350" s="206">
        <v>21</v>
      </c>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44" t="s">
        <v>594</v>
      </c>
      <c r="D351" s="225"/>
      <c r="E351" s="229"/>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44" t="s">
        <v>807</v>
      </c>
      <c r="D352" s="225"/>
      <c r="E352" s="229">
        <v>91.29</v>
      </c>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2">
        <v>16</v>
      </c>
      <c r="B353" s="220" t="s">
        <v>808</v>
      </c>
      <c r="C353" s="242" t="s">
        <v>809</v>
      </c>
      <c r="D353" s="223" t="s">
        <v>444</v>
      </c>
      <c r="E353" s="227">
        <v>25</v>
      </c>
      <c r="F353" s="233"/>
      <c r="G353" s="234">
        <f>ROUND(E353*F353,2)</f>
        <v>0</v>
      </c>
      <c r="H353" s="235" t="s">
        <v>635</v>
      </c>
      <c r="I353" s="255" t="s">
        <v>192</v>
      </c>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t="s">
        <v>261</v>
      </c>
      <c r="AF353" s="206"/>
      <c r="AG353" s="206"/>
      <c r="AH353" s="206"/>
      <c r="AI353" s="206"/>
      <c r="AJ353" s="206"/>
      <c r="AK353" s="206"/>
      <c r="AL353" s="206"/>
      <c r="AM353" s="206">
        <v>21</v>
      </c>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44" t="s">
        <v>750</v>
      </c>
      <c r="D354" s="225"/>
      <c r="E354" s="229"/>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3"/>
      <c r="B355" s="221"/>
      <c r="C355" s="244" t="s">
        <v>810</v>
      </c>
      <c r="D355" s="225"/>
      <c r="E355" s="229">
        <v>25</v>
      </c>
      <c r="F355" s="234"/>
      <c r="G355" s="234"/>
      <c r="H355" s="235"/>
      <c r="I355" s="255"/>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78" t="s">
        <v>655</v>
      </c>
      <c r="C356" s="288"/>
      <c r="D356" s="291"/>
      <c r="E356" s="292"/>
      <c r="F356" s="293"/>
      <c r="G356" s="286"/>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v>0</v>
      </c>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78" t="s">
        <v>632</v>
      </c>
      <c r="C357" s="288"/>
      <c r="D357" s="291"/>
      <c r="E357" s="292"/>
      <c r="F357" s="293"/>
      <c r="G357" s="286"/>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t="s">
        <v>255</v>
      </c>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78" t="s">
        <v>656</v>
      </c>
      <c r="C358" s="288"/>
      <c r="D358" s="291"/>
      <c r="E358" s="292"/>
      <c r="F358" s="293"/>
      <c r="G358" s="286"/>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v>1</v>
      </c>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2">
        <v>17</v>
      </c>
      <c r="B359" s="220" t="s">
        <v>811</v>
      </c>
      <c r="C359" s="242" t="s">
        <v>647</v>
      </c>
      <c r="D359" s="223" t="s">
        <v>259</v>
      </c>
      <c r="E359" s="227">
        <v>19</v>
      </c>
      <c r="F359" s="233"/>
      <c r="G359" s="234">
        <f>ROUND(E359*F359,2)</f>
        <v>0</v>
      </c>
      <c r="H359" s="235" t="s">
        <v>635</v>
      </c>
      <c r="I359" s="255" t="s">
        <v>192</v>
      </c>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t="s">
        <v>261</v>
      </c>
      <c r="AF359" s="206"/>
      <c r="AG359" s="206"/>
      <c r="AH359" s="206"/>
      <c r="AI359" s="206"/>
      <c r="AJ359" s="206"/>
      <c r="AK359" s="206"/>
      <c r="AL359" s="206"/>
      <c r="AM359" s="206">
        <v>21</v>
      </c>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812</v>
      </c>
      <c r="D360" s="225"/>
      <c r="E360" s="229"/>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813</v>
      </c>
      <c r="D361" s="225"/>
      <c r="E361" s="229">
        <v>19</v>
      </c>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78" t="s">
        <v>655</v>
      </c>
      <c r="C362" s="288"/>
      <c r="D362" s="291"/>
      <c r="E362" s="292"/>
      <c r="F362" s="293"/>
      <c r="G362" s="286"/>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v>0</v>
      </c>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78" t="s">
        <v>632</v>
      </c>
      <c r="C363" s="288"/>
      <c r="D363" s="291"/>
      <c r="E363" s="292"/>
      <c r="F363" s="293"/>
      <c r="G363" s="286"/>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t="s">
        <v>255</v>
      </c>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78" t="s">
        <v>656</v>
      </c>
      <c r="C364" s="288"/>
      <c r="D364" s="291"/>
      <c r="E364" s="292"/>
      <c r="F364" s="293"/>
      <c r="G364" s="286"/>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v>1</v>
      </c>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2">
        <v>18</v>
      </c>
      <c r="B365" s="220" t="s">
        <v>657</v>
      </c>
      <c r="C365" s="242" t="s">
        <v>650</v>
      </c>
      <c r="D365" s="223" t="s">
        <v>259</v>
      </c>
      <c r="E365" s="227">
        <v>9</v>
      </c>
      <c r="F365" s="233"/>
      <c r="G365" s="234">
        <f>ROUND(E365*F365,2)</f>
        <v>0</v>
      </c>
      <c r="H365" s="235" t="s">
        <v>635</v>
      </c>
      <c r="I365" s="255" t="s">
        <v>192</v>
      </c>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t="s">
        <v>261</v>
      </c>
      <c r="AF365" s="206"/>
      <c r="AG365" s="206"/>
      <c r="AH365" s="206"/>
      <c r="AI365" s="206"/>
      <c r="AJ365" s="206"/>
      <c r="AK365" s="206"/>
      <c r="AL365" s="206"/>
      <c r="AM365" s="206">
        <v>21</v>
      </c>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814</v>
      </c>
      <c r="D366" s="225"/>
      <c r="E366" s="229"/>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outlineLevel="1" x14ac:dyDescent="0.25">
      <c r="A367" s="253"/>
      <c r="B367" s="221"/>
      <c r="C367" s="244" t="s">
        <v>815</v>
      </c>
      <c r="D367" s="225"/>
      <c r="E367" s="229">
        <v>9</v>
      </c>
      <c r="F367" s="234"/>
      <c r="G367" s="234"/>
      <c r="H367" s="235"/>
      <c r="I367" s="255"/>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row>
    <row r="368" spans="1:60" outlineLevel="1" x14ac:dyDescent="0.25">
      <c r="A368" s="253"/>
      <c r="B368" s="278" t="s">
        <v>665</v>
      </c>
      <c r="C368" s="288"/>
      <c r="D368" s="291"/>
      <c r="E368" s="292"/>
      <c r="F368" s="293"/>
      <c r="G368" s="286"/>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v>0</v>
      </c>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ht="20.5" outlineLevel="1" x14ac:dyDescent="0.25">
      <c r="A369" s="253"/>
      <c r="B369" s="278" t="s">
        <v>666</v>
      </c>
      <c r="C369" s="288"/>
      <c r="D369" s="291"/>
      <c r="E369" s="292"/>
      <c r="F369" s="293"/>
      <c r="G369" s="286"/>
      <c r="H369" s="235"/>
      <c r="I369" s="255"/>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255</v>
      </c>
      <c r="AF369" s="206"/>
      <c r="AG369" s="206"/>
      <c r="AH369" s="206"/>
      <c r="AI369" s="206"/>
      <c r="AJ369" s="206"/>
      <c r="AK369" s="206"/>
      <c r="AL369" s="206"/>
      <c r="AM369" s="206"/>
      <c r="AN369" s="206"/>
      <c r="AO369" s="206"/>
      <c r="AP369" s="206"/>
      <c r="AQ369" s="206"/>
      <c r="AR369" s="206"/>
      <c r="AS369" s="206"/>
      <c r="AT369" s="206"/>
      <c r="AU369" s="206"/>
      <c r="AV369" s="206"/>
      <c r="AW369" s="206"/>
      <c r="AX369" s="206"/>
      <c r="AY369" s="206"/>
      <c r="AZ369" s="211" t="str">
        <f>B369</f>
        <v>kanalizační, obložením dna betonem C 25/30 z cementu portlandského nebo struskoportlandského, podkladní prstenec z prostého betonu C -/7,5 pod poklop do výšky 10 cm, dodávka a osazení poklopu litinového kruhového včetně rámu.</v>
      </c>
      <c r="BA369" s="206"/>
      <c r="BB369" s="206"/>
      <c r="BC369" s="206"/>
      <c r="BD369" s="206"/>
      <c r="BE369" s="206"/>
      <c r="BF369" s="206"/>
      <c r="BG369" s="206"/>
      <c r="BH369" s="206"/>
    </row>
    <row r="370" spans="1:60" outlineLevel="1" x14ac:dyDescent="0.25">
      <c r="A370" s="253"/>
      <c r="B370" s="278" t="s">
        <v>667</v>
      </c>
      <c r="C370" s="288"/>
      <c r="D370" s="291"/>
      <c r="E370" s="292"/>
      <c r="F370" s="293"/>
      <c r="G370" s="286"/>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v>1</v>
      </c>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2">
        <v>19</v>
      </c>
      <c r="B371" s="220" t="s">
        <v>668</v>
      </c>
      <c r="C371" s="242" t="s">
        <v>669</v>
      </c>
      <c r="D371" s="223" t="s">
        <v>259</v>
      </c>
      <c r="E371" s="227">
        <v>1</v>
      </c>
      <c r="F371" s="233"/>
      <c r="G371" s="234">
        <f>ROUND(E371*F371,2)</f>
        <v>0</v>
      </c>
      <c r="H371" s="235" t="s">
        <v>377</v>
      </c>
      <c r="I371" s="255" t="s">
        <v>192</v>
      </c>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t="s">
        <v>261</v>
      </c>
      <c r="AF371" s="206"/>
      <c r="AG371" s="206"/>
      <c r="AH371" s="206"/>
      <c r="AI371" s="206"/>
      <c r="AJ371" s="206"/>
      <c r="AK371" s="206"/>
      <c r="AL371" s="206"/>
      <c r="AM371" s="206">
        <v>21</v>
      </c>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44" t="s">
        <v>816</v>
      </c>
      <c r="D372" s="225"/>
      <c r="E372" s="229"/>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44" t="s">
        <v>817</v>
      </c>
      <c r="D373" s="225"/>
      <c r="E373" s="229"/>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672</v>
      </c>
      <c r="D374" s="225"/>
      <c r="E374" s="229"/>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217</v>
      </c>
      <c r="D375" s="225"/>
      <c r="E375" s="229">
        <v>1</v>
      </c>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78" t="s">
        <v>818</v>
      </c>
      <c r="C376" s="288"/>
      <c r="D376" s="291"/>
      <c r="E376" s="292"/>
      <c r="F376" s="293"/>
      <c r="G376" s="286"/>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v>0</v>
      </c>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78" t="s">
        <v>819</v>
      </c>
      <c r="C377" s="288"/>
      <c r="D377" s="291"/>
      <c r="E377" s="292"/>
      <c r="F377" s="293"/>
      <c r="G377" s="286"/>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v>1</v>
      </c>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2">
        <v>20</v>
      </c>
      <c r="B378" s="220" t="s">
        <v>820</v>
      </c>
      <c r="C378" s="242" t="s">
        <v>821</v>
      </c>
      <c r="D378" s="223" t="s">
        <v>259</v>
      </c>
      <c r="E378" s="227">
        <v>5</v>
      </c>
      <c r="F378" s="233"/>
      <c r="G378" s="234">
        <f>ROUND(E378*F378,2)</f>
        <v>0</v>
      </c>
      <c r="H378" s="235" t="s">
        <v>377</v>
      </c>
      <c r="I378" s="255" t="s">
        <v>192</v>
      </c>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t="s">
        <v>261</v>
      </c>
      <c r="AF378" s="206"/>
      <c r="AG378" s="206"/>
      <c r="AH378" s="206"/>
      <c r="AI378" s="206"/>
      <c r="AJ378" s="206"/>
      <c r="AK378" s="206"/>
      <c r="AL378" s="206"/>
      <c r="AM378" s="206">
        <v>21</v>
      </c>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822</v>
      </c>
      <c r="D379" s="225"/>
      <c r="E379" s="229"/>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3"/>
      <c r="B380" s="221"/>
      <c r="C380" s="244" t="s">
        <v>823</v>
      </c>
      <c r="D380" s="225"/>
      <c r="E380" s="229"/>
      <c r="F380" s="234"/>
      <c r="G380" s="234"/>
      <c r="H380" s="235"/>
      <c r="I380" s="255"/>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outlineLevel="1" x14ac:dyDescent="0.25">
      <c r="A381" s="253"/>
      <c r="B381" s="221"/>
      <c r="C381" s="244" t="s">
        <v>824</v>
      </c>
      <c r="D381" s="225"/>
      <c r="E381" s="229">
        <v>5</v>
      </c>
      <c r="F381" s="234"/>
      <c r="G381" s="234"/>
      <c r="H381" s="235"/>
      <c r="I381" s="255"/>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ht="19.95" outlineLevel="1" x14ac:dyDescent="0.25">
      <c r="A382" s="252">
        <v>21</v>
      </c>
      <c r="B382" s="220" t="s">
        <v>825</v>
      </c>
      <c r="C382" s="242" t="s">
        <v>826</v>
      </c>
      <c r="D382" s="223" t="s">
        <v>259</v>
      </c>
      <c r="E382" s="227">
        <v>1</v>
      </c>
      <c r="F382" s="233"/>
      <c r="G382" s="234">
        <f>ROUND(E382*F382,2)</f>
        <v>0</v>
      </c>
      <c r="H382" s="235" t="s">
        <v>345</v>
      </c>
      <c r="I382" s="255" t="s">
        <v>192</v>
      </c>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t="s">
        <v>193</v>
      </c>
      <c r="AF382" s="206"/>
      <c r="AG382" s="206"/>
      <c r="AH382" s="206"/>
      <c r="AI382" s="206"/>
      <c r="AJ382" s="206"/>
      <c r="AK382" s="206"/>
      <c r="AL382" s="206"/>
      <c r="AM382" s="206">
        <v>21</v>
      </c>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44" t="s">
        <v>592</v>
      </c>
      <c r="D383" s="225"/>
      <c r="E383" s="229"/>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outlineLevel="1" x14ac:dyDescent="0.25">
      <c r="A384" s="253"/>
      <c r="B384" s="221"/>
      <c r="C384" s="244" t="s">
        <v>217</v>
      </c>
      <c r="D384" s="225"/>
      <c r="E384" s="229">
        <v>1</v>
      </c>
      <c r="F384" s="234"/>
      <c r="G384" s="234"/>
      <c r="H384" s="235"/>
      <c r="I384" s="255"/>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row>
    <row r="385" spans="1:60" ht="19.95" outlineLevel="1" x14ac:dyDescent="0.25">
      <c r="A385" s="252">
        <v>22</v>
      </c>
      <c r="B385" s="220" t="s">
        <v>681</v>
      </c>
      <c r="C385" s="242" t="s">
        <v>682</v>
      </c>
      <c r="D385" s="223" t="s">
        <v>259</v>
      </c>
      <c r="E385" s="227">
        <v>32</v>
      </c>
      <c r="F385" s="233"/>
      <c r="G385" s="234">
        <f>ROUND(E385*F385,2)</f>
        <v>0</v>
      </c>
      <c r="H385" s="235" t="s">
        <v>345</v>
      </c>
      <c r="I385" s="255" t="s">
        <v>192</v>
      </c>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t="s">
        <v>193</v>
      </c>
      <c r="AF385" s="206"/>
      <c r="AG385" s="206"/>
      <c r="AH385" s="206"/>
      <c r="AI385" s="206"/>
      <c r="AJ385" s="206"/>
      <c r="AK385" s="206"/>
      <c r="AL385" s="206"/>
      <c r="AM385" s="206">
        <v>21</v>
      </c>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21"/>
      <c r="C386" s="244" t="s">
        <v>592</v>
      </c>
      <c r="D386" s="225"/>
      <c r="E386" s="229"/>
      <c r="F386" s="234"/>
      <c r="G386" s="234"/>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21"/>
      <c r="C387" s="244" t="s">
        <v>827</v>
      </c>
      <c r="D387" s="225"/>
      <c r="E387" s="229">
        <v>14</v>
      </c>
      <c r="F387" s="234"/>
      <c r="G387" s="234"/>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outlineLevel="1" x14ac:dyDescent="0.25">
      <c r="A388" s="253"/>
      <c r="B388" s="221"/>
      <c r="C388" s="244" t="s">
        <v>691</v>
      </c>
      <c r="D388" s="225"/>
      <c r="E388" s="229">
        <v>18</v>
      </c>
      <c r="F388" s="234"/>
      <c r="G388" s="234"/>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row>
    <row r="389" spans="1:60" ht="19.95" outlineLevel="1" x14ac:dyDescent="0.25">
      <c r="A389" s="252">
        <v>23</v>
      </c>
      <c r="B389" s="220" t="s">
        <v>684</v>
      </c>
      <c r="C389" s="242" t="s">
        <v>685</v>
      </c>
      <c r="D389" s="223" t="s">
        <v>259</v>
      </c>
      <c r="E389" s="227">
        <v>2</v>
      </c>
      <c r="F389" s="233"/>
      <c r="G389" s="234">
        <f>ROUND(E389*F389,2)</f>
        <v>0</v>
      </c>
      <c r="H389" s="235" t="s">
        <v>345</v>
      </c>
      <c r="I389" s="255" t="s">
        <v>192</v>
      </c>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t="s">
        <v>193</v>
      </c>
      <c r="AF389" s="206"/>
      <c r="AG389" s="206"/>
      <c r="AH389" s="206"/>
      <c r="AI389" s="206"/>
      <c r="AJ389" s="206"/>
      <c r="AK389" s="206"/>
      <c r="AL389" s="206"/>
      <c r="AM389" s="206">
        <v>21</v>
      </c>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3"/>
      <c r="B390" s="221"/>
      <c r="C390" s="244" t="s">
        <v>594</v>
      </c>
      <c r="D390" s="225"/>
      <c r="E390" s="229"/>
      <c r="F390" s="234"/>
      <c r="G390" s="234"/>
      <c r="H390" s="235"/>
      <c r="I390" s="255"/>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outlineLevel="1" x14ac:dyDescent="0.25">
      <c r="A391" s="253"/>
      <c r="B391" s="221"/>
      <c r="C391" s="244" t="s">
        <v>471</v>
      </c>
      <c r="D391" s="225"/>
      <c r="E391" s="229">
        <v>2</v>
      </c>
      <c r="F391" s="234"/>
      <c r="G391" s="234"/>
      <c r="H391" s="235"/>
      <c r="I391" s="255"/>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row>
    <row r="392" spans="1:60" ht="19.95" outlineLevel="1" x14ac:dyDescent="0.25">
      <c r="A392" s="252">
        <v>24</v>
      </c>
      <c r="B392" s="220" t="s">
        <v>686</v>
      </c>
      <c r="C392" s="242" t="s">
        <v>687</v>
      </c>
      <c r="D392" s="223" t="s">
        <v>259</v>
      </c>
      <c r="E392" s="227">
        <v>18</v>
      </c>
      <c r="F392" s="233"/>
      <c r="G392" s="234">
        <f>ROUND(E392*F392,2)</f>
        <v>0</v>
      </c>
      <c r="H392" s="235" t="s">
        <v>345</v>
      </c>
      <c r="I392" s="255" t="s">
        <v>192</v>
      </c>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t="s">
        <v>193</v>
      </c>
      <c r="AF392" s="206"/>
      <c r="AG392" s="206"/>
      <c r="AH392" s="206"/>
      <c r="AI392" s="206"/>
      <c r="AJ392" s="206"/>
      <c r="AK392" s="206"/>
      <c r="AL392" s="206"/>
      <c r="AM392" s="206">
        <v>21</v>
      </c>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3"/>
      <c r="B393" s="221"/>
      <c r="C393" s="244" t="s">
        <v>594</v>
      </c>
      <c r="D393" s="225"/>
      <c r="E393" s="229"/>
      <c r="F393" s="234"/>
      <c r="G393" s="234"/>
      <c r="H393" s="235"/>
      <c r="I393" s="255"/>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44" t="s">
        <v>828</v>
      </c>
      <c r="D394" s="225"/>
      <c r="E394" s="229">
        <v>6</v>
      </c>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828</v>
      </c>
      <c r="D395" s="225"/>
      <c r="E395" s="229">
        <v>6</v>
      </c>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3"/>
      <c r="B396" s="221"/>
      <c r="C396" s="244" t="s">
        <v>828</v>
      </c>
      <c r="D396" s="225"/>
      <c r="E396" s="229">
        <v>6</v>
      </c>
      <c r="F396" s="234"/>
      <c r="G396" s="234"/>
      <c r="H396" s="235"/>
      <c r="I396" s="255"/>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ht="19.95" outlineLevel="1" x14ac:dyDescent="0.25">
      <c r="A397" s="252">
        <v>25</v>
      </c>
      <c r="B397" s="220" t="s">
        <v>829</v>
      </c>
      <c r="C397" s="242" t="s">
        <v>830</v>
      </c>
      <c r="D397" s="223" t="s">
        <v>259</v>
      </c>
      <c r="E397" s="227">
        <v>5</v>
      </c>
      <c r="F397" s="233"/>
      <c r="G397" s="234">
        <f>ROUND(E397*F397,2)</f>
        <v>0</v>
      </c>
      <c r="H397" s="235" t="s">
        <v>345</v>
      </c>
      <c r="I397" s="255" t="s">
        <v>192</v>
      </c>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t="s">
        <v>193</v>
      </c>
      <c r="AF397" s="206"/>
      <c r="AG397" s="206"/>
      <c r="AH397" s="206"/>
      <c r="AI397" s="206"/>
      <c r="AJ397" s="206"/>
      <c r="AK397" s="206"/>
      <c r="AL397" s="206"/>
      <c r="AM397" s="206">
        <v>21</v>
      </c>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750</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831</v>
      </c>
      <c r="D399" s="225"/>
      <c r="E399" s="229">
        <v>5</v>
      </c>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ht="19.95" outlineLevel="1" x14ac:dyDescent="0.25">
      <c r="A400" s="252">
        <v>26</v>
      </c>
      <c r="B400" s="220" t="s">
        <v>832</v>
      </c>
      <c r="C400" s="242" t="s">
        <v>833</v>
      </c>
      <c r="D400" s="223" t="s">
        <v>259</v>
      </c>
      <c r="E400" s="227">
        <v>19</v>
      </c>
      <c r="F400" s="233"/>
      <c r="G400" s="234">
        <f>ROUND(E400*F400,2)</f>
        <v>0</v>
      </c>
      <c r="H400" s="235" t="s">
        <v>345</v>
      </c>
      <c r="I400" s="255" t="s">
        <v>192</v>
      </c>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t="s">
        <v>193</v>
      </c>
      <c r="AF400" s="206"/>
      <c r="AG400" s="206"/>
      <c r="AH400" s="206"/>
      <c r="AI400" s="206"/>
      <c r="AJ400" s="206"/>
      <c r="AK400" s="206"/>
      <c r="AL400" s="206"/>
      <c r="AM400" s="206">
        <v>21</v>
      </c>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812</v>
      </c>
      <c r="D401" s="225"/>
      <c r="E401" s="229"/>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outlineLevel="1" x14ac:dyDescent="0.25">
      <c r="A402" s="253"/>
      <c r="B402" s="221"/>
      <c r="C402" s="244" t="s">
        <v>813</v>
      </c>
      <c r="D402" s="225"/>
      <c r="E402" s="229">
        <v>19</v>
      </c>
      <c r="F402" s="234"/>
      <c r="G402" s="234"/>
      <c r="H402" s="235"/>
      <c r="I402" s="255"/>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ht="19.95" outlineLevel="1" x14ac:dyDescent="0.25">
      <c r="A403" s="252">
        <v>27</v>
      </c>
      <c r="B403" s="220" t="s">
        <v>834</v>
      </c>
      <c r="C403" s="242" t="s">
        <v>835</v>
      </c>
      <c r="D403" s="223" t="s">
        <v>259</v>
      </c>
      <c r="E403" s="227">
        <v>9</v>
      </c>
      <c r="F403" s="233"/>
      <c r="G403" s="234">
        <f>ROUND(E403*F403,2)</f>
        <v>0</v>
      </c>
      <c r="H403" s="235" t="s">
        <v>345</v>
      </c>
      <c r="I403" s="255" t="s">
        <v>192</v>
      </c>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t="s">
        <v>193</v>
      </c>
      <c r="AF403" s="206"/>
      <c r="AG403" s="206"/>
      <c r="AH403" s="206"/>
      <c r="AI403" s="206"/>
      <c r="AJ403" s="206"/>
      <c r="AK403" s="206"/>
      <c r="AL403" s="206"/>
      <c r="AM403" s="206">
        <v>21</v>
      </c>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814</v>
      </c>
      <c r="D404" s="225"/>
      <c r="E404" s="229"/>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815</v>
      </c>
      <c r="D405" s="225"/>
      <c r="E405" s="229">
        <v>9</v>
      </c>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2">
        <v>28</v>
      </c>
      <c r="B406" s="220" t="s">
        <v>836</v>
      </c>
      <c r="C406" s="242" t="s">
        <v>837</v>
      </c>
      <c r="D406" s="223" t="s">
        <v>259</v>
      </c>
      <c r="E406" s="227">
        <v>1</v>
      </c>
      <c r="F406" s="233"/>
      <c r="G406" s="234">
        <f>ROUND(E406*F406,2)</f>
        <v>0</v>
      </c>
      <c r="H406" s="235"/>
      <c r="I406" s="255" t="s">
        <v>209</v>
      </c>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t="s">
        <v>193</v>
      </c>
      <c r="AF406" s="206"/>
      <c r="AG406" s="206"/>
      <c r="AH406" s="206"/>
      <c r="AI406" s="206"/>
      <c r="AJ406" s="206"/>
      <c r="AK406" s="206"/>
      <c r="AL406" s="206"/>
      <c r="AM406" s="206">
        <v>21</v>
      </c>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44" t="s">
        <v>838</v>
      </c>
      <c r="D407" s="225"/>
      <c r="E407" s="229"/>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44" t="s">
        <v>817</v>
      </c>
      <c r="D408" s="225"/>
      <c r="E408" s="229"/>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672</v>
      </c>
      <c r="D409" s="225"/>
      <c r="E409" s="229"/>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217</v>
      </c>
      <c r="D410" s="225"/>
      <c r="E410" s="229">
        <v>1</v>
      </c>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2">
        <v>29</v>
      </c>
      <c r="B411" s="220" t="s">
        <v>696</v>
      </c>
      <c r="C411" s="242" t="s">
        <v>839</v>
      </c>
      <c r="D411" s="223" t="s">
        <v>259</v>
      </c>
      <c r="E411" s="227">
        <v>1</v>
      </c>
      <c r="F411" s="233"/>
      <c r="G411" s="234">
        <f>ROUND(E411*F411,2)</f>
        <v>0</v>
      </c>
      <c r="H411" s="235"/>
      <c r="I411" s="255" t="s">
        <v>209</v>
      </c>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t="s">
        <v>193</v>
      </c>
      <c r="AF411" s="206"/>
      <c r="AG411" s="206"/>
      <c r="AH411" s="206"/>
      <c r="AI411" s="206"/>
      <c r="AJ411" s="206"/>
      <c r="AK411" s="206"/>
      <c r="AL411" s="206"/>
      <c r="AM411" s="206">
        <v>21</v>
      </c>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840</v>
      </c>
      <c r="D412" s="225"/>
      <c r="E412" s="229"/>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outlineLevel="1" x14ac:dyDescent="0.25">
      <c r="A413" s="253"/>
      <c r="B413" s="221"/>
      <c r="C413" s="244" t="s">
        <v>217</v>
      </c>
      <c r="D413" s="225"/>
      <c r="E413" s="229">
        <v>1</v>
      </c>
      <c r="F413" s="234"/>
      <c r="G413" s="234"/>
      <c r="H413" s="235"/>
      <c r="I413" s="255"/>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row>
    <row r="414" spans="1:60" x14ac:dyDescent="0.25">
      <c r="A414" s="251" t="s">
        <v>187</v>
      </c>
      <c r="B414" s="219" t="s">
        <v>155</v>
      </c>
      <c r="C414" s="241" t="s">
        <v>156</v>
      </c>
      <c r="D414" s="222"/>
      <c r="E414" s="226"/>
      <c r="F414" s="238">
        <f>SUM(G415:G417)</f>
        <v>0</v>
      </c>
      <c r="G414" s="239"/>
      <c r="H414" s="232"/>
      <c r="I414" s="254"/>
      <c r="AE414" t="s">
        <v>188</v>
      </c>
    </row>
    <row r="415" spans="1:60" outlineLevel="1" x14ac:dyDescent="0.25">
      <c r="A415" s="253"/>
      <c r="B415" s="277" t="s">
        <v>710</v>
      </c>
      <c r="C415" s="287"/>
      <c r="D415" s="279"/>
      <c r="E415" s="281"/>
      <c r="F415" s="284"/>
      <c r="G415" s="285"/>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v>0</v>
      </c>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3"/>
      <c r="B416" s="278" t="s">
        <v>711</v>
      </c>
      <c r="C416" s="288"/>
      <c r="D416" s="291"/>
      <c r="E416" s="292"/>
      <c r="F416" s="293"/>
      <c r="G416" s="286"/>
      <c r="H416" s="235"/>
      <c r="I416" s="255"/>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t="s">
        <v>255</v>
      </c>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ht="13.3" outlineLevel="1" thickBot="1" x14ac:dyDescent="0.3">
      <c r="A417" s="298">
        <v>30</v>
      </c>
      <c r="B417" s="299" t="s">
        <v>712</v>
      </c>
      <c r="C417" s="294" t="s">
        <v>713</v>
      </c>
      <c r="D417" s="295" t="s">
        <v>493</v>
      </c>
      <c r="E417" s="300">
        <v>417.29199</v>
      </c>
      <c r="F417" s="297"/>
      <c r="G417" s="270">
        <f>ROUND(E417*F417,2)</f>
        <v>0</v>
      </c>
      <c r="H417" s="271" t="s">
        <v>635</v>
      </c>
      <c r="I417" s="272" t="s">
        <v>192</v>
      </c>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t="s">
        <v>261</v>
      </c>
      <c r="AF417" s="206"/>
      <c r="AG417" s="206"/>
      <c r="AH417" s="206"/>
      <c r="AI417" s="206"/>
      <c r="AJ417" s="206"/>
      <c r="AK417" s="206"/>
      <c r="AL417" s="206"/>
      <c r="AM417" s="206">
        <v>21</v>
      </c>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hidden="1" x14ac:dyDescent="0.25">
      <c r="A418" s="54"/>
      <c r="B418" s="61" t="s">
        <v>237</v>
      </c>
      <c r="C418" s="245" t="s">
        <v>237</v>
      </c>
      <c r="D418" s="209"/>
      <c r="E418" s="207"/>
      <c r="F418" s="207"/>
      <c r="G418" s="207"/>
      <c r="H418" s="207"/>
      <c r="I418" s="208"/>
    </row>
    <row r="419" spans="1:60" hidden="1" x14ac:dyDescent="0.25">
      <c r="A419" s="246"/>
      <c r="B419" s="247" t="s">
        <v>236</v>
      </c>
      <c r="C419" s="248"/>
      <c r="D419" s="249"/>
      <c r="E419" s="246"/>
      <c r="F419" s="246"/>
      <c r="G419" s="250">
        <f>F8+F260+F305+F344+F414</f>
        <v>0</v>
      </c>
      <c r="H419" s="46"/>
      <c r="I419" s="46"/>
      <c r="AN419">
        <v>15</v>
      </c>
      <c r="AO419">
        <v>21</v>
      </c>
    </row>
    <row r="420" spans="1:60" x14ac:dyDescent="0.25">
      <c r="A420" s="46"/>
      <c r="B420" s="240"/>
      <c r="C420" s="240"/>
      <c r="D420" s="185"/>
      <c r="E420" s="46"/>
      <c r="F420" s="46"/>
      <c r="G420" s="46"/>
      <c r="H420" s="46"/>
      <c r="I420" s="46"/>
      <c r="AN420">
        <f>SUMIF(AM8:AM419,AN419,G8:G419)</f>
        <v>0</v>
      </c>
      <c r="AO420">
        <f>SUMIF(AM8:AM419,AO419,G8:G419)</f>
        <v>0</v>
      </c>
    </row>
    <row r="421" spans="1:60" x14ac:dyDescent="0.25">
      <c r="D421" s="183"/>
    </row>
    <row r="422" spans="1:60" x14ac:dyDescent="0.25">
      <c r="D422" s="183"/>
    </row>
    <row r="423" spans="1:60" x14ac:dyDescent="0.25">
      <c r="D423" s="183"/>
    </row>
    <row r="424" spans="1:60" x14ac:dyDescent="0.25">
      <c r="D424" s="183"/>
    </row>
    <row r="425" spans="1:60" x14ac:dyDescent="0.25">
      <c r="D425" s="183"/>
    </row>
    <row r="426" spans="1:60" x14ac:dyDescent="0.25">
      <c r="D426" s="183"/>
    </row>
    <row r="427" spans="1:60" x14ac:dyDescent="0.25">
      <c r="D427" s="183"/>
    </row>
    <row r="428" spans="1:60" x14ac:dyDescent="0.25">
      <c r="D428" s="183"/>
    </row>
    <row r="429" spans="1:60" x14ac:dyDescent="0.25">
      <c r="D429" s="183"/>
    </row>
    <row r="430" spans="1:60" x14ac:dyDescent="0.25">
      <c r="D430" s="183"/>
    </row>
    <row r="431" spans="1:60" x14ac:dyDescent="0.25">
      <c r="D431" s="183"/>
    </row>
    <row r="432" spans="1:60"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ZOnbZarv1opNbVCt/4nMvasJqBIdgW8adWyDgWgjsAgHcOFrsxHfAmwgCwFoYxDd7uEkWj5QUeR5Xl/Sv6ovpA==" saltValue="qKcg/eEy4MODiqNqsp+g7w==" spinCount="100000" sheet="1"/>
  <mergeCells count="42">
    <mergeCell ref="B370:G370"/>
    <mergeCell ref="B376:G376"/>
    <mergeCell ref="B377:G377"/>
    <mergeCell ref="F414:G414"/>
    <mergeCell ref="B415:G415"/>
    <mergeCell ref="B416:G416"/>
    <mergeCell ref="B358:G358"/>
    <mergeCell ref="B362:G362"/>
    <mergeCell ref="B363:G363"/>
    <mergeCell ref="B364:G364"/>
    <mergeCell ref="B368:G368"/>
    <mergeCell ref="B369:G369"/>
    <mergeCell ref="B307:G307"/>
    <mergeCell ref="F344:G344"/>
    <mergeCell ref="B345:G345"/>
    <mergeCell ref="B346:G346"/>
    <mergeCell ref="B356:G356"/>
    <mergeCell ref="B357:G357"/>
    <mergeCell ref="F260:G260"/>
    <mergeCell ref="B261:G261"/>
    <mergeCell ref="B271:G271"/>
    <mergeCell ref="B272:G272"/>
    <mergeCell ref="F305:G305"/>
    <mergeCell ref="B306:G306"/>
    <mergeCell ref="B135:G135"/>
    <mergeCell ref="B136:G136"/>
    <mergeCell ref="B137:G137"/>
    <mergeCell ref="B174:G174"/>
    <mergeCell ref="B175:G175"/>
    <mergeCell ref="B214:G214"/>
    <mergeCell ref="B41:G41"/>
    <mergeCell ref="B42:G42"/>
    <mergeCell ref="B51:G51"/>
    <mergeCell ref="B52:G52"/>
    <mergeCell ref="B93:G93"/>
    <mergeCell ref="B94:G94"/>
    <mergeCell ref="A1:G1"/>
    <mergeCell ref="C7:G7"/>
    <mergeCell ref="F8:G8"/>
    <mergeCell ref="B9:G9"/>
    <mergeCell ref="B10:G10"/>
    <mergeCell ref="B40:G40"/>
  </mergeCells>
  <pageMargins left="0.59055118110236204" right="0.39370078740157499"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62</v>
      </c>
      <c r="C2" s="162" t="s">
        <v>63</v>
      </c>
      <c r="D2" s="92"/>
      <c r="E2" s="92"/>
      <c r="F2" s="92"/>
      <c r="G2" s="26" t="s">
        <v>15</v>
      </c>
      <c r="H2" s="276" t="s">
        <v>64</v>
      </c>
      <c r="O2" s="8" t="s">
        <v>241</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03</v>
      </c>
      <c r="H6" s="35"/>
    </row>
    <row r="7" spans="1:15" ht="15.65" customHeight="1" x14ac:dyDescent="0.3">
      <c r="B7" s="93" t="str">
        <f>C2</f>
        <v>Rozvody technického zasněžování</v>
      </c>
      <c r="C7" s="94"/>
      <c r="D7" s="94"/>
      <c r="E7" s="94"/>
      <c r="F7" s="94"/>
      <c r="G7" s="94"/>
      <c r="H7" s="35"/>
    </row>
    <row r="8" spans="1:15" ht="12.75" customHeight="1" x14ac:dyDescent="0.25">
      <c r="H8" s="35"/>
    </row>
    <row r="9" spans="1:15" ht="12.75" customHeight="1" x14ac:dyDescent="0.25">
      <c r="A9" s="32" t="s">
        <v>27</v>
      </c>
      <c r="B9" s="166" t="s">
        <v>841</v>
      </c>
      <c r="C9" s="166" t="s">
        <v>842</v>
      </c>
      <c r="D9" s="32"/>
      <c r="E9" s="32"/>
      <c r="F9" s="32"/>
      <c r="G9" s="32"/>
      <c r="H9" s="36"/>
      <c r="I9" s="32"/>
      <c r="J9" s="32"/>
    </row>
    <row r="10" spans="1:15" ht="12.75" customHeight="1" x14ac:dyDescent="0.25">
      <c r="A10" s="32"/>
      <c r="B10" s="166" t="s">
        <v>843</v>
      </c>
      <c r="C10" s="166" t="s">
        <v>844</v>
      </c>
      <c r="D10" s="32"/>
      <c r="E10" s="32"/>
      <c r="F10" s="32"/>
      <c r="G10" s="32"/>
      <c r="H10" s="36"/>
      <c r="I10" s="32"/>
      <c r="J10" s="32"/>
    </row>
    <row r="11" spans="1:15" ht="12.75" customHeight="1" x14ac:dyDescent="0.25">
      <c r="A11" s="32"/>
      <c r="B11" s="166" t="s">
        <v>845</v>
      </c>
      <c r="C11" s="166" t="s">
        <v>846</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847</v>
      </c>
      <c r="C13" s="166" t="s">
        <v>848</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64</v>
      </c>
      <c r="C15" s="166" t="s">
        <v>250</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444</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62</v>
      </c>
      <c r="B21" s="168" t="s">
        <v>849</v>
      </c>
      <c r="C21" s="167"/>
      <c r="D21" s="167"/>
      <c r="E21" s="167"/>
      <c r="F21" s="167"/>
      <c r="G21" s="169"/>
      <c r="H21" s="171">
        <f>'SO 03 SO 03 Pol'!G429</f>
        <v>0</v>
      </c>
      <c r="I21" s="32"/>
      <c r="J21" s="32"/>
      <c r="O21">
        <f>'SO 03 SO 03 Pol'!AN430</f>
        <v>0</v>
      </c>
      <c r="P21">
        <f>'SO 03 SO 03 Pol'!AO430</f>
        <v>0</v>
      </c>
    </row>
    <row r="22" spans="1:55" ht="12.75" customHeight="1" thickBot="1" x14ac:dyDescent="0.3">
      <c r="A22" s="177"/>
      <c r="B22" s="178" t="s">
        <v>180</v>
      </c>
      <c r="C22" s="179"/>
      <c r="D22" s="180" t="str">
        <f>B2</f>
        <v>SO 03</v>
      </c>
      <c r="E22" s="179"/>
      <c r="F22" s="179"/>
      <c r="G22" s="181"/>
      <c r="H22" s="182">
        <f>SUM(H21:H21)</f>
        <v>0</v>
      </c>
      <c r="I22" s="32"/>
      <c r="J22" s="32"/>
    </row>
    <row r="23" spans="1:55" ht="12.75" customHeight="1" x14ac:dyDescent="0.25">
      <c r="A23" s="32"/>
      <c r="B23" s="32"/>
      <c r="C23" s="32"/>
      <c r="D23" s="32"/>
      <c r="E23" s="32"/>
      <c r="F23" s="32"/>
      <c r="G23" s="32"/>
      <c r="H23" s="36"/>
      <c r="I23" s="32"/>
      <c r="J23" s="32"/>
    </row>
    <row r="24" spans="1:55" ht="13.3" thickBot="1" x14ac:dyDescent="0.3">
      <c r="A24" s="163" t="s">
        <v>238</v>
      </c>
      <c r="B24" s="164"/>
      <c r="C24" s="164"/>
      <c r="D24" s="210" t="s">
        <v>62</v>
      </c>
      <c r="E24" s="273" t="s">
        <v>849</v>
      </c>
      <c r="F24" s="273"/>
      <c r="G24" s="273"/>
      <c r="H24" s="273"/>
      <c r="I24" s="32"/>
      <c r="J24" s="32"/>
      <c r="BC24" s="132" t="str">
        <f>E24</f>
        <v>Technický vodovod 168x2,5 + NN + SLP</v>
      </c>
    </row>
    <row r="25" spans="1:55" ht="12.75" customHeight="1" x14ac:dyDescent="0.25">
      <c r="A25" s="172" t="s">
        <v>239</v>
      </c>
      <c r="B25" s="173"/>
      <c r="C25" s="174"/>
      <c r="D25" s="174"/>
      <c r="E25" s="174"/>
      <c r="F25" s="174"/>
      <c r="G25" s="175"/>
      <c r="H25" s="176" t="s">
        <v>178</v>
      </c>
      <c r="I25" s="32"/>
      <c r="J25" s="32"/>
    </row>
    <row r="26" spans="1:55" ht="12.75" customHeight="1" x14ac:dyDescent="0.25">
      <c r="A26" s="170" t="s">
        <v>117</v>
      </c>
      <c r="B26" s="168" t="s">
        <v>118</v>
      </c>
      <c r="C26" s="167"/>
      <c r="D26" s="167"/>
      <c r="E26" s="167"/>
      <c r="F26" s="167"/>
      <c r="G26" s="169"/>
      <c r="H26" s="274">
        <f>'SO 03 SO 03 Pol'!F8</f>
        <v>0</v>
      </c>
      <c r="I26" s="32"/>
      <c r="J26" s="32"/>
    </row>
    <row r="27" spans="1:55" ht="12.75" customHeight="1" x14ac:dyDescent="0.25">
      <c r="A27" s="170" t="s">
        <v>133</v>
      </c>
      <c r="B27" s="168" t="s">
        <v>134</v>
      </c>
      <c r="C27" s="167"/>
      <c r="D27" s="167"/>
      <c r="E27" s="167"/>
      <c r="F27" s="167"/>
      <c r="G27" s="169"/>
      <c r="H27" s="274">
        <f>'SO 03 SO 03 Pol'!F200</f>
        <v>0</v>
      </c>
      <c r="I27" s="32"/>
      <c r="J27" s="32"/>
    </row>
    <row r="28" spans="1:55" ht="12.75" customHeight="1" x14ac:dyDescent="0.25">
      <c r="A28" s="170" t="s">
        <v>137</v>
      </c>
      <c r="B28" s="168" t="s">
        <v>138</v>
      </c>
      <c r="C28" s="167"/>
      <c r="D28" s="167"/>
      <c r="E28" s="167"/>
      <c r="F28" s="167"/>
      <c r="G28" s="169"/>
      <c r="H28" s="274">
        <f>'SO 03 SO 03 Pol'!F223</f>
        <v>0</v>
      </c>
      <c r="I28" s="32"/>
      <c r="J28" s="32"/>
    </row>
    <row r="29" spans="1:55" ht="12.75" customHeight="1" x14ac:dyDescent="0.25">
      <c r="A29" s="170" t="s">
        <v>143</v>
      </c>
      <c r="B29" s="168" t="s">
        <v>144</v>
      </c>
      <c r="C29" s="167"/>
      <c r="D29" s="167"/>
      <c r="E29" s="167"/>
      <c r="F29" s="167"/>
      <c r="G29" s="169"/>
      <c r="H29" s="274">
        <f>'SO 03 SO 03 Pol'!F280</f>
        <v>0</v>
      </c>
      <c r="I29" s="32"/>
      <c r="J29" s="32"/>
    </row>
    <row r="30" spans="1:55" ht="12.75" customHeight="1" x14ac:dyDescent="0.25">
      <c r="A30" s="170" t="s">
        <v>145</v>
      </c>
      <c r="B30" s="168" t="s">
        <v>146</v>
      </c>
      <c r="C30" s="167"/>
      <c r="D30" s="167"/>
      <c r="E30" s="167"/>
      <c r="F30" s="167"/>
      <c r="G30" s="169"/>
      <c r="H30" s="274">
        <f>'SO 03 SO 03 Pol'!F292</f>
        <v>0</v>
      </c>
      <c r="I30" s="32"/>
      <c r="J30" s="32"/>
    </row>
    <row r="31" spans="1:55" ht="12.75" customHeight="1" x14ac:dyDescent="0.25">
      <c r="A31" s="170" t="s">
        <v>147</v>
      </c>
      <c r="B31" s="168" t="s">
        <v>148</v>
      </c>
      <c r="C31" s="167"/>
      <c r="D31" s="167"/>
      <c r="E31" s="167"/>
      <c r="F31" s="167"/>
      <c r="G31" s="169"/>
      <c r="H31" s="274">
        <f>'SO 03 SO 03 Pol'!F301</f>
        <v>0</v>
      </c>
      <c r="I31" s="32"/>
      <c r="J31" s="32"/>
    </row>
    <row r="32" spans="1:55" ht="12.75" customHeight="1" x14ac:dyDescent="0.25">
      <c r="A32" s="170" t="s">
        <v>151</v>
      </c>
      <c r="B32" s="168" t="s">
        <v>152</v>
      </c>
      <c r="C32" s="167"/>
      <c r="D32" s="167"/>
      <c r="E32" s="167"/>
      <c r="F32" s="167"/>
      <c r="G32" s="169"/>
      <c r="H32" s="274">
        <f>'SO 03 SO 03 Pol'!F319</f>
        <v>0</v>
      </c>
      <c r="I32" s="32"/>
      <c r="J32" s="32"/>
    </row>
    <row r="33" spans="1:10" ht="12.75" customHeight="1" x14ac:dyDescent="0.25">
      <c r="A33" s="170" t="s">
        <v>155</v>
      </c>
      <c r="B33" s="168" t="s">
        <v>156</v>
      </c>
      <c r="C33" s="167"/>
      <c r="D33" s="167"/>
      <c r="E33" s="167"/>
      <c r="F33" s="167"/>
      <c r="G33" s="169"/>
      <c r="H33" s="274">
        <f>'SO 03 SO 03 Pol'!F324</f>
        <v>0</v>
      </c>
      <c r="I33" s="32"/>
      <c r="J33" s="32"/>
    </row>
    <row r="34" spans="1:10" ht="12.75" customHeight="1" x14ac:dyDescent="0.25">
      <c r="A34" s="170" t="s">
        <v>163</v>
      </c>
      <c r="B34" s="168" t="s">
        <v>164</v>
      </c>
      <c r="C34" s="167"/>
      <c r="D34" s="167"/>
      <c r="E34" s="167"/>
      <c r="F34" s="167"/>
      <c r="G34" s="169"/>
      <c r="H34" s="274">
        <f>'SO 03 SO 03 Pol'!F328</f>
        <v>0</v>
      </c>
      <c r="I34" s="32"/>
      <c r="J34" s="32"/>
    </row>
    <row r="35" spans="1:10" ht="12.75" customHeight="1" x14ac:dyDescent="0.25">
      <c r="A35" s="170" t="s">
        <v>165</v>
      </c>
      <c r="B35" s="168" t="s">
        <v>166</v>
      </c>
      <c r="C35" s="167"/>
      <c r="D35" s="167"/>
      <c r="E35" s="167"/>
      <c r="F35" s="167"/>
      <c r="G35" s="169"/>
      <c r="H35" s="274">
        <f>'SO 03 SO 03 Pol'!F367</f>
        <v>0</v>
      </c>
      <c r="I35" s="32"/>
      <c r="J35" s="32"/>
    </row>
    <row r="36" spans="1:10" ht="12.75" customHeight="1" x14ac:dyDescent="0.25">
      <c r="A36" s="170" t="s">
        <v>167</v>
      </c>
      <c r="B36" s="168" t="s">
        <v>168</v>
      </c>
      <c r="C36" s="167"/>
      <c r="D36" s="167"/>
      <c r="E36" s="167"/>
      <c r="F36" s="167"/>
      <c r="G36" s="169"/>
      <c r="H36" s="274">
        <f>'SO 03 SO 03 Pol'!F413</f>
        <v>0</v>
      </c>
      <c r="I36" s="32"/>
      <c r="J36" s="32"/>
    </row>
    <row r="37" spans="1:10" ht="12.75" customHeight="1" thickBot="1" x14ac:dyDescent="0.3">
      <c r="A37" s="177"/>
      <c r="B37" s="178" t="s">
        <v>240</v>
      </c>
      <c r="C37" s="179"/>
      <c r="D37" s="180" t="str">
        <f>D24</f>
        <v>SO 03</v>
      </c>
      <c r="E37" s="179"/>
      <c r="F37" s="179"/>
      <c r="G37" s="181"/>
      <c r="H37" s="275">
        <f>SUM(H26:H36)</f>
        <v>0</v>
      </c>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vTtz+ckNZPIkXENuMBisrzb3Np43Kc12NXHbB0dqj99LJaGAWMiAZS3l4WovTG0LTDnfEGVa2CiiNMO7JiTNJw==" saltValue="6peWdscuJ4zB89tWsBUlig==" spinCount="100000" sheet="1"/>
  <mergeCells count="4">
    <mergeCell ref="C2:F2"/>
    <mergeCell ref="A4:H4"/>
    <mergeCell ref="B7:G7"/>
    <mergeCell ref="E24:H2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62</v>
      </c>
      <c r="C3" s="214" t="s">
        <v>63</v>
      </c>
      <c r="D3" s="187"/>
      <c r="E3" s="186"/>
      <c r="F3" s="186"/>
      <c r="G3" s="189"/>
      <c r="AC3" s="8" t="s">
        <v>241</v>
      </c>
    </row>
    <row r="4" spans="1:60" ht="13.3" thickBot="1" x14ac:dyDescent="0.3">
      <c r="A4" s="196" t="s">
        <v>32</v>
      </c>
      <c r="B4" s="197" t="s">
        <v>62</v>
      </c>
      <c r="C4" s="215" t="s">
        <v>849</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SUM(G9:G199)</f>
        <v>0</v>
      </c>
      <c r="G8" s="231"/>
      <c r="H8" s="232"/>
      <c r="I8" s="254"/>
      <c r="AE8" t="s">
        <v>188</v>
      </c>
    </row>
    <row r="9" spans="1:60" outlineLevel="1" x14ac:dyDescent="0.25">
      <c r="A9" s="253"/>
      <c r="B9" s="277" t="s">
        <v>301</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302</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přehozením výkopku na přilehlém terénu na vzdálenost do 3 m od podélné osy rýhy nebo s naložením výkopku na dopravní prostředek.</v>
      </c>
      <c r="BA10" s="206"/>
      <c r="BB10" s="206"/>
      <c r="BC10" s="206"/>
      <c r="BD10" s="206"/>
      <c r="BE10" s="206"/>
      <c r="BF10" s="206"/>
      <c r="BG10" s="206"/>
      <c r="BH10" s="206"/>
    </row>
    <row r="11" spans="1:60" outlineLevel="1" x14ac:dyDescent="0.25">
      <c r="A11" s="252">
        <v>1</v>
      </c>
      <c r="B11" s="220" t="s">
        <v>850</v>
      </c>
      <c r="C11" s="242" t="s">
        <v>851</v>
      </c>
      <c r="D11" s="223" t="s">
        <v>251</v>
      </c>
      <c r="E11" s="227">
        <v>24.08</v>
      </c>
      <c r="F11" s="233"/>
      <c r="G11" s="234">
        <f>ROUND(E11*F11,2)</f>
        <v>0</v>
      </c>
      <c r="H11" s="235" t="s">
        <v>260</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261</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852</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4" t="s">
        <v>853</v>
      </c>
      <c r="D13" s="225"/>
      <c r="E13" s="229"/>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44" t="s">
        <v>854</v>
      </c>
      <c r="D14" s="225"/>
      <c r="E14" s="229">
        <v>24.08</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78" t="s">
        <v>563</v>
      </c>
      <c r="C15" s="288"/>
      <c r="D15" s="291"/>
      <c r="E15" s="292"/>
      <c r="F15" s="293"/>
      <c r="G15" s="286"/>
      <c r="H15" s="235"/>
      <c r="I15" s="255"/>
      <c r="J15" s="206"/>
      <c r="K15" s="206"/>
      <c r="L15" s="206"/>
      <c r="M15" s="206"/>
      <c r="N15" s="206"/>
      <c r="O15" s="206"/>
      <c r="P15" s="206"/>
      <c r="Q15" s="206"/>
      <c r="R15" s="206"/>
      <c r="S15" s="206"/>
      <c r="T15" s="206"/>
      <c r="U15" s="206"/>
      <c r="V15" s="206"/>
      <c r="W15" s="206"/>
      <c r="X15" s="206"/>
      <c r="Y15" s="206"/>
      <c r="Z15" s="206"/>
      <c r="AA15" s="206"/>
      <c r="AB15" s="206"/>
      <c r="AC15" s="206">
        <v>0</v>
      </c>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ht="20.5" outlineLevel="1" x14ac:dyDescent="0.25">
      <c r="A16" s="253"/>
      <c r="B16" s="278" t="s">
        <v>564</v>
      </c>
      <c r="C16" s="288"/>
      <c r="D16" s="291"/>
      <c r="E16" s="292"/>
      <c r="F16" s="293"/>
      <c r="G16" s="286"/>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t="s">
        <v>255</v>
      </c>
      <c r="AF16" s="206"/>
      <c r="AG16" s="206"/>
      <c r="AH16" s="206"/>
      <c r="AI16" s="206"/>
      <c r="AJ16" s="206"/>
      <c r="AK16" s="206"/>
      <c r="AL16" s="206"/>
      <c r="AM16" s="206"/>
      <c r="AN16" s="206"/>
      <c r="AO16" s="206"/>
      <c r="AP16" s="206"/>
      <c r="AQ16" s="206"/>
      <c r="AR16" s="206"/>
      <c r="AS16" s="206"/>
      <c r="AT16" s="206"/>
      <c r="AU16" s="206"/>
      <c r="AV16" s="206"/>
      <c r="AW16" s="206"/>
      <c r="AX16" s="206"/>
      <c r="AY16" s="206"/>
      <c r="AZ16" s="211" t="str">
        <f>B16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6" s="206"/>
      <c r="BB16" s="206"/>
      <c r="BC16" s="206"/>
      <c r="BD16" s="206"/>
      <c r="BE16" s="206"/>
      <c r="BF16" s="206"/>
      <c r="BG16" s="206"/>
      <c r="BH16" s="206"/>
    </row>
    <row r="17" spans="1:60" outlineLevel="1" x14ac:dyDescent="0.25">
      <c r="A17" s="252">
        <v>2</v>
      </c>
      <c r="B17" s="220" t="s">
        <v>855</v>
      </c>
      <c r="C17" s="242" t="s">
        <v>856</v>
      </c>
      <c r="D17" s="223" t="s">
        <v>251</v>
      </c>
      <c r="E17" s="227">
        <v>432</v>
      </c>
      <c r="F17" s="233"/>
      <c r="G17" s="234">
        <f>ROUND(E17*F17,2)</f>
        <v>0</v>
      </c>
      <c r="H17" s="235" t="s">
        <v>260</v>
      </c>
      <c r="I17" s="255" t="s">
        <v>192</v>
      </c>
      <c r="J17" s="206"/>
      <c r="K17" s="206"/>
      <c r="L17" s="206"/>
      <c r="M17" s="206"/>
      <c r="N17" s="206"/>
      <c r="O17" s="206"/>
      <c r="P17" s="206"/>
      <c r="Q17" s="206"/>
      <c r="R17" s="206"/>
      <c r="S17" s="206"/>
      <c r="T17" s="206"/>
      <c r="U17" s="206"/>
      <c r="V17" s="206"/>
      <c r="W17" s="206"/>
      <c r="X17" s="206"/>
      <c r="Y17" s="206"/>
      <c r="Z17" s="206"/>
      <c r="AA17" s="206"/>
      <c r="AB17" s="206"/>
      <c r="AC17" s="206"/>
      <c r="AD17" s="206"/>
      <c r="AE17" s="206" t="s">
        <v>261</v>
      </c>
      <c r="AF17" s="206"/>
      <c r="AG17" s="206"/>
      <c r="AH17" s="206"/>
      <c r="AI17" s="206"/>
      <c r="AJ17" s="206"/>
      <c r="AK17" s="206"/>
      <c r="AL17" s="206"/>
      <c r="AM17" s="206">
        <v>21</v>
      </c>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21"/>
      <c r="C18" s="244" t="s">
        <v>852</v>
      </c>
      <c r="D18" s="225"/>
      <c r="E18" s="229"/>
      <c r="F18" s="234"/>
      <c r="G18" s="234"/>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3"/>
      <c r="B19" s="221"/>
      <c r="C19" s="244" t="s">
        <v>857</v>
      </c>
      <c r="D19" s="225"/>
      <c r="E19" s="229"/>
      <c r="F19" s="234"/>
      <c r="G19" s="234"/>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858</v>
      </c>
      <c r="D20" s="225"/>
      <c r="E20" s="229">
        <v>333.72</v>
      </c>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859</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860</v>
      </c>
      <c r="D22" s="225"/>
      <c r="E22" s="229">
        <v>52.92</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44" t="s">
        <v>861</v>
      </c>
      <c r="D23" s="225"/>
      <c r="E23" s="229"/>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44" t="s">
        <v>862</v>
      </c>
      <c r="D24" s="225"/>
      <c r="E24" s="229">
        <v>23.76</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44" t="s">
        <v>863</v>
      </c>
      <c r="D25" s="225"/>
      <c r="E25" s="229"/>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864</v>
      </c>
      <c r="D26" s="225"/>
      <c r="E26" s="229">
        <v>21.6</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78" t="s">
        <v>576</v>
      </c>
      <c r="C27" s="288"/>
      <c r="D27" s="291"/>
      <c r="E27" s="292"/>
      <c r="F27" s="293"/>
      <c r="G27" s="286"/>
      <c r="H27" s="235"/>
      <c r="I27" s="255"/>
      <c r="J27" s="206"/>
      <c r="K27" s="206"/>
      <c r="L27" s="206"/>
      <c r="M27" s="206"/>
      <c r="N27" s="206"/>
      <c r="O27" s="206"/>
      <c r="P27" s="206"/>
      <c r="Q27" s="206"/>
      <c r="R27" s="206"/>
      <c r="S27" s="206"/>
      <c r="T27" s="206"/>
      <c r="U27" s="206"/>
      <c r="V27" s="206"/>
      <c r="W27" s="206"/>
      <c r="X27" s="206"/>
      <c r="Y27" s="206"/>
      <c r="Z27" s="206"/>
      <c r="AA27" s="206"/>
      <c r="AB27" s="206"/>
      <c r="AC27" s="206">
        <v>0</v>
      </c>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ht="20.5" outlineLevel="1" x14ac:dyDescent="0.25">
      <c r="A28" s="253"/>
      <c r="B28" s="278" t="s">
        <v>577</v>
      </c>
      <c r="C28" s="288"/>
      <c r="D28" s="291"/>
      <c r="E28" s="292"/>
      <c r="F28" s="293"/>
      <c r="G28" s="286"/>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t="s">
        <v>255</v>
      </c>
      <c r="AF28" s="206"/>
      <c r="AG28" s="206"/>
      <c r="AH28" s="206"/>
      <c r="AI28" s="206"/>
      <c r="AJ28" s="206"/>
      <c r="AK28" s="206"/>
      <c r="AL28" s="206"/>
      <c r="AM28" s="206"/>
      <c r="AN28" s="206"/>
      <c r="AO28" s="206"/>
      <c r="AP28" s="206"/>
      <c r="AQ28" s="206"/>
      <c r="AR28" s="206"/>
      <c r="AS28" s="206"/>
      <c r="AT28" s="206"/>
      <c r="AU28" s="206"/>
      <c r="AV28" s="206"/>
      <c r="AW28" s="206"/>
      <c r="AX28" s="206"/>
      <c r="AY28" s="206"/>
      <c r="AZ28" s="211" t="str">
        <f>B28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28" s="206"/>
      <c r="BB28" s="206"/>
      <c r="BC28" s="206"/>
      <c r="BD28" s="206"/>
      <c r="BE28" s="206"/>
      <c r="BF28" s="206"/>
      <c r="BG28" s="206"/>
      <c r="BH28" s="206"/>
    </row>
    <row r="29" spans="1:60" outlineLevel="1" x14ac:dyDescent="0.25">
      <c r="A29" s="253"/>
      <c r="B29" s="278" t="s">
        <v>731</v>
      </c>
      <c r="C29" s="288"/>
      <c r="D29" s="291"/>
      <c r="E29" s="292"/>
      <c r="F29" s="293"/>
      <c r="G29" s="286"/>
      <c r="H29" s="235"/>
      <c r="I29" s="255"/>
      <c r="J29" s="206"/>
      <c r="K29" s="206"/>
      <c r="L29" s="206"/>
      <c r="M29" s="206"/>
      <c r="N29" s="206"/>
      <c r="O29" s="206"/>
      <c r="P29" s="206"/>
      <c r="Q29" s="206"/>
      <c r="R29" s="206"/>
      <c r="S29" s="206"/>
      <c r="T29" s="206"/>
      <c r="U29" s="206"/>
      <c r="V29" s="206"/>
      <c r="W29" s="206"/>
      <c r="X29" s="206"/>
      <c r="Y29" s="206"/>
      <c r="Z29" s="206"/>
      <c r="AA29" s="206"/>
      <c r="AB29" s="206"/>
      <c r="AC29" s="206">
        <v>1</v>
      </c>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2">
        <v>3</v>
      </c>
      <c r="B30" s="220" t="s">
        <v>732</v>
      </c>
      <c r="C30" s="242" t="s">
        <v>733</v>
      </c>
      <c r="D30" s="223" t="s">
        <v>251</v>
      </c>
      <c r="E30" s="227">
        <v>19</v>
      </c>
      <c r="F30" s="233"/>
      <c r="G30" s="234">
        <f>ROUND(E30*F30,2)</f>
        <v>0</v>
      </c>
      <c r="H30" s="235" t="s">
        <v>260</v>
      </c>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261</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4" t="s">
        <v>865</v>
      </c>
      <c r="D31" s="225"/>
      <c r="E31" s="229"/>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866</v>
      </c>
      <c r="D32" s="225"/>
      <c r="E32" s="229">
        <v>9.5</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866</v>
      </c>
      <c r="D33" s="225"/>
      <c r="E33" s="229">
        <v>9.5</v>
      </c>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78" t="s">
        <v>308</v>
      </c>
      <c r="C34" s="288"/>
      <c r="D34" s="291"/>
      <c r="E34" s="292"/>
      <c r="F34" s="293"/>
      <c r="G34" s="286"/>
      <c r="H34" s="235"/>
      <c r="I34" s="255"/>
      <c r="J34" s="206"/>
      <c r="K34" s="206"/>
      <c r="L34" s="206"/>
      <c r="M34" s="206"/>
      <c r="N34" s="206"/>
      <c r="O34" s="206"/>
      <c r="P34" s="206"/>
      <c r="Q34" s="206"/>
      <c r="R34" s="206"/>
      <c r="S34" s="206"/>
      <c r="T34" s="206"/>
      <c r="U34" s="206"/>
      <c r="V34" s="206"/>
      <c r="W34" s="206"/>
      <c r="X34" s="206"/>
      <c r="Y34" s="206"/>
      <c r="Z34" s="206"/>
      <c r="AA34" s="206"/>
      <c r="AB34" s="206"/>
      <c r="AC34" s="206">
        <v>0</v>
      </c>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78" t="s">
        <v>309</v>
      </c>
      <c r="C35" s="288"/>
      <c r="D35" s="291"/>
      <c r="E35" s="292"/>
      <c r="F35" s="293"/>
      <c r="G35" s="286"/>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t="s">
        <v>255</v>
      </c>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2">
        <v>4</v>
      </c>
      <c r="B36" s="220" t="s">
        <v>588</v>
      </c>
      <c r="C36" s="242" t="s">
        <v>589</v>
      </c>
      <c r="D36" s="223" t="s">
        <v>251</v>
      </c>
      <c r="E36" s="227">
        <v>641.20000000000005</v>
      </c>
      <c r="F36" s="233"/>
      <c r="G36" s="234">
        <f>ROUND(E36*F36,2)</f>
        <v>0</v>
      </c>
      <c r="H36" s="235" t="s">
        <v>260</v>
      </c>
      <c r="I36" s="255" t="s">
        <v>192</v>
      </c>
      <c r="J36" s="206"/>
      <c r="K36" s="206"/>
      <c r="L36" s="206"/>
      <c r="M36" s="206"/>
      <c r="N36" s="206"/>
      <c r="O36" s="206"/>
      <c r="P36" s="206"/>
      <c r="Q36" s="206"/>
      <c r="R36" s="206"/>
      <c r="S36" s="206"/>
      <c r="T36" s="206"/>
      <c r="U36" s="206"/>
      <c r="V36" s="206"/>
      <c r="W36" s="206"/>
      <c r="X36" s="206"/>
      <c r="Y36" s="206"/>
      <c r="Z36" s="206"/>
      <c r="AA36" s="206"/>
      <c r="AB36" s="206"/>
      <c r="AC36" s="206"/>
      <c r="AD36" s="206"/>
      <c r="AE36" s="206" t="s">
        <v>261</v>
      </c>
      <c r="AF36" s="206"/>
      <c r="AG36" s="206"/>
      <c r="AH36" s="206"/>
      <c r="AI36" s="206"/>
      <c r="AJ36" s="206"/>
      <c r="AK36" s="206"/>
      <c r="AL36" s="206"/>
      <c r="AM36" s="206">
        <v>21</v>
      </c>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590</v>
      </c>
      <c r="D37" s="225"/>
      <c r="E37" s="229"/>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44" t="s">
        <v>591</v>
      </c>
      <c r="D38" s="225"/>
      <c r="E38" s="229"/>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867</v>
      </c>
      <c r="D39" s="225"/>
      <c r="E39" s="229"/>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857</v>
      </c>
      <c r="D40" s="225"/>
      <c r="E40" s="229"/>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868</v>
      </c>
      <c r="D41" s="225"/>
      <c r="E41" s="229">
        <v>222.48</v>
      </c>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859</v>
      </c>
      <c r="D42" s="225"/>
      <c r="E42" s="229"/>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869</v>
      </c>
      <c r="D43" s="225"/>
      <c r="E43" s="229">
        <v>35.28</v>
      </c>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861</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44" t="s">
        <v>870</v>
      </c>
      <c r="D45" s="225"/>
      <c r="E45" s="229">
        <v>15.84</v>
      </c>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44" t="s">
        <v>863</v>
      </c>
      <c r="D46" s="225"/>
      <c r="E46" s="229"/>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871</v>
      </c>
      <c r="D47" s="225"/>
      <c r="E47" s="229">
        <v>14.4</v>
      </c>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853</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872</v>
      </c>
      <c r="D49" s="225"/>
      <c r="E49" s="229">
        <v>17.2</v>
      </c>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598</v>
      </c>
      <c r="D50" s="225"/>
      <c r="E50" s="229"/>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44" t="s">
        <v>873</v>
      </c>
      <c r="D51" s="225"/>
      <c r="E51" s="229">
        <v>305.2</v>
      </c>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590</v>
      </c>
      <c r="D52" s="225"/>
      <c r="E52" s="229"/>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44" t="s">
        <v>874</v>
      </c>
      <c r="D53" s="225"/>
      <c r="E53" s="229"/>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866</v>
      </c>
      <c r="D54" s="225"/>
      <c r="E54" s="229">
        <v>9.5</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44" t="s">
        <v>866</v>
      </c>
      <c r="D55" s="225"/>
      <c r="E55" s="229">
        <v>9.5</v>
      </c>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875</v>
      </c>
      <c r="D56" s="225"/>
      <c r="E56" s="229">
        <v>-1.8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875</v>
      </c>
      <c r="D57" s="225"/>
      <c r="E57" s="229">
        <v>-1.8</v>
      </c>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876</v>
      </c>
      <c r="D58" s="225"/>
      <c r="E58" s="229"/>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866</v>
      </c>
      <c r="D59" s="225"/>
      <c r="E59" s="229">
        <v>9.5</v>
      </c>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44" t="s">
        <v>866</v>
      </c>
      <c r="D60" s="225"/>
      <c r="E60" s="229">
        <v>9.5</v>
      </c>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44" t="s">
        <v>875</v>
      </c>
      <c r="D61" s="225"/>
      <c r="E61" s="229">
        <v>-1.8</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44" t="s">
        <v>875</v>
      </c>
      <c r="D62" s="225"/>
      <c r="E62" s="229">
        <v>-1.8</v>
      </c>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2">
        <v>5</v>
      </c>
      <c r="B63" s="220" t="s">
        <v>310</v>
      </c>
      <c r="C63" s="242" t="s">
        <v>311</v>
      </c>
      <c r="D63" s="223" t="s">
        <v>251</v>
      </c>
      <c r="E63" s="227">
        <v>154.47999999999999</v>
      </c>
      <c r="F63" s="233"/>
      <c r="G63" s="234">
        <f>ROUND(E63*F63,2)</f>
        <v>0</v>
      </c>
      <c r="H63" s="235" t="s">
        <v>260</v>
      </c>
      <c r="I63" s="255" t="s">
        <v>192</v>
      </c>
      <c r="J63" s="206"/>
      <c r="K63" s="206"/>
      <c r="L63" s="206"/>
      <c r="M63" s="206"/>
      <c r="N63" s="206"/>
      <c r="O63" s="206"/>
      <c r="P63" s="206"/>
      <c r="Q63" s="206"/>
      <c r="R63" s="206"/>
      <c r="S63" s="206"/>
      <c r="T63" s="206"/>
      <c r="U63" s="206"/>
      <c r="V63" s="206"/>
      <c r="W63" s="206"/>
      <c r="X63" s="206"/>
      <c r="Y63" s="206"/>
      <c r="Z63" s="206"/>
      <c r="AA63" s="206"/>
      <c r="AB63" s="206"/>
      <c r="AC63" s="206"/>
      <c r="AD63" s="206"/>
      <c r="AE63" s="206" t="s">
        <v>261</v>
      </c>
      <c r="AF63" s="206"/>
      <c r="AG63" s="206"/>
      <c r="AH63" s="206"/>
      <c r="AI63" s="206"/>
      <c r="AJ63" s="206"/>
      <c r="AK63" s="206"/>
      <c r="AL63" s="206"/>
      <c r="AM63" s="206">
        <v>21</v>
      </c>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852</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853</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854</v>
      </c>
      <c r="D66" s="225"/>
      <c r="E66" s="229">
        <v>24.08</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852</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44" t="s">
        <v>857</v>
      </c>
      <c r="D68" s="225"/>
      <c r="E68" s="229"/>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858</v>
      </c>
      <c r="D69" s="225"/>
      <c r="E69" s="229">
        <v>333.72</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44" t="s">
        <v>859</v>
      </c>
      <c r="D70" s="225"/>
      <c r="E70" s="229"/>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44" t="s">
        <v>860</v>
      </c>
      <c r="D71" s="225"/>
      <c r="E71" s="229">
        <v>52.92</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44" t="s">
        <v>861</v>
      </c>
      <c r="D72" s="225"/>
      <c r="E72" s="229"/>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862</v>
      </c>
      <c r="D73" s="225"/>
      <c r="E73" s="229">
        <v>23.76</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863</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864</v>
      </c>
      <c r="D75" s="225"/>
      <c r="E75" s="229">
        <v>21.6</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600</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877</v>
      </c>
      <c r="D77" s="225"/>
      <c r="E77" s="229">
        <v>-305.2</v>
      </c>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865</v>
      </c>
      <c r="D78" s="225"/>
      <c r="E78" s="229"/>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44" t="s">
        <v>866</v>
      </c>
      <c r="D79" s="225"/>
      <c r="E79" s="229">
        <v>9.5</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44" t="s">
        <v>866</v>
      </c>
      <c r="D80" s="225"/>
      <c r="E80" s="229">
        <v>9.5</v>
      </c>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878</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89" t="s">
        <v>346</v>
      </c>
      <c r="D82" s="280"/>
      <c r="E82" s="282"/>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90" t="s">
        <v>879</v>
      </c>
      <c r="D83" s="280"/>
      <c r="E83" s="282">
        <v>9.5</v>
      </c>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90" t="s">
        <v>879</v>
      </c>
      <c r="D84" s="280"/>
      <c r="E84" s="282">
        <v>9.5</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90" t="s">
        <v>880</v>
      </c>
      <c r="D85" s="280"/>
      <c r="E85" s="282">
        <v>-1.8</v>
      </c>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90" t="s">
        <v>880</v>
      </c>
      <c r="D86" s="280"/>
      <c r="E86" s="282">
        <v>-1.8</v>
      </c>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89" t="s">
        <v>348</v>
      </c>
      <c r="D87" s="280"/>
      <c r="E87" s="282"/>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44" t="s">
        <v>881</v>
      </c>
      <c r="D88" s="225"/>
      <c r="E88" s="229">
        <v>-15.4</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78" t="s">
        <v>324</v>
      </c>
      <c r="C89" s="288"/>
      <c r="D89" s="291"/>
      <c r="E89" s="292"/>
      <c r="F89" s="293"/>
      <c r="G89" s="286"/>
      <c r="H89" s="235"/>
      <c r="I89" s="255"/>
      <c r="J89" s="206"/>
      <c r="K89" s="206"/>
      <c r="L89" s="206"/>
      <c r="M89" s="206"/>
      <c r="N89" s="206"/>
      <c r="O89" s="206"/>
      <c r="P89" s="206"/>
      <c r="Q89" s="206"/>
      <c r="R89" s="206"/>
      <c r="S89" s="206"/>
      <c r="T89" s="206"/>
      <c r="U89" s="206"/>
      <c r="V89" s="206"/>
      <c r="W89" s="206"/>
      <c r="X89" s="206"/>
      <c r="Y89" s="206"/>
      <c r="Z89" s="206"/>
      <c r="AA89" s="206"/>
      <c r="AB89" s="206"/>
      <c r="AC89" s="206">
        <v>0</v>
      </c>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78" t="s">
        <v>325</v>
      </c>
      <c r="C90" s="288"/>
      <c r="D90" s="291"/>
      <c r="E90" s="292"/>
      <c r="F90" s="293"/>
      <c r="G90" s="286"/>
      <c r="H90" s="235"/>
      <c r="I90" s="255"/>
      <c r="J90" s="206"/>
      <c r="K90" s="206"/>
      <c r="L90" s="206"/>
      <c r="M90" s="206"/>
      <c r="N90" s="206"/>
      <c r="O90" s="206"/>
      <c r="P90" s="206"/>
      <c r="Q90" s="206"/>
      <c r="R90" s="206"/>
      <c r="S90" s="206"/>
      <c r="T90" s="206"/>
      <c r="U90" s="206"/>
      <c r="V90" s="206"/>
      <c r="W90" s="206"/>
      <c r="X90" s="206"/>
      <c r="Y90" s="206"/>
      <c r="Z90" s="206"/>
      <c r="AA90" s="206"/>
      <c r="AB90" s="206"/>
      <c r="AC90" s="206">
        <v>1</v>
      </c>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2">
        <v>6</v>
      </c>
      <c r="B91" s="220" t="s">
        <v>326</v>
      </c>
      <c r="C91" s="242" t="s">
        <v>327</v>
      </c>
      <c r="D91" s="223" t="s">
        <v>251</v>
      </c>
      <c r="E91" s="227">
        <v>154.47999999999999</v>
      </c>
      <c r="F91" s="233"/>
      <c r="G91" s="234">
        <f>ROUND(E91*F91,2)</f>
        <v>0</v>
      </c>
      <c r="H91" s="235" t="s">
        <v>260</v>
      </c>
      <c r="I91" s="255" t="s">
        <v>192</v>
      </c>
      <c r="J91" s="206"/>
      <c r="K91" s="206"/>
      <c r="L91" s="206"/>
      <c r="M91" s="206"/>
      <c r="N91" s="206"/>
      <c r="O91" s="206"/>
      <c r="P91" s="206"/>
      <c r="Q91" s="206"/>
      <c r="R91" s="206"/>
      <c r="S91" s="206"/>
      <c r="T91" s="206"/>
      <c r="U91" s="206"/>
      <c r="V91" s="206"/>
      <c r="W91" s="206"/>
      <c r="X91" s="206"/>
      <c r="Y91" s="206"/>
      <c r="Z91" s="206"/>
      <c r="AA91" s="206"/>
      <c r="AB91" s="206"/>
      <c r="AC91" s="206"/>
      <c r="AD91" s="206"/>
      <c r="AE91" s="206" t="s">
        <v>261</v>
      </c>
      <c r="AF91" s="206"/>
      <c r="AG91" s="206"/>
      <c r="AH91" s="206"/>
      <c r="AI91" s="206"/>
      <c r="AJ91" s="206"/>
      <c r="AK91" s="206"/>
      <c r="AL91" s="206"/>
      <c r="AM91" s="206">
        <v>21</v>
      </c>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44" t="s">
        <v>852</v>
      </c>
      <c r="D92" s="225"/>
      <c r="E92" s="229"/>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44" t="s">
        <v>853</v>
      </c>
      <c r="D93" s="225"/>
      <c r="E93" s="229"/>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854</v>
      </c>
      <c r="D94" s="225"/>
      <c r="E94" s="229">
        <v>24.08</v>
      </c>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44" t="s">
        <v>852</v>
      </c>
      <c r="D95" s="225"/>
      <c r="E95" s="229"/>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857</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858</v>
      </c>
      <c r="D97" s="225"/>
      <c r="E97" s="229">
        <v>333.72</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859</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860</v>
      </c>
      <c r="D99" s="225"/>
      <c r="E99" s="229">
        <v>52.92</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44" t="s">
        <v>861</v>
      </c>
      <c r="D100" s="225"/>
      <c r="E100" s="229"/>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862</v>
      </c>
      <c r="D101" s="225"/>
      <c r="E101" s="229">
        <v>23.76</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863</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864</v>
      </c>
      <c r="D103" s="225"/>
      <c r="E103" s="229">
        <v>21.6</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600</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877</v>
      </c>
      <c r="D105" s="225"/>
      <c r="E105" s="229">
        <v>-305.2</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865</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866</v>
      </c>
      <c r="D107" s="225"/>
      <c r="E107" s="229">
        <v>9.5</v>
      </c>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866</v>
      </c>
      <c r="D108" s="225"/>
      <c r="E108" s="229">
        <v>9.5</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878</v>
      </c>
      <c r="D109" s="225"/>
      <c r="E109" s="229"/>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89" t="s">
        <v>346</v>
      </c>
      <c r="D110" s="280"/>
      <c r="E110" s="282"/>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90" t="s">
        <v>879</v>
      </c>
      <c r="D111" s="280"/>
      <c r="E111" s="282">
        <v>9.5</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90" t="s">
        <v>879</v>
      </c>
      <c r="D112" s="280"/>
      <c r="E112" s="282">
        <v>9.5</v>
      </c>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90" t="s">
        <v>880</v>
      </c>
      <c r="D113" s="280"/>
      <c r="E113" s="282">
        <v>-1.8</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90" t="s">
        <v>880</v>
      </c>
      <c r="D114" s="280"/>
      <c r="E114" s="282">
        <v>-1.8</v>
      </c>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89" t="s">
        <v>348</v>
      </c>
      <c r="D115" s="280"/>
      <c r="E115" s="282"/>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881</v>
      </c>
      <c r="D116" s="225"/>
      <c r="E116" s="229">
        <v>-15.4</v>
      </c>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78" t="s">
        <v>330</v>
      </c>
      <c r="C117" s="288"/>
      <c r="D117" s="291"/>
      <c r="E117" s="292"/>
      <c r="F117" s="293"/>
      <c r="G117" s="286"/>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v>0</v>
      </c>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78" t="s">
        <v>331</v>
      </c>
      <c r="C118" s="288"/>
      <c r="D118" s="291"/>
      <c r="E118" s="292"/>
      <c r="F118" s="293"/>
      <c r="G118" s="286"/>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t="s">
        <v>255</v>
      </c>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78" t="s">
        <v>332</v>
      </c>
      <c r="C119" s="288"/>
      <c r="D119" s="291"/>
      <c r="E119" s="292"/>
      <c r="F119" s="293"/>
      <c r="G119" s="286"/>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v>1</v>
      </c>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2">
        <v>7</v>
      </c>
      <c r="B120" s="220" t="s">
        <v>333</v>
      </c>
      <c r="C120" s="242" t="s">
        <v>334</v>
      </c>
      <c r="D120" s="223" t="s">
        <v>251</v>
      </c>
      <c r="E120" s="227">
        <v>154.47999999999999</v>
      </c>
      <c r="F120" s="233"/>
      <c r="G120" s="234">
        <f>ROUND(E120*F120,2)</f>
        <v>0</v>
      </c>
      <c r="H120" s="235" t="s">
        <v>260</v>
      </c>
      <c r="I120" s="255" t="s">
        <v>192</v>
      </c>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t="s">
        <v>261</v>
      </c>
      <c r="AF120" s="206"/>
      <c r="AG120" s="206"/>
      <c r="AH120" s="206"/>
      <c r="AI120" s="206"/>
      <c r="AJ120" s="206"/>
      <c r="AK120" s="206"/>
      <c r="AL120" s="206"/>
      <c r="AM120" s="206">
        <v>21</v>
      </c>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852</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853</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854</v>
      </c>
      <c r="D123" s="225"/>
      <c r="E123" s="229">
        <v>24.08</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21"/>
      <c r="C124" s="244" t="s">
        <v>852</v>
      </c>
      <c r="D124" s="225"/>
      <c r="E124" s="229"/>
      <c r="F124" s="234"/>
      <c r="G124" s="234"/>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857</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44" t="s">
        <v>858</v>
      </c>
      <c r="D126" s="225"/>
      <c r="E126" s="229">
        <v>333.72</v>
      </c>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859</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860</v>
      </c>
      <c r="D128" s="225"/>
      <c r="E128" s="229">
        <v>52.92</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861</v>
      </c>
      <c r="D129" s="225"/>
      <c r="E129" s="229"/>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862</v>
      </c>
      <c r="D130" s="225"/>
      <c r="E130" s="229">
        <v>23.76</v>
      </c>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863</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864</v>
      </c>
      <c r="D132" s="225"/>
      <c r="E132" s="229">
        <v>21.6</v>
      </c>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600</v>
      </c>
      <c r="D133" s="225"/>
      <c r="E133" s="229"/>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21"/>
      <c r="C134" s="244" t="s">
        <v>877</v>
      </c>
      <c r="D134" s="225"/>
      <c r="E134" s="229">
        <v>-305.2</v>
      </c>
      <c r="F134" s="234"/>
      <c r="G134" s="234"/>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865</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866</v>
      </c>
      <c r="D136" s="225"/>
      <c r="E136" s="229">
        <v>9.5</v>
      </c>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866</v>
      </c>
      <c r="D137" s="225"/>
      <c r="E137" s="229">
        <v>9.5</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21"/>
      <c r="C138" s="244" t="s">
        <v>878</v>
      </c>
      <c r="D138" s="225"/>
      <c r="E138" s="229"/>
      <c r="F138" s="234"/>
      <c r="G138" s="234"/>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89" t="s">
        <v>346</v>
      </c>
      <c r="D139" s="280"/>
      <c r="E139" s="282"/>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90" t="s">
        <v>879</v>
      </c>
      <c r="D140" s="280"/>
      <c r="E140" s="282">
        <v>9.5</v>
      </c>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90" t="s">
        <v>879</v>
      </c>
      <c r="D141" s="280"/>
      <c r="E141" s="282">
        <v>9.5</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90" t="s">
        <v>880</v>
      </c>
      <c r="D142" s="280"/>
      <c r="E142" s="282">
        <v>-1.8</v>
      </c>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90" t="s">
        <v>880</v>
      </c>
      <c r="D143" s="280"/>
      <c r="E143" s="282">
        <v>-1.8</v>
      </c>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89" t="s">
        <v>348</v>
      </c>
      <c r="D144" s="280"/>
      <c r="E144" s="282"/>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881</v>
      </c>
      <c r="D145" s="225"/>
      <c r="E145" s="229">
        <v>-15.4</v>
      </c>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78" t="s">
        <v>602</v>
      </c>
      <c r="C146" s="288"/>
      <c r="D146" s="291"/>
      <c r="E146" s="292"/>
      <c r="F146" s="293"/>
      <c r="G146" s="286"/>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v>0</v>
      </c>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78" t="s">
        <v>603</v>
      </c>
      <c r="C147" s="288"/>
      <c r="D147" s="291"/>
      <c r="E147" s="292"/>
      <c r="F147" s="293"/>
      <c r="G147" s="286"/>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t="s">
        <v>255</v>
      </c>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2">
        <v>8</v>
      </c>
      <c r="B148" s="220" t="s">
        <v>604</v>
      </c>
      <c r="C148" s="242" t="s">
        <v>605</v>
      </c>
      <c r="D148" s="223" t="s">
        <v>251</v>
      </c>
      <c r="E148" s="227">
        <v>305.2</v>
      </c>
      <c r="F148" s="233"/>
      <c r="G148" s="234">
        <f>ROUND(E148*F148,2)</f>
        <v>0</v>
      </c>
      <c r="H148" s="235" t="s">
        <v>260</v>
      </c>
      <c r="I148" s="255" t="s">
        <v>192</v>
      </c>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t="s">
        <v>261</v>
      </c>
      <c r="AF148" s="206"/>
      <c r="AG148" s="206"/>
      <c r="AH148" s="206"/>
      <c r="AI148" s="206"/>
      <c r="AJ148" s="206"/>
      <c r="AK148" s="206"/>
      <c r="AL148" s="206"/>
      <c r="AM148" s="206">
        <v>21</v>
      </c>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867</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857</v>
      </c>
      <c r="D150" s="225"/>
      <c r="E150" s="229"/>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868</v>
      </c>
      <c r="D151" s="225"/>
      <c r="E151" s="229">
        <v>222.48</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859</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869</v>
      </c>
      <c r="D153" s="225"/>
      <c r="E153" s="229">
        <v>35.28</v>
      </c>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861</v>
      </c>
      <c r="D154" s="225"/>
      <c r="E154" s="229"/>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44" t="s">
        <v>870</v>
      </c>
      <c r="D155" s="225"/>
      <c r="E155" s="229">
        <v>15.84</v>
      </c>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863</v>
      </c>
      <c r="D156" s="225"/>
      <c r="E156" s="229"/>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871</v>
      </c>
      <c r="D157" s="225"/>
      <c r="E157" s="229">
        <v>14.4</v>
      </c>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853</v>
      </c>
      <c r="D158" s="225"/>
      <c r="E158" s="229"/>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44" t="s">
        <v>872</v>
      </c>
      <c r="D159" s="225"/>
      <c r="E159" s="229">
        <v>17.2</v>
      </c>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78" t="s">
        <v>606</v>
      </c>
      <c r="C160" s="288"/>
      <c r="D160" s="291"/>
      <c r="E160" s="292"/>
      <c r="F160" s="293"/>
      <c r="G160" s="286"/>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v>0</v>
      </c>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ht="20.5" outlineLevel="1" x14ac:dyDescent="0.25">
      <c r="A161" s="253"/>
      <c r="B161" s="278" t="s">
        <v>607</v>
      </c>
      <c r="C161" s="288"/>
      <c r="D161" s="291"/>
      <c r="E161" s="292"/>
      <c r="F161" s="293"/>
      <c r="G161" s="286"/>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t="s">
        <v>255</v>
      </c>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11" t="str">
        <f>B161</f>
        <v>sypaninou z vhodných hornin tř. 1 - 4 nebo materiálem připraveným podél výkopu ve vzdálenosti do 3 m od jeho kraje, pro jakoukoliv hloubku výkopu a jakoukoliv míru zhutnění,</v>
      </c>
      <c r="BA161" s="206"/>
      <c r="BB161" s="206"/>
      <c r="BC161" s="206"/>
      <c r="BD161" s="206"/>
      <c r="BE161" s="206"/>
      <c r="BF161" s="206"/>
      <c r="BG161" s="206"/>
      <c r="BH161" s="206"/>
    </row>
    <row r="162" spans="1:60" outlineLevel="1" x14ac:dyDescent="0.25">
      <c r="A162" s="252">
        <v>9</v>
      </c>
      <c r="B162" s="220" t="s">
        <v>608</v>
      </c>
      <c r="C162" s="242" t="s">
        <v>338</v>
      </c>
      <c r="D162" s="223" t="s">
        <v>251</v>
      </c>
      <c r="E162" s="227">
        <v>126.84</v>
      </c>
      <c r="F162" s="233"/>
      <c r="G162" s="234">
        <f>ROUND(E162*F162,2)</f>
        <v>0</v>
      </c>
      <c r="H162" s="235" t="s">
        <v>260</v>
      </c>
      <c r="I162" s="255" t="s">
        <v>192</v>
      </c>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t="s">
        <v>261</v>
      </c>
      <c r="AF162" s="206"/>
      <c r="AG162" s="206"/>
      <c r="AH162" s="206"/>
      <c r="AI162" s="206"/>
      <c r="AJ162" s="206"/>
      <c r="AK162" s="206"/>
      <c r="AL162" s="206"/>
      <c r="AM162" s="206">
        <v>21</v>
      </c>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882</v>
      </c>
      <c r="D163" s="225"/>
      <c r="E163" s="229"/>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21"/>
      <c r="C164" s="244" t="s">
        <v>857</v>
      </c>
      <c r="D164" s="225"/>
      <c r="E164" s="229"/>
      <c r="F164" s="234"/>
      <c r="G164" s="234"/>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21"/>
      <c r="C165" s="244" t="s">
        <v>883</v>
      </c>
      <c r="D165" s="225"/>
      <c r="E165" s="229">
        <v>83.43</v>
      </c>
      <c r="F165" s="234"/>
      <c r="G165" s="234"/>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3"/>
      <c r="B166" s="221"/>
      <c r="C166" s="244" t="s">
        <v>859</v>
      </c>
      <c r="D166" s="225"/>
      <c r="E166" s="229"/>
      <c r="F166" s="234"/>
      <c r="G166" s="234"/>
      <c r="H166" s="235"/>
      <c r="I166" s="255"/>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884</v>
      </c>
      <c r="D167" s="225"/>
      <c r="E167" s="229">
        <v>13.23</v>
      </c>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861</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885</v>
      </c>
      <c r="D169" s="225"/>
      <c r="E169" s="229">
        <v>5.94</v>
      </c>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863</v>
      </c>
      <c r="D170" s="225"/>
      <c r="E170" s="229"/>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886</v>
      </c>
      <c r="D171" s="225"/>
      <c r="E171" s="229">
        <v>5.4</v>
      </c>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853</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887</v>
      </c>
      <c r="D173" s="225"/>
      <c r="E173" s="229">
        <v>3.44</v>
      </c>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44" t="s">
        <v>888</v>
      </c>
      <c r="D174" s="225"/>
      <c r="E174" s="229"/>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outlineLevel="1" x14ac:dyDescent="0.25">
      <c r="A175" s="253"/>
      <c r="B175" s="221"/>
      <c r="C175" s="244" t="s">
        <v>866</v>
      </c>
      <c r="D175" s="225"/>
      <c r="E175" s="229">
        <v>9.5</v>
      </c>
      <c r="F175" s="234"/>
      <c r="G175" s="234"/>
      <c r="H175" s="235"/>
      <c r="I175" s="255"/>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row>
    <row r="176" spans="1:60" outlineLevel="1" x14ac:dyDescent="0.25">
      <c r="A176" s="253"/>
      <c r="B176" s="221"/>
      <c r="C176" s="244" t="s">
        <v>866</v>
      </c>
      <c r="D176" s="225"/>
      <c r="E176" s="229">
        <v>9.5</v>
      </c>
      <c r="F176" s="234"/>
      <c r="G176" s="234"/>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21"/>
      <c r="C177" s="244" t="s">
        <v>875</v>
      </c>
      <c r="D177" s="225"/>
      <c r="E177" s="229">
        <v>-1.8</v>
      </c>
      <c r="F177" s="234"/>
      <c r="G177" s="234"/>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21"/>
      <c r="C178" s="244" t="s">
        <v>875</v>
      </c>
      <c r="D178" s="225"/>
      <c r="E178" s="229">
        <v>-1.8</v>
      </c>
      <c r="F178" s="234"/>
      <c r="G178" s="234"/>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3"/>
      <c r="B179" s="278" t="s">
        <v>758</v>
      </c>
      <c r="C179" s="288"/>
      <c r="D179" s="291"/>
      <c r="E179" s="292"/>
      <c r="F179" s="293"/>
      <c r="G179" s="286"/>
      <c r="H179" s="235"/>
      <c r="I179" s="255"/>
      <c r="J179" s="206"/>
      <c r="K179" s="206"/>
      <c r="L179" s="206"/>
      <c r="M179" s="206"/>
      <c r="N179" s="206"/>
      <c r="O179" s="206"/>
      <c r="P179" s="206"/>
      <c r="Q179" s="206"/>
      <c r="R179" s="206"/>
      <c r="S179" s="206"/>
      <c r="T179" s="206"/>
      <c r="U179" s="206"/>
      <c r="V179" s="206"/>
      <c r="W179" s="206"/>
      <c r="X179" s="206"/>
      <c r="Y179" s="206"/>
      <c r="Z179" s="206"/>
      <c r="AA179" s="206"/>
      <c r="AB179" s="206"/>
      <c r="AC179" s="206">
        <v>1</v>
      </c>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2">
        <v>10</v>
      </c>
      <c r="B180" s="220" t="s">
        <v>759</v>
      </c>
      <c r="C180" s="242" t="s">
        <v>760</v>
      </c>
      <c r="D180" s="223" t="s">
        <v>251</v>
      </c>
      <c r="E180" s="227">
        <v>126.84</v>
      </c>
      <c r="F180" s="233"/>
      <c r="G180" s="234">
        <f>ROUND(E180*F180,2)</f>
        <v>0</v>
      </c>
      <c r="H180" s="235" t="s">
        <v>260</v>
      </c>
      <c r="I180" s="255" t="s">
        <v>192</v>
      </c>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t="s">
        <v>261</v>
      </c>
      <c r="AF180" s="206"/>
      <c r="AG180" s="206"/>
      <c r="AH180" s="206"/>
      <c r="AI180" s="206"/>
      <c r="AJ180" s="206"/>
      <c r="AK180" s="206"/>
      <c r="AL180" s="206"/>
      <c r="AM180" s="206">
        <v>21</v>
      </c>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44" t="s">
        <v>882</v>
      </c>
      <c r="D181" s="225"/>
      <c r="E181" s="229"/>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44" t="s">
        <v>857</v>
      </c>
      <c r="D182" s="225"/>
      <c r="E182" s="229"/>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44" t="s">
        <v>883</v>
      </c>
      <c r="D183" s="225"/>
      <c r="E183" s="229">
        <v>83.43</v>
      </c>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859</v>
      </c>
      <c r="D184" s="225"/>
      <c r="E184" s="229"/>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884</v>
      </c>
      <c r="D185" s="225"/>
      <c r="E185" s="229">
        <v>13.23</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44" t="s">
        <v>861</v>
      </c>
      <c r="D186" s="225"/>
      <c r="E186" s="229"/>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885</v>
      </c>
      <c r="D187" s="225"/>
      <c r="E187" s="229">
        <v>5.94</v>
      </c>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863</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886</v>
      </c>
      <c r="D189" s="225"/>
      <c r="E189" s="229">
        <v>5.4</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853</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44" t="s">
        <v>887</v>
      </c>
      <c r="D191" s="225"/>
      <c r="E191" s="229">
        <v>3.44</v>
      </c>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888</v>
      </c>
      <c r="D192" s="225"/>
      <c r="E192" s="229"/>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866</v>
      </c>
      <c r="D193" s="225"/>
      <c r="E193" s="229">
        <v>9.5</v>
      </c>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866</v>
      </c>
      <c r="D194" s="225"/>
      <c r="E194" s="229">
        <v>9.5</v>
      </c>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44" t="s">
        <v>875</v>
      </c>
      <c r="D195" s="225"/>
      <c r="E195" s="229">
        <v>-1.8</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875</v>
      </c>
      <c r="D196" s="225"/>
      <c r="E196" s="229">
        <v>-1.8</v>
      </c>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2">
        <v>11</v>
      </c>
      <c r="B197" s="220" t="s">
        <v>618</v>
      </c>
      <c r="C197" s="242" t="s">
        <v>889</v>
      </c>
      <c r="D197" s="223" t="s">
        <v>444</v>
      </c>
      <c r="E197" s="227">
        <v>6</v>
      </c>
      <c r="F197" s="233"/>
      <c r="G197" s="234">
        <f>ROUND(E197*F197,2)</f>
        <v>0</v>
      </c>
      <c r="H197" s="235"/>
      <c r="I197" s="255" t="s">
        <v>209</v>
      </c>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t="s">
        <v>193</v>
      </c>
      <c r="AF197" s="206"/>
      <c r="AG197" s="206"/>
      <c r="AH197" s="206"/>
      <c r="AI197" s="206"/>
      <c r="AJ197" s="206"/>
      <c r="AK197" s="206"/>
      <c r="AL197" s="206"/>
      <c r="AM197" s="206">
        <v>21</v>
      </c>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890</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44" t="s">
        <v>621</v>
      </c>
      <c r="D199" s="225"/>
      <c r="E199" s="229">
        <v>6</v>
      </c>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x14ac:dyDescent="0.25">
      <c r="A200" s="251" t="s">
        <v>187</v>
      </c>
      <c r="B200" s="219" t="s">
        <v>133</v>
      </c>
      <c r="C200" s="241" t="s">
        <v>134</v>
      </c>
      <c r="D200" s="222"/>
      <c r="E200" s="226"/>
      <c r="F200" s="238">
        <f>SUM(G201:G222)</f>
        <v>0</v>
      </c>
      <c r="G200" s="239"/>
      <c r="H200" s="232"/>
      <c r="I200" s="254"/>
      <c r="AE200" t="s">
        <v>188</v>
      </c>
    </row>
    <row r="201" spans="1:60" outlineLevel="1" x14ac:dyDescent="0.25">
      <c r="A201" s="253"/>
      <c r="B201" s="277" t="s">
        <v>891</v>
      </c>
      <c r="C201" s="287"/>
      <c r="D201" s="279"/>
      <c r="E201" s="281"/>
      <c r="F201" s="284"/>
      <c r="G201" s="285"/>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v>0</v>
      </c>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78" t="s">
        <v>892</v>
      </c>
      <c r="C202" s="288"/>
      <c r="D202" s="291"/>
      <c r="E202" s="292"/>
      <c r="F202" s="293"/>
      <c r="G202" s="286"/>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v>1</v>
      </c>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2">
        <v>12</v>
      </c>
      <c r="B203" s="220" t="s">
        <v>893</v>
      </c>
      <c r="C203" s="242" t="s">
        <v>894</v>
      </c>
      <c r="D203" s="223" t="s">
        <v>251</v>
      </c>
      <c r="E203" s="227">
        <v>0.85360000000000003</v>
      </c>
      <c r="F203" s="233"/>
      <c r="G203" s="234">
        <f>ROUND(E203*F203,2)</f>
        <v>0</v>
      </c>
      <c r="H203" s="235" t="s">
        <v>428</v>
      </c>
      <c r="I203" s="255" t="s">
        <v>192</v>
      </c>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t="s">
        <v>261</v>
      </c>
      <c r="AF203" s="206"/>
      <c r="AG203" s="206"/>
      <c r="AH203" s="206"/>
      <c r="AI203" s="206"/>
      <c r="AJ203" s="206"/>
      <c r="AK203" s="206"/>
      <c r="AL203" s="206"/>
      <c r="AM203" s="206">
        <v>21</v>
      </c>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44" t="s">
        <v>895</v>
      </c>
      <c r="D204" s="225"/>
      <c r="E204" s="229"/>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89" t="s">
        <v>346</v>
      </c>
      <c r="D205" s="280"/>
      <c r="E205" s="282"/>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90" t="s">
        <v>896</v>
      </c>
      <c r="D206" s="280"/>
      <c r="E206" s="282">
        <v>0.11</v>
      </c>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89" t="s">
        <v>348</v>
      </c>
      <c r="D207" s="280"/>
      <c r="E207" s="282"/>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21"/>
      <c r="C208" s="244" t="s">
        <v>897</v>
      </c>
      <c r="D208" s="225"/>
      <c r="E208" s="229">
        <v>0.85</v>
      </c>
      <c r="F208" s="234"/>
      <c r="G208" s="234"/>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78" t="s">
        <v>898</v>
      </c>
      <c r="C209" s="288"/>
      <c r="D209" s="291"/>
      <c r="E209" s="292"/>
      <c r="F209" s="293"/>
      <c r="G209" s="286"/>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v>0</v>
      </c>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row>
    <row r="210" spans="1:60" outlineLevel="1" x14ac:dyDescent="0.25">
      <c r="A210" s="253"/>
      <c r="B210" s="278" t="s">
        <v>899</v>
      </c>
      <c r="C210" s="288"/>
      <c r="D210" s="291"/>
      <c r="E210" s="292"/>
      <c r="F210" s="293"/>
      <c r="G210" s="286"/>
      <c r="H210" s="235"/>
      <c r="I210" s="255"/>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t="s">
        <v>255</v>
      </c>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11" t="str">
        <f>B210</f>
        <v>svislé nebo šikmé (odkloněné), půdorysně přímé nebo zalomené, stěn základových pasů ve volných nebo zapažených jámách, rýhách, šachtách, včetně případných vzpěr,</v>
      </c>
      <c r="BA210" s="206"/>
      <c r="BB210" s="206"/>
      <c r="BC210" s="206"/>
      <c r="BD210" s="206"/>
      <c r="BE210" s="206"/>
      <c r="BF210" s="206"/>
      <c r="BG210" s="206"/>
      <c r="BH210" s="206"/>
    </row>
    <row r="211" spans="1:60" outlineLevel="1" x14ac:dyDescent="0.25">
      <c r="A211" s="252">
        <v>13</v>
      </c>
      <c r="B211" s="220" t="s">
        <v>900</v>
      </c>
      <c r="C211" s="242" t="s">
        <v>901</v>
      </c>
      <c r="D211" s="223" t="s">
        <v>354</v>
      </c>
      <c r="E211" s="227">
        <v>28.448</v>
      </c>
      <c r="F211" s="233"/>
      <c r="G211" s="234">
        <f>ROUND(E211*F211,2)</f>
        <v>0</v>
      </c>
      <c r="H211" s="235" t="s">
        <v>428</v>
      </c>
      <c r="I211" s="255" t="s">
        <v>192</v>
      </c>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t="s">
        <v>261</v>
      </c>
      <c r="AF211" s="206"/>
      <c r="AG211" s="206"/>
      <c r="AH211" s="206"/>
      <c r="AI211" s="206"/>
      <c r="AJ211" s="206"/>
      <c r="AK211" s="206"/>
      <c r="AL211" s="206"/>
      <c r="AM211" s="206">
        <v>21</v>
      </c>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895</v>
      </c>
      <c r="D212" s="225"/>
      <c r="E212" s="229"/>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89" t="s">
        <v>346</v>
      </c>
      <c r="D213" s="280"/>
      <c r="E213" s="282"/>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3"/>
      <c r="B214" s="221"/>
      <c r="C214" s="290" t="s">
        <v>902</v>
      </c>
      <c r="D214" s="280"/>
      <c r="E214" s="282">
        <v>3.56</v>
      </c>
      <c r="F214" s="234"/>
      <c r="G214" s="234"/>
      <c r="H214" s="235"/>
      <c r="I214" s="255"/>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89" t="s">
        <v>348</v>
      </c>
      <c r="D215" s="280"/>
      <c r="E215" s="282"/>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903</v>
      </c>
      <c r="D216" s="225"/>
      <c r="E216" s="229">
        <v>28.45</v>
      </c>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2">
        <v>14</v>
      </c>
      <c r="B217" s="220" t="s">
        <v>904</v>
      </c>
      <c r="C217" s="242" t="s">
        <v>905</v>
      </c>
      <c r="D217" s="223" t="s">
        <v>354</v>
      </c>
      <c r="E217" s="227">
        <v>28.448</v>
      </c>
      <c r="F217" s="233"/>
      <c r="G217" s="234">
        <f>ROUND(E217*F217,2)</f>
        <v>0</v>
      </c>
      <c r="H217" s="235" t="s">
        <v>428</v>
      </c>
      <c r="I217" s="255" t="s">
        <v>192</v>
      </c>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t="s">
        <v>261</v>
      </c>
      <c r="AF217" s="206"/>
      <c r="AG217" s="206"/>
      <c r="AH217" s="206"/>
      <c r="AI217" s="206"/>
      <c r="AJ217" s="206"/>
      <c r="AK217" s="206"/>
      <c r="AL217" s="206"/>
      <c r="AM217" s="206">
        <v>21</v>
      </c>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44" t="s">
        <v>895</v>
      </c>
      <c r="D218" s="225"/>
      <c r="E218" s="229"/>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21"/>
      <c r="C219" s="289" t="s">
        <v>346</v>
      </c>
      <c r="D219" s="280"/>
      <c r="E219" s="282"/>
      <c r="F219" s="234"/>
      <c r="G219" s="234"/>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90" t="s">
        <v>902</v>
      </c>
      <c r="D220" s="280"/>
      <c r="E220" s="282">
        <v>3.56</v>
      </c>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outlineLevel="1" x14ac:dyDescent="0.25">
      <c r="A221" s="253"/>
      <c r="B221" s="221"/>
      <c r="C221" s="289" t="s">
        <v>348</v>
      </c>
      <c r="D221" s="280"/>
      <c r="E221" s="282"/>
      <c r="F221" s="234"/>
      <c r="G221" s="234"/>
      <c r="H221" s="235"/>
      <c r="I221" s="255"/>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row>
    <row r="222" spans="1:60" outlineLevel="1" x14ac:dyDescent="0.25">
      <c r="A222" s="253"/>
      <c r="B222" s="221"/>
      <c r="C222" s="244" t="s">
        <v>903</v>
      </c>
      <c r="D222" s="225"/>
      <c r="E222" s="229">
        <v>28.45</v>
      </c>
      <c r="F222" s="234"/>
      <c r="G222" s="234"/>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x14ac:dyDescent="0.25">
      <c r="A223" s="251" t="s">
        <v>187</v>
      </c>
      <c r="B223" s="219" t="s">
        <v>137</v>
      </c>
      <c r="C223" s="241" t="s">
        <v>138</v>
      </c>
      <c r="D223" s="222"/>
      <c r="E223" s="226"/>
      <c r="F223" s="238">
        <f>SUM(G224:G279)</f>
        <v>0</v>
      </c>
      <c r="G223" s="239"/>
      <c r="H223" s="232"/>
      <c r="I223" s="254"/>
      <c r="AE223" t="s">
        <v>188</v>
      </c>
    </row>
    <row r="224" spans="1:60" outlineLevel="1" x14ac:dyDescent="0.25">
      <c r="A224" s="253"/>
      <c r="B224" s="277" t="s">
        <v>631</v>
      </c>
      <c r="C224" s="287"/>
      <c r="D224" s="279"/>
      <c r="E224" s="281"/>
      <c r="F224" s="284"/>
      <c r="G224" s="285"/>
      <c r="H224" s="235"/>
      <c r="I224" s="255"/>
      <c r="J224" s="206"/>
      <c r="K224" s="206"/>
      <c r="L224" s="206"/>
      <c r="M224" s="206"/>
      <c r="N224" s="206"/>
      <c r="O224" s="206"/>
      <c r="P224" s="206"/>
      <c r="Q224" s="206"/>
      <c r="R224" s="206"/>
      <c r="S224" s="206"/>
      <c r="T224" s="206"/>
      <c r="U224" s="206"/>
      <c r="V224" s="206"/>
      <c r="W224" s="206"/>
      <c r="X224" s="206"/>
      <c r="Y224" s="206"/>
      <c r="Z224" s="206"/>
      <c r="AA224" s="206"/>
      <c r="AB224" s="206"/>
      <c r="AC224" s="206">
        <v>0</v>
      </c>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78" t="s">
        <v>632</v>
      </c>
      <c r="C225" s="288"/>
      <c r="D225" s="291"/>
      <c r="E225" s="292"/>
      <c r="F225" s="293"/>
      <c r="G225" s="286"/>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t="s">
        <v>255</v>
      </c>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2">
        <v>15</v>
      </c>
      <c r="B226" s="220" t="s">
        <v>633</v>
      </c>
      <c r="C226" s="242" t="s">
        <v>634</v>
      </c>
      <c r="D226" s="223" t="s">
        <v>251</v>
      </c>
      <c r="E226" s="227">
        <v>40.22</v>
      </c>
      <c r="F226" s="233"/>
      <c r="G226" s="234">
        <f>ROUND(E226*F226,2)</f>
        <v>0</v>
      </c>
      <c r="H226" s="235" t="s">
        <v>635</v>
      </c>
      <c r="I226" s="255" t="s">
        <v>192</v>
      </c>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t="s">
        <v>261</v>
      </c>
      <c r="AF226" s="206"/>
      <c r="AG226" s="206"/>
      <c r="AH226" s="206"/>
      <c r="AI226" s="206"/>
      <c r="AJ226" s="206"/>
      <c r="AK226" s="206"/>
      <c r="AL226" s="206"/>
      <c r="AM226" s="206">
        <v>21</v>
      </c>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906</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857</v>
      </c>
      <c r="D228" s="225"/>
      <c r="E228" s="229"/>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21"/>
      <c r="C229" s="244" t="s">
        <v>907</v>
      </c>
      <c r="D229" s="225"/>
      <c r="E229" s="229">
        <v>27.81</v>
      </c>
      <c r="F229" s="234"/>
      <c r="G229" s="234"/>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21"/>
      <c r="C230" s="244" t="s">
        <v>859</v>
      </c>
      <c r="D230" s="225"/>
      <c r="E230" s="229"/>
      <c r="F230" s="234"/>
      <c r="G230" s="234"/>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3"/>
      <c r="B231" s="221"/>
      <c r="C231" s="244" t="s">
        <v>908</v>
      </c>
      <c r="D231" s="225"/>
      <c r="E231" s="229">
        <v>4.41</v>
      </c>
      <c r="F231" s="234"/>
      <c r="G231" s="234"/>
      <c r="H231" s="235"/>
      <c r="I231" s="255"/>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861</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909</v>
      </c>
      <c r="D233" s="225"/>
      <c r="E233" s="229">
        <v>1.98</v>
      </c>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3"/>
      <c r="B234" s="221"/>
      <c r="C234" s="244" t="s">
        <v>863</v>
      </c>
      <c r="D234" s="225"/>
      <c r="E234" s="229"/>
      <c r="F234" s="234"/>
      <c r="G234" s="234"/>
      <c r="H234" s="235"/>
      <c r="I234" s="255"/>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44" t="s">
        <v>910</v>
      </c>
      <c r="D235" s="225"/>
      <c r="E235" s="229">
        <v>1.8</v>
      </c>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853</v>
      </c>
      <c r="D236" s="225"/>
      <c r="E236" s="229"/>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outlineLevel="1" x14ac:dyDescent="0.25">
      <c r="A237" s="253"/>
      <c r="B237" s="221"/>
      <c r="C237" s="244" t="s">
        <v>887</v>
      </c>
      <c r="D237" s="225"/>
      <c r="E237" s="229">
        <v>3.44</v>
      </c>
      <c r="F237" s="234"/>
      <c r="G237" s="234"/>
      <c r="H237" s="235"/>
      <c r="I237" s="255"/>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row>
    <row r="238" spans="1:60" outlineLevel="1" x14ac:dyDescent="0.25">
      <c r="A238" s="253"/>
      <c r="B238" s="221"/>
      <c r="C238" s="244" t="s">
        <v>911</v>
      </c>
      <c r="D238" s="225"/>
      <c r="E238" s="229"/>
      <c r="F238" s="234"/>
      <c r="G238" s="234"/>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21"/>
      <c r="C239" s="244" t="s">
        <v>912</v>
      </c>
      <c r="D239" s="225"/>
      <c r="E239" s="229">
        <v>0.39</v>
      </c>
      <c r="F239" s="234"/>
      <c r="G239" s="234"/>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3"/>
      <c r="B240" s="221"/>
      <c r="C240" s="244" t="s">
        <v>912</v>
      </c>
      <c r="D240" s="225"/>
      <c r="E240" s="229">
        <v>0.39</v>
      </c>
      <c r="F240" s="234"/>
      <c r="G240" s="234"/>
      <c r="H240" s="235"/>
      <c r="I240" s="255"/>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78" t="s">
        <v>913</v>
      </c>
      <c r="C241" s="288"/>
      <c r="D241" s="291"/>
      <c r="E241" s="292"/>
      <c r="F241" s="293"/>
      <c r="G241" s="286"/>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v>0</v>
      </c>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78" t="s">
        <v>914</v>
      </c>
      <c r="C242" s="288"/>
      <c r="D242" s="291"/>
      <c r="E242" s="292"/>
      <c r="F242" s="293"/>
      <c r="G242" s="286"/>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t="s">
        <v>255</v>
      </c>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2">
        <v>16</v>
      </c>
      <c r="B243" s="220" t="s">
        <v>915</v>
      </c>
      <c r="C243" s="242" t="s">
        <v>916</v>
      </c>
      <c r="D243" s="223" t="s">
        <v>251</v>
      </c>
      <c r="E243" s="227">
        <v>14.08</v>
      </c>
      <c r="F243" s="233"/>
      <c r="G243" s="234">
        <f>ROUND(E243*F243,2)</f>
        <v>0</v>
      </c>
      <c r="H243" s="235" t="s">
        <v>635</v>
      </c>
      <c r="I243" s="255" t="s">
        <v>192</v>
      </c>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t="s">
        <v>261</v>
      </c>
      <c r="AF243" s="206"/>
      <c r="AG243" s="206"/>
      <c r="AH243" s="206"/>
      <c r="AI243" s="206"/>
      <c r="AJ243" s="206"/>
      <c r="AK243" s="206"/>
      <c r="AL243" s="206"/>
      <c r="AM243" s="206">
        <v>21</v>
      </c>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3"/>
      <c r="B244" s="221"/>
      <c r="C244" s="244" t="s">
        <v>917</v>
      </c>
      <c r="D244" s="225"/>
      <c r="E244" s="229"/>
      <c r="F244" s="234"/>
      <c r="G244" s="234"/>
      <c r="H244" s="235"/>
      <c r="I244" s="255"/>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918</v>
      </c>
      <c r="D245" s="225"/>
      <c r="E245" s="229"/>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919</v>
      </c>
      <c r="D246" s="225"/>
      <c r="E246" s="229">
        <v>6.14</v>
      </c>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outlineLevel="1" x14ac:dyDescent="0.25">
      <c r="A247" s="253"/>
      <c r="B247" s="221"/>
      <c r="C247" s="244" t="s">
        <v>920</v>
      </c>
      <c r="D247" s="225"/>
      <c r="E247" s="229"/>
      <c r="F247" s="234"/>
      <c r="G247" s="234"/>
      <c r="H247" s="235"/>
      <c r="I247" s="255"/>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row>
    <row r="248" spans="1:60" outlineLevel="1" x14ac:dyDescent="0.25">
      <c r="A248" s="253"/>
      <c r="B248" s="221"/>
      <c r="C248" s="244" t="s">
        <v>921</v>
      </c>
      <c r="D248" s="225"/>
      <c r="E248" s="229">
        <v>1.02</v>
      </c>
      <c r="F248" s="234"/>
      <c r="G248" s="234"/>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outlineLevel="1" x14ac:dyDescent="0.25">
      <c r="A249" s="253"/>
      <c r="B249" s="221"/>
      <c r="C249" s="244" t="s">
        <v>922</v>
      </c>
      <c r="D249" s="225"/>
      <c r="E249" s="229"/>
      <c r="F249" s="234"/>
      <c r="G249" s="234"/>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row>
    <row r="250" spans="1:60" outlineLevel="1" x14ac:dyDescent="0.25">
      <c r="A250" s="253"/>
      <c r="B250" s="221"/>
      <c r="C250" s="244" t="s">
        <v>923</v>
      </c>
      <c r="D250" s="225"/>
      <c r="E250" s="229">
        <v>0.77</v>
      </c>
      <c r="F250" s="234"/>
      <c r="G250" s="234"/>
      <c r="H250" s="235"/>
      <c r="I250" s="255"/>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924</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44" t="s">
        <v>925</v>
      </c>
      <c r="D252" s="225"/>
      <c r="E252" s="229">
        <v>6.14</v>
      </c>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78" t="s">
        <v>926</v>
      </c>
      <c r="C253" s="288"/>
      <c r="D253" s="291"/>
      <c r="E253" s="292"/>
      <c r="F253" s="293"/>
      <c r="G253" s="286"/>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v>0</v>
      </c>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78" t="s">
        <v>632</v>
      </c>
      <c r="C254" s="288"/>
      <c r="D254" s="291"/>
      <c r="E254" s="292"/>
      <c r="F254" s="293"/>
      <c r="G254" s="286"/>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t="s">
        <v>255</v>
      </c>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2">
        <v>17</v>
      </c>
      <c r="B255" s="220" t="s">
        <v>927</v>
      </c>
      <c r="C255" s="242" t="s">
        <v>928</v>
      </c>
      <c r="D255" s="223" t="s">
        <v>354</v>
      </c>
      <c r="E255" s="227">
        <v>63.36</v>
      </c>
      <c r="F255" s="233"/>
      <c r="G255" s="234">
        <f>ROUND(E255*F255,2)</f>
        <v>0</v>
      </c>
      <c r="H255" s="235" t="s">
        <v>635</v>
      </c>
      <c r="I255" s="255" t="s">
        <v>192</v>
      </c>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t="s">
        <v>261</v>
      </c>
      <c r="AF255" s="206"/>
      <c r="AG255" s="206"/>
      <c r="AH255" s="206"/>
      <c r="AI255" s="206"/>
      <c r="AJ255" s="206"/>
      <c r="AK255" s="206"/>
      <c r="AL255" s="206"/>
      <c r="AM255" s="206">
        <v>21</v>
      </c>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3"/>
      <c r="B256" s="221"/>
      <c r="C256" s="244" t="s">
        <v>917</v>
      </c>
      <c r="D256" s="225"/>
      <c r="E256" s="229"/>
      <c r="F256" s="234"/>
      <c r="G256" s="234"/>
      <c r="H256" s="235"/>
      <c r="I256" s="255"/>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918</v>
      </c>
      <c r="D257" s="225"/>
      <c r="E257" s="229"/>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44" t="s">
        <v>929</v>
      </c>
      <c r="D258" s="225"/>
      <c r="E258" s="229">
        <v>25.6</v>
      </c>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44" t="s">
        <v>920</v>
      </c>
      <c r="D259" s="225"/>
      <c r="E259" s="229"/>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21"/>
      <c r="C260" s="244" t="s">
        <v>930</v>
      </c>
      <c r="D260" s="225"/>
      <c r="E260" s="229">
        <v>3.84</v>
      </c>
      <c r="F260" s="234"/>
      <c r="G260" s="234"/>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3"/>
      <c r="B261" s="221"/>
      <c r="C261" s="244" t="s">
        <v>922</v>
      </c>
      <c r="D261" s="225"/>
      <c r="E261" s="229"/>
      <c r="F261" s="234"/>
      <c r="G261" s="234"/>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3"/>
      <c r="B262" s="221"/>
      <c r="C262" s="244" t="s">
        <v>931</v>
      </c>
      <c r="D262" s="225"/>
      <c r="E262" s="229">
        <v>3.2</v>
      </c>
      <c r="F262" s="234"/>
      <c r="G262" s="234"/>
      <c r="H262" s="235"/>
      <c r="I262" s="255"/>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924</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44" t="s">
        <v>932</v>
      </c>
      <c r="D264" s="225"/>
      <c r="E264" s="229">
        <v>30.72</v>
      </c>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78" t="s">
        <v>933</v>
      </c>
      <c r="C265" s="288"/>
      <c r="D265" s="291"/>
      <c r="E265" s="292"/>
      <c r="F265" s="293"/>
      <c r="G265" s="286"/>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v>0</v>
      </c>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78" t="s">
        <v>934</v>
      </c>
      <c r="C266" s="288"/>
      <c r="D266" s="291"/>
      <c r="E266" s="292"/>
      <c r="F266" s="293"/>
      <c r="G266" s="286"/>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t="s">
        <v>255</v>
      </c>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2">
        <v>18</v>
      </c>
      <c r="B267" s="220" t="s">
        <v>935</v>
      </c>
      <c r="C267" s="242" t="s">
        <v>936</v>
      </c>
      <c r="D267" s="223" t="s">
        <v>251</v>
      </c>
      <c r="E267" s="227">
        <v>24</v>
      </c>
      <c r="F267" s="233"/>
      <c r="G267" s="234">
        <f>ROUND(E267*F267,2)</f>
        <v>0</v>
      </c>
      <c r="H267" s="235" t="s">
        <v>937</v>
      </c>
      <c r="I267" s="255" t="s">
        <v>192</v>
      </c>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t="s">
        <v>261</v>
      </c>
      <c r="AF267" s="206"/>
      <c r="AG267" s="206"/>
      <c r="AH267" s="206"/>
      <c r="AI267" s="206"/>
      <c r="AJ267" s="206"/>
      <c r="AK267" s="206"/>
      <c r="AL267" s="206"/>
      <c r="AM267" s="206">
        <v>21</v>
      </c>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outlineLevel="1" x14ac:dyDescent="0.25">
      <c r="A268" s="253"/>
      <c r="B268" s="221"/>
      <c r="C268" s="244" t="s">
        <v>938</v>
      </c>
      <c r="D268" s="225"/>
      <c r="E268" s="229"/>
      <c r="F268" s="234"/>
      <c r="G268" s="234"/>
      <c r="H268" s="235"/>
      <c r="I268" s="255"/>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row>
    <row r="269" spans="1:60" outlineLevel="1" x14ac:dyDescent="0.25">
      <c r="A269" s="253"/>
      <c r="B269" s="221"/>
      <c r="C269" s="244" t="s">
        <v>939</v>
      </c>
      <c r="D269" s="225"/>
      <c r="E269" s="229">
        <v>24</v>
      </c>
      <c r="F269" s="234"/>
      <c r="G269" s="234"/>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2">
        <v>19</v>
      </c>
      <c r="B270" s="220" t="s">
        <v>940</v>
      </c>
      <c r="C270" s="242" t="s">
        <v>941</v>
      </c>
      <c r="D270" s="223" t="s">
        <v>259</v>
      </c>
      <c r="E270" s="227">
        <v>400</v>
      </c>
      <c r="F270" s="233"/>
      <c r="G270" s="234">
        <f>ROUND(E270*F270,2)</f>
        <v>0</v>
      </c>
      <c r="H270" s="235"/>
      <c r="I270" s="255" t="s">
        <v>209</v>
      </c>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t="s">
        <v>193</v>
      </c>
      <c r="AF270" s="206"/>
      <c r="AG270" s="206"/>
      <c r="AH270" s="206"/>
      <c r="AI270" s="206"/>
      <c r="AJ270" s="206"/>
      <c r="AK270" s="206"/>
      <c r="AL270" s="206"/>
      <c r="AM270" s="206">
        <v>21</v>
      </c>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3"/>
      <c r="B271" s="221"/>
      <c r="C271" s="244" t="s">
        <v>942</v>
      </c>
      <c r="D271" s="225"/>
      <c r="E271" s="229"/>
      <c r="F271" s="234"/>
      <c r="G271" s="234"/>
      <c r="H271" s="235"/>
      <c r="I271" s="255"/>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21"/>
      <c r="C272" s="244" t="s">
        <v>857</v>
      </c>
      <c r="D272" s="225"/>
      <c r="E272" s="229"/>
      <c r="F272" s="234"/>
      <c r="G272" s="234"/>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3"/>
      <c r="B273" s="221"/>
      <c r="C273" s="244" t="s">
        <v>943</v>
      </c>
      <c r="D273" s="225"/>
      <c r="E273" s="229">
        <v>309</v>
      </c>
      <c r="F273" s="234"/>
      <c r="G273" s="234"/>
      <c r="H273" s="235"/>
      <c r="I273" s="255"/>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859</v>
      </c>
      <c r="D274" s="225"/>
      <c r="E274" s="229"/>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21"/>
      <c r="C275" s="244" t="s">
        <v>944</v>
      </c>
      <c r="D275" s="225"/>
      <c r="E275" s="229">
        <v>49</v>
      </c>
      <c r="F275" s="234"/>
      <c r="G275" s="234"/>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3"/>
      <c r="B276" s="221"/>
      <c r="C276" s="244" t="s">
        <v>861</v>
      </c>
      <c r="D276" s="225"/>
      <c r="E276" s="229"/>
      <c r="F276" s="234"/>
      <c r="G276" s="234"/>
      <c r="H276" s="235"/>
      <c r="I276" s="255"/>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44" t="s">
        <v>945</v>
      </c>
      <c r="D277" s="225"/>
      <c r="E277" s="229">
        <v>22</v>
      </c>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44" t="s">
        <v>863</v>
      </c>
      <c r="D278" s="225"/>
      <c r="E278" s="229"/>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44" t="s">
        <v>946</v>
      </c>
      <c r="D279" s="225"/>
      <c r="E279" s="229">
        <v>20</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x14ac:dyDescent="0.25">
      <c r="A280" s="251" t="s">
        <v>187</v>
      </c>
      <c r="B280" s="219" t="s">
        <v>143</v>
      </c>
      <c r="C280" s="241" t="s">
        <v>144</v>
      </c>
      <c r="D280" s="222"/>
      <c r="E280" s="226"/>
      <c r="F280" s="238">
        <f>SUM(G281:G291)</f>
        <v>0</v>
      </c>
      <c r="G280" s="239"/>
      <c r="H280" s="232"/>
      <c r="I280" s="254"/>
      <c r="AE280" t="s">
        <v>188</v>
      </c>
    </row>
    <row r="281" spans="1:60" outlineLevel="1" x14ac:dyDescent="0.25">
      <c r="A281" s="253"/>
      <c r="B281" s="277" t="s">
        <v>947</v>
      </c>
      <c r="C281" s="287"/>
      <c r="D281" s="279"/>
      <c r="E281" s="281"/>
      <c r="F281" s="284"/>
      <c r="G281" s="285"/>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v>0</v>
      </c>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78" t="s">
        <v>948</v>
      </c>
      <c r="C282" s="288"/>
      <c r="D282" s="291"/>
      <c r="E282" s="292"/>
      <c r="F282" s="293"/>
      <c r="G282" s="286"/>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t="s">
        <v>255</v>
      </c>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2">
        <v>20</v>
      </c>
      <c r="B283" s="220" t="s">
        <v>949</v>
      </c>
      <c r="C283" s="242" t="s">
        <v>950</v>
      </c>
      <c r="D283" s="223" t="s">
        <v>444</v>
      </c>
      <c r="E283" s="227">
        <v>380</v>
      </c>
      <c r="F283" s="233"/>
      <c r="G283" s="234">
        <f>ROUND(E283*F283,2)</f>
        <v>0</v>
      </c>
      <c r="H283" s="235" t="s">
        <v>635</v>
      </c>
      <c r="I283" s="255" t="s">
        <v>192</v>
      </c>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t="s">
        <v>261</v>
      </c>
      <c r="AF283" s="206"/>
      <c r="AG283" s="206"/>
      <c r="AH283" s="206"/>
      <c r="AI283" s="206"/>
      <c r="AJ283" s="206"/>
      <c r="AK283" s="206"/>
      <c r="AL283" s="206"/>
      <c r="AM283" s="206">
        <v>21</v>
      </c>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21"/>
      <c r="C284" s="244" t="s">
        <v>951</v>
      </c>
      <c r="D284" s="225"/>
      <c r="E284" s="229">
        <v>380</v>
      </c>
      <c r="F284" s="234"/>
      <c r="G284" s="234"/>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78" t="s">
        <v>952</v>
      </c>
      <c r="C285" s="288"/>
      <c r="D285" s="291"/>
      <c r="E285" s="292"/>
      <c r="F285" s="293"/>
      <c r="G285" s="286"/>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v>0</v>
      </c>
      <c r="AD285" s="206"/>
      <c r="AE285" s="206"/>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ht="20.5" outlineLevel="1" x14ac:dyDescent="0.25">
      <c r="A286" s="253"/>
      <c r="B286" s="278" t="s">
        <v>953</v>
      </c>
      <c r="C286" s="288"/>
      <c r="D286" s="291"/>
      <c r="E286" s="292"/>
      <c r="F286" s="293"/>
      <c r="G286" s="286"/>
      <c r="H286" s="235"/>
      <c r="I286" s="255"/>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t="s">
        <v>255</v>
      </c>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11" t="str">
        <f>B286</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A286" s="206"/>
      <c r="BB286" s="206"/>
      <c r="BC286" s="206"/>
      <c r="BD286" s="206"/>
      <c r="BE286" s="206"/>
      <c r="BF286" s="206"/>
      <c r="BG286" s="206"/>
      <c r="BH286" s="206"/>
    </row>
    <row r="287" spans="1:60" outlineLevel="1" x14ac:dyDescent="0.25">
      <c r="A287" s="252">
        <v>21</v>
      </c>
      <c r="B287" s="220" t="s">
        <v>954</v>
      </c>
      <c r="C287" s="242" t="s">
        <v>955</v>
      </c>
      <c r="D287" s="223" t="s">
        <v>956</v>
      </c>
      <c r="E287" s="227">
        <v>2</v>
      </c>
      <c r="F287" s="233"/>
      <c r="G287" s="234">
        <f>ROUND(E287*F287,2)</f>
        <v>0</v>
      </c>
      <c r="H287" s="235" t="s">
        <v>635</v>
      </c>
      <c r="I287" s="255" t="s">
        <v>192</v>
      </c>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t="s">
        <v>261</v>
      </c>
      <c r="AF287" s="206"/>
      <c r="AG287" s="206"/>
      <c r="AH287" s="206"/>
      <c r="AI287" s="206"/>
      <c r="AJ287" s="206"/>
      <c r="AK287" s="206"/>
      <c r="AL287" s="206"/>
      <c r="AM287" s="206">
        <v>21</v>
      </c>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78" t="s">
        <v>957</v>
      </c>
      <c r="C288" s="288"/>
      <c r="D288" s="291"/>
      <c r="E288" s="292"/>
      <c r="F288" s="293"/>
      <c r="G288" s="286"/>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v>0</v>
      </c>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78" t="s">
        <v>958</v>
      </c>
      <c r="C289" s="288"/>
      <c r="D289" s="291"/>
      <c r="E289" s="292"/>
      <c r="F289" s="293"/>
      <c r="G289" s="286"/>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206" t="s">
        <v>255</v>
      </c>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2">
        <v>22</v>
      </c>
      <c r="B290" s="220" t="s">
        <v>959</v>
      </c>
      <c r="C290" s="242" t="s">
        <v>950</v>
      </c>
      <c r="D290" s="223" t="s">
        <v>444</v>
      </c>
      <c r="E290" s="227">
        <v>380</v>
      </c>
      <c r="F290" s="233"/>
      <c r="G290" s="234">
        <f>ROUND(E290*F290,2)</f>
        <v>0</v>
      </c>
      <c r="H290" s="235" t="s">
        <v>635</v>
      </c>
      <c r="I290" s="255" t="s">
        <v>192</v>
      </c>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t="s">
        <v>261</v>
      </c>
      <c r="AF290" s="206"/>
      <c r="AG290" s="206"/>
      <c r="AH290" s="206"/>
      <c r="AI290" s="206"/>
      <c r="AJ290" s="206"/>
      <c r="AK290" s="206"/>
      <c r="AL290" s="206"/>
      <c r="AM290" s="206">
        <v>21</v>
      </c>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951</v>
      </c>
      <c r="D291" s="225"/>
      <c r="E291" s="229">
        <v>380</v>
      </c>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x14ac:dyDescent="0.25">
      <c r="A292" s="251" t="s">
        <v>187</v>
      </c>
      <c r="B292" s="219" t="s">
        <v>145</v>
      </c>
      <c r="C292" s="241" t="s">
        <v>146</v>
      </c>
      <c r="D292" s="222"/>
      <c r="E292" s="226"/>
      <c r="F292" s="238">
        <f>SUM(G293:G300)</f>
        <v>0</v>
      </c>
      <c r="G292" s="239"/>
      <c r="H292" s="232"/>
      <c r="I292" s="254"/>
      <c r="AE292" t="s">
        <v>188</v>
      </c>
    </row>
    <row r="293" spans="1:60" outlineLevel="1" x14ac:dyDescent="0.25">
      <c r="A293" s="252">
        <v>23</v>
      </c>
      <c r="B293" s="220" t="s">
        <v>960</v>
      </c>
      <c r="C293" s="242" t="s">
        <v>961</v>
      </c>
      <c r="D293" s="223" t="s">
        <v>444</v>
      </c>
      <c r="E293" s="227">
        <v>380</v>
      </c>
      <c r="F293" s="233"/>
      <c r="G293" s="234">
        <f>ROUND(E293*F293,2)</f>
        <v>0</v>
      </c>
      <c r="H293" s="235"/>
      <c r="I293" s="255" t="s">
        <v>209</v>
      </c>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t="s">
        <v>193</v>
      </c>
      <c r="AF293" s="206"/>
      <c r="AG293" s="206"/>
      <c r="AH293" s="206"/>
      <c r="AI293" s="206"/>
      <c r="AJ293" s="206"/>
      <c r="AK293" s="206"/>
      <c r="AL293" s="206"/>
      <c r="AM293" s="206">
        <v>21</v>
      </c>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3"/>
      <c r="B294" s="221"/>
      <c r="C294" s="244" t="s">
        <v>962</v>
      </c>
      <c r="D294" s="225"/>
      <c r="E294" s="229"/>
      <c r="F294" s="234"/>
      <c r="G294" s="234"/>
      <c r="H294" s="235"/>
      <c r="I294" s="255"/>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44" t="s">
        <v>963</v>
      </c>
      <c r="D295" s="225"/>
      <c r="E295" s="229"/>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44" t="s">
        <v>951</v>
      </c>
      <c r="D296" s="225"/>
      <c r="E296" s="229">
        <v>380</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2">
        <v>24</v>
      </c>
      <c r="B297" s="220" t="s">
        <v>964</v>
      </c>
      <c r="C297" s="242" t="s">
        <v>965</v>
      </c>
      <c r="D297" s="223" t="s">
        <v>444</v>
      </c>
      <c r="E297" s="227">
        <v>20</v>
      </c>
      <c r="F297" s="233"/>
      <c r="G297" s="234">
        <f>ROUND(E297*F297,2)</f>
        <v>0</v>
      </c>
      <c r="H297" s="235"/>
      <c r="I297" s="255" t="s">
        <v>209</v>
      </c>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t="s">
        <v>193</v>
      </c>
      <c r="AF297" s="206"/>
      <c r="AG297" s="206"/>
      <c r="AH297" s="206"/>
      <c r="AI297" s="206"/>
      <c r="AJ297" s="206"/>
      <c r="AK297" s="206"/>
      <c r="AL297" s="206"/>
      <c r="AM297" s="206">
        <v>21</v>
      </c>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3"/>
      <c r="B298" s="221"/>
      <c r="C298" s="244" t="s">
        <v>962</v>
      </c>
      <c r="D298" s="225"/>
      <c r="E298" s="229"/>
      <c r="F298" s="234"/>
      <c r="G298" s="234"/>
      <c r="H298" s="235"/>
      <c r="I298" s="255"/>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966</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967</v>
      </c>
      <c r="D300" s="225"/>
      <c r="E300" s="229">
        <v>20</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x14ac:dyDescent="0.25">
      <c r="A301" s="251" t="s">
        <v>187</v>
      </c>
      <c r="B301" s="219" t="s">
        <v>147</v>
      </c>
      <c r="C301" s="241" t="s">
        <v>148</v>
      </c>
      <c r="D301" s="222"/>
      <c r="E301" s="226"/>
      <c r="F301" s="238">
        <f>SUM(G302:G318)</f>
        <v>0</v>
      </c>
      <c r="G301" s="239"/>
      <c r="H301" s="232"/>
      <c r="I301" s="254"/>
      <c r="AE301" t="s">
        <v>188</v>
      </c>
    </row>
    <row r="302" spans="1:60" outlineLevel="1" x14ac:dyDescent="0.25">
      <c r="A302" s="252">
        <v>25</v>
      </c>
      <c r="B302" s="220" t="s">
        <v>968</v>
      </c>
      <c r="C302" s="242" t="s">
        <v>969</v>
      </c>
      <c r="D302" s="223" t="s">
        <v>259</v>
      </c>
      <c r="E302" s="227">
        <v>8</v>
      </c>
      <c r="F302" s="233"/>
      <c r="G302" s="234">
        <f>ROUND(E302*F302,2)</f>
        <v>0</v>
      </c>
      <c r="H302" s="235"/>
      <c r="I302" s="255" t="s">
        <v>209</v>
      </c>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t="s">
        <v>193</v>
      </c>
      <c r="AF302" s="206"/>
      <c r="AG302" s="206"/>
      <c r="AH302" s="206"/>
      <c r="AI302" s="206"/>
      <c r="AJ302" s="206"/>
      <c r="AK302" s="206"/>
      <c r="AL302" s="206"/>
      <c r="AM302" s="206">
        <v>21</v>
      </c>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row>
    <row r="303" spans="1:60" outlineLevel="1" x14ac:dyDescent="0.25">
      <c r="A303" s="253"/>
      <c r="B303" s="221"/>
      <c r="C303" s="244" t="s">
        <v>962</v>
      </c>
      <c r="D303" s="225"/>
      <c r="E303" s="229"/>
      <c r="F303" s="234"/>
      <c r="G303" s="234"/>
      <c r="H303" s="235"/>
      <c r="I303" s="255"/>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970</v>
      </c>
      <c r="D304" s="225"/>
      <c r="E304" s="229">
        <v>8</v>
      </c>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2">
        <v>26</v>
      </c>
      <c r="B305" s="220" t="s">
        <v>971</v>
      </c>
      <c r="C305" s="242" t="s">
        <v>972</v>
      </c>
      <c r="D305" s="223" t="s">
        <v>259</v>
      </c>
      <c r="E305" s="227">
        <v>8</v>
      </c>
      <c r="F305" s="233"/>
      <c r="G305" s="234">
        <f>ROUND(E305*F305,2)</f>
        <v>0</v>
      </c>
      <c r="H305" s="235"/>
      <c r="I305" s="255" t="s">
        <v>209</v>
      </c>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t="s">
        <v>193</v>
      </c>
      <c r="AF305" s="206"/>
      <c r="AG305" s="206"/>
      <c r="AH305" s="206"/>
      <c r="AI305" s="206"/>
      <c r="AJ305" s="206"/>
      <c r="AK305" s="206"/>
      <c r="AL305" s="206"/>
      <c r="AM305" s="206">
        <v>21</v>
      </c>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973</v>
      </c>
      <c r="D306" s="225"/>
      <c r="E306" s="229"/>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3"/>
      <c r="B307" s="221"/>
      <c r="C307" s="244" t="s">
        <v>962</v>
      </c>
      <c r="D307" s="225"/>
      <c r="E307" s="229"/>
      <c r="F307" s="234"/>
      <c r="G307" s="234"/>
      <c r="H307" s="235"/>
      <c r="I307" s="255"/>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970</v>
      </c>
      <c r="D308" s="225"/>
      <c r="E308" s="229">
        <v>8</v>
      </c>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2">
        <v>27</v>
      </c>
      <c r="B309" s="220" t="s">
        <v>974</v>
      </c>
      <c r="C309" s="242" t="s">
        <v>975</v>
      </c>
      <c r="D309" s="223" t="s">
        <v>259</v>
      </c>
      <c r="E309" s="227">
        <v>2</v>
      </c>
      <c r="F309" s="233"/>
      <c r="G309" s="234">
        <f>ROUND(E309*F309,2)</f>
        <v>0</v>
      </c>
      <c r="H309" s="235"/>
      <c r="I309" s="255" t="s">
        <v>209</v>
      </c>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t="s">
        <v>193</v>
      </c>
      <c r="AF309" s="206"/>
      <c r="AG309" s="206"/>
      <c r="AH309" s="206"/>
      <c r="AI309" s="206"/>
      <c r="AJ309" s="206"/>
      <c r="AK309" s="206"/>
      <c r="AL309" s="206"/>
      <c r="AM309" s="206">
        <v>21</v>
      </c>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44" t="s">
        <v>962</v>
      </c>
      <c r="D310" s="225"/>
      <c r="E310" s="229"/>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3"/>
      <c r="B311" s="221"/>
      <c r="C311" s="244" t="s">
        <v>471</v>
      </c>
      <c r="D311" s="225"/>
      <c r="E311" s="229">
        <v>2</v>
      </c>
      <c r="F311" s="234"/>
      <c r="G311" s="234"/>
      <c r="H311" s="235"/>
      <c r="I311" s="255"/>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2">
        <v>28</v>
      </c>
      <c r="B312" s="220" t="s">
        <v>976</v>
      </c>
      <c r="C312" s="242" t="s">
        <v>977</v>
      </c>
      <c r="D312" s="223" t="s">
        <v>259</v>
      </c>
      <c r="E312" s="227">
        <v>2</v>
      </c>
      <c r="F312" s="233"/>
      <c r="G312" s="234">
        <f>ROUND(E312*F312,2)</f>
        <v>0</v>
      </c>
      <c r="H312" s="235"/>
      <c r="I312" s="255" t="s">
        <v>209</v>
      </c>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t="s">
        <v>193</v>
      </c>
      <c r="AF312" s="206"/>
      <c r="AG312" s="206"/>
      <c r="AH312" s="206"/>
      <c r="AI312" s="206"/>
      <c r="AJ312" s="206"/>
      <c r="AK312" s="206"/>
      <c r="AL312" s="206"/>
      <c r="AM312" s="206">
        <v>21</v>
      </c>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44" t="s">
        <v>973</v>
      </c>
      <c r="D313" s="225"/>
      <c r="E313" s="229"/>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44" t="s">
        <v>962</v>
      </c>
      <c r="D314" s="225"/>
      <c r="E314" s="229"/>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outlineLevel="1" x14ac:dyDescent="0.25">
      <c r="A315" s="253"/>
      <c r="B315" s="221"/>
      <c r="C315" s="244" t="s">
        <v>471</v>
      </c>
      <c r="D315" s="225"/>
      <c r="E315" s="229">
        <v>2</v>
      </c>
      <c r="F315" s="234"/>
      <c r="G315" s="234"/>
      <c r="H315" s="235"/>
      <c r="I315" s="255"/>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row>
    <row r="316" spans="1:60" outlineLevel="1" x14ac:dyDescent="0.25">
      <c r="A316" s="252">
        <v>29</v>
      </c>
      <c r="B316" s="220" t="s">
        <v>978</v>
      </c>
      <c r="C316" s="242" t="s">
        <v>979</v>
      </c>
      <c r="D316" s="223" t="s">
        <v>444</v>
      </c>
      <c r="E316" s="227">
        <v>20</v>
      </c>
      <c r="F316" s="233"/>
      <c r="G316" s="234">
        <f>ROUND(E316*F316,2)</f>
        <v>0</v>
      </c>
      <c r="H316" s="235"/>
      <c r="I316" s="255" t="s">
        <v>209</v>
      </c>
      <c r="J316" s="206"/>
      <c r="K316" s="206"/>
      <c r="L316" s="206"/>
      <c r="M316" s="206"/>
      <c r="N316" s="206"/>
      <c r="O316" s="206"/>
      <c r="P316" s="206"/>
      <c r="Q316" s="206"/>
      <c r="R316" s="206"/>
      <c r="S316" s="206"/>
      <c r="T316" s="206"/>
      <c r="U316" s="206"/>
      <c r="V316" s="206"/>
      <c r="W316" s="206"/>
      <c r="X316" s="206"/>
      <c r="Y316" s="206"/>
      <c r="Z316" s="206"/>
      <c r="AA316" s="206"/>
      <c r="AB316" s="206"/>
      <c r="AC316" s="206"/>
      <c r="AD316" s="206"/>
      <c r="AE316" s="206" t="s">
        <v>193</v>
      </c>
      <c r="AF316" s="206"/>
      <c r="AG316" s="206"/>
      <c r="AH316" s="206"/>
      <c r="AI316" s="206"/>
      <c r="AJ316" s="206"/>
      <c r="AK316" s="206"/>
      <c r="AL316" s="206"/>
      <c r="AM316" s="206">
        <v>21</v>
      </c>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21"/>
      <c r="C317" s="244" t="s">
        <v>980</v>
      </c>
      <c r="D317" s="225"/>
      <c r="E317" s="229"/>
      <c r="F317" s="234"/>
      <c r="G317" s="234"/>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21"/>
      <c r="C318" s="244" t="s">
        <v>967</v>
      </c>
      <c r="D318" s="225"/>
      <c r="E318" s="229">
        <v>20</v>
      </c>
      <c r="F318" s="234"/>
      <c r="G318" s="234"/>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x14ac:dyDescent="0.25">
      <c r="A319" s="251" t="s">
        <v>187</v>
      </c>
      <c r="B319" s="219" t="s">
        <v>151</v>
      </c>
      <c r="C319" s="241" t="s">
        <v>152</v>
      </c>
      <c r="D319" s="222"/>
      <c r="E319" s="226"/>
      <c r="F319" s="238">
        <f>SUM(G320:G323)</f>
        <v>0</v>
      </c>
      <c r="G319" s="239"/>
      <c r="H319" s="232"/>
      <c r="I319" s="254"/>
      <c r="AE319" t="s">
        <v>188</v>
      </c>
    </row>
    <row r="320" spans="1:60" outlineLevel="1" x14ac:dyDescent="0.25">
      <c r="A320" s="253"/>
      <c r="B320" s="277" t="s">
        <v>981</v>
      </c>
      <c r="C320" s="287"/>
      <c r="D320" s="279"/>
      <c r="E320" s="281"/>
      <c r="F320" s="284"/>
      <c r="G320" s="285"/>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v>0</v>
      </c>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2">
        <v>30</v>
      </c>
      <c r="B321" s="220" t="s">
        <v>982</v>
      </c>
      <c r="C321" s="242" t="s">
        <v>983</v>
      </c>
      <c r="D321" s="223" t="s">
        <v>984</v>
      </c>
      <c r="E321" s="227">
        <v>20</v>
      </c>
      <c r="F321" s="233"/>
      <c r="G321" s="234">
        <f>ROUND(E321*F321,2)</f>
        <v>0</v>
      </c>
      <c r="H321" s="235" t="s">
        <v>985</v>
      </c>
      <c r="I321" s="255" t="s">
        <v>192</v>
      </c>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t="s">
        <v>261</v>
      </c>
      <c r="AF321" s="206"/>
      <c r="AG321" s="206"/>
      <c r="AH321" s="206"/>
      <c r="AI321" s="206"/>
      <c r="AJ321" s="206"/>
      <c r="AK321" s="206"/>
      <c r="AL321" s="206"/>
      <c r="AM321" s="206">
        <v>21</v>
      </c>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outlineLevel="1" x14ac:dyDescent="0.25">
      <c r="A322" s="253"/>
      <c r="B322" s="278" t="s">
        <v>981</v>
      </c>
      <c r="C322" s="288"/>
      <c r="D322" s="291"/>
      <c r="E322" s="292"/>
      <c r="F322" s="293"/>
      <c r="G322" s="286"/>
      <c r="H322" s="235"/>
      <c r="I322" s="255"/>
      <c r="J322" s="206"/>
      <c r="K322" s="206"/>
      <c r="L322" s="206"/>
      <c r="M322" s="206"/>
      <c r="N322" s="206"/>
      <c r="O322" s="206"/>
      <c r="P322" s="206"/>
      <c r="Q322" s="206"/>
      <c r="R322" s="206"/>
      <c r="S322" s="206"/>
      <c r="T322" s="206"/>
      <c r="U322" s="206"/>
      <c r="V322" s="206"/>
      <c r="W322" s="206"/>
      <c r="X322" s="206"/>
      <c r="Y322" s="206"/>
      <c r="Z322" s="206"/>
      <c r="AA322" s="206"/>
      <c r="AB322" s="206"/>
      <c r="AC322" s="206">
        <v>0</v>
      </c>
      <c r="AD322" s="206"/>
      <c r="AE322" s="206"/>
      <c r="AF322" s="206"/>
      <c r="AG322" s="206"/>
      <c r="AH322" s="206"/>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row>
    <row r="323" spans="1:60" outlineLevel="1" x14ac:dyDescent="0.25">
      <c r="A323" s="252">
        <v>31</v>
      </c>
      <c r="B323" s="220" t="s">
        <v>986</v>
      </c>
      <c r="C323" s="242" t="s">
        <v>987</v>
      </c>
      <c r="D323" s="223" t="s">
        <v>984</v>
      </c>
      <c r="E323" s="227">
        <v>20</v>
      </c>
      <c r="F323" s="233"/>
      <c r="G323" s="234">
        <f>ROUND(E323*F323,2)</f>
        <v>0</v>
      </c>
      <c r="H323" s="235" t="s">
        <v>988</v>
      </c>
      <c r="I323" s="255" t="s">
        <v>192</v>
      </c>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t="s">
        <v>261</v>
      </c>
      <c r="AF323" s="206"/>
      <c r="AG323" s="206"/>
      <c r="AH323" s="206"/>
      <c r="AI323" s="206"/>
      <c r="AJ323" s="206"/>
      <c r="AK323" s="206"/>
      <c r="AL323" s="206"/>
      <c r="AM323" s="206">
        <v>21</v>
      </c>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x14ac:dyDescent="0.25">
      <c r="A324" s="251" t="s">
        <v>187</v>
      </c>
      <c r="B324" s="219" t="s">
        <v>155</v>
      </c>
      <c r="C324" s="241" t="s">
        <v>156</v>
      </c>
      <c r="D324" s="222"/>
      <c r="E324" s="226"/>
      <c r="F324" s="238">
        <f>SUM(G325:G327)</f>
        <v>0</v>
      </c>
      <c r="G324" s="239"/>
      <c r="H324" s="232"/>
      <c r="I324" s="254"/>
      <c r="AE324" t="s">
        <v>188</v>
      </c>
    </row>
    <row r="325" spans="1:60" outlineLevel="1" x14ac:dyDescent="0.25">
      <c r="A325" s="253"/>
      <c r="B325" s="277" t="s">
        <v>989</v>
      </c>
      <c r="C325" s="287"/>
      <c r="D325" s="279"/>
      <c r="E325" s="281"/>
      <c r="F325" s="284"/>
      <c r="G325" s="285"/>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v>0</v>
      </c>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78" t="s">
        <v>990</v>
      </c>
      <c r="C326" s="288"/>
      <c r="D326" s="291"/>
      <c r="E326" s="292"/>
      <c r="F326" s="293"/>
      <c r="G326" s="286"/>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t="s">
        <v>255</v>
      </c>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outlineLevel="1" x14ac:dyDescent="0.25">
      <c r="A327" s="252">
        <v>32</v>
      </c>
      <c r="B327" s="220" t="s">
        <v>991</v>
      </c>
      <c r="C327" s="242" t="s">
        <v>713</v>
      </c>
      <c r="D327" s="223" t="s">
        <v>493</v>
      </c>
      <c r="E327" s="227">
        <v>133.52936</v>
      </c>
      <c r="F327" s="233"/>
      <c r="G327" s="234">
        <f>ROUND(E327*F327,2)</f>
        <v>0</v>
      </c>
      <c r="H327" s="235" t="s">
        <v>635</v>
      </c>
      <c r="I327" s="255" t="s">
        <v>192</v>
      </c>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t="s">
        <v>261</v>
      </c>
      <c r="AF327" s="206"/>
      <c r="AG327" s="206"/>
      <c r="AH327" s="206"/>
      <c r="AI327" s="206"/>
      <c r="AJ327" s="206"/>
      <c r="AK327" s="206"/>
      <c r="AL327" s="206"/>
      <c r="AM327" s="206">
        <v>21</v>
      </c>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x14ac:dyDescent="0.25">
      <c r="A328" s="251" t="s">
        <v>187</v>
      </c>
      <c r="B328" s="219" t="s">
        <v>163</v>
      </c>
      <c r="C328" s="241" t="s">
        <v>164</v>
      </c>
      <c r="D328" s="222"/>
      <c r="E328" s="226"/>
      <c r="F328" s="238">
        <f>SUM(G329:G366)</f>
        <v>0</v>
      </c>
      <c r="G328" s="239"/>
      <c r="H328" s="232"/>
      <c r="I328" s="254"/>
      <c r="AE328" t="s">
        <v>188</v>
      </c>
    </row>
    <row r="329" spans="1:60" outlineLevel="1" x14ac:dyDescent="0.25">
      <c r="A329" s="253"/>
      <c r="B329" s="277" t="s">
        <v>992</v>
      </c>
      <c r="C329" s="287"/>
      <c r="D329" s="279"/>
      <c r="E329" s="281"/>
      <c r="F329" s="284"/>
      <c r="G329" s="285"/>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v>0</v>
      </c>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2">
        <v>33</v>
      </c>
      <c r="B330" s="220" t="s">
        <v>993</v>
      </c>
      <c r="C330" s="242" t="s">
        <v>994</v>
      </c>
      <c r="D330" s="223" t="s">
        <v>444</v>
      </c>
      <c r="E330" s="227">
        <v>440</v>
      </c>
      <c r="F330" s="233"/>
      <c r="G330" s="234">
        <f>ROUND(E330*F330,2)</f>
        <v>0</v>
      </c>
      <c r="H330" s="235" t="s">
        <v>163</v>
      </c>
      <c r="I330" s="255" t="s">
        <v>192</v>
      </c>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t="s">
        <v>261</v>
      </c>
      <c r="AF330" s="206"/>
      <c r="AG330" s="206"/>
      <c r="AH330" s="206"/>
      <c r="AI330" s="206"/>
      <c r="AJ330" s="206"/>
      <c r="AK330" s="206"/>
      <c r="AL330" s="206"/>
      <c r="AM330" s="206">
        <v>21</v>
      </c>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995</v>
      </c>
      <c r="D331" s="225"/>
      <c r="E331" s="229"/>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3"/>
      <c r="B332" s="221"/>
      <c r="C332" s="244" t="s">
        <v>857</v>
      </c>
      <c r="D332" s="225"/>
      <c r="E332" s="229"/>
      <c r="F332" s="234"/>
      <c r="G332" s="234"/>
      <c r="H332" s="235"/>
      <c r="I332" s="255"/>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c r="AI332" s="206"/>
      <c r="AJ332" s="206"/>
      <c r="AK332" s="206"/>
      <c r="AL332" s="206"/>
      <c r="AM332" s="206"/>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44" t="s">
        <v>996</v>
      </c>
      <c r="D333" s="225"/>
      <c r="E333" s="229">
        <v>339.9</v>
      </c>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44" t="s">
        <v>859</v>
      </c>
      <c r="D334" s="225"/>
      <c r="E334" s="229"/>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44" t="s">
        <v>997</v>
      </c>
      <c r="D335" s="225"/>
      <c r="E335" s="229">
        <v>53.9</v>
      </c>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outlineLevel="1" x14ac:dyDescent="0.25">
      <c r="A336" s="253"/>
      <c r="B336" s="221"/>
      <c r="C336" s="244" t="s">
        <v>861</v>
      </c>
      <c r="D336" s="225"/>
      <c r="E336" s="229"/>
      <c r="F336" s="234"/>
      <c r="G336" s="234"/>
      <c r="H336" s="235"/>
      <c r="I336" s="255"/>
      <c r="J336" s="206"/>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206"/>
      <c r="AU336" s="206"/>
      <c r="AV336" s="206"/>
      <c r="AW336" s="206"/>
      <c r="AX336" s="206"/>
      <c r="AY336" s="206"/>
      <c r="AZ336" s="206"/>
      <c r="BA336" s="206"/>
      <c r="BB336" s="206"/>
      <c r="BC336" s="206"/>
      <c r="BD336" s="206"/>
      <c r="BE336" s="206"/>
      <c r="BF336" s="206"/>
      <c r="BG336" s="206"/>
      <c r="BH336" s="206"/>
    </row>
    <row r="337" spans="1:60" outlineLevel="1" x14ac:dyDescent="0.25">
      <c r="A337" s="253"/>
      <c r="B337" s="221"/>
      <c r="C337" s="244" t="s">
        <v>998</v>
      </c>
      <c r="D337" s="225"/>
      <c r="E337" s="229">
        <v>24.2</v>
      </c>
      <c r="F337" s="234"/>
      <c r="G337" s="234"/>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21"/>
      <c r="C338" s="244" t="s">
        <v>863</v>
      </c>
      <c r="D338" s="225"/>
      <c r="E338" s="229"/>
      <c r="F338" s="234"/>
      <c r="G338" s="234"/>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3"/>
      <c r="B339" s="221"/>
      <c r="C339" s="244" t="s">
        <v>999</v>
      </c>
      <c r="D339" s="225"/>
      <c r="E339" s="229">
        <v>22</v>
      </c>
      <c r="F339" s="234"/>
      <c r="G339" s="234"/>
      <c r="H339" s="235"/>
      <c r="I339" s="255"/>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c r="AI339" s="206"/>
      <c r="AJ339" s="206"/>
      <c r="AK339" s="206"/>
      <c r="AL339" s="206"/>
      <c r="AM339" s="206"/>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ht="29.95" outlineLevel="1" x14ac:dyDescent="0.25">
      <c r="A340" s="252">
        <v>34</v>
      </c>
      <c r="B340" s="220" t="s">
        <v>1000</v>
      </c>
      <c r="C340" s="242" t="s">
        <v>1001</v>
      </c>
      <c r="D340" s="223" t="s">
        <v>444</v>
      </c>
      <c r="E340" s="227">
        <v>634.70000000000005</v>
      </c>
      <c r="F340" s="233"/>
      <c r="G340" s="234">
        <f>ROUND(E340*F340,2)</f>
        <v>0</v>
      </c>
      <c r="H340" s="235" t="s">
        <v>345</v>
      </c>
      <c r="I340" s="255" t="s">
        <v>192</v>
      </c>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t="s">
        <v>193</v>
      </c>
      <c r="AF340" s="206"/>
      <c r="AG340" s="206"/>
      <c r="AH340" s="206"/>
      <c r="AI340" s="206"/>
      <c r="AJ340" s="206"/>
      <c r="AK340" s="206"/>
      <c r="AL340" s="206"/>
      <c r="AM340" s="206">
        <v>21</v>
      </c>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1002</v>
      </c>
      <c r="D341" s="225"/>
      <c r="E341" s="229"/>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89" t="s">
        <v>346</v>
      </c>
      <c r="D342" s="280"/>
      <c r="E342" s="282"/>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90" t="s">
        <v>1003</v>
      </c>
      <c r="D343" s="280"/>
      <c r="E343" s="282"/>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outlineLevel="1" x14ac:dyDescent="0.25">
      <c r="A344" s="253"/>
      <c r="B344" s="221"/>
      <c r="C344" s="290" t="s">
        <v>1004</v>
      </c>
      <c r="D344" s="280"/>
      <c r="E344" s="282">
        <v>309</v>
      </c>
      <c r="F344" s="234"/>
      <c r="G344" s="234"/>
      <c r="H344" s="235"/>
      <c r="I344" s="255"/>
      <c r="J344" s="206"/>
      <c r="K344" s="206"/>
      <c r="L344" s="206"/>
      <c r="M344" s="206"/>
      <c r="N344" s="206"/>
      <c r="O344" s="206"/>
      <c r="P344" s="206"/>
      <c r="Q344" s="206"/>
      <c r="R344" s="206"/>
      <c r="S344" s="206"/>
      <c r="T344" s="206"/>
      <c r="U344" s="206"/>
      <c r="V344" s="206"/>
      <c r="W344" s="206"/>
      <c r="X344" s="206"/>
      <c r="Y344" s="206"/>
      <c r="Z344" s="206"/>
      <c r="AA344" s="206"/>
      <c r="AB344" s="206"/>
      <c r="AC344" s="206"/>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row>
    <row r="345" spans="1:60" outlineLevel="1" x14ac:dyDescent="0.25">
      <c r="A345" s="253"/>
      <c r="B345" s="221"/>
      <c r="C345" s="290" t="s">
        <v>1005</v>
      </c>
      <c r="D345" s="280"/>
      <c r="E345" s="282"/>
      <c r="F345" s="234"/>
      <c r="G345" s="234"/>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3"/>
      <c r="B346" s="221"/>
      <c r="C346" s="290" t="s">
        <v>1006</v>
      </c>
      <c r="D346" s="280"/>
      <c r="E346" s="282">
        <v>98</v>
      </c>
      <c r="F346" s="234"/>
      <c r="G346" s="234"/>
      <c r="H346" s="235"/>
      <c r="I346" s="255"/>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c r="AI346" s="206"/>
      <c r="AJ346" s="206"/>
      <c r="AK346" s="206"/>
      <c r="AL346" s="206"/>
      <c r="AM346" s="206"/>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3"/>
      <c r="B347" s="221"/>
      <c r="C347" s="290" t="s">
        <v>1007</v>
      </c>
      <c r="D347" s="280"/>
      <c r="E347" s="282"/>
      <c r="F347" s="234"/>
      <c r="G347" s="234"/>
      <c r="H347" s="235"/>
      <c r="I347" s="255"/>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90" t="s">
        <v>1008</v>
      </c>
      <c r="D348" s="280"/>
      <c r="E348" s="282">
        <v>44</v>
      </c>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90" t="s">
        <v>1009</v>
      </c>
      <c r="D349" s="280"/>
      <c r="E349" s="282"/>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3"/>
      <c r="B350" s="221"/>
      <c r="C350" s="290" t="s">
        <v>1010</v>
      </c>
      <c r="D350" s="280"/>
      <c r="E350" s="282">
        <v>40</v>
      </c>
      <c r="F350" s="234"/>
      <c r="G350" s="234"/>
      <c r="H350" s="235"/>
      <c r="I350" s="255"/>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90" t="s">
        <v>1011</v>
      </c>
      <c r="D351" s="280"/>
      <c r="E351" s="282"/>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90" t="s">
        <v>1012</v>
      </c>
      <c r="D352" s="280"/>
      <c r="E352" s="282">
        <v>86</v>
      </c>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3"/>
      <c r="B353" s="221"/>
      <c r="C353" s="289" t="s">
        <v>348</v>
      </c>
      <c r="D353" s="280"/>
      <c r="E353" s="282"/>
      <c r="F353" s="234"/>
      <c r="G353" s="234"/>
      <c r="H353" s="235"/>
      <c r="I353" s="255"/>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44" t="s">
        <v>1013</v>
      </c>
      <c r="D354" s="225"/>
      <c r="E354" s="229">
        <v>634.70000000000005</v>
      </c>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2">
        <v>35</v>
      </c>
      <c r="B355" s="220" t="s">
        <v>1014</v>
      </c>
      <c r="C355" s="242" t="s">
        <v>1015</v>
      </c>
      <c r="D355" s="223" t="s">
        <v>444</v>
      </c>
      <c r="E355" s="227">
        <v>577</v>
      </c>
      <c r="F355" s="233"/>
      <c r="G355" s="234">
        <f>ROUND(E355*F355,2)</f>
        <v>0</v>
      </c>
      <c r="H355" s="235"/>
      <c r="I355" s="255" t="s">
        <v>209</v>
      </c>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t="s">
        <v>193</v>
      </c>
      <c r="AF355" s="206"/>
      <c r="AG355" s="206"/>
      <c r="AH355" s="206"/>
      <c r="AI355" s="206"/>
      <c r="AJ355" s="206"/>
      <c r="AK355" s="206"/>
      <c r="AL355" s="206"/>
      <c r="AM355" s="206">
        <v>21</v>
      </c>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21"/>
      <c r="C356" s="244" t="s">
        <v>1002</v>
      </c>
      <c r="D356" s="225"/>
      <c r="E356" s="229"/>
      <c r="F356" s="234"/>
      <c r="G356" s="234"/>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21"/>
      <c r="C357" s="244" t="s">
        <v>857</v>
      </c>
      <c r="D357" s="225"/>
      <c r="E357" s="229"/>
      <c r="F357" s="234"/>
      <c r="G357" s="234"/>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21"/>
      <c r="C358" s="244" t="s">
        <v>1016</v>
      </c>
      <c r="D358" s="225"/>
      <c r="E358" s="229">
        <v>309</v>
      </c>
      <c r="F358" s="234"/>
      <c r="G358" s="234"/>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3"/>
      <c r="B359" s="221"/>
      <c r="C359" s="244" t="s">
        <v>859</v>
      </c>
      <c r="D359" s="225"/>
      <c r="E359" s="229"/>
      <c r="F359" s="234"/>
      <c r="G359" s="234"/>
      <c r="H359" s="235"/>
      <c r="I359" s="255"/>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c r="AF359" s="206"/>
      <c r="AG359" s="206"/>
      <c r="AH359" s="206"/>
      <c r="AI359" s="206"/>
      <c r="AJ359" s="206"/>
      <c r="AK359" s="206"/>
      <c r="AL359" s="206"/>
      <c r="AM359" s="206"/>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1017</v>
      </c>
      <c r="D360" s="225"/>
      <c r="E360" s="229">
        <v>98</v>
      </c>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861</v>
      </c>
      <c r="D361" s="225"/>
      <c r="E361" s="229"/>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21"/>
      <c r="C362" s="244" t="s">
        <v>1018</v>
      </c>
      <c r="D362" s="225"/>
      <c r="E362" s="229">
        <v>44</v>
      </c>
      <c r="F362" s="234"/>
      <c r="G362" s="234"/>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21"/>
      <c r="C363" s="244" t="s">
        <v>863</v>
      </c>
      <c r="D363" s="225"/>
      <c r="E363" s="229"/>
      <c r="F363" s="234"/>
      <c r="G363" s="234"/>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21"/>
      <c r="C364" s="244" t="s">
        <v>1019</v>
      </c>
      <c r="D364" s="225"/>
      <c r="E364" s="229">
        <v>40</v>
      </c>
      <c r="F364" s="234"/>
      <c r="G364" s="234"/>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3"/>
      <c r="B365" s="221"/>
      <c r="C365" s="244" t="s">
        <v>853</v>
      </c>
      <c r="D365" s="225"/>
      <c r="E365" s="229"/>
      <c r="F365" s="234"/>
      <c r="G365" s="234"/>
      <c r="H365" s="235"/>
      <c r="I365" s="255"/>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c r="AI365" s="206"/>
      <c r="AJ365" s="206"/>
      <c r="AK365" s="206"/>
      <c r="AL365" s="206"/>
      <c r="AM365" s="206"/>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1020</v>
      </c>
      <c r="D366" s="225"/>
      <c r="E366" s="229">
        <v>86</v>
      </c>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x14ac:dyDescent="0.25">
      <c r="A367" s="251" t="s">
        <v>187</v>
      </c>
      <c r="B367" s="219" t="s">
        <v>165</v>
      </c>
      <c r="C367" s="241" t="s">
        <v>166</v>
      </c>
      <c r="D367" s="222"/>
      <c r="E367" s="226"/>
      <c r="F367" s="238">
        <f>SUM(G368:G412)</f>
        <v>0</v>
      </c>
      <c r="G367" s="239"/>
      <c r="H367" s="232"/>
      <c r="I367" s="254"/>
      <c r="AE367" t="s">
        <v>188</v>
      </c>
    </row>
    <row r="368" spans="1:60" outlineLevel="1" x14ac:dyDescent="0.25">
      <c r="A368" s="253"/>
      <c r="B368" s="277" t="s">
        <v>1021</v>
      </c>
      <c r="C368" s="287"/>
      <c r="D368" s="279"/>
      <c r="E368" s="281"/>
      <c r="F368" s="284"/>
      <c r="G368" s="285"/>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v>0</v>
      </c>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outlineLevel="1" x14ac:dyDescent="0.25">
      <c r="A369" s="252">
        <v>36</v>
      </c>
      <c r="B369" s="220" t="s">
        <v>1022</v>
      </c>
      <c r="C369" s="242" t="s">
        <v>1023</v>
      </c>
      <c r="D369" s="223" t="s">
        <v>444</v>
      </c>
      <c r="E369" s="227">
        <v>972</v>
      </c>
      <c r="F369" s="233"/>
      <c r="G369" s="234">
        <f>ROUND(E369*F369,2)</f>
        <v>0</v>
      </c>
      <c r="H369" s="235" t="s">
        <v>165</v>
      </c>
      <c r="I369" s="255" t="s">
        <v>192</v>
      </c>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261</v>
      </c>
      <c r="AF369" s="206"/>
      <c r="AG369" s="206"/>
      <c r="AH369" s="206"/>
      <c r="AI369" s="206"/>
      <c r="AJ369" s="206"/>
      <c r="AK369" s="206"/>
      <c r="AL369" s="206"/>
      <c r="AM369" s="206">
        <v>21</v>
      </c>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row>
    <row r="370" spans="1:60" outlineLevel="1" x14ac:dyDescent="0.25">
      <c r="A370" s="253"/>
      <c r="B370" s="221"/>
      <c r="C370" s="244" t="s">
        <v>1024</v>
      </c>
      <c r="D370" s="225"/>
      <c r="E370" s="229"/>
      <c r="F370" s="234"/>
      <c r="G370" s="234"/>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3"/>
      <c r="B371" s="221"/>
      <c r="C371" s="244" t="s">
        <v>857</v>
      </c>
      <c r="D371" s="225"/>
      <c r="E371" s="229"/>
      <c r="F371" s="234"/>
      <c r="G371" s="234"/>
      <c r="H371" s="235"/>
      <c r="I371" s="255"/>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44" t="s">
        <v>1025</v>
      </c>
      <c r="D372" s="225"/>
      <c r="E372" s="229">
        <v>618</v>
      </c>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44" t="s">
        <v>859</v>
      </c>
      <c r="D373" s="225"/>
      <c r="E373" s="229"/>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1017</v>
      </c>
      <c r="D374" s="225"/>
      <c r="E374" s="229">
        <v>98</v>
      </c>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861</v>
      </c>
      <c r="D375" s="225"/>
      <c r="E375" s="229"/>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21"/>
      <c r="C376" s="244" t="s">
        <v>1018</v>
      </c>
      <c r="D376" s="225"/>
      <c r="E376" s="229">
        <v>44</v>
      </c>
      <c r="F376" s="234"/>
      <c r="G376" s="234"/>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21"/>
      <c r="C377" s="244" t="s">
        <v>863</v>
      </c>
      <c r="D377" s="225"/>
      <c r="E377" s="229"/>
      <c r="F377" s="234"/>
      <c r="G377" s="234"/>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3"/>
      <c r="B378" s="221"/>
      <c r="C378" s="244" t="s">
        <v>1019</v>
      </c>
      <c r="D378" s="225"/>
      <c r="E378" s="229">
        <v>40</v>
      </c>
      <c r="F378" s="234"/>
      <c r="G378" s="234"/>
      <c r="H378" s="235"/>
      <c r="I378" s="255"/>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853</v>
      </c>
      <c r="D379" s="225"/>
      <c r="E379" s="229"/>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3"/>
      <c r="B380" s="221"/>
      <c r="C380" s="244" t="s">
        <v>1026</v>
      </c>
      <c r="D380" s="225"/>
      <c r="E380" s="229">
        <v>172</v>
      </c>
      <c r="F380" s="234"/>
      <c r="G380" s="234"/>
      <c r="H380" s="235"/>
      <c r="I380" s="255"/>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c r="AI380" s="206"/>
      <c r="AJ380" s="206"/>
      <c r="AK380" s="206"/>
      <c r="AL380" s="206"/>
      <c r="AM380" s="206"/>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ht="39.9" outlineLevel="1" x14ac:dyDescent="0.25">
      <c r="A381" s="252">
        <v>37</v>
      </c>
      <c r="B381" s="220" t="s">
        <v>1027</v>
      </c>
      <c r="C381" s="242" t="s">
        <v>1028</v>
      </c>
      <c r="D381" s="223" t="s">
        <v>444</v>
      </c>
      <c r="E381" s="227">
        <v>1069.2</v>
      </c>
      <c r="F381" s="233"/>
      <c r="G381" s="234">
        <f>ROUND(E381*F381,2)</f>
        <v>0</v>
      </c>
      <c r="H381" s="235" t="s">
        <v>345</v>
      </c>
      <c r="I381" s="255" t="s">
        <v>192</v>
      </c>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t="s">
        <v>193</v>
      </c>
      <c r="AF381" s="206"/>
      <c r="AG381" s="206"/>
      <c r="AH381" s="206"/>
      <c r="AI381" s="206"/>
      <c r="AJ381" s="206"/>
      <c r="AK381" s="206"/>
      <c r="AL381" s="206"/>
      <c r="AM381" s="206">
        <v>21</v>
      </c>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outlineLevel="1" x14ac:dyDescent="0.25">
      <c r="A382" s="253"/>
      <c r="B382" s="221"/>
      <c r="C382" s="244" t="s">
        <v>1024</v>
      </c>
      <c r="D382" s="225"/>
      <c r="E382" s="229"/>
      <c r="F382" s="234"/>
      <c r="G382" s="234"/>
      <c r="H382" s="235"/>
      <c r="I382" s="255"/>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89" t="s">
        <v>346</v>
      </c>
      <c r="D383" s="280"/>
      <c r="E383" s="282"/>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outlineLevel="1" x14ac:dyDescent="0.25">
      <c r="A384" s="253"/>
      <c r="B384" s="221"/>
      <c r="C384" s="290" t="s">
        <v>1003</v>
      </c>
      <c r="D384" s="280"/>
      <c r="E384" s="282"/>
      <c r="F384" s="234"/>
      <c r="G384" s="234"/>
      <c r="H384" s="235"/>
      <c r="I384" s="255"/>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c r="AI384" s="206"/>
      <c r="AJ384" s="206"/>
      <c r="AK384" s="206"/>
      <c r="AL384" s="206"/>
      <c r="AM384" s="206"/>
      <c r="AN384" s="206"/>
      <c r="AO384" s="206"/>
      <c r="AP384" s="206"/>
      <c r="AQ384" s="206"/>
      <c r="AR384" s="206"/>
      <c r="AS384" s="206"/>
      <c r="AT384" s="206"/>
      <c r="AU384" s="206"/>
      <c r="AV384" s="206"/>
      <c r="AW384" s="206"/>
      <c r="AX384" s="206"/>
      <c r="AY384" s="206"/>
      <c r="AZ384" s="206"/>
      <c r="BA384" s="206"/>
      <c r="BB384" s="206"/>
      <c r="BC384" s="206"/>
      <c r="BD384" s="206"/>
      <c r="BE384" s="206"/>
      <c r="BF384" s="206"/>
      <c r="BG384" s="206"/>
      <c r="BH384" s="206"/>
    </row>
    <row r="385" spans="1:60" outlineLevel="1" x14ac:dyDescent="0.25">
      <c r="A385" s="253"/>
      <c r="B385" s="221"/>
      <c r="C385" s="290" t="s">
        <v>1029</v>
      </c>
      <c r="D385" s="280"/>
      <c r="E385" s="282">
        <v>618</v>
      </c>
      <c r="F385" s="234"/>
      <c r="G385" s="234"/>
      <c r="H385" s="235"/>
      <c r="I385" s="255"/>
      <c r="J385" s="206"/>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21"/>
      <c r="C386" s="290" t="s">
        <v>1005</v>
      </c>
      <c r="D386" s="280"/>
      <c r="E386" s="282"/>
      <c r="F386" s="234"/>
      <c r="G386" s="234"/>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21"/>
      <c r="C387" s="290" t="s">
        <v>1006</v>
      </c>
      <c r="D387" s="280"/>
      <c r="E387" s="282">
        <v>98</v>
      </c>
      <c r="F387" s="234"/>
      <c r="G387" s="234"/>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outlineLevel="1" x14ac:dyDescent="0.25">
      <c r="A388" s="253"/>
      <c r="B388" s="221"/>
      <c r="C388" s="290" t="s">
        <v>1007</v>
      </c>
      <c r="D388" s="280"/>
      <c r="E388" s="282"/>
      <c r="F388" s="234"/>
      <c r="G388" s="234"/>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06"/>
      <c r="BA388" s="206"/>
      <c r="BB388" s="206"/>
      <c r="BC388" s="206"/>
      <c r="BD388" s="206"/>
      <c r="BE388" s="206"/>
      <c r="BF388" s="206"/>
      <c r="BG388" s="206"/>
      <c r="BH388" s="206"/>
    </row>
    <row r="389" spans="1:60" outlineLevel="1" x14ac:dyDescent="0.25">
      <c r="A389" s="253"/>
      <c r="B389" s="221"/>
      <c r="C389" s="290" t="s">
        <v>1008</v>
      </c>
      <c r="D389" s="280"/>
      <c r="E389" s="282">
        <v>44</v>
      </c>
      <c r="F389" s="234"/>
      <c r="G389" s="234"/>
      <c r="H389" s="235"/>
      <c r="I389" s="255"/>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3"/>
      <c r="B390" s="221"/>
      <c r="C390" s="290" t="s">
        <v>1009</v>
      </c>
      <c r="D390" s="280"/>
      <c r="E390" s="282"/>
      <c r="F390" s="234"/>
      <c r="G390" s="234"/>
      <c r="H390" s="235"/>
      <c r="I390" s="255"/>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c r="AI390" s="206"/>
      <c r="AJ390" s="206"/>
      <c r="AK390" s="206"/>
      <c r="AL390" s="206"/>
      <c r="AM390" s="206"/>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outlineLevel="1" x14ac:dyDescent="0.25">
      <c r="A391" s="253"/>
      <c r="B391" s="221"/>
      <c r="C391" s="290" t="s">
        <v>1010</v>
      </c>
      <c r="D391" s="280"/>
      <c r="E391" s="282">
        <v>40</v>
      </c>
      <c r="F391" s="234"/>
      <c r="G391" s="234"/>
      <c r="H391" s="235"/>
      <c r="I391" s="255"/>
      <c r="J391" s="206"/>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6"/>
      <c r="AP391" s="206"/>
      <c r="AQ391" s="206"/>
      <c r="AR391" s="206"/>
      <c r="AS391" s="206"/>
      <c r="AT391" s="206"/>
      <c r="AU391" s="206"/>
      <c r="AV391" s="206"/>
      <c r="AW391" s="206"/>
      <c r="AX391" s="206"/>
      <c r="AY391" s="206"/>
      <c r="AZ391" s="206"/>
      <c r="BA391" s="206"/>
      <c r="BB391" s="206"/>
      <c r="BC391" s="206"/>
      <c r="BD391" s="206"/>
      <c r="BE391" s="206"/>
      <c r="BF391" s="206"/>
      <c r="BG391" s="206"/>
      <c r="BH391" s="206"/>
    </row>
    <row r="392" spans="1:60" outlineLevel="1" x14ac:dyDescent="0.25">
      <c r="A392" s="253"/>
      <c r="B392" s="221"/>
      <c r="C392" s="290" t="s">
        <v>1011</v>
      </c>
      <c r="D392" s="280"/>
      <c r="E392" s="282"/>
      <c r="F392" s="234"/>
      <c r="G392" s="234"/>
      <c r="H392" s="235"/>
      <c r="I392" s="255"/>
      <c r="J392" s="206"/>
      <c r="K392" s="206"/>
      <c r="L392" s="206"/>
      <c r="M392" s="206"/>
      <c r="N392" s="206"/>
      <c r="O392" s="206"/>
      <c r="P392" s="206"/>
      <c r="Q392" s="206"/>
      <c r="R392" s="206"/>
      <c r="S392" s="206"/>
      <c r="T392" s="206"/>
      <c r="U392" s="206"/>
      <c r="V392" s="206"/>
      <c r="W392" s="206"/>
      <c r="X392" s="206"/>
      <c r="Y392" s="206"/>
      <c r="Z392" s="206"/>
      <c r="AA392" s="206"/>
      <c r="AB392" s="206"/>
      <c r="AC392" s="206"/>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3"/>
      <c r="B393" s="221"/>
      <c r="C393" s="290" t="s">
        <v>1030</v>
      </c>
      <c r="D393" s="280"/>
      <c r="E393" s="282">
        <v>172</v>
      </c>
      <c r="F393" s="234"/>
      <c r="G393" s="234"/>
      <c r="H393" s="235"/>
      <c r="I393" s="255"/>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c r="AI393" s="206"/>
      <c r="AJ393" s="206"/>
      <c r="AK393" s="206"/>
      <c r="AL393" s="206"/>
      <c r="AM393" s="206"/>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89" t="s">
        <v>348</v>
      </c>
      <c r="D394" s="280"/>
      <c r="E394" s="282"/>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1031</v>
      </c>
      <c r="D395" s="225"/>
      <c r="E395" s="229">
        <v>1069.2</v>
      </c>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2">
        <v>38</v>
      </c>
      <c r="B396" s="220" t="s">
        <v>1032</v>
      </c>
      <c r="C396" s="242" t="s">
        <v>1033</v>
      </c>
      <c r="D396" s="223" t="s">
        <v>444</v>
      </c>
      <c r="E396" s="227">
        <v>577</v>
      </c>
      <c r="F396" s="233"/>
      <c r="G396" s="234">
        <f>ROUND(E396*F396,2)</f>
        <v>0</v>
      </c>
      <c r="H396" s="235"/>
      <c r="I396" s="255" t="s">
        <v>209</v>
      </c>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t="s">
        <v>193</v>
      </c>
      <c r="AF396" s="206"/>
      <c r="AG396" s="206"/>
      <c r="AH396" s="206"/>
      <c r="AI396" s="206"/>
      <c r="AJ396" s="206"/>
      <c r="AK396" s="206"/>
      <c r="AL396" s="206"/>
      <c r="AM396" s="206">
        <v>21</v>
      </c>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outlineLevel="1" x14ac:dyDescent="0.25">
      <c r="A397" s="253"/>
      <c r="B397" s="221"/>
      <c r="C397" s="244" t="s">
        <v>1034</v>
      </c>
      <c r="D397" s="225"/>
      <c r="E397" s="229"/>
      <c r="F397" s="234"/>
      <c r="G397" s="234"/>
      <c r="H397" s="235"/>
      <c r="I397" s="255"/>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1035</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1036</v>
      </c>
      <c r="D399" s="225"/>
      <c r="E399" s="229"/>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outlineLevel="1" x14ac:dyDescent="0.25">
      <c r="A400" s="253"/>
      <c r="B400" s="221"/>
      <c r="C400" s="244" t="s">
        <v>1037</v>
      </c>
      <c r="D400" s="225"/>
      <c r="E400" s="229"/>
      <c r="F400" s="234"/>
      <c r="G400" s="234"/>
      <c r="H400" s="235"/>
      <c r="I400" s="255"/>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237</v>
      </c>
      <c r="D401" s="225"/>
      <c r="E401" s="229"/>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outlineLevel="1" x14ac:dyDescent="0.25">
      <c r="A402" s="253"/>
      <c r="B402" s="221"/>
      <c r="C402" s="244" t="s">
        <v>1038</v>
      </c>
      <c r="D402" s="225"/>
      <c r="E402" s="229"/>
      <c r="F402" s="234"/>
      <c r="G402" s="234"/>
      <c r="H402" s="235"/>
      <c r="I402" s="255"/>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c r="AI402" s="206"/>
      <c r="AJ402" s="206"/>
      <c r="AK402" s="206"/>
      <c r="AL402" s="206"/>
      <c r="AM402" s="206"/>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outlineLevel="1" x14ac:dyDescent="0.25">
      <c r="A403" s="253"/>
      <c r="B403" s="221"/>
      <c r="C403" s="244" t="s">
        <v>857</v>
      </c>
      <c r="D403" s="225"/>
      <c r="E403" s="229"/>
      <c r="F403" s="234"/>
      <c r="G403" s="234"/>
      <c r="H403" s="235"/>
      <c r="I403" s="255"/>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1016</v>
      </c>
      <c r="D404" s="225"/>
      <c r="E404" s="229">
        <v>309</v>
      </c>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859</v>
      </c>
      <c r="D405" s="225"/>
      <c r="E405" s="229"/>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3"/>
      <c r="B406" s="221"/>
      <c r="C406" s="244" t="s">
        <v>1017</v>
      </c>
      <c r="D406" s="225"/>
      <c r="E406" s="229">
        <v>98</v>
      </c>
      <c r="F406" s="234"/>
      <c r="G406" s="234"/>
      <c r="H406" s="235"/>
      <c r="I406" s="255"/>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44" t="s">
        <v>861</v>
      </c>
      <c r="D407" s="225"/>
      <c r="E407" s="229"/>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44" t="s">
        <v>1018</v>
      </c>
      <c r="D408" s="225"/>
      <c r="E408" s="229">
        <v>44</v>
      </c>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863</v>
      </c>
      <c r="D409" s="225"/>
      <c r="E409" s="229"/>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1019</v>
      </c>
      <c r="D410" s="225"/>
      <c r="E410" s="229">
        <v>40</v>
      </c>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3"/>
      <c r="B411" s="221"/>
      <c r="C411" s="244" t="s">
        <v>853</v>
      </c>
      <c r="D411" s="225"/>
      <c r="E411" s="229"/>
      <c r="F411" s="234"/>
      <c r="G411" s="234"/>
      <c r="H411" s="235"/>
      <c r="I411" s="255"/>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1020</v>
      </c>
      <c r="D412" s="225"/>
      <c r="E412" s="229">
        <v>86</v>
      </c>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x14ac:dyDescent="0.25">
      <c r="A413" s="251" t="s">
        <v>187</v>
      </c>
      <c r="B413" s="219" t="s">
        <v>167</v>
      </c>
      <c r="C413" s="241" t="s">
        <v>168</v>
      </c>
      <c r="D413" s="222"/>
      <c r="E413" s="226"/>
      <c r="F413" s="238">
        <f>SUM(G414:G427)</f>
        <v>0</v>
      </c>
      <c r="G413" s="239"/>
      <c r="H413" s="232"/>
      <c r="I413" s="254"/>
      <c r="AE413" t="s">
        <v>188</v>
      </c>
    </row>
    <row r="414" spans="1:60" outlineLevel="1" x14ac:dyDescent="0.25">
      <c r="A414" s="253"/>
      <c r="B414" s="277" t="s">
        <v>1039</v>
      </c>
      <c r="C414" s="287"/>
      <c r="D414" s="279"/>
      <c r="E414" s="281"/>
      <c r="F414" s="284"/>
      <c r="G414" s="285"/>
      <c r="H414" s="235"/>
      <c r="I414" s="255"/>
      <c r="J414" s="206"/>
      <c r="K414" s="206"/>
      <c r="L414" s="206"/>
      <c r="M414" s="206"/>
      <c r="N414" s="206"/>
      <c r="O414" s="206"/>
      <c r="P414" s="206"/>
      <c r="Q414" s="206"/>
      <c r="R414" s="206"/>
      <c r="S414" s="206"/>
      <c r="T414" s="206"/>
      <c r="U414" s="206"/>
      <c r="V414" s="206"/>
      <c r="W414" s="206"/>
      <c r="X414" s="206"/>
      <c r="Y414" s="206"/>
      <c r="Z414" s="206"/>
      <c r="AA414" s="206"/>
      <c r="AB414" s="206"/>
      <c r="AC414" s="206">
        <v>0</v>
      </c>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row>
    <row r="415" spans="1:60" outlineLevel="1" x14ac:dyDescent="0.25">
      <c r="A415" s="253"/>
      <c r="B415" s="278" t="s">
        <v>1040</v>
      </c>
      <c r="C415" s="288"/>
      <c r="D415" s="291"/>
      <c r="E415" s="292"/>
      <c r="F415" s="293"/>
      <c r="G415" s="286"/>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t="s">
        <v>255</v>
      </c>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2">
        <v>39</v>
      </c>
      <c r="B416" s="220" t="s">
        <v>1041</v>
      </c>
      <c r="C416" s="242" t="s">
        <v>1042</v>
      </c>
      <c r="D416" s="223" t="s">
        <v>444</v>
      </c>
      <c r="E416" s="227">
        <v>534.6</v>
      </c>
      <c r="F416" s="233"/>
      <c r="G416" s="234">
        <f>ROUND(E416*F416,2)</f>
        <v>0</v>
      </c>
      <c r="H416" s="235" t="s">
        <v>167</v>
      </c>
      <c r="I416" s="255" t="s">
        <v>192</v>
      </c>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t="s">
        <v>261</v>
      </c>
      <c r="AF416" s="206"/>
      <c r="AG416" s="206"/>
      <c r="AH416" s="206"/>
      <c r="AI416" s="206"/>
      <c r="AJ416" s="206"/>
      <c r="AK416" s="206"/>
      <c r="AL416" s="206"/>
      <c r="AM416" s="206">
        <v>21</v>
      </c>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outlineLevel="1" x14ac:dyDescent="0.25">
      <c r="A417" s="253"/>
      <c r="B417" s="221"/>
      <c r="C417" s="244" t="s">
        <v>1043</v>
      </c>
      <c r="D417" s="225"/>
      <c r="E417" s="229"/>
      <c r="F417" s="234"/>
      <c r="G417" s="234"/>
      <c r="H417" s="235"/>
      <c r="I417" s="255"/>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6"/>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outlineLevel="1" x14ac:dyDescent="0.25">
      <c r="A418" s="253"/>
      <c r="B418" s="221"/>
      <c r="C418" s="244" t="s">
        <v>857</v>
      </c>
      <c r="D418" s="225"/>
      <c r="E418" s="229"/>
      <c r="F418" s="234"/>
      <c r="G418" s="234"/>
      <c r="H418" s="235"/>
      <c r="I418" s="255"/>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row>
    <row r="419" spans="1:60" outlineLevel="1" x14ac:dyDescent="0.25">
      <c r="A419" s="253"/>
      <c r="B419" s="221"/>
      <c r="C419" s="244" t="s">
        <v>996</v>
      </c>
      <c r="D419" s="225"/>
      <c r="E419" s="229">
        <v>339.9</v>
      </c>
      <c r="F419" s="234"/>
      <c r="G419" s="234"/>
      <c r="H419" s="235"/>
      <c r="I419" s="255"/>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row>
    <row r="420" spans="1:60" outlineLevel="1" x14ac:dyDescent="0.25">
      <c r="A420" s="253"/>
      <c r="B420" s="221"/>
      <c r="C420" s="244" t="s">
        <v>859</v>
      </c>
      <c r="D420" s="225"/>
      <c r="E420" s="229"/>
      <c r="F420" s="234"/>
      <c r="G420" s="234"/>
      <c r="H420" s="235"/>
      <c r="I420" s="255"/>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row>
    <row r="421" spans="1:60" outlineLevel="1" x14ac:dyDescent="0.25">
      <c r="A421" s="253"/>
      <c r="B421" s="221"/>
      <c r="C421" s="244" t="s">
        <v>997</v>
      </c>
      <c r="D421" s="225"/>
      <c r="E421" s="229">
        <v>53.9</v>
      </c>
      <c r="F421" s="234"/>
      <c r="G421" s="234"/>
      <c r="H421" s="235"/>
      <c r="I421" s="255"/>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row>
    <row r="422" spans="1:60" outlineLevel="1" x14ac:dyDescent="0.25">
      <c r="A422" s="253"/>
      <c r="B422" s="221"/>
      <c r="C422" s="244" t="s">
        <v>861</v>
      </c>
      <c r="D422" s="225"/>
      <c r="E422" s="229"/>
      <c r="F422" s="234"/>
      <c r="G422" s="234"/>
      <c r="H422" s="235"/>
      <c r="I422" s="255"/>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row>
    <row r="423" spans="1:60" outlineLevel="1" x14ac:dyDescent="0.25">
      <c r="A423" s="253"/>
      <c r="B423" s="221"/>
      <c r="C423" s="244" t="s">
        <v>998</v>
      </c>
      <c r="D423" s="225"/>
      <c r="E423" s="229">
        <v>24.2</v>
      </c>
      <c r="F423" s="234"/>
      <c r="G423" s="234"/>
      <c r="H423" s="235"/>
      <c r="I423" s="255"/>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row>
    <row r="424" spans="1:60" outlineLevel="1" x14ac:dyDescent="0.25">
      <c r="A424" s="253"/>
      <c r="B424" s="221"/>
      <c r="C424" s="244" t="s">
        <v>863</v>
      </c>
      <c r="D424" s="225"/>
      <c r="E424" s="229"/>
      <c r="F424" s="234"/>
      <c r="G424" s="234"/>
      <c r="H424" s="235"/>
      <c r="I424" s="255"/>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row>
    <row r="425" spans="1:60" outlineLevel="1" x14ac:dyDescent="0.25">
      <c r="A425" s="253"/>
      <c r="B425" s="221"/>
      <c r="C425" s="244" t="s">
        <v>999</v>
      </c>
      <c r="D425" s="225"/>
      <c r="E425" s="229">
        <v>22</v>
      </c>
      <c r="F425" s="234"/>
      <c r="G425" s="234"/>
      <c r="H425" s="235"/>
      <c r="I425" s="255"/>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row>
    <row r="426" spans="1:60" outlineLevel="1" x14ac:dyDescent="0.25">
      <c r="A426" s="253"/>
      <c r="B426" s="221"/>
      <c r="C426" s="244" t="s">
        <v>853</v>
      </c>
      <c r="D426" s="225"/>
      <c r="E426" s="229"/>
      <c r="F426" s="234"/>
      <c r="G426" s="234"/>
      <c r="H426" s="235"/>
      <c r="I426" s="255"/>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row>
    <row r="427" spans="1:60" ht="13.3" outlineLevel="1" thickBot="1" x14ac:dyDescent="0.3">
      <c r="A427" s="265"/>
      <c r="B427" s="266"/>
      <c r="C427" s="267" t="s">
        <v>1044</v>
      </c>
      <c r="D427" s="268"/>
      <c r="E427" s="269">
        <v>94.6</v>
      </c>
      <c r="F427" s="270"/>
      <c r="G427" s="270"/>
      <c r="H427" s="271"/>
      <c r="I427" s="272"/>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row>
    <row r="428" spans="1:60" hidden="1" x14ac:dyDescent="0.25">
      <c r="A428" s="54"/>
      <c r="B428" s="61" t="s">
        <v>237</v>
      </c>
      <c r="C428" s="245" t="s">
        <v>237</v>
      </c>
      <c r="D428" s="209"/>
      <c r="E428" s="207"/>
      <c r="F428" s="207"/>
      <c r="G428" s="207"/>
      <c r="H428" s="207"/>
      <c r="I428" s="208"/>
    </row>
    <row r="429" spans="1:60" hidden="1" x14ac:dyDescent="0.25">
      <c r="A429" s="246"/>
      <c r="B429" s="247" t="s">
        <v>236</v>
      </c>
      <c r="C429" s="248"/>
      <c r="D429" s="249"/>
      <c r="E429" s="246"/>
      <c r="F429" s="246"/>
      <c r="G429" s="250">
        <f>F8+F200+F223+F280+F292+F301+F319+F324+F328+F367+F413</f>
        <v>0</v>
      </c>
      <c r="H429" s="46"/>
      <c r="I429" s="46"/>
      <c r="AN429">
        <v>15</v>
      </c>
      <c r="AO429">
        <v>21</v>
      </c>
    </row>
    <row r="430" spans="1:60" x14ac:dyDescent="0.25">
      <c r="A430" s="46"/>
      <c r="B430" s="240"/>
      <c r="C430" s="240"/>
      <c r="D430" s="185"/>
      <c r="E430" s="46"/>
      <c r="F430" s="46"/>
      <c r="G430" s="46"/>
      <c r="H430" s="46"/>
      <c r="I430" s="46"/>
      <c r="AN430">
        <f>SUMIF(AM8:AM429,AN429,G8:G429)</f>
        <v>0</v>
      </c>
      <c r="AO430">
        <f>SUMIF(AM8:AM429,AO429,G8:G429)</f>
        <v>0</v>
      </c>
    </row>
    <row r="431" spans="1:60" x14ac:dyDescent="0.25">
      <c r="D431" s="183"/>
    </row>
    <row r="432" spans="1:60"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Xc2FaUpobR8GkgMwwCGKBlzwEXdP6nvCeZ7VwWtkkTVRJLn1rF/uwM+XrQx4CWyltctXpaluLE83/d4PeZrLAA==" saltValue="EPIQO/OJkl9jh44TMu+NjA==" spinCount="100000" sheet="1"/>
  <mergeCells count="58">
    <mergeCell ref="B368:G368"/>
    <mergeCell ref="F413:G413"/>
    <mergeCell ref="B414:G414"/>
    <mergeCell ref="B415:G415"/>
    <mergeCell ref="F324:G324"/>
    <mergeCell ref="B325:G325"/>
    <mergeCell ref="B326:G326"/>
    <mergeCell ref="F328:G328"/>
    <mergeCell ref="B329:G329"/>
    <mergeCell ref="F367:G367"/>
    <mergeCell ref="B289:G289"/>
    <mergeCell ref="F292:G292"/>
    <mergeCell ref="F301:G301"/>
    <mergeCell ref="F319:G319"/>
    <mergeCell ref="B320:G320"/>
    <mergeCell ref="B322:G322"/>
    <mergeCell ref="F280:G280"/>
    <mergeCell ref="B281:G281"/>
    <mergeCell ref="B282:G282"/>
    <mergeCell ref="B285:G285"/>
    <mergeCell ref="B286:G286"/>
    <mergeCell ref="B288:G288"/>
    <mergeCell ref="B241:G241"/>
    <mergeCell ref="B242:G242"/>
    <mergeCell ref="B253:G253"/>
    <mergeCell ref="B254:G254"/>
    <mergeCell ref="B265:G265"/>
    <mergeCell ref="B266:G266"/>
    <mergeCell ref="B202:G202"/>
    <mergeCell ref="B209:G209"/>
    <mergeCell ref="B210:G210"/>
    <mergeCell ref="F223:G223"/>
    <mergeCell ref="B224:G224"/>
    <mergeCell ref="B225:G225"/>
    <mergeCell ref="B147:G147"/>
    <mergeCell ref="B160:G160"/>
    <mergeCell ref="B161:G161"/>
    <mergeCell ref="B179:G179"/>
    <mergeCell ref="F200:G200"/>
    <mergeCell ref="B201:G201"/>
    <mergeCell ref="B89:G89"/>
    <mergeCell ref="B90:G90"/>
    <mergeCell ref="B117:G117"/>
    <mergeCell ref="B118:G118"/>
    <mergeCell ref="B119:G119"/>
    <mergeCell ref="B146:G146"/>
    <mergeCell ref="B16:G16"/>
    <mergeCell ref="B27:G27"/>
    <mergeCell ref="B28:G28"/>
    <mergeCell ref="B29:G29"/>
    <mergeCell ref="B34:G34"/>
    <mergeCell ref="B35:G35"/>
    <mergeCell ref="A1:G1"/>
    <mergeCell ref="C7:G7"/>
    <mergeCell ref="F8:G8"/>
    <mergeCell ref="B9:G9"/>
    <mergeCell ref="B10:G10"/>
    <mergeCell ref="B15:G15"/>
  </mergeCells>
  <pageMargins left="0.59055118110236204" right="0.39370078740157499"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65</v>
      </c>
      <c r="C2" s="162" t="s">
        <v>66</v>
      </c>
      <c r="D2" s="92"/>
      <c r="E2" s="92"/>
      <c r="F2" s="92"/>
      <c r="G2" s="26" t="s">
        <v>15</v>
      </c>
      <c r="H2" s="276" t="s">
        <v>67</v>
      </c>
      <c r="O2" s="8" t="s">
        <v>241</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04</v>
      </c>
      <c r="H6" s="35"/>
    </row>
    <row r="7" spans="1:15" ht="15.65" customHeight="1" x14ac:dyDescent="0.3">
      <c r="B7" s="93" t="str">
        <f>C2</f>
        <v>Rezerva přípojek inženýrských sítí</v>
      </c>
      <c r="C7" s="94"/>
      <c r="D7" s="94"/>
      <c r="E7" s="94"/>
      <c r="F7" s="94"/>
      <c r="G7" s="94"/>
      <c r="H7" s="35"/>
    </row>
    <row r="8" spans="1:15" ht="12.75" customHeight="1" x14ac:dyDescent="0.25">
      <c r="H8" s="35"/>
    </row>
    <row r="9" spans="1:15" ht="12.75" customHeight="1" x14ac:dyDescent="0.25">
      <c r="A9" s="32" t="s">
        <v>27</v>
      </c>
      <c r="B9" s="166" t="s">
        <v>841</v>
      </c>
      <c r="C9" s="166" t="s">
        <v>842</v>
      </c>
      <c r="D9" s="32"/>
      <c r="E9" s="32"/>
      <c r="F9" s="32"/>
      <c r="G9" s="32"/>
      <c r="H9" s="36"/>
      <c r="I9" s="32"/>
      <c r="J9" s="32"/>
    </row>
    <row r="10" spans="1:15" ht="12.75" customHeight="1" x14ac:dyDescent="0.25">
      <c r="A10" s="32"/>
      <c r="B10" s="166" t="s">
        <v>1045</v>
      </c>
      <c r="C10" s="166" t="s">
        <v>1046</v>
      </c>
      <c r="D10" s="32"/>
      <c r="E10" s="32"/>
      <c r="F10" s="32"/>
      <c r="G10" s="32"/>
      <c r="H10" s="36"/>
      <c r="I10" s="32"/>
      <c r="J10" s="32"/>
    </row>
    <row r="11" spans="1:15" ht="12.75" customHeight="1" x14ac:dyDescent="0.25">
      <c r="A11" s="32"/>
      <c r="B11" s="166" t="s">
        <v>1047</v>
      </c>
      <c r="C11" s="166" t="s">
        <v>1048</v>
      </c>
      <c r="D11" s="32"/>
      <c r="E11" s="32"/>
      <c r="F11" s="32"/>
      <c r="G11" s="32"/>
      <c r="H11" s="36"/>
      <c r="I11" s="32"/>
      <c r="J11" s="32"/>
    </row>
    <row r="12" spans="1:15" ht="12.75" customHeight="1" x14ac:dyDescent="0.25">
      <c r="A12" s="32"/>
      <c r="B12" s="166" t="s">
        <v>1049</v>
      </c>
      <c r="C12" s="166" t="s">
        <v>1050</v>
      </c>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c r="B14" s="166" t="s">
        <v>1051</v>
      </c>
      <c r="C14" s="166" t="s">
        <v>1052</v>
      </c>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x14ac:dyDescent="0.25">
      <c r="A16" s="32"/>
      <c r="B16" s="166" t="s">
        <v>67</v>
      </c>
      <c r="C16" s="166" t="s">
        <v>250</v>
      </c>
      <c r="D16" s="32"/>
      <c r="E16" s="32"/>
      <c r="F16" s="32"/>
      <c r="G16" s="32"/>
      <c r="H16" s="36"/>
      <c r="I16" s="32"/>
      <c r="J16" s="32"/>
    </row>
    <row r="17" spans="1:55" ht="12.75" customHeight="1" x14ac:dyDescent="0.25">
      <c r="A17" s="32"/>
      <c r="B17" s="32"/>
      <c r="C17" s="32"/>
      <c r="D17" s="32"/>
      <c r="E17" s="32"/>
      <c r="F17" s="32"/>
      <c r="G17" s="32"/>
      <c r="H17" s="36"/>
      <c r="I17" s="32"/>
      <c r="J17" s="32"/>
    </row>
    <row r="18" spans="1:55" ht="12.75" customHeight="1" x14ac:dyDescent="0.25">
      <c r="A18" s="32" t="s">
        <v>175</v>
      </c>
      <c r="B18" s="32"/>
      <c r="C18" s="166" t="s">
        <v>444</v>
      </c>
      <c r="D18" s="32"/>
      <c r="E18" s="32"/>
      <c r="F18" s="32"/>
      <c r="G18" s="32"/>
      <c r="H18" s="36"/>
      <c r="I18" s="32"/>
      <c r="J18" s="32"/>
    </row>
    <row r="19" spans="1:55" ht="12.75" customHeight="1" x14ac:dyDescent="0.25">
      <c r="A19" s="32"/>
      <c r="B19" s="32"/>
      <c r="C19" s="32"/>
      <c r="D19" s="32"/>
      <c r="E19" s="32"/>
      <c r="F19" s="32"/>
      <c r="G19" s="32"/>
      <c r="H19" s="36"/>
      <c r="I19" s="32"/>
      <c r="J19" s="32"/>
    </row>
    <row r="20" spans="1:55" ht="12.75" customHeight="1" thickBot="1" x14ac:dyDescent="0.3">
      <c r="A20" s="163" t="s">
        <v>176</v>
      </c>
      <c r="B20" s="164"/>
      <c r="C20" s="164"/>
      <c r="D20" s="164"/>
      <c r="E20" s="164"/>
      <c r="F20" s="164"/>
      <c r="G20" s="164"/>
      <c r="H20" s="165"/>
      <c r="I20" s="32"/>
      <c r="J20" s="32"/>
    </row>
    <row r="21" spans="1:55" ht="12.75" customHeight="1" x14ac:dyDescent="0.25">
      <c r="A21" s="172" t="s">
        <v>177</v>
      </c>
      <c r="B21" s="173"/>
      <c r="C21" s="174"/>
      <c r="D21" s="174"/>
      <c r="E21" s="174"/>
      <c r="F21" s="174"/>
      <c r="G21" s="175"/>
      <c r="H21" s="176" t="s">
        <v>178</v>
      </c>
      <c r="I21" s="32"/>
      <c r="J21" s="32"/>
    </row>
    <row r="22" spans="1:55" ht="12.75" customHeight="1" x14ac:dyDescent="0.25">
      <c r="A22" s="170" t="s">
        <v>1053</v>
      </c>
      <c r="B22" s="168" t="s">
        <v>1054</v>
      </c>
      <c r="C22" s="167"/>
      <c r="D22" s="167"/>
      <c r="E22" s="167"/>
      <c r="F22" s="167"/>
      <c r="G22" s="169"/>
      <c r="H22" s="171">
        <f>'SO 04 SO 04.1 Pol'!G142</f>
        <v>0</v>
      </c>
      <c r="I22" s="32"/>
      <c r="J22" s="32"/>
      <c r="O22">
        <f>'SO 04 SO 04.1 Pol'!AN143</f>
        <v>0</v>
      </c>
      <c r="P22">
        <f>'SO 04 SO 04.1 Pol'!AO143</f>
        <v>0</v>
      </c>
    </row>
    <row r="23" spans="1:55" ht="12.75" customHeight="1" x14ac:dyDescent="0.25">
      <c r="A23" s="170" t="s">
        <v>1055</v>
      </c>
      <c r="B23" s="168" t="s">
        <v>1056</v>
      </c>
      <c r="C23" s="167"/>
      <c r="D23" s="167"/>
      <c r="E23" s="167"/>
      <c r="F23" s="167"/>
      <c r="G23" s="169"/>
      <c r="H23" s="171">
        <f>'SO 04 SO 04.2 Pol'!G157</f>
        <v>0</v>
      </c>
      <c r="I23" s="32"/>
      <c r="J23" s="32"/>
      <c r="O23">
        <f>'SO 04 SO 04.2 Pol'!AN158</f>
        <v>0</v>
      </c>
      <c r="P23">
        <f>'SO 04 SO 04.2 Pol'!AO158</f>
        <v>0</v>
      </c>
    </row>
    <row r="24" spans="1:55" ht="12.75" customHeight="1" thickBot="1" x14ac:dyDescent="0.3">
      <c r="A24" s="177"/>
      <c r="B24" s="178" t="s">
        <v>180</v>
      </c>
      <c r="C24" s="179"/>
      <c r="D24" s="180" t="str">
        <f>B2</f>
        <v>SO 04</v>
      </c>
      <c r="E24" s="179"/>
      <c r="F24" s="179"/>
      <c r="G24" s="181"/>
      <c r="H24" s="182">
        <f>SUM(H22:H23)</f>
        <v>0</v>
      </c>
      <c r="I24" s="32"/>
      <c r="J24" s="32"/>
    </row>
    <row r="25" spans="1:55" ht="12.75" customHeight="1" x14ac:dyDescent="0.25">
      <c r="A25" s="32"/>
      <c r="B25" s="32"/>
      <c r="C25" s="32"/>
      <c r="D25" s="32"/>
      <c r="E25" s="32"/>
      <c r="F25" s="32"/>
      <c r="G25" s="32"/>
      <c r="H25" s="36"/>
      <c r="I25" s="32"/>
      <c r="J25" s="32"/>
    </row>
    <row r="26" spans="1:55" ht="13.3" thickBot="1" x14ac:dyDescent="0.3">
      <c r="A26" s="163" t="s">
        <v>238</v>
      </c>
      <c r="B26" s="164"/>
      <c r="C26" s="164"/>
      <c r="D26" s="210" t="s">
        <v>1053</v>
      </c>
      <c r="E26" s="273" t="s">
        <v>1054</v>
      </c>
      <c r="F26" s="273"/>
      <c r="G26" s="273"/>
      <c r="H26" s="273"/>
      <c r="I26" s="32"/>
      <c r="J26" s="32"/>
      <c r="BC26" s="132" t="str">
        <f>E26</f>
        <v>Vodovod</v>
      </c>
    </row>
    <row r="27" spans="1:55" ht="12.75" customHeight="1" x14ac:dyDescent="0.25">
      <c r="A27" s="172" t="s">
        <v>239</v>
      </c>
      <c r="B27" s="173"/>
      <c r="C27" s="174"/>
      <c r="D27" s="174"/>
      <c r="E27" s="174"/>
      <c r="F27" s="174"/>
      <c r="G27" s="175"/>
      <c r="H27" s="176" t="s">
        <v>178</v>
      </c>
      <c r="I27" s="32"/>
      <c r="J27" s="32"/>
    </row>
    <row r="28" spans="1:55" ht="12.75" customHeight="1" x14ac:dyDescent="0.25">
      <c r="A28" s="170" t="s">
        <v>117</v>
      </c>
      <c r="B28" s="168" t="s">
        <v>118</v>
      </c>
      <c r="C28" s="167"/>
      <c r="D28" s="167"/>
      <c r="E28" s="167"/>
      <c r="F28" s="167"/>
      <c r="G28" s="169"/>
      <c r="H28" s="274">
        <f>'SO 04 SO 04.1 Pol'!F8</f>
        <v>0</v>
      </c>
      <c r="I28" s="32"/>
      <c r="J28" s="32"/>
    </row>
    <row r="29" spans="1:55" ht="12.75" customHeight="1" x14ac:dyDescent="0.25">
      <c r="A29" s="170" t="s">
        <v>131</v>
      </c>
      <c r="B29" s="168" t="s">
        <v>132</v>
      </c>
      <c r="C29" s="167"/>
      <c r="D29" s="167"/>
      <c r="E29" s="167"/>
      <c r="F29" s="167"/>
      <c r="G29" s="169"/>
      <c r="H29" s="274">
        <f>'SO 04 SO 04.1 Pol'!F98</f>
        <v>0</v>
      </c>
      <c r="I29" s="32"/>
      <c r="J29" s="32"/>
    </row>
    <row r="30" spans="1:55" ht="12.75" customHeight="1" x14ac:dyDescent="0.25">
      <c r="A30" s="170" t="s">
        <v>137</v>
      </c>
      <c r="B30" s="168" t="s">
        <v>138</v>
      </c>
      <c r="C30" s="167"/>
      <c r="D30" s="167"/>
      <c r="E30" s="167"/>
      <c r="F30" s="167"/>
      <c r="G30" s="169"/>
      <c r="H30" s="274">
        <f>'SO 04 SO 04.1 Pol'!F109</f>
        <v>0</v>
      </c>
      <c r="I30" s="32"/>
      <c r="J30" s="32"/>
    </row>
    <row r="31" spans="1:55" ht="12.75" customHeight="1" x14ac:dyDescent="0.25">
      <c r="A31" s="170" t="s">
        <v>143</v>
      </c>
      <c r="B31" s="168" t="s">
        <v>144</v>
      </c>
      <c r="C31" s="167"/>
      <c r="D31" s="167"/>
      <c r="E31" s="167"/>
      <c r="F31" s="167"/>
      <c r="G31" s="169"/>
      <c r="H31" s="274">
        <f>'SO 04 SO 04.1 Pol'!F118</f>
        <v>0</v>
      </c>
      <c r="I31" s="32"/>
      <c r="J31" s="32"/>
    </row>
    <row r="32" spans="1:55" ht="12.75" customHeight="1" x14ac:dyDescent="0.25">
      <c r="A32" s="170" t="s">
        <v>155</v>
      </c>
      <c r="B32" s="168" t="s">
        <v>156</v>
      </c>
      <c r="C32" s="167"/>
      <c r="D32" s="167"/>
      <c r="E32" s="167"/>
      <c r="F32" s="167"/>
      <c r="G32" s="169"/>
      <c r="H32" s="274">
        <f>'SO 04 SO 04.1 Pol'!F137</f>
        <v>0</v>
      </c>
      <c r="I32" s="32"/>
      <c r="J32" s="32"/>
    </row>
    <row r="33" spans="1:55" ht="12.75" customHeight="1" thickBot="1" x14ac:dyDescent="0.3">
      <c r="A33" s="177"/>
      <c r="B33" s="178" t="s">
        <v>240</v>
      </c>
      <c r="C33" s="179"/>
      <c r="D33" s="180" t="str">
        <f>D26</f>
        <v>SO 04.1</v>
      </c>
      <c r="E33" s="179"/>
      <c r="F33" s="179"/>
      <c r="G33" s="181"/>
      <c r="H33" s="275">
        <f>SUM(H28:H32)</f>
        <v>0</v>
      </c>
      <c r="I33" s="32"/>
      <c r="J33" s="32"/>
    </row>
    <row r="34" spans="1:55" ht="12.75" customHeight="1" x14ac:dyDescent="0.25">
      <c r="A34" s="32"/>
      <c r="B34" s="32"/>
      <c r="C34" s="32"/>
      <c r="D34" s="32"/>
      <c r="E34" s="32"/>
      <c r="F34" s="32"/>
      <c r="G34" s="32"/>
      <c r="H34" s="36"/>
      <c r="I34" s="32"/>
      <c r="J34" s="32"/>
    </row>
    <row r="35" spans="1:55" ht="13.3" thickBot="1" x14ac:dyDescent="0.3">
      <c r="A35" s="163" t="s">
        <v>238</v>
      </c>
      <c r="B35" s="164"/>
      <c r="C35" s="164"/>
      <c r="D35" s="210" t="s">
        <v>1055</v>
      </c>
      <c r="E35" s="273" t="s">
        <v>1056</v>
      </c>
      <c r="F35" s="273"/>
      <c r="G35" s="273"/>
      <c r="H35" s="273"/>
      <c r="I35" s="32"/>
      <c r="J35" s="32"/>
      <c r="BC35" s="132" t="str">
        <f>E35</f>
        <v>Kanalizace</v>
      </c>
    </row>
    <row r="36" spans="1:55" ht="12.75" customHeight="1" x14ac:dyDescent="0.25">
      <c r="A36" s="172" t="s">
        <v>239</v>
      </c>
      <c r="B36" s="173"/>
      <c r="C36" s="174"/>
      <c r="D36" s="174"/>
      <c r="E36" s="174"/>
      <c r="F36" s="174"/>
      <c r="G36" s="175"/>
      <c r="H36" s="176" t="s">
        <v>178</v>
      </c>
      <c r="I36" s="32"/>
      <c r="J36" s="32"/>
    </row>
    <row r="37" spans="1:55" ht="12.75" customHeight="1" x14ac:dyDescent="0.25">
      <c r="A37" s="170" t="s">
        <v>117</v>
      </c>
      <c r="B37" s="168" t="s">
        <v>118</v>
      </c>
      <c r="C37" s="167"/>
      <c r="D37" s="167"/>
      <c r="E37" s="167"/>
      <c r="F37" s="167"/>
      <c r="G37" s="169"/>
      <c r="H37" s="274">
        <f>'SO 04 SO 04.2 Pol'!F8</f>
        <v>0</v>
      </c>
      <c r="I37" s="32"/>
      <c r="J37" s="32"/>
    </row>
    <row r="38" spans="1:55" ht="12.75" customHeight="1" x14ac:dyDescent="0.25">
      <c r="A38" s="170" t="s">
        <v>131</v>
      </c>
      <c r="B38" s="168" t="s">
        <v>132</v>
      </c>
      <c r="C38" s="167"/>
      <c r="D38" s="167"/>
      <c r="E38" s="167"/>
      <c r="F38" s="167"/>
      <c r="G38" s="169"/>
      <c r="H38" s="274">
        <f>'SO 04 SO 04.2 Pol'!F110</f>
        <v>0</v>
      </c>
      <c r="I38" s="32"/>
      <c r="J38" s="32"/>
    </row>
    <row r="39" spans="1:55" ht="12.75" customHeight="1" x14ac:dyDescent="0.25">
      <c r="A39" s="170" t="s">
        <v>137</v>
      </c>
      <c r="B39" s="168" t="s">
        <v>138</v>
      </c>
      <c r="C39" s="167"/>
      <c r="D39" s="167"/>
      <c r="E39" s="167"/>
      <c r="F39" s="167"/>
      <c r="G39" s="169"/>
      <c r="H39" s="274">
        <f>'SO 04 SO 04.2 Pol'!F121</f>
        <v>0</v>
      </c>
      <c r="I39" s="32"/>
      <c r="J39" s="32"/>
    </row>
    <row r="40" spans="1:55" ht="12.75" customHeight="1" x14ac:dyDescent="0.25">
      <c r="A40" s="170" t="s">
        <v>143</v>
      </c>
      <c r="B40" s="168" t="s">
        <v>144</v>
      </c>
      <c r="C40" s="167"/>
      <c r="D40" s="167"/>
      <c r="E40" s="167"/>
      <c r="F40" s="167"/>
      <c r="G40" s="169"/>
      <c r="H40" s="274">
        <f>'SO 04 SO 04.2 Pol'!F132</f>
        <v>0</v>
      </c>
      <c r="I40" s="32"/>
      <c r="J40" s="32"/>
    </row>
    <row r="41" spans="1:55" ht="12.75" customHeight="1" x14ac:dyDescent="0.25">
      <c r="A41" s="170" t="s">
        <v>155</v>
      </c>
      <c r="B41" s="168" t="s">
        <v>156</v>
      </c>
      <c r="C41" s="167"/>
      <c r="D41" s="167"/>
      <c r="E41" s="167"/>
      <c r="F41" s="167"/>
      <c r="G41" s="169"/>
      <c r="H41" s="274">
        <f>'SO 04 SO 04.2 Pol'!F152</f>
        <v>0</v>
      </c>
      <c r="I41" s="32"/>
      <c r="J41" s="32"/>
    </row>
    <row r="42" spans="1:55" ht="12.75" customHeight="1" thickBot="1" x14ac:dyDescent="0.3">
      <c r="A42" s="177"/>
      <c r="B42" s="178" t="s">
        <v>240</v>
      </c>
      <c r="C42" s="179"/>
      <c r="D42" s="180" t="str">
        <f>D35</f>
        <v>SO 04.2</v>
      </c>
      <c r="E42" s="179"/>
      <c r="F42" s="179"/>
      <c r="G42" s="181"/>
      <c r="H42" s="275">
        <f>SUM(H37:H41)</f>
        <v>0</v>
      </c>
      <c r="I42" s="32"/>
      <c r="J42" s="32"/>
    </row>
    <row r="43" spans="1:55" ht="12.75" customHeight="1" x14ac:dyDescent="0.25">
      <c r="A43" s="32"/>
      <c r="B43" s="32"/>
      <c r="C43" s="32"/>
      <c r="D43" s="32"/>
      <c r="E43" s="32"/>
      <c r="F43" s="32"/>
      <c r="G43" s="32"/>
      <c r="H43" s="36"/>
      <c r="I43" s="32"/>
      <c r="J43" s="32"/>
    </row>
    <row r="44" spans="1:55" ht="12.75" customHeight="1" x14ac:dyDescent="0.25">
      <c r="A44" s="32"/>
      <c r="B44" s="32"/>
      <c r="C44" s="32"/>
      <c r="D44" s="32"/>
      <c r="E44" s="32"/>
      <c r="F44" s="32"/>
      <c r="G44" s="32"/>
      <c r="H44" s="36"/>
      <c r="I44" s="32"/>
      <c r="J44" s="32"/>
    </row>
    <row r="45" spans="1:55" ht="12.75" customHeight="1" x14ac:dyDescent="0.25">
      <c r="A45" s="32"/>
      <c r="B45" s="32"/>
      <c r="C45" s="32"/>
      <c r="D45" s="32"/>
      <c r="E45" s="32"/>
      <c r="F45" s="32"/>
      <c r="G45" s="32"/>
      <c r="H45" s="36"/>
      <c r="I45" s="32"/>
      <c r="J45" s="32"/>
    </row>
    <row r="46" spans="1:55" ht="12.75" customHeight="1" x14ac:dyDescent="0.25">
      <c r="A46" s="32"/>
      <c r="B46" s="32"/>
      <c r="C46" s="32"/>
      <c r="D46" s="32"/>
      <c r="E46" s="32"/>
      <c r="F46" s="32"/>
      <c r="G46" s="32"/>
      <c r="H46" s="36"/>
      <c r="I46" s="32"/>
      <c r="J46" s="32"/>
    </row>
    <row r="47" spans="1:55" ht="12.75" customHeight="1" x14ac:dyDescent="0.25">
      <c r="A47" s="32"/>
      <c r="B47" s="32"/>
      <c r="C47" s="32"/>
      <c r="D47" s="32"/>
      <c r="E47" s="32"/>
      <c r="F47" s="32"/>
      <c r="G47" s="32"/>
      <c r="H47" s="36"/>
      <c r="I47" s="32"/>
      <c r="J47" s="32"/>
    </row>
    <row r="48" spans="1:55"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Djcwt4TonKbSFAlj9nrYqe/cRugKB2d/XUip2jvePOKmbkQSkuPr+ygN+v+pgnAVvoUiEaU9KLhEjoVo2ktekg==" saltValue="JAlO0XdFxYIVAjulnGf/pg==" spinCount="100000" sheet="1"/>
  <mergeCells count="5">
    <mergeCell ref="C2:F2"/>
    <mergeCell ref="A4:H4"/>
    <mergeCell ref="B7:G7"/>
    <mergeCell ref="E26:H26"/>
    <mergeCell ref="E35:H35"/>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65</v>
      </c>
      <c r="C3" s="214" t="s">
        <v>66</v>
      </c>
      <c r="D3" s="187"/>
      <c r="E3" s="186"/>
      <c r="F3" s="186"/>
      <c r="G3" s="189"/>
      <c r="AC3" s="8" t="s">
        <v>241</v>
      </c>
    </row>
    <row r="4" spans="1:60" ht="13.3" thickBot="1" x14ac:dyDescent="0.3">
      <c r="A4" s="196" t="s">
        <v>32</v>
      </c>
      <c r="B4" s="197" t="s">
        <v>1053</v>
      </c>
      <c r="C4" s="215" t="s">
        <v>1054</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SUM(G9:G97)</f>
        <v>0</v>
      </c>
      <c r="G8" s="231"/>
      <c r="H8" s="232"/>
      <c r="I8" s="254"/>
      <c r="AE8" t="s">
        <v>188</v>
      </c>
    </row>
    <row r="9" spans="1:60" outlineLevel="1" x14ac:dyDescent="0.25">
      <c r="A9" s="253"/>
      <c r="B9" s="277" t="s">
        <v>563</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564</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565</v>
      </c>
      <c r="C11" s="242" t="s">
        <v>566</v>
      </c>
      <c r="D11" s="223" t="s">
        <v>251</v>
      </c>
      <c r="E11" s="227">
        <v>73.44</v>
      </c>
      <c r="F11" s="233"/>
      <c r="G11" s="234">
        <f>ROUND(E11*F11,2)</f>
        <v>0</v>
      </c>
      <c r="H11" s="235" t="s">
        <v>260</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261</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1057</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89" t="s">
        <v>346</v>
      </c>
      <c r="D13" s="280"/>
      <c r="E13" s="282"/>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0" t="s">
        <v>1058</v>
      </c>
      <c r="D14" s="280"/>
      <c r="E14" s="282">
        <v>51</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89" t="s">
        <v>348</v>
      </c>
      <c r="D15" s="280"/>
      <c r="E15" s="282"/>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1059</v>
      </c>
      <c r="D16" s="225"/>
      <c r="E16" s="229">
        <v>73.44</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78" t="s">
        <v>308</v>
      </c>
      <c r="C17" s="288"/>
      <c r="D17" s="291"/>
      <c r="E17" s="292"/>
      <c r="F17" s="293"/>
      <c r="G17" s="286"/>
      <c r="H17" s="235"/>
      <c r="I17" s="255"/>
      <c r="J17" s="206"/>
      <c r="K17" s="206"/>
      <c r="L17" s="206"/>
      <c r="M17" s="206"/>
      <c r="N17" s="206"/>
      <c r="O17" s="206"/>
      <c r="P17" s="206"/>
      <c r="Q17" s="206"/>
      <c r="R17" s="206"/>
      <c r="S17" s="206"/>
      <c r="T17" s="206"/>
      <c r="U17" s="206"/>
      <c r="V17" s="206"/>
      <c r="W17" s="206"/>
      <c r="X17" s="206"/>
      <c r="Y17" s="206"/>
      <c r="Z17" s="206"/>
      <c r="AA17" s="206"/>
      <c r="AB17" s="206"/>
      <c r="AC17" s="206">
        <v>0</v>
      </c>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outlineLevel="1" x14ac:dyDescent="0.25">
      <c r="A18" s="253"/>
      <c r="B18" s="278" t="s">
        <v>309</v>
      </c>
      <c r="C18" s="288"/>
      <c r="D18" s="291"/>
      <c r="E18" s="292"/>
      <c r="F18" s="293"/>
      <c r="G18" s="286"/>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t="s">
        <v>255</v>
      </c>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2">
        <v>2</v>
      </c>
      <c r="B19" s="220" t="s">
        <v>588</v>
      </c>
      <c r="C19" s="242" t="s">
        <v>589</v>
      </c>
      <c r="D19" s="223" t="s">
        <v>251</v>
      </c>
      <c r="E19" s="227">
        <v>110.16</v>
      </c>
      <c r="F19" s="233"/>
      <c r="G19" s="234">
        <f>ROUND(E19*F19,2)</f>
        <v>0</v>
      </c>
      <c r="H19" s="235" t="s">
        <v>260</v>
      </c>
      <c r="I19" s="255" t="s">
        <v>192</v>
      </c>
      <c r="J19" s="206"/>
      <c r="K19" s="206"/>
      <c r="L19" s="206"/>
      <c r="M19" s="206"/>
      <c r="N19" s="206"/>
      <c r="O19" s="206"/>
      <c r="P19" s="206"/>
      <c r="Q19" s="206"/>
      <c r="R19" s="206"/>
      <c r="S19" s="206"/>
      <c r="T19" s="206"/>
      <c r="U19" s="206"/>
      <c r="V19" s="206"/>
      <c r="W19" s="206"/>
      <c r="X19" s="206"/>
      <c r="Y19" s="206"/>
      <c r="Z19" s="206"/>
      <c r="AA19" s="206"/>
      <c r="AB19" s="206"/>
      <c r="AC19" s="206"/>
      <c r="AD19" s="206"/>
      <c r="AE19" s="206" t="s">
        <v>261</v>
      </c>
      <c r="AF19" s="206"/>
      <c r="AG19" s="206"/>
      <c r="AH19" s="206"/>
      <c r="AI19" s="206"/>
      <c r="AJ19" s="206"/>
      <c r="AK19" s="206"/>
      <c r="AL19" s="206"/>
      <c r="AM19" s="206">
        <v>21</v>
      </c>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590</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591</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1060</v>
      </c>
      <c r="D22" s="225"/>
      <c r="E22" s="229"/>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21"/>
      <c r="C23" s="289" t="s">
        <v>346</v>
      </c>
      <c r="D23" s="280"/>
      <c r="E23" s="282"/>
      <c r="F23" s="234"/>
      <c r="G23" s="234"/>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21"/>
      <c r="C24" s="290" t="s">
        <v>1058</v>
      </c>
      <c r="D24" s="280"/>
      <c r="E24" s="282">
        <v>51</v>
      </c>
      <c r="F24" s="234"/>
      <c r="G24" s="234"/>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3"/>
      <c r="B25" s="221"/>
      <c r="C25" s="289" t="s">
        <v>348</v>
      </c>
      <c r="D25" s="280"/>
      <c r="E25" s="282"/>
      <c r="F25" s="234"/>
      <c r="G25" s="234"/>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1061</v>
      </c>
      <c r="D26" s="225"/>
      <c r="E26" s="229">
        <v>55.08</v>
      </c>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598</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1062</v>
      </c>
      <c r="D28" s="225"/>
      <c r="E28" s="229">
        <v>55.08</v>
      </c>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2">
        <v>3</v>
      </c>
      <c r="B29" s="220" t="s">
        <v>310</v>
      </c>
      <c r="C29" s="242" t="s">
        <v>311</v>
      </c>
      <c r="D29" s="223" t="s">
        <v>251</v>
      </c>
      <c r="E29" s="227">
        <v>18.36</v>
      </c>
      <c r="F29" s="233"/>
      <c r="G29" s="234">
        <f>ROUND(E29*F29,2)</f>
        <v>0</v>
      </c>
      <c r="H29" s="235" t="s">
        <v>260</v>
      </c>
      <c r="I29" s="255" t="s">
        <v>192</v>
      </c>
      <c r="J29" s="206"/>
      <c r="K29" s="206"/>
      <c r="L29" s="206"/>
      <c r="M29" s="206"/>
      <c r="N29" s="206"/>
      <c r="O29" s="206"/>
      <c r="P29" s="206"/>
      <c r="Q29" s="206"/>
      <c r="R29" s="206"/>
      <c r="S29" s="206"/>
      <c r="T29" s="206"/>
      <c r="U29" s="206"/>
      <c r="V29" s="206"/>
      <c r="W29" s="206"/>
      <c r="X29" s="206"/>
      <c r="Y29" s="206"/>
      <c r="Z29" s="206"/>
      <c r="AA29" s="206"/>
      <c r="AB29" s="206"/>
      <c r="AC29" s="206"/>
      <c r="AD29" s="206"/>
      <c r="AE29" s="206" t="s">
        <v>261</v>
      </c>
      <c r="AF29" s="206"/>
      <c r="AG29" s="206"/>
      <c r="AH29" s="206"/>
      <c r="AI29" s="206"/>
      <c r="AJ29" s="206"/>
      <c r="AK29" s="206"/>
      <c r="AL29" s="206"/>
      <c r="AM29" s="206">
        <v>21</v>
      </c>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44" t="s">
        <v>1057</v>
      </c>
      <c r="D30" s="225"/>
      <c r="E30" s="229"/>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89" t="s">
        <v>346</v>
      </c>
      <c r="D31" s="280"/>
      <c r="E31" s="282"/>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90" t="s">
        <v>1058</v>
      </c>
      <c r="D32" s="280"/>
      <c r="E32" s="282">
        <v>51</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89" t="s">
        <v>348</v>
      </c>
      <c r="D33" s="280"/>
      <c r="E33" s="282"/>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1059</v>
      </c>
      <c r="D34" s="225"/>
      <c r="E34" s="229">
        <v>73.44</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600</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1060</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89" t="s">
        <v>346</v>
      </c>
      <c r="D37" s="280"/>
      <c r="E37" s="282"/>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90" t="s">
        <v>1058</v>
      </c>
      <c r="D38" s="280"/>
      <c r="E38" s="282">
        <v>51</v>
      </c>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89" t="s">
        <v>348</v>
      </c>
      <c r="D39" s="280"/>
      <c r="E39" s="282"/>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1063</v>
      </c>
      <c r="D40" s="225"/>
      <c r="E40" s="229">
        <v>-55.08</v>
      </c>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78" t="s">
        <v>324</v>
      </c>
      <c r="C41" s="288"/>
      <c r="D41" s="291"/>
      <c r="E41" s="292"/>
      <c r="F41" s="293"/>
      <c r="G41" s="286"/>
      <c r="H41" s="235"/>
      <c r="I41" s="255"/>
      <c r="J41" s="206"/>
      <c r="K41" s="206"/>
      <c r="L41" s="206"/>
      <c r="M41" s="206"/>
      <c r="N41" s="206"/>
      <c r="O41" s="206"/>
      <c r="P41" s="206"/>
      <c r="Q41" s="206"/>
      <c r="R41" s="206"/>
      <c r="S41" s="206"/>
      <c r="T41" s="206"/>
      <c r="U41" s="206"/>
      <c r="V41" s="206"/>
      <c r="W41" s="206"/>
      <c r="X41" s="206"/>
      <c r="Y41" s="206"/>
      <c r="Z41" s="206"/>
      <c r="AA41" s="206"/>
      <c r="AB41" s="206"/>
      <c r="AC41" s="206">
        <v>0</v>
      </c>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78" t="s">
        <v>325</v>
      </c>
      <c r="C42" s="288"/>
      <c r="D42" s="291"/>
      <c r="E42" s="292"/>
      <c r="F42" s="293"/>
      <c r="G42" s="286"/>
      <c r="H42" s="235"/>
      <c r="I42" s="255"/>
      <c r="J42" s="206"/>
      <c r="K42" s="206"/>
      <c r="L42" s="206"/>
      <c r="M42" s="206"/>
      <c r="N42" s="206"/>
      <c r="O42" s="206"/>
      <c r="P42" s="206"/>
      <c r="Q42" s="206"/>
      <c r="R42" s="206"/>
      <c r="S42" s="206"/>
      <c r="T42" s="206"/>
      <c r="U42" s="206"/>
      <c r="V42" s="206"/>
      <c r="W42" s="206"/>
      <c r="X42" s="206"/>
      <c r="Y42" s="206"/>
      <c r="Z42" s="206"/>
      <c r="AA42" s="206"/>
      <c r="AB42" s="206"/>
      <c r="AC42" s="206">
        <v>1</v>
      </c>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2">
        <v>4</v>
      </c>
      <c r="B43" s="220" t="s">
        <v>326</v>
      </c>
      <c r="C43" s="242" t="s">
        <v>327</v>
      </c>
      <c r="D43" s="223" t="s">
        <v>251</v>
      </c>
      <c r="E43" s="227">
        <v>18.36</v>
      </c>
      <c r="F43" s="233"/>
      <c r="G43" s="234">
        <f>ROUND(E43*F43,2)</f>
        <v>0</v>
      </c>
      <c r="H43" s="235" t="s">
        <v>260</v>
      </c>
      <c r="I43" s="255" t="s">
        <v>192</v>
      </c>
      <c r="J43" s="206"/>
      <c r="K43" s="206"/>
      <c r="L43" s="206"/>
      <c r="M43" s="206"/>
      <c r="N43" s="206"/>
      <c r="O43" s="206"/>
      <c r="P43" s="206"/>
      <c r="Q43" s="206"/>
      <c r="R43" s="206"/>
      <c r="S43" s="206"/>
      <c r="T43" s="206"/>
      <c r="U43" s="206"/>
      <c r="V43" s="206"/>
      <c r="W43" s="206"/>
      <c r="X43" s="206"/>
      <c r="Y43" s="206"/>
      <c r="Z43" s="206"/>
      <c r="AA43" s="206"/>
      <c r="AB43" s="206"/>
      <c r="AC43" s="206"/>
      <c r="AD43" s="206"/>
      <c r="AE43" s="206" t="s">
        <v>261</v>
      </c>
      <c r="AF43" s="206"/>
      <c r="AG43" s="206"/>
      <c r="AH43" s="206"/>
      <c r="AI43" s="206"/>
      <c r="AJ43" s="206"/>
      <c r="AK43" s="206"/>
      <c r="AL43" s="206"/>
      <c r="AM43" s="206">
        <v>21</v>
      </c>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1057</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89" t="s">
        <v>346</v>
      </c>
      <c r="D45" s="280"/>
      <c r="E45" s="282"/>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90" t="s">
        <v>1058</v>
      </c>
      <c r="D46" s="280"/>
      <c r="E46" s="282">
        <v>51</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89" t="s">
        <v>348</v>
      </c>
      <c r="D47" s="280"/>
      <c r="E47" s="282"/>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1059</v>
      </c>
      <c r="D48" s="225"/>
      <c r="E48" s="229">
        <v>73.44</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600</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1060</v>
      </c>
      <c r="D50" s="225"/>
      <c r="E50" s="229"/>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21"/>
      <c r="C51" s="289" t="s">
        <v>346</v>
      </c>
      <c r="D51" s="280"/>
      <c r="E51" s="282"/>
      <c r="F51" s="234"/>
      <c r="G51" s="234"/>
      <c r="H51" s="235"/>
      <c r="I51" s="25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90" t="s">
        <v>1058</v>
      </c>
      <c r="D52" s="280"/>
      <c r="E52" s="282">
        <v>51</v>
      </c>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89" t="s">
        <v>348</v>
      </c>
      <c r="D53" s="280"/>
      <c r="E53" s="282"/>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44" t="s">
        <v>1063</v>
      </c>
      <c r="D54" s="225"/>
      <c r="E54" s="229">
        <v>-55.08</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78" t="s">
        <v>330</v>
      </c>
      <c r="C55" s="288"/>
      <c r="D55" s="291"/>
      <c r="E55" s="292"/>
      <c r="F55" s="293"/>
      <c r="G55" s="286"/>
      <c r="H55" s="235"/>
      <c r="I55" s="255"/>
      <c r="J55" s="206"/>
      <c r="K55" s="206"/>
      <c r="L55" s="206"/>
      <c r="M55" s="206"/>
      <c r="N55" s="206"/>
      <c r="O55" s="206"/>
      <c r="P55" s="206"/>
      <c r="Q55" s="206"/>
      <c r="R55" s="206"/>
      <c r="S55" s="206"/>
      <c r="T55" s="206"/>
      <c r="U55" s="206"/>
      <c r="V55" s="206"/>
      <c r="W55" s="206"/>
      <c r="X55" s="206"/>
      <c r="Y55" s="206"/>
      <c r="Z55" s="206"/>
      <c r="AA55" s="206"/>
      <c r="AB55" s="206"/>
      <c r="AC55" s="206">
        <v>0</v>
      </c>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78" t="s">
        <v>331</v>
      </c>
      <c r="C56" s="288"/>
      <c r="D56" s="291"/>
      <c r="E56" s="292"/>
      <c r="F56" s="293"/>
      <c r="G56" s="286"/>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t="s">
        <v>255</v>
      </c>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78" t="s">
        <v>332</v>
      </c>
      <c r="C57" s="288"/>
      <c r="D57" s="291"/>
      <c r="E57" s="292"/>
      <c r="F57" s="293"/>
      <c r="G57" s="286"/>
      <c r="H57" s="235"/>
      <c r="I57" s="255"/>
      <c r="J57" s="206"/>
      <c r="K57" s="206"/>
      <c r="L57" s="206"/>
      <c r="M57" s="206"/>
      <c r="N57" s="206"/>
      <c r="O57" s="206"/>
      <c r="P57" s="206"/>
      <c r="Q57" s="206"/>
      <c r="R57" s="206"/>
      <c r="S57" s="206"/>
      <c r="T57" s="206"/>
      <c r="U57" s="206"/>
      <c r="V57" s="206"/>
      <c r="W57" s="206"/>
      <c r="X57" s="206"/>
      <c r="Y57" s="206"/>
      <c r="Z57" s="206"/>
      <c r="AA57" s="206"/>
      <c r="AB57" s="206"/>
      <c r="AC57" s="206">
        <v>1</v>
      </c>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2">
        <v>5</v>
      </c>
      <c r="B58" s="220" t="s">
        <v>333</v>
      </c>
      <c r="C58" s="242" t="s">
        <v>334</v>
      </c>
      <c r="D58" s="223" t="s">
        <v>251</v>
      </c>
      <c r="E58" s="227">
        <v>18.36</v>
      </c>
      <c r="F58" s="233"/>
      <c r="G58" s="234">
        <f>ROUND(E58*F58,2)</f>
        <v>0</v>
      </c>
      <c r="H58" s="235" t="s">
        <v>260</v>
      </c>
      <c r="I58" s="255" t="s">
        <v>192</v>
      </c>
      <c r="J58" s="206"/>
      <c r="K58" s="206"/>
      <c r="L58" s="206"/>
      <c r="M58" s="206"/>
      <c r="N58" s="206"/>
      <c r="O58" s="206"/>
      <c r="P58" s="206"/>
      <c r="Q58" s="206"/>
      <c r="R58" s="206"/>
      <c r="S58" s="206"/>
      <c r="T58" s="206"/>
      <c r="U58" s="206"/>
      <c r="V58" s="206"/>
      <c r="W58" s="206"/>
      <c r="X58" s="206"/>
      <c r="Y58" s="206"/>
      <c r="Z58" s="206"/>
      <c r="AA58" s="206"/>
      <c r="AB58" s="206"/>
      <c r="AC58" s="206"/>
      <c r="AD58" s="206"/>
      <c r="AE58" s="206" t="s">
        <v>261</v>
      </c>
      <c r="AF58" s="206"/>
      <c r="AG58" s="206"/>
      <c r="AH58" s="206"/>
      <c r="AI58" s="206"/>
      <c r="AJ58" s="206"/>
      <c r="AK58" s="206"/>
      <c r="AL58" s="206"/>
      <c r="AM58" s="206">
        <v>21</v>
      </c>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1057</v>
      </c>
      <c r="D59" s="225"/>
      <c r="E59" s="229"/>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89" t="s">
        <v>346</v>
      </c>
      <c r="D60" s="280"/>
      <c r="E60" s="282"/>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90" t="s">
        <v>1058</v>
      </c>
      <c r="D61" s="280"/>
      <c r="E61" s="282">
        <v>51</v>
      </c>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89" t="s">
        <v>348</v>
      </c>
      <c r="D62" s="280"/>
      <c r="E62" s="282"/>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44" t="s">
        <v>1059</v>
      </c>
      <c r="D63" s="225"/>
      <c r="E63" s="229">
        <v>73.44</v>
      </c>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600</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1060</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89" t="s">
        <v>346</v>
      </c>
      <c r="D66" s="280"/>
      <c r="E66" s="282"/>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90" t="s">
        <v>1058</v>
      </c>
      <c r="D67" s="280"/>
      <c r="E67" s="282">
        <v>51</v>
      </c>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89" t="s">
        <v>348</v>
      </c>
      <c r="D68" s="280"/>
      <c r="E68" s="282"/>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1063</v>
      </c>
      <c r="D69" s="225"/>
      <c r="E69" s="229">
        <v>-55.08</v>
      </c>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78" t="s">
        <v>602</v>
      </c>
      <c r="C70" s="288"/>
      <c r="D70" s="291"/>
      <c r="E70" s="292"/>
      <c r="F70" s="293"/>
      <c r="G70" s="286"/>
      <c r="H70" s="235"/>
      <c r="I70" s="255"/>
      <c r="J70" s="206"/>
      <c r="K70" s="206"/>
      <c r="L70" s="206"/>
      <c r="M70" s="206"/>
      <c r="N70" s="206"/>
      <c r="O70" s="206"/>
      <c r="P70" s="206"/>
      <c r="Q70" s="206"/>
      <c r="R70" s="206"/>
      <c r="S70" s="206"/>
      <c r="T70" s="206"/>
      <c r="U70" s="206"/>
      <c r="V70" s="206"/>
      <c r="W70" s="206"/>
      <c r="X70" s="206"/>
      <c r="Y70" s="206"/>
      <c r="Z70" s="206"/>
      <c r="AA70" s="206"/>
      <c r="AB70" s="206"/>
      <c r="AC70" s="206">
        <v>0</v>
      </c>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78" t="s">
        <v>603</v>
      </c>
      <c r="C71" s="288"/>
      <c r="D71" s="291"/>
      <c r="E71" s="292"/>
      <c r="F71" s="293"/>
      <c r="G71" s="286"/>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t="s">
        <v>255</v>
      </c>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2">
        <v>6</v>
      </c>
      <c r="B72" s="220" t="s">
        <v>604</v>
      </c>
      <c r="C72" s="242" t="s">
        <v>605</v>
      </c>
      <c r="D72" s="223" t="s">
        <v>251</v>
      </c>
      <c r="E72" s="227">
        <v>55.08</v>
      </c>
      <c r="F72" s="233"/>
      <c r="G72" s="234">
        <f>ROUND(E72*F72,2)</f>
        <v>0</v>
      </c>
      <c r="H72" s="235" t="s">
        <v>260</v>
      </c>
      <c r="I72" s="255" t="s">
        <v>192</v>
      </c>
      <c r="J72" s="206"/>
      <c r="K72" s="206"/>
      <c r="L72" s="206"/>
      <c r="M72" s="206"/>
      <c r="N72" s="206"/>
      <c r="O72" s="206"/>
      <c r="P72" s="206"/>
      <c r="Q72" s="206"/>
      <c r="R72" s="206"/>
      <c r="S72" s="206"/>
      <c r="T72" s="206"/>
      <c r="U72" s="206"/>
      <c r="V72" s="206"/>
      <c r="W72" s="206"/>
      <c r="X72" s="206"/>
      <c r="Y72" s="206"/>
      <c r="Z72" s="206"/>
      <c r="AA72" s="206"/>
      <c r="AB72" s="206"/>
      <c r="AC72" s="206"/>
      <c r="AD72" s="206"/>
      <c r="AE72" s="206" t="s">
        <v>261</v>
      </c>
      <c r="AF72" s="206"/>
      <c r="AG72" s="206"/>
      <c r="AH72" s="206"/>
      <c r="AI72" s="206"/>
      <c r="AJ72" s="206"/>
      <c r="AK72" s="206"/>
      <c r="AL72" s="206"/>
      <c r="AM72" s="206">
        <v>21</v>
      </c>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591</v>
      </c>
      <c r="D73" s="225"/>
      <c r="E73" s="229"/>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1060</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89" t="s">
        <v>346</v>
      </c>
      <c r="D75" s="280"/>
      <c r="E75" s="282"/>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90" t="s">
        <v>1058</v>
      </c>
      <c r="D76" s="280"/>
      <c r="E76" s="282">
        <v>51</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89" t="s">
        <v>348</v>
      </c>
      <c r="D77" s="280"/>
      <c r="E77" s="282"/>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44" t="s">
        <v>1061</v>
      </c>
      <c r="D78" s="225"/>
      <c r="E78" s="229">
        <v>55.08</v>
      </c>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78" t="s">
        <v>606</v>
      </c>
      <c r="C79" s="288"/>
      <c r="D79" s="291"/>
      <c r="E79" s="292"/>
      <c r="F79" s="293"/>
      <c r="G79" s="286"/>
      <c r="H79" s="235"/>
      <c r="I79" s="255"/>
      <c r="J79" s="206"/>
      <c r="K79" s="206"/>
      <c r="L79" s="206"/>
      <c r="M79" s="206"/>
      <c r="N79" s="206"/>
      <c r="O79" s="206"/>
      <c r="P79" s="206"/>
      <c r="Q79" s="206"/>
      <c r="R79" s="206"/>
      <c r="S79" s="206"/>
      <c r="T79" s="206"/>
      <c r="U79" s="206"/>
      <c r="V79" s="206"/>
      <c r="W79" s="206"/>
      <c r="X79" s="206"/>
      <c r="Y79" s="206"/>
      <c r="Z79" s="206"/>
      <c r="AA79" s="206"/>
      <c r="AB79" s="206"/>
      <c r="AC79" s="206">
        <v>0</v>
      </c>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ht="20.5" outlineLevel="1" x14ac:dyDescent="0.25">
      <c r="A80" s="253"/>
      <c r="B80" s="278" t="s">
        <v>607</v>
      </c>
      <c r="C80" s="288"/>
      <c r="D80" s="291"/>
      <c r="E80" s="292"/>
      <c r="F80" s="293"/>
      <c r="G80" s="286"/>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t="s">
        <v>255</v>
      </c>
      <c r="AF80" s="206"/>
      <c r="AG80" s="206"/>
      <c r="AH80" s="206"/>
      <c r="AI80" s="206"/>
      <c r="AJ80" s="206"/>
      <c r="AK80" s="206"/>
      <c r="AL80" s="206"/>
      <c r="AM80" s="206"/>
      <c r="AN80" s="206"/>
      <c r="AO80" s="206"/>
      <c r="AP80" s="206"/>
      <c r="AQ80" s="206"/>
      <c r="AR80" s="206"/>
      <c r="AS80" s="206"/>
      <c r="AT80" s="206"/>
      <c r="AU80" s="206"/>
      <c r="AV80" s="206"/>
      <c r="AW80" s="206"/>
      <c r="AX80" s="206"/>
      <c r="AY80" s="206"/>
      <c r="AZ80" s="211" t="str">
        <f>B80</f>
        <v>sypaninou z vhodných hornin tř. 1 - 4 nebo materiálem připraveným podél výkopu ve vzdálenosti do 3 m od jeho kraje, pro jakoukoliv hloubku výkopu a jakoukoliv míru zhutnění,</v>
      </c>
      <c r="BA80" s="206"/>
      <c r="BB80" s="206"/>
      <c r="BC80" s="206"/>
      <c r="BD80" s="206"/>
      <c r="BE80" s="206"/>
      <c r="BF80" s="206"/>
      <c r="BG80" s="206"/>
      <c r="BH80" s="206"/>
    </row>
    <row r="81" spans="1:60" outlineLevel="1" x14ac:dyDescent="0.25">
      <c r="A81" s="252">
        <v>7</v>
      </c>
      <c r="B81" s="220" t="s">
        <v>608</v>
      </c>
      <c r="C81" s="242" t="s">
        <v>338</v>
      </c>
      <c r="D81" s="223" t="s">
        <v>251</v>
      </c>
      <c r="E81" s="227">
        <v>14.28</v>
      </c>
      <c r="F81" s="233"/>
      <c r="G81" s="234">
        <f>ROUND(E81*F81,2)</f>
        <v>0</v>
      </c>
      <c r="H81" s="235" t="s">
        <v>260</v>
      </c>
      <c r="I81" s="255" t="s">
        <v>192</v>
      </c>
      <c r="J81" s="206"/>
      <c r="K81" s="206"/>
      <c r="L81" s="206"/>
      <c r="M81" s="206"/>
      <c r="N81" s="206"/>
      <c r="O81" s="206"/>
      <c r="P81" s="206"/>
      <c r="Q81" s="206"/>
      <c r="R81" s="206"/>
      <c r="S81" s="206"/>
      <c r="T81" s="206"/>
      <c r="U81" s="206"/>
      <c r="V81" s="206"/>
      <c r="W81" s="206"/>
      <c r="X81" s="206"/>
      <c r="Y81" s="206"/>
      <c r="Z81" s="206"/>
      <c r="AA81" s="206"/>
      <c r="AB81" s="206"/>
      <c r="AC81" s="206"/>
      <c r="AD81" s="206"/>
      <c r="AE81" s="206" t="s">
        <v>261</v>
      </c>
      <c r="AF81" s="206"/>
      <c r="AG81" s="206"/>
      <c r="AH81" s="206"/>
      <c r="AI81" s="206"/>
      <c r="AJ81" s="206"/>
      <c r="AK81" s="206"/>
      <c r="AL81" s="206"/>
      <c r="AM81" s="206">
        <v>21</v>
      </c>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609</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1057</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89" t="s">
        <v>346</v>
      </c>
      <c r="D84" s="280"/>
      <c r="E84" s="282"/>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90" t="s">
        <v>1058</v>
      </c>
      <c r="D85" s="280"/>
      <c r="E85" s="282">
        <v>51</v>
      </c>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89" t="s">
        <v>348</v>
      </c>
      <c r="D86" s="280"/>
      <c r="E86" s="282"/>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44" t="s">
        <v>1064</v>
      </c>
      <c r="D87" s="225"/>
      <c r="E87" s="229">
        <v>14.28</v>
      </c>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2">
        <v>8</v>
      </c>
      <c r="B88" s="220" t="s">
        <v>613</v>
      </c>
      <c r="C88" s="242" t="s">
        <v>614</v>
      </c>
      <c r="D88" s="223" t="s">
        <v>344</v>
      </c>
      <c r="E88" s="227">
        <v>27.132000000000001</v>
      </c>
      <c r="F88" s="233"/>
      <c r="G88" s="234">
        <f>ROUND(E88*F88,2)</f>
        <v>0</v>
      </c>
      <c r="H88" s="235" t="s">
        <v>345</v>
      </c>
      <c r="I88" s="255" t="s">
        <v>192</v>
      </c>
      <c r="J88" s="206"/>
      <c r="K88" s="206"/>
      <c r="L88" s="206"/>
      <c r="M88" s="206"/>
      <c r="N88" s="206"/>
      <c r="O88" s="206"/>
      <c r="P88" s="206"/>
      <c r="Q88" s="206"/>
      <c r="R88" s="206"/>
      <c r="S88" s="206"/>
      <c r="T88" s="206"/>
      <c r="U88" s="206"/>
      <c r="V88" s="206"/>
      <c r="W88" s="206"/>
      <c r="X88" s="206"/>
      <c r="Y88" s="206"/>
      <c r="Z88" s="206"/>
      <c r="AA88" s="206"/>
      <c r="AB88" s="206"/>
      <c r="AC88" s="206"/>
      <c r="AD88" s="206"/>
      <c r="AE88" s="206" t="s">
        <v>193</v>
      </c>
      <c r="AF88" s="206"/>
      <c r="AG88" s="206"/>
      <c r="AH88" s="206"/>
      <c r="AI88" s="206"/>
      <c r="AJ88" s="206"/>
      <c r="AK88" s="206"/>
      <c r="AL88" s="206"/>
      <c r="AM88" s="206">
        <v>21</v>
      </c>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609</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1057</v>
      </c>
      <c r="D90" s="225"/>
      <c r="E90" s="229"/>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89" t="s">
        <v>346</v>
      </c>
      <c r="D91" s="280"/>
      <c r="E91" s="282"/>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outlineLevel="1" x14ac:dyDescent="0.25">
      <c r="A92" s="253"/>
      <c r="B92" s="221"/>
      <c r="C92" s="290" t="s">
        <v>1058</v>
      </c>
      <c r="D92" s="280"/>
      <c r="E92" s="282">
        <v>51</v>
      </c>
      <c r="F92" s="234"/>
      <c r="G92" s="234"/>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row>
    <row r="93" spans="1:60" outlineLevel="1" x14ac:dyDescent="0.25">
      <c r="A93" s="253"/>
      <c r="B93" s="221"/>
      <c r="C93" s="289" t="s">
        <v>348</v>
      </c>
      <c r="D93" s="280"/>
      <c r="E93" s="282"/>
      <c r="F93" s="234"/>
      <c r="G93" s="234"/>
      <c r="H93" s="235"/>
      <c r="I93" s="255"/>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1065</v>
      </c>
      <c r="D94" s="225"/>
      <c r="E94" s="229">
        <v>27.13</v>
      </c>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9</v>
      </c>
      <c r="B95" s="220" t="s">
        <v>618</v>
      </c>
      <c r="C95" s="242" t="s">
        <v>889</v>
      </c>
      <c r="D95" s="223" t="s">
        <v>444</v>
      </c>
      <c r="E95" s="227">
        <v>6</v>
      </c>
      <c r="F95" s="233"/>
      <c r="G95" s="234">
        <f>ROUND(E95*F95,2)</f>
        <v>0</v>
      </c>
      <c r="H95" s="235"/>
      <c r="I95" s="255" t="s">
        <v>209</v>
      </c>
      <c r="J95" s="206"/>
      <c r="K95" s="206"/>
      <c r="L95" s="206"/>
      <c r="M95" s="206"/>
      <c r="N95" s="206"/>
      <c r="O95" s="206"/>
      <c r="P95" s="206"/>
      <c r="Q95" s="206"/>
      <c r="R95" s="206"/>
      <c r="S95" s="206"/>
      <c r="T95" s="206"/>
      <c r="U95" s="206"/>
      <c r="V95" s="206"/>
      <c r="W95" s="206"/>
      <c r="X95" s="206"/>
      <c r="Y95" s="206"/>
      <c r="Z95" s="206"/>
      <c r="AA95" s="206"/>
      <c r="AB95" s="206"/>
      <c r="AC95" s="206"/>
      <c r="AD95" s="206"/>
      <c r="AE95" s="206" t="s">
        <v>193</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1066</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621</v>
      </c>
      <c r="D97" s="225"/>
      <c r="E97" s="229">
        <v>6</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x14ac:dyDescent="0.25">
      <c r="A98" s="251" t="s">
        <v>187</v>
      </c>
      <c r="B98" s="219" t="s">
        <v>131</v>
      </c>
      <c r="C98" s="241" t="s">
        <v>132</v>
      </c>
      <c r="D98" s="222"/>
      <c r="E98" s="226"/>
      <c r="F98" s="238">
        <f>SUM(G99:G108)</f>
        <v>0</v>
      </c>
      <c r="G98" s="239"/>
      <c r="H98" s="232"/>
      <c r="I98" s="254"/>
      <c r="AE98" t="s">
        <v>188</v>
      </c>
    </row>
    <row r="99" spans="1:60" outlineLevel="1" x14ac:dyDescent="0.25">
      <c r="A99" s="253"/>
      <c r="B99" s="277" t="s">
        <v>367</v>
      </c>
      <c r="C99" s="287"/>
      <c r="D99" s="279"/>
      <c r="E99" s="281"/>
      <c r="F99" s="284"/>
      <c r="G99" s="285"/>
      <c r="H99" s="235"/>
      <c r="I99" s="255"/>
      <c r="J99" s="206"/>
      <c r="K99" s="206"/>
      <c r="L99" s="206"/>
      <c r="M99" s="206"/>
      <c r="N99" s="206"/>
      <c r="O99" s="206"/>
      <c r="P99" s="206"/>
      <c r="Q99" s="206"/>
      <c r="R99" s="206"/>
      <c r="S99" s="206"/>
      <c r="T99" s="206"/>
      <c r="U99" s="206"/>
      <c r="V99" s="206"/>
      <c r="W99" s="206"/>
      <c r="X99" s="206"/>
      <c r="Y99" s="206"/>
      <c r="Z99" s="206"/>
      <c r="AA99" s="206"/>
      <c r="AB99" s="206"/>
      <c r="AC99" s="206">
        <v>0</v>
      </c>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78" t="s">
        <v>368</v>
      </c>
      <c r="C100" s="288"/>
      <c r="D100" s="291"/>
      <c r="E100" s="292"/>
      <c r="F100" s="293"/>
      <c r="G100" s="286"/>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t="s">
        <v>255</v>
      </c>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2">
        <v>10</v>
      </c>
      <c r="B101" s="220" t="s">
        <v>622</v>
      </c>
      <c r="C101" s="242" t="s">
        <v>623</v>
      </c>
      <c r="D101" s="223" t="s">
        <v>354</v>
      </c>
      <c r="E101" s="227">
        <v>51</v>
      </c>
      <c r="F101" s="233"/>
      <c r="G101" s="234">
        <f>ROUND(E101*F101,2)</f>
        <v>0</v>
      </c>
      <c r="H101" s="235" t="s">
        <v>371</v>
      </c>
      <c r="I101" s="255" t="s">
        <v>192</v>
      </c>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t="s">
        <v>261</v>
      </c>
      <c r="AF101" s="206"/>
      <c r="AG101" s="206"/>
      <c r="AH101" s="206"/>
      <c r="AI101" s="206"/>
      <c r="AJ101" s="206"/>
      <c r="AK101" s="206"/>
      <c r="AL101" s="206"/>
      <c r="AM101" s="206">
        <v>21</v>
      </c>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624</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1067</v>
      </c>
      <c r="D103" s="225"/>
      <c r="E103" s="229">
        <v>51</v>
      </c>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78" t="s">
        <v>374</v>
      </c>
      <c r="C104" s="288"/>
      <c r="D104" s="291"/>
      <c r="E104" s="292"/>
      <c r="F104" s="293"/>
      <c r="G104" s="286"/>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v>0</v>
      </c>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78" t="s">
        <v>628</v>
      </c>
      <c r="C105" s="288"/>
      <c r="D105" s="291"/>
      <c r="E105" s="292"/>
      <c r="F105" s="293"/>
      <c r="G105" s="286"/>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t="s">
        <v>255</v>
      </c>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2">
        <v>11</v>
      </c>
      <c r="B106" s="220" t="s">
        <v>629</v>
      </c>
      <c r="C106" s="242" t="s">
        <v>630</v>
      </c>
      <c r="D106" s="223" t="s">
        <v>354</v>
      </c>
      <c r="E106" s="227">
        <v>51</v>
      </c>
      <c r="F106" s="233"/>
      <c r="G106" s="234">
        <f>ROUND(E106*F106,2)</f>
        <v>0</v>
      </c>
      <c r="H106" s="235" t="s">
        <v>377</v>
      </c>
      <c r="I106" s="255" t="s">
        <v>192</v>
      </c>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t="s">
        <v>261</v>
      </c>
      <c r="AF106" s="206"/>
      <c r="AG106" s="206"/>
      <c r="AH106" s="206"/>
      <c r="AI106" s="206"/>
      <c r="AJ106" s="206"/>
      <c r="AK106" s="206"/>
      <c r="AL106" s="206"/>
      <c r="AM106" s="206">
        <v>21</v>
      </c>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624</v>
      </c>
      <c r="D107" s="225"/>
      <c r="E107" s="229"/>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1067</v>
      </c>
      <c r="D108" s="225"/>
      <c r="E108" s="229">
        <v>51</v>
      </c>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x14ac:dyDescent="0.25">
      <c r="A109" s="251" t="s">
        <v>187</v>
      </c>
      <c r="B109" s="219" t="s">
        <v>137</v>
      </c>
      <c r="C109" s="241" t="s">
        <v>138</v>
      </c>
      <c r="D109" s="222"/>
      <c r="E109" s="226"/>
      <c r="F109" s="238">
        <f>SUM(G110:G117)</f>
        <v>0</v>
      </c>
      <c r="G109" s="239"/>
      <c r="H109" s="232"/>
      <c r="I109" s="254"/>
      <c r="AE109" t="s">
        <v>188</v>
      </c>
    </row>
    <row r="110" spans="1:60" outlineLevel="1" x14ac:dyDescent="0.25">
      <c r="A110" s="253"/>
      <c r="B110" s="277" t="s">
        <v>631</v>
      </c>
      <c r="C110" s="287"/>
      <c r="D110" s="279"/>
      <c r="E110" s="281"/>
      <c r="F110" s="284"/>
      <c r="G110" s="285"/>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v>0</v>
      </c>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78" t="s">
        <v>632</v>
      </c>
      <c r="C111" s="288"/>
      <c r="D111" s="291"/>
      <c r="E111" s="292"/>
      <c r="F111" s="293"/>
      <c r="G111" s="286"/>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t="s">
        <v>255</v>
      </c>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2">
        <v>12</v>
      </c>
      <c r="B112" s="220" t="s">
        <v>633</v>
      </c>
      <c r="C112" s="242" t="s">
        <v>634</v>
      </c>
      <c r="D112" s="223" t="s">
        <v>251</v>
      </c>
      <c r="E112" s="227">
        <v>4.08</v>
      </c>
      <c r="F112" s="233"/>
      <c r="G112" s="234">
        <f>ROUND(E112*F112,2)</f>
        <v>0</v>
      </c>
      <c r="H112" s="235" t="s">
        <v>635</v>
      </c>
      <c r="I112" s="255" t="s">
        <v>192</v>
      </c>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t="s">
        <v>261</v>
      </c>
      <c r="AF112" s="206"/>
      <c r="AG112" s="206"/>
      <c r="AH112" s="206"/>
      <c r="AI112" s="206"/>
      <c r="AJ112" s="206"/>
      <c r="AK112" s="206"/>
      <c r="AL112" s="206"/>
      <c r="AM112" s="206">
        <v>21</v>
      </c>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1068</v>
      </c>
      <c r="D113" s="225"/>
      <c r="E113" s="229"/>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89" t="s">
        <v>346</v>
      </c>
      <c r="D114" s="280"/>
      <c r="E114" s="282"/>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90" t="s">
        <v>1058</v>
      </c>
      <c r="D115" s="280"/>
      <c r="E115" s="282">
        <v>51</v>
      </c>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89" t="s">
        <v>348</v>
      </c>
      <c r="D116" s="280"/>
      <c r="E116" s="282"/>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44" t="s">
        <v>1069</v>
      </c>
      <c r="D117" s="225"/>
      <c r="E117" s="229">
        <v>4.08</v>
      </c>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x14ac:dyDescent="0.25">
      <c r="A118" s="251" t="s">
        <v>187</v>
      </c>
      <c r="B118" s="219" t="s">
        <v>143</v>
      </c>
      <c r="C118" s="241" t="s">
        <v>144</v>
      </c>
      <c r="D118" s="222"/>
      <c r="E118" s="226"/>
      <c r="F118" s="238">
        <f>SUM(G119:G136)</f>
        <v>0</v>
      </c>
      <c r="G118" s="239"/>
      <c r="H118" s="232"/>
      <c r="I118" s="254"/>
      <c r="AE118" t="s">
        <v>188</v>
      </c>
    </row>
    <row r="119" spans="1:60" outlineLevel="1" x14ac:dyDescent="0.25">
      <c r="A119" s="253"/>
      <c r="B119" s="277" t="s">
        <v>1070</v>
      </c>
      <c r="C119" s="287"/>
      <c r="D119" s="279"/>
      <c r="E119" s="281"/>
      <c r="F119" s="284"/>
      <c r="G119" s="285"/>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v>0</v>
      </c>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78" t="s">
        <v>632</v>
      </c>
      <c r="C120" s="288"/>
      <c r="D120" s="291"/>
      <c r="E120" s="292"/>
      <c r="F120" s="293"/>
      <c r="G120" s="286"/>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t="s">
        <v>255</v>
      </c>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2">
        <v>13</v>
      </c>
      <c r="B121" s="220" t="s">
        <v>1071</v>
      </c>
      <c r="C121" s="242" t="s">
        <v>1072</v>
      </c>
      <c r="D121" s="223" t="s">
        <v>444</v>
      </c>
      <c r="E121" s="227">
        <v>51</v>
      </c>
      <c r="F121" s="233"/>
      <c r="G121" s="234">
        <f>ROUND(E121*F121,2)</f>
        <v>0</v>
      </c>
      <c r="H121" s="235" t="s">
        <v>635</v>
      </c>
      <c r="I121" s="255" t="s">
        <v>192</v>
      </c>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t="s">
        <v>261</v>
      </c>
      <c r="AF121" s="206"/>
      <c r="AG121" s="206"/>
      <c r="AH121" s="206"/>
      <c r="AI121" s="206"/>
      <c r="AJ121" s="206"/>
      <c r="AK121" s="206"/>
      <c r="AL121" s="206"/>
      <c r="AM121" s="206">
        <v>21</v>
      </c>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1073</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1074</v>
      </c>
      <c r="D123" s="225"/>
      <c r="E123" s="229">
        <v>51</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78" t="s">
        <v>947</v>
      </c>
      <c r="C124" s="288"/>
      <c r="D124" s="291"/>
      <c r="E124" s="292"/>
      <c r="F124" s="293"/>
      <c r="G124" s="286"/>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v>0</v>
      </c>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78" t="s">
        <v>948</v>
      </c>
      <c r="C125" s="288"/>
      <c r="D125" s="291"/>
      <c r="E125" s="292"/>
      <c r="F125" s="293"/>
      <c r="G125" s="286"/>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t="s">
        <v>255</v>
      </c>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2">
        <v>14</v>
      </c>
      <c r="B126" s="220" t="s">
        <v>1075</v>
      </c>
      <c r="C126" s="242" t="s">
        <v>1076</v>
      </c>
      <c r="D126" s="223" t="s">
        <v>444</v>
      </c>
      <c r="E126" s="227">
        <v>51</v>
      </c>
      <c r="F126" s="233"/>
      <c r="G126" s="234">
        <f>ROUND(E126*F126,2)</f>
        <v>0</v>
      </c>
      <c r="H126" s="235" t="s">
        <v>635</v>
      </c>
      <c r="I126" s="255" t="s">
        <v>192</v>
      </c>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t="s">
        <v>261</v>
      </c>
      <c r="AF126" s="206"/>
      <c r="AG126" s="206"/>
      <c r="AH126" s="206"/>
      <c r="AI126" s="206"/>
      <c r="AJ126" s="206"/>
      <c r="AK126" s="206"/>
      <c r="AL126" s="206"/>
      <c r="AM126" s="206">
        <v>21</v>
      </c>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1073</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1074</v>
      </c>
      <c r="D128" s="225"/>
      <c r="E128" s="229">
        <v>51</v>
      </c>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78" t="s">
        <v>957</v>
      </c>
      <c r="C129" s="288"/>
      <c r="D129" s="291"/>
      <c r="E129" s="292"/>
      <c r="F129" s="293"/>
      <c r="G129" s="286"/>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v>0</v>
      </c>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78" t="s">
        <v>958</v>
      </c>
      <c r="C130" s="288"/>
      <c r="D130" s="291"/>
      <c r="E130" s="292"/>
      <c r="F130" s="293"/>
      <c r="G130" s="286"/>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t="s">
        <v>255</v>
      </c>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2">
        <v>15</v>
      </c>
      <c r="B131" s="220" t="s">
        <v>1077</v>
      </c>
      <c r="C131" s="242" t="s">
        <v>1078</v>
      </c>
      <c r="D131" s="223" t="s">
        <v>444</v>
      </c>
      <c r="E131" s="227">
        <v>51</v>
      </c>
      <c r="F131" s="233"/>
      <c r="G131" s="234">
        <f>ROUND(E131*F131,2)</f>
        <v>0</v>
      </c>
      <c r="H131" s="235" t="s">
        <v>635</v>
      </c>
      <c r="I131" s="255" t="s">
        <v>192</v>
      </c>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t="s">
        <v>261</v>
      </c>
      <c r="AF131" s="206"/>
      <c r="AG131" s="206"/>
      <c r="AH131" s="206"/>
      <c r="AI131" s="206"/>
      <c r="AJ131" s="206"/>
      <c r="AK131" s="206"/>
      <c r="AL131" s="206"/>
      <c r="AM131" s="206">
        <v>21</v>
      </c>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1073</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1074</v>
      </c>
      <c r="D133" s="225"/>
      <c r="E133" s="229">
        <v>51</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ht="19.95" outlineLevel="1" x14ac:dyDescent="0.25">
      <c r="A134" s="252">
        <v>16</v>
      </c>
      <c r="B134" s="220" t="s">
        <v>1079</v>
      </c>
      <c r="C134" s="242" t="s">
        <v>1080</v>
      </c>
      <c r="D134" s="223" t="s">
        <v>259</v>
      </c>
      <c r="E134" s="227">
        <v>9.01</v>
      </c>
      <c r="F134" s="233"/>
      <c r="G134" s="234">
        <f>ROUND(E134*F134,2)</f>
        <v>0</v>
      </c>
      <c r="H134" s="235" t="s">
        <v>345</v>
      </c>
      <c r="I134" s="255" t="s">
        <v>192</v>
      </c>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193</v>
      </c>
      <c r="AF134" s="206"/>
      <c r="AG134" s="206"/>
      <c r="AH134" s="206"/>
      <c r="AI134" s="206"/>
      <c r="AJ134" s="206"/>
      <c r="AK134" s="206"/>
      <c r="AL134" s="206"/>
      <c r="AM134" s="206">
        <v>21</v>
      </c>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1073</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1081</v>
      </c>
      <c r="D136" s="225"/>
      <c r="E136" s="229">
        <v>9.01</v>
      </c>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x14ac:dyDescent="0.25">
      <c r="A137" s="251" t="s">
        <v>187</v>
      </c>
      <c r="B137" s="219" t="s">
        <v>155</v>
      </c>
      <c r="C137" s="241" t="s">
        <v>156</v>
      </c>
      <c r="D137" s="222"/>
      <c r="E137" s="226"/>
      <c r="F137" s="238">
        <f>SUM(G138:G140)</f>
        <v>0</v>
      </c>
      <c r="G137" s="239"/>
      <c r="H137" s="232"/>
      <c r="I137" s="254"/>
      <c r="AE137" t="s">
        <v>188</v>
      </c>
    </row>
    <row r="138" spans="1:60" outlineLevel="1" x14ac:dyDescent="0.25">
      <c r="A138" s="253"/>
      <c r="B138" s="277" t="s">
        <v>710</v>
      </c>
      <c r="C138" s="287"/>
      <c r="D138" s="279"/>
      <c r="E138" s="281"/>
      <c r="F138" s="284"/>
      <c r="G138" s="285"/>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v>0</v>
      </c>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78" t="s">
        <v>711</v>
      </c>
      <c r="C139" s="288"/>
      <c r="D139" s="291"/>
      <c r="E139" s="292"/>
      <c r="F139" s="293"/>
      <c r="G139" s="286"/>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t="s">
        <v>255</v>
      </c>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ht="13.3" outlineLevel="1" thickBot="1" x14ac:dyDescent="0.3">
      <c r="A140" s="298">
        <v>17</v>
      </c>
      <c r="B140" s="299" t="s">
        <v>712</v>
      </c>
      <c r="C140" s="294" t="s">
        <v>713</v>
      </c>
      <c r="D140" s="295" t="s">
        <v>493</v>
      </c>
      <c r="E140" s="300">
        <v>31.835640000000001</v>
      </c>
      <c r="F140" s="297"/>
      <c r="G140" s="270">
        <f>ROUND(E140*F140,2)</f>
        <v>0</v>
      </c>
      <c r="H140" s="271" t="s">
        <v>635</v>
      </c>
      <c r="I140" s="272" t="s">
        <v>192</v>
      </c>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t="s">
        <v>261</v>
      </c>
      <c r="AF140" s="206"/>
      <c r="AG140" s="206"/>
      <c r="AH140" s="206"/>
      <c r="AI140" s="206"/>
      <c r="AJ140" s="206"/>
      <c r="AK140" s="206"/>
      <c r="AL140" s="206"/>
      <c r="AM140" s="206">
        <v>21</v>
      </c>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hidden="1" x14ac:dyDescent="0.25">
      <c r="A141" s="54"/>
      <c r="B141" s="61" t="s">
        <v>237</v>
      </c>
      <c r="C141" s="245" t="s">
        <v>237</v>
      </c>
      <c r="D141" s="209"/>
      <c r="E141" s="207"/>
      <c r="F141" s="207"/>
      <c r="G141" s="207"/>
      <c r="H141" s="207"/>
      <c r="I141" s="208"/>
    </row>
    <row r="142" spans="1:60" hidden="1" x14ac:dyDescent="0.25">
      <c r="A142" s="246"/>
      <c r="B142" s="247" t="s">
        <v>236</v>
      </c>
      <c r="C142" s="248"/>
      <c r="D142" s="249"/>
      <c r="E142" s="246"/>
      <c r="F142" s="246"/>
      <c r="G142" s="250">
        <f>F8+F98+F109+F118+F137</f>
        <v>0</v>
      </c>
      <c r="H142" s="46"/>
      <c r="I142" s="46"/>
      <c r="AN142">
        <v>15</v>
      </c>
      <c r="AO142">
        <v>21</v>
      </c>
    </row>
    <row r="143" spans="1:60" x14ac:dyDescent="0.25">
      <c r="A143" s="46"/>
      <c r="B143" s="240"/>
      <c r="C143" s="240"/>
      <c r="D143" s="185"/>
      <c r="E143" s="46"/>
      <c r="F143" s="46"/>
      <c r="G143" s="46"/>
      <c r="H143" s="46"/>
      <c r="I143" s="46"/>
      <c r="AN143">
        <f>SUMIF(AM8:AM142,AN142,G8:G142)</f>
        <v>0</v>
      </c>
      <c r="AO143">
        <f>SUMIF(AM8:AM142,AO142,G8:G142)</f>
        <v>0</v>
      </c>
    </row>
    <row r="144" spans="1:60" x14ac:dyDescent="0.25">
      <c r="D144" s="183"/>
    </row>
    <row r="145" spans="4:4" x14ac:dyDescent="0.25">
      <c r="D145" s="183"/>
    </row>
    <row r="146" spans="4:4" x14ac:dyDescent="0.25">
      <c r="D146" s="183"/>
    </row>
    <row r="147" spans="4:4" x14ac:dyDescent="0.25">
      <c r="D147" s="183"/>
    </row>
    <row r="148" spans="4:4" x14ac:dyDescent="0.25">
      <c r="D148" s="183"/>
    </row>
    <row r="149" spans="4:4" x14ac:dyDescent="0.25">
      <c r="D149" s="183"/>
    </row>
    <row r="150" spans="4:4" x14ac:dyDescent="0.25">
      <c r="D150" s="183"/>
    </row>
    <row r="151" spans="4:4" x14ac:dyDescent="0.25">
      <c r="D151" s="183"/>
    </row>
    <row r="152" spans="4:4" x14ac:dyDescent="0.25">
      <c r="D152" s="183"/>
    </row>
    <row r="153" spans="4:4" x14ac:dyDescent="0.25">
      <c r="D153" s="183"/>
    </row>
    <row r="154" spans="4:4" x14ac:dyDescent="0.25">
      <c r="D154" s="183"/>
    </row>
    <row r="155" spans="4:4" x14ac:dyDescent="0.25">
      <c r="D155" s="183"/>
    </row>
    <row r="156" spans="4:4" x14ac:dyDescent="0.25">
      <c r="D156" s="183"/>
    </row>
    <row r="157" spans="4:4" x14ac:dyDescent="0.25">
      <c r="D157" s="183"/>
    </row>
    <row r="158" spans="4:4" x14ac:dyDescent="0.25">
      <c r="D158" s="183"/>
    </row>
    <row r="159" spans="4:4" x14ac:dyDescent="0.25">
      <c r="D159" s="183"/>
    </row>
    <row r="160" spans="4:4"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atL222O7FxJiHPc/tQzh2KISIhNjJt+43uD6g6aIbvxkPtbYYXBzUpytUVGWQE67Ky/pWlzTYFojsaII+r+xLw==" saltValue="FBi6WebGcScllsxBDGu/7w==" spinCount="100000" sheet="1"/>
  <mergeCells count="34">
    <mergeCell ref="B130:G130"/>
    <mergeCell ref="F137:G137"/>
    <mergeCell ref="B138:G138"/>
    <mergeCell ref="B139:G139"/>
    <mergeCell ref="F118:G118"/>
    <mergeCell ref="B119:G119"/>
    <mergeCell ref="B120:G120"/>
    <mergeCell ref="B124:G124"/>
    <mergeCell ref="B125:G125"/>
    <mergeCell ref="B129:G129"/>
    <mergeCell ref="B100:G100"/>
    <mergeCell ref="B104:G104"/>
    <mergeCell ref="B105:G105"/>
    <mergeCell ref="F109:G109"/>
    <mergeCell ref="B110:G110"/>
    <mergeCell ref="B111:G111"/>
    <mergeCell ref="B70:G70"/>
    <mergeCell ref="B71:G71"/>
    <mergeCell ref="B79:G79"/>
    <mergeCell ref="B80:G80"/>
    <mergeCell ref="F98:G98"/>
    <mergeCell ref="B99:G99"/>
    <mergeCell ref="B18:G18"/>
    <mergeCell ref="B41:G41"/>
    <mergeCell ref="B42:G42"/>
    <mergeCell ref="B55:G55"/>
    <mergeCell ref="B56:G56"/>
    <mergeCell ref="B57:G57"/>
    <mergeCell ref="A1:G1"/>
    <mergeCell ref="C7:G7"/>
    <mergeCell ref="F8:G8"/>
    <mergeCell ref="B9:G9"/>
    <mergeCell ref="B10:G10"/>
    <mergeCell ref="B17:G17"/>
  </mergeCells>
  <pageMargins left="0.59055118110236204" right="0.39370078740157499"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65</v>
      </c>
      <c r="C3" s="214" t="s">
        <v>66</v>
      </c>
      <c r="D3" s="187"/>
      <c r="E3" s="186"/>
      <c r="F3" s="186"/>
      <c r="G3" s="189"/>
      <c r="AC3" s="8" t="s">
        <v>241</v>
      </c>
    </row>
    <row r="4" spans="1:60" ht="13.3" thickBot="1" x14ac:dyDescent="0.3">
      <c r="A4" s="196" t="s">
        <v>32</v>
      </c>
      <c r="B4" s="197" t="s">
        <v>1055</v>
      </c>
      <c r="C4" s="215" t="s">
        <v>1056</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117</v>
      </c>
      <c r="C8" s="241" t="s">
        <v>118</v>
      </c>
      <c r="D8" s="222"/>
      <c r="E8" s="226"/>
      <c r="F8" s="230">
        <f>SUM(G9:G109)</f>
        <v>0</v>
      </c>
      <c r="G8" s="231"/>
      <c r="H8" s="232"/>
      <c r="I8" s="254"/>
      <c r="AE8" t="s">
        <v>188</v>
      </c>
    </row>
    <row r="9" spans="1:60" outlineLevel="1" x14ac:dyDescent="0.25">
      <c r="A9" s="253"/>
      <c r="B9" s="277" t="s">
        <v>563</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564</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206"/>
      <c r="BB10" s="206"/>
      <c r="BC10" s="206"/>
      <c r="BD10" s="206"/>
      <c r="BE10" s="206"/>
      <c r="BF10" s="206"/>
      <c r="BG10" s="206"/>
      <c r="BH10" s="206"/>
    </row>
    <row r="11" spans="1:60" outlineLevel="1" x14ac:dyDescent="0.25">
      <c r="A11" s="252">
        <v>1</v>
      </c>
      <c r="B11" s="220" t="s">
        <v>565</v>
      </c>
      <c r="C11" s="242" t="s">
        <v>566</v>
      </c>
      <c r="D11" s="223" t="s">
        <v>251</v>
      </c>
      <c r="E11" s="227">
        <v>91.8</v>
      </c>
      <c r="F11" s="233"/>
      <c r="G11" s="234">
        <f>ROUND(E11*F11,2)</f>
        <v>0</v>
      </c>
      <c r="H11" s="235" t="s">
        <v>260</v>
      </c>
      <c r="I11" s="255" t="s">
        <v>192</v>
      </c>
      <c r="J11" s="206"/>
      <c r="K11" s="206"/>
      <c r="L11" s="206"/>
      <c r="M11" s="206"/>
      <c r="N11" s="206"/>
      <c r="O11" s="206"/>
      <c r="P11" s="206"/>
      <c r="Q11" s="206"/>
      <c r="R11" s="206"/>
      <c r="S11" s="206"/>
      <c r="T11" s="206"/>
      <c r="U11" s="206"/>
      <c r="V11" s="206"/>
      <c r="W11" s="206"/>
      <c r="X11" s="206"/>
      <c r="Y11" s="206"/>
      <c r="Z11" s="206"/>
      <c r="AA11" s="206"/>
      <c r="AB11" s="206"/>
      <c r="AC11" s="206"/>
      <c r="AD11" s="206"/>
      <c r="AE11" s="206" t="s">
        <v>261</v>
      </c>
      <c r="AF11" s="206"/>
      <c r="AG11" s="206"/>
      <c r="AH11" s="206"/>
      <c r="AI11" s="206"/>
      <c r="AJ11" s="206"/>
      <c r="AK11" s="206"/>
      <c r="AL11" s="206"/>
      <c r="AM11" s="206">
        <v>21</v>
      </c>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3"/>
      <c r="B12" s="221"/>
      <c r="C12" s="244" t="s">
        <v>1082</v>
      </c>
      <c r="D12" s="225"/>
      <c r="E12" s="229"/>
      <c r="F12" s="234"/>
      <c r="G12" s="234"/>
      <c r="H12" s="235"/>
      <c r="I12" s="255"/>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89" t="s">
        <v>346</v>
      </c>
      <c r="D13" s="280"/>
      <c r="E13" s="282"/>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90" t="s">
        <v>1058</v>
      </c>
      <c r="D14" s="280"/>
      <c r="E14" s="282">
        <v>51</v>
      </c>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89" t="s">
        <v>348</v>
      </c>
      <c r="D15" s="280"/>
      <c r="E15" s="282"/>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21"/>
      <c r="C16" s="244" t="s">
        <v>1083</v>
      </c>
      <c r="D16" s="225"/>
      <c r="E16" s="229">
        <v>91.8</v>
      </c>
      <c r="F16" s="234"/>
      <c r="G16" s="234"/>
      <c r="H16" s="235"/>
      <c r="I16" s="255"/>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outlineLevel="1" x14ac:dyDescent="0.25">
      <c r="A17" s="253"/>
      <c r="B17" s="278" t="s">
        <v>576</v>
      </c>
      <c r="C17" s="288"/>
      <c r="D17" s="291"/>
      <c r="E17" s="292"/>
      <c r="F17" s="293"/>
      <c r="G17" s="286"/>
      <c r="H17" s="235"/>
      <c r="I17" s="255"/>
      <c r="J17" s="206"/>
      <c r="K17" s="206"/>
      <c r="L17" s="206"/>
      <c r="M17" s="206"/>
      <c r="N17" s="206"/>
      <c r="O17" s="206"/>
      <c r="P17" s="206"/>
      <c r="Q17" s="206"/>
      <c r="R17" s="206"/>
      <c r="S17" s="206"/>
      <c r="T17" s="206"/>
      <c r="U17" s="206"/>
      <c r="V17" s="206"/>
      <c r="W17" s="206"/>
      <c r="X17" s="206"/>
      <c r="Y17" s="206"/>
      <c r="Z17" s="206"/>
      <c r="AA17" s="206"/>
      <c r="AB17" s="206"/>
      <c r="AC17" s="206">
        <v>0</v>
      </c>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row>
    <row r="18" spans="1:60" ht="20.5" outlineLevel="1" x14ac:dyDescent="0.25">
      <c r="A18" s="253"/>
      <c r="B18" s="278" t="s">
        <v>577</v>
      </c>
      <c r="C18" s="288"/>
      <c r="D18" s="291"/>
      <c r="E18" s="292"/>
      <c r="F18" s="293"/>
      <c r="G18" s="286"/>
      <c r="H18" s="235"/>
      <c r="I18" s="255"/>
      <c r="J18" s="206"/>
      <c r="K18" s="206"/>
      <c r="L18" s="206"/>
      <c r="M18" s="206"/>
      <c r="N18" s="206"/>
      <c r="O18" s="206"/>
      <c r="P18" s="206"/>
      <c r="Q18" s="206"/>
      <c r="R18" s="206"/>
      <c r="S18" s="206"/>
      <c r="T18" s="206"/>
      <c r="U18" s="206"/>
      <c r="V18" s="206"/>
      <c r="W18" s="206"/>
      <c r="X18" s="206"/>
      <c r="Y18" s="206"/>
      <c r="Z18" s="206"/>
      <c r="AA18" s="206"/>
      <c r="AB18" s="206"/>
      <c r="AC18" s="206"/>
      <c r="AD18" s="206"/>
      <c r="AE18" s="206" t="s">
        <v>255</v>
      </c>
      <c r="AF18" s="206"/>
      <c r="AG18" s="206"/>
      <c r="AH18" s="206"/>
      <c r="AI18" s="206"/>
      <c r="AJ18" s="206"/>
      <c r="AK18" s="206"/>
      <c r="AL18" s="206"/>
      <c r="AM18" s="206"/>
      <c r="AN18" s="206"/>
      <c r="AO18" s="206"/>
      <c r="AP18" s="206"/>
      <c r="AQ18" s="206"/>
      <c r="AR18" s="206"/>
      <c r="AS18" s="206"/>
      <c r="AT18" s="206"/>
      <c r="AU18" s="206"/>
      <c r="AV18" s="206"/>
      <c r="AW18" s="206"/>
      <c r="AX18" s="206"/>
      <c r="AY18" s="206"/>
      <c r="AZ18" s="211" t="str">
        <f>B18</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18" s="206"/>
      <c r="BB18" s="206"/>
      <c r="BC18" s="206"/>
      <c r="BD18" s="206"/>
      <c r="BE18" s="206"/>
      <c r="BF18" s="206"/>
      <c r="BG18" s="206"/>
      <c r="BH18" s="206"/>
    </row>
    <row r="19" spans="1:60" outlineLevel="1" x14ac:dyDescent="0.25">
      <c r="A19" s="253"/>
      <c r="B19" s="278" t="s">
        <v>578</v>
      </c>
      <c r="C19" s="288"/>
      <c r="D19" s="291"/>
      <c r="E19" s="292"/>
      <c r="F19" s="293"/>
      <c r="G19" s="286"/>
      <c r="H19" s="235"/>
      <c r="I19" s="255"/>
      <c r="J19" s="206"/>
      <c r="K19" s="206"/>
      <c r="L19" s="206"/>
      <c r="M19" s="206"/>
      <c r="N19" s="206"/>
      <c r="O19" s="206"/>
      <c r="P19" s="206"/>
      <c r="Q19" s="206"/>
      <c r="R19" s="206"/>
      <c r="S19" s="206"/>
      <c r="T19" s="206"/>
      <c r="U19" s="206"/>
      <c r="V19" s="206"/>
      <c r="W19" s="206"/>
      <c r="X19" s="206"/>
      <c r="Y19" s="206"/>
      <c r="Z19" s="206"/>
      <c r="AA19" s="206"/>
      <c r="AB19" s="206"/>
      <c r="AC19" s="206">
        <v>1</v>
      </c>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2">
        <v>2</v>
      </c>
      <c r="B20" s="220" t="s">
        <v>579</v>
      </c>
      <c r="C20" s="242" t="s">
        <v>580</v>
      </c>
      <c r="D20" s="223" t="s">
        <v>251</v>
      </c>
      <c r="E20" s="227">
        <v>4.5</v>
      </c>
      <c r="F20" s="233"/>
      <c r="G20" s="234">
        <f>ROUND(E20*F20,2)</f>
        <v>0</v>
      </c>
      <c r="H20" s="235" t="s">
        <v>260</v>
      </c>
      <c r="I20" s="255" t="s">
        <v>192</v>
      </c>
      <c r="J20" s="206"/>
      <c r="K20" s="206"/>
      <c r="L20" s="206"/>
      <c r="M20" s="206"/>
      <c r="N20" s="206"/>
      <c r="O20" s="206"/>
      <c r="P20" s="206"/>
      <c r="Q20" s="206"/>
      <c r="R20" s="206"/>
      <c r="S20" s="206"/>
      <c r="T20" s="206"/>
      <c r="U20" s="206"/>
      <c r="V20" s="206"/>
      <c r="W20" s="206"/>
      <c r="X20" s="206"/>
      <c r="Y20" s="206"/>
      <c r="Z20" s="206"/>
      <c r="AA20" s="206"/>
      <c r="AB20" s="206"/>
      <c r="AC20" s="206"/>
      <c r="AD20" s="206"/>
      <c r="AE20" s="206" t="s">
        <v>261</v>
      </c>
      <c r="AF20" s="206"/>
      <c r="AG20" s="206"/>
      <c r="AH20" s="206"/>
      <c r="AI20" s="206"/>
      <c r="AJ20" s="206"/>
      <c r="AK20" s="206"/>
      <c r="AL20" s="206"/>
      <c r="AM20" s="206">
        <v>21</v>
      </c>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1084</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1085</v>
      </c>
      <c r="D22" s="225"/>
      <c r="E22" s="229">
        <v>4.5</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78" t="s">
        <v>308</v>
      </c>
      <c r="C23" s="288"/>
      <c r="D23" s="291"/>
      <c r="E23" s="292"/>
      <c r="F23" s="293"/>
      <c r="G23" s="286"/>
      <c r="H23" s="235"/>
      <c r="I23" s="255"/>
      <c r="J23" s="206"/>
      <c r="K23" s="206"/>
      <c r="L23" s="206"/>
      <c r="M23" s="206"/>
      <c r="N23" s="206"/>
      <c r="O23" s="206"/>
      <c r="P23" s="206"/>
      <c r="Q23" s="206"/>
      <c r="R23" s="206"/>
      <c r="S23" s="206"/>
      <c r="T23" s="206"/>
      <c r="U23" s="206"/>
      <c r="V23" s="206"/>
      <c r="W23" s="206"/>
      <c r="X23" s="206"/>
      <c r="Y23" s="206"/>
      <c r="Z23" s="206"/>
      <c r="AA23" s="206"/>
      <c r="AB23" s="206"/>
      <c r="AC23" s="206">
        <v>0</v>
      </c>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outlineLevel="1" x14ac:dyDescent="0.25">
      <c r="A24" s="253"/>
      <c r="B24" s="278" t="s">
        <v>309</v>
      </c>
      <c r="C24" s="288"/>
      <c r="D24" s="291"/>
      <c r="E24" s="292"/>
      <c r="F24" s="293"/>
      <c r="G24" s="286"/>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t="s">
        <v>255</v>
      </c>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outlineLevel="1" x14ac:dyDescent="0.25">
      <c r="A25" s="252">
        <v>3</v>
      </c>
      <c r="B25" s="220" t="s">
        <v>588</v>
      </c>
      <c r="C25" s="242" t="s">
        <v>589</v>
      </c>
      <c r="D25" s="223" t="s">
        <v>251</v>
      </c>
      <c r="E25" s="227">
        <v>122.4</v>
      </c>
      <c r="F25" s="233"/>
      <c r="G25" s="234">
        <f>ROUND(E25*F25,2)</f>
        <v>0</v>
      </c>
      <c r="H25" s="235" t="s">
        <v>260</v>
      </c>
      <c r="I25" s="255" t="s">
        <v>192</v>
      </c>
      <c r="J25" s="206"/>
      <c r="K25" s="206"/>
      <c r="L25" s="206"/>
      <c r="M25" s="206"/>
      <c r="N25" s="206"/>
      <c r="O25" s="206"/>
      <c r="P25" s="206"/>
      <c r="Q25" s="206"/>
      <c r="R25" s="206"/>
      <c r="S25" s="206"/>
      <c r="T25" s="206"/>
      <c r="U25" s="206"/>
      <c r="V25" s="206"/>
      <c r="W25" s="206"/>
      <c r="X25" s="206"/>
      <c r="Y25" s="206"/>
      <c r="Z25" s="206"/>
      <c r="AA25" s="206"/>
      <c r="AB25" s="206"/>
      <c r="AC25" s="206"/>
      <c r="AD25" s="206"/>
      <c r="AE25" s="206" t="s">
        <v>261</v>
      </c>
      <c r="AF25" s="206"/>
      <c r="AG25" s="206"/>
      <c r="AH25" s="206"/>
      <c r="AI25" s="206"/>
      <c r="AJ25" s="206"/>
      <c r="AK25" s="206"/>
      <c r="AL25" s="206"/>
      <c r="AM25" s="206">
        <v>21</v>
      </c>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3"/>
      <c r="B26" s="221"/>
      <c r="C26" s="244" t="s">
        <v>590</v>
      </c>
      <c r="D26" s="225"/>
      <c r="E26" s="229"/>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591</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1086</v>
      </c>
      <c r="D28" s="225"/>
      <c r="E28" s="229"/>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89" t="s">
        <v>346</v>
      </c>
      <c r="D29" s="280"/>
      <c r="E29" s="282"/>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21"/>
      <c r="C30" s="290" t="s">
        <v>1058</v>
      </c>
      <c r="D30" s="280"/>
      <c r="E30" s="282">
        <v>51</v>
      </c>
      <c r="F30" s="234"/>
      <c r="G30" s="234"/>
      <c r="H30" s="235"/>
      <c r="I30" s="255"/>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89" t="s">
        <v>348</v>
      </c>
      <c r="D31" s="280"/>
      <c r="E31" s="282"/>
      <c r="F31" s="234"/>
      <c r="G31" s="234"/>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row>
    <row r="32" spans="1:60" outlineLevel="1" x14ac:dyDescent="0.25">
      <c r="A32" s="253"/>
      <c r="B32" s="221"/>
      <c r="C32" s="244" t="s">
        <v>1087</v>
      </c>
      <c r="D32" s="225"/>
      <c r="E32" s="229">
        <v>61.2</v>
      </c>
      <c r="F32" s="234"/>
      <c r="G32" s="234"/>
      <c r="H32" s="235"/>
      <c r="I32" s="255"/>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4" t="s">
        <v>598</v>
      </c>
      <c r="D33" s="225"/>
      <c r="E33" s="229"/>
      <c r="F33" s="234"/>
      <c r="G33" s="234"/>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1088</v>
      </c>
      <c r="D34" s="225"/>
      <c r="E34" s="229">
        <v>61.2</v>
      </c>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2">
        <v>4</v>
      </c>
      <c r="B35" s="220" t="s">
        <v>310</v>
      </c>
      <c r="C35" s="242" t="s">
        <v>311</v>
      </c>
      <c r="D35" s="223" t="s">
        <v>251</v>
      </c>
      <c r="E35" s="227">
        <v>35.1</v>
      </c>
      <c r="F35" s="233"/>
      <c r="G35" s="234">
        <f>ROUND(E35*F35,2)</f>
        <v>0</v>
      </c>
      <c r="H35" s="235" t="s">
        <v>260</v>
      </c>
      <c r="I35" s="255" t="s">
        <v>192</v>
      </c>
      <c r="J35" s="206"/>
      <c r="K35" s="206"/>
      <c r="L35" s="206"/>
      <c r="M35" s="206"/>
      <c r="N35" s="206"/>
      <c r="O35" s="206"/>
      <c r="P35" s="206"/>
      <c r="Q35" s="206"/>
      <c r="R35" s="206"/>
      <c r="S35" s="206"/>
      <c r="T35" s="206"/>
      <c r="U35" s="206"/>
      <c r="V35" s="206"/>
      <c r="W35" s="206"/>
      <c r="X35" s="206"/>
      <c r="Y35" s="206"/>
      <c r="Z35" s="206"/>
      <c r="AA35" s="206"/>
      <c r="AB35" s="206"/>
      <c r="AC35" s="206"/>
      <c r="AD35" s="206"/>
      <c r="AE35" s="206" t="s">
        <v>261</v>
      </c>
      <c r="AF35" s="206"/>
      <c r="AG35" s="206"/>
      <c r="AH35" s="206"/>
      <c r="AI35" s="206"/>
      <c r="AJ35" s="206"/>
      <c r="AK35" s="206"/>
      <c r="AL35" s="206"/>
      <c r="AM35" s="206">
        <v>21</v>
      </c>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1082</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89" t="s">
        <v>346</v>
      </c>
      <c r="D37" s="280"/>
      <c r="E37" s="282"/>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3"/>
      <c r="B38" s="221"/>
      <c r="C38" s="290" t="s">
        <v>1058</v>
      </c>
      <c r="D38" s="280"/>
      <c r="E38" s="282">
        <v>51</v>
      </c>
      <c r="F38" s="234"/>
      <c r="G38" s="234"/>
      <c r="H38" s="235"/>
      <c r="I38" s="255"/>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89" t="s">
        <v>348</v>
      </c>
      <c r="D39" s="280"/>
      <c r="E39" s="282"/>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outlineLevel="1" x14ac:dyDescent="0.25">
      <c r="A40" s="253"/>
      <c r="B40" s="221"/>
      <c r="C40" s="244" t="s">
        <v>1083</v>
      </c>
      <c r="D40" s="225"/>
      <c r="E40" s="229">
        <v>91.8</v>
      </c>
      <c r="F40" s="234"/>
      <c r="G40" s="234"/>
      <c r="H40" s="235"/>
      <c r="I40" s="255"/>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1084</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1085</v>
      </c>
      <c r="D42" s="225"/>
      <c r="E42" s="229">
        <v>4.5</v>
      </c>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21"/>
      <c r="C43" s="244" t="s">
        <v>600</v>
      </c>
      <c r="D43" s="225"/>
      <c r="E43" s="229"/>
      <c r="F43" s="234"/>
      <c r="G43" s="234"/>
      <c r="H43" s="235"/>
      <c r="I43" s="25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21"/>
      <c r="C44" s="244" t="s">
        <v>1086</v>
      </c>
      <c r="D44" s="225"/>
      <c r="E44" s="229"/>
      <c r="F44" s="234"/>
      <c r="G44" s="234"/>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21"/>
      <c r="C45" s="289" t="s">
        <v>346</v>
      </c>
      <c r="D45" s="280"/>
      <c r="E45" s="282"/>
      <c r="F45" s="234"/>
      <c r="G45" s="234"/>
      <c r="H45" s="235"/>
      <c r="I45" s="25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3"/>
      <c r="B46" s="221"/>
      <c r="C46" s="290" t="s">
        <v>1058</v>
      </c>
      <c r="D46" s="280"/>
      <c r="E46" s="282">
        <v>51</v>
      </c>
      <c r="F46" s="234"/>
      <c r="G46" s="234"/>
      <c r="H46" s="235"/>
      <c r="I46" s="25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89" t="s">
        <v>348</v>
      </c>
      <c r="D47" s="280"/>
      <c r="E47" s="282"/>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1089</v>
      </c>
      <c r="D48" s="225"/>
      <c r="E48" s="229">
        <v>-61.2</v>
      </c>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78" t="s">
        <v>324</v>
      </c>
      <c r="C49" s="288"/>
      <c r="D49" s="291"/>
      <c r="E49" s="292"/>
      <c r="F49" s="293"/>
      <c r="G49" s="286"/>
      <c r="H49" s="235"/>
      <c r="I49" s="255"/>
      <c r="J49" s="206"/>
      <c r="K49" s="206"/>
      <c r="L49" s="206"/>
      <c r="M49" s="206"/>
      <c r="N49" s="206"/>
      <c r="O49" s="206"/>
      <c r="P49" s="206"/>
      <c r="Q49" s="206"/>
      <c r="R49" s="206"/>
      <c r="S49" s="206"/>
      <c r="T49" s="206"/>
      <c r="U49" s="206"/>
      <c r="V49" s="206"/>
      <c r="W49" s="206"/>
      <c r="X49" s="206"/>
      <c r="Y49" s="206"/>
      <c r="Z49" s="206"/>
      <c r="AA49" s="206"/>
      <c r="AB49" s="206"/>
      <c r="AC49" s="206">
        <v>0</v>
      </c>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78" t="s">
        <v>325</v>
      </c>
      <c r="C50" s="288"/>
      <c r="D50" s="291"/>
      <c r="E50" s="292"/>
      <c r="F50" s="293"/>
      <c r="G50" s="286"/>
      <c r="H50" s="235"/>
      <c r="I50" s="255"/>
      <c r="J50" s="206"/>
      <c r="K50" s="206"/>
      <c r="L50" s="206"/>
      <c r="M50" s="206"/>
      <c r="N50" s="206"/>
      <c r="O50" s="206"/>
      <c r="P50" s="206"/>
      <c r="Q50" s="206"/>
      <c r="R50" s="206"/>
      <c r="S50" s="206"/>
      <c r="T50" s="206"/>
      <c r="U50" s="206"/>
      <c r="V50" s="206"/>
      <c r="W50" s="206"/>
      <c r="X50" s="206"/>
      <c r="Y50" s="206"/>
      <c r="Z50" s="206"/>
      <c r="AA50" s="206"/>
      <c r="AB50" s="206"/>
      <c r="AC50" s="206">
        <v>1</v>
      </c>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2">
        <v>5</v>
      </c>
      <c r="B51" s="220" t="s">
        <v>326</v>
      </c>
      <c r="C51" s="242" t="s">
        <v>327</v>
      </c>
      <c r="D51" s="223" t="s">
        <v>251</v>
      </c>
      <c r="E51" s="227">
        <v>35.1</v>
      </c>
      <c r="F51" s="233"/>
      <c r="G51" s="234">
        <f>ROUND(E51*F51,2)</f>
        <v>0</v>
      </c>
      <c r="H51" s="235" t="s">
        <v>260</v>
      </c>
      <c r="I51" s="255" t="s">
        <v>192</v>
      </c>
      <c r="J51" s="206"/>
      <c r="K51" s="206"/>
      <c r="L51" s="206"/>
      <c r="M51" s="206"/>
      <c r="N51" s="206"/>
      <c r="O51" s="206"/>
      <c r="P51" s="206"/>
      <c r="Q51" s="206"/>
      <c r="R51" s="206"/>
      <c r="S51" s="206"/>
      <c r="T51" s="206"/>
      <c r="U51" s="206"/>
      <c r="V51" s="206"/>
      <c r="W51" s="206"/>
      <c r="X51" s="206"/>
      <c r="Y51" s="206"/>
      <c r="Z51" s="206"/>
      <c r="AA51" s="206"/>
      <c r="AB51" s="206"/>
      <c r="AC51" s="206"/>
      <c r="AD51" s="206"/>
      <c r="AE51" s="206" t="s">
        <v>261</v>
      </c>
      <c r="AF51" s="206"/>
      <c r="AG51" s="206"/>
      <c r="AH51" s="206"/>
      <c r="AI51" s="206"/>
      <c r="AJ51" s="206"/>
      <c r="AK51" s="206"/>
      <c r="AL51" s="206"/>
      <c r="AM51" s="206">
        <v>21</v>
      </c>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21"/>
      <c r="C52" s="244" t="s">
        <v>1082</v>
      </c>
      <c r="D52" s="225"/>
      <c r="E52" s="229"/>
      <c r="F52" s="234"/>
      <c r="G52" s="234"/>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21"/>
      <c r="C53" s="289" t="s">
        <v>346</v>
      </c>
      <c r="D53" s="280"/>
      <c r="E53" s="282"/>
      <c r="F53" s="234"/>
      <c r="G53" s="234"/>
      <c r="H53" s="235"/>
      <c r="I53" s="25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3"/>
      <c r="B54" s="221"/>
      <c r="C54" s="290" t="s">
        <v>1058</v>
      </c>
      <c r="D54" s="280"/>
      <c r="E54" s="282">
        <v>51</v>
      </c>
      <c r="F54" s="234"/>
      <c r="G54" s="234"/>
      <c r="H54" s="235"/>
      <c r="I54" s="25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89" t="s">
        <v>348</v>
      </c>
      <c r="D55" s="280"/>
      <c r="E55" s="282"/>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1083</v>
      </c>
      <c r="D56" s="225"/>
      <c r="E56" s="229">
        <v>91.8</v>
      </c>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1084</v>
      </c>
      <c r="D57" s="225"/>
      <c r="E57" s="229"/>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1085</v>
      </c>
      <c r="D58" s="225"/>
      <c r="E58" s="229">
        <v>4.5</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21"/>
      <c r="C59" s="244" t="s">
        <v>600</v>
      </c>
      <c r="D59" s="225"/>
      <c r="E59" s="229"/>
      <c r="F59" s="234"/>
      <c r="G59" s="234"/>
      <c r="H59" s="235"/>
      <c r="I59" s="255"/>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21"/>
      <c r="C60" s="244" t="s">
        <v>1086</v>
      </c>
      <c r="D60" s="225"/>
      <c r="E60" s="229"/>
      <c r="F60" s="234"/>
      <c r="G60" s="234"/>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21"/>
      <c r="C61" s="289" t="s">
        <v>346</v>
      </c>
      <c r="D61" s="280"/>
      <c r="E61" s="282"/>
      <c r="F61" s="234"/>
      <c r="G61" s="234"/>
      <c r="H61" s="235"/>
      <c r="I61" s="255"/>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3"/>
      <c r="B62" s="221"/>
      <c r="C62" s="290" t="s">
        <v>1058</v>
      </c>
      <c r="D62" s="280"/>
      <c r="E62" s="282">
        <v>51</v>
      </c>
      <c r="F62" s="234"/>
      <c r="G62" s="234"/>
      <c r="H62" s="235"/>
      <c r="I62" s="255"/>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89" t="s">
        <v>348</v>
      </c>
      <c r="D63" s="280"/>
      <c r="E63" s="282"/>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1089</v>
      </c>
      <c r="D64" s="225"/>
      <c r="E64" s="229">
        <v>-61.2</v>
      </c>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78" t="s">
        <v>330</v>
      </c>
      <c r="C65" s="288"/>
      <c r="D65" s="291"/>
      <c r="E65" s="292"/>
      <c r="F65" s="293"/>
      <c r="G65" s="286"/>
      <c r="H65" s="235"/>
      <c r="I65" s="255"/>
      <c r="J65" s="206"/>
      <c r="K65" s="206"/>
      <c r="L65" s="206"/>
      <c r="M65" s="206"/>
      <c r="N65" s="206"/>
      <c r="O65" s="206"/>
      <c r="P65" s="206"/>
      <c r="Q65" s="206"/>
      <c r="R65" s="206"/>
      <c r="S65" s="206"/>
      <c r="T65" s="206"/>
      <c r="U65" s="206"/>
      <c r="V65" s="206"/>
      <c r="W65" s="206"/>
      <c r="X65" s="206"/>
      <c r="Y65" s="206"/>
      <c r="Z65" s="206"/>
      <c r="AA65" s="206"/>
      <c r="AB65" s="206"/>
      <c r="AC65" s="206">
        <v>0</v>
      </c>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78" t="s">
        <v>331</v>
      </c>
      <c r="C66" s="288"/>
      <c r="D66" s="291"/>
      <c r="E66" s="292"/>
      <c r="F66" s="293"/>
      <c r="G66" s="286"/>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t="s">
        <v>255</v>
      </c>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78" t="s">
        <v>332</v>
      </c>
      <c r="C67" s="288"/>
      <c r="D67" s="291"/>
      <c r="E67" s="292"/>
      <c r="F67" s="293"/>
      <c r="G67" s="286"/>
      <c r="H67" s="235"/>
      <c r="I67" s="255"/>
      <c r="J67" s="206"/>
      <c r="K67" s="206"/>
      <c r="L67" s="206"/>
      <c r="M67" s="206"/>
      <c r="N67" s="206"/>
      <c r="O67" s="206"/>
      <c r="P67" s="206"/>
      <c r="Q67" s="206"/>
      <c r="R67" s="206"/>
      <c r="S67" s="206"/>
      <c r="T67" s="206"/>
      <c r="U67" s="206"/>
      <c r="V67" s="206"/>
      <c r="W67" s="206"/>
      <c r="X67" s="206"/>
      <c r="Y67" s="206"/>
      <c r="Z67" s="206"/>
      <c r="AA67" s="206"/>
      <c r="AB67" s="206"/>
      <c r="AC67" s="206">
        <v>1</v>
      </c>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2">
        <v>6</v>
      </c>
      <c r="B68" s="220" t="s">
        <v>333</v>
      </c>
      <c r="C68" s="242" t="s">
        <v>334</v>
      </c>
      <c r="D68" s="223" t="s">
        <v>251</v>
      </c>
      <c r="E68" s="227">
        <v>35.1</v>
      </c>
      <c r="F68" s="233"/>
      <c r="G68" s="234">
        <f>ROUND(E68*F68,2)</f>
        <v>0</v>
      </c>
      <c r="H68" s="235" t="s">
        <v>260</v>
      </c>
      <c r="I68" s="255" t="s">
        <v>192</v>
      </c>
      <c r="J68" s="206"/>
      <c r="K68" s="206"/>
      <c r="L68" s="206"/>
      <c r="M68" s="206"/>
      <c r="N68" s="206"/>
      <c r="O68" s="206"/>
      <c r="P68" s="206"/>
      <c r="Q68" s="206"/>
      <c r="R68" s="206"/>
      <c r="S68" s="206"/>
      <c r="T68" s="206"/>
      <c r="U68" s="206"/>
      <c r="V68" s="206"/>
      <c r="W68" s="206"/>
      <c r="X68" s="206"/>
      <c r="Y68" s="206"/>
      <c r="Z68" s="206"/>
      <c r="AA68" s="206"/>
      <c r="AB68" s="206"/>
      <c r="AC68" s="206"/>
      <c r="AD68" s="206"/>
      <c r="AE68" s="206" t="s">
        <v>261</v>
      </c>
      <c r="AF68" s="206"/>
      <c r="AG68" s="206"/>
      <c r="AH68" s="206"/>
      <c r="AI68" s="206"/>
      <c r="AJ68" s="206"/>
      <c r="AK68" s="206"/>
      <c r="AL68" s="206"/>
      <c r="AM68" s="206">
        <v>21</v>
      </c>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21"/>
      <c r="C69" s="244" t="s">
        <v>1082</v>
      </c>
      <c r="D69" s="225"/>
      <c r="E69" s="229"/>
      <c r="F69" s="234"/>
      <c r="G69" s="234"/>
      <c r="H69" s="235"/>
      <c r="I69" s="255"/>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21"/>
      <c r="C70" s="289" t="s">
        <v>346</v>
      </c>
      <c r="D70" s="280"/>
      <c r="E70" s="282"/>
      <c r="F70" s="234"/>
      <c r="G70" s="234"/>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21"/>
      <c r="C71" s="290" t="s">
        <v>1058</v>
      </c>
      <c r="D71" s="280"/>
      <c r="E71" s="282">
        <v>51</v>
      </c>
      <c r="F71" s="234"/>
      <c r="G71" s="234"/>
      <c r="H71" s="235"/>
      <c r="I71" s="255"/>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3"/>
      <c r="B72" s="221"/>
      <c r="C72" s="289" t="s">
        <v>348</v>
      </c>
      <c r="D72" s="280"/>
      <c r="E72" s="282"/>
      <c r="F72" s="234"/>
      <c r="G72" s="234"/>
      <c r="H72" s="235"/>
      <c r="I72" s="255"/>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1083</v>
      </c>
      <c r="D73" s="225"/>
      <c r="E73" s="229">
        <v>91.8</v>
      </c>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1084</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1085</v>
      </c>
      <c r="D75" s="225"/>
      <c r="E75" s="229">
        <v>4.5</v>
      </c>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600</v>
      </c>
      <c r="D76" s="225"/>
      <c r="E76" s="229"/>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21"/>
      <c r="C77" s="244" t="s">
        <v>1086</v>
      </c>
      <c r="D77" s="225"/>
      <c r="E77" s="229"/>
      <c r="F77" s="234"/>
      <c r="G77" s="234"/>
      <c r="H77" s="235"/>
      <c r="I77" s="255"/>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21"/>
      <c r="C78" s="289" t="s">
        <v>346</v>
      </c>
      <c r="D78" s="280"/>
      <c r="E78" s="282"/>
      <c r="F78" s="234"/>
      <c r="G78" s="234"/>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21"/>
      <c r="C79" s="290" t="s">
        <v>1058</v>
      </c>
      <c r="D79" s="280"/>
      <c r="E79" s="282">
        <v>51</v>
      </c>
      <c r="F79" s="234"/>
      <c r="G79" s="234"/>
      <c r="H79" s="235"/>
      <c r="I79" s="255"/>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3"/>
      <c r="B80" s="221"/>
      <c r="C80" s="289" t="s">
        <v>348</v>
      </c>
      <c r="D80" s="280"/>
      <c r="E80" s="282"/>
      <c r="F80" s="234"/>
      <c r="G80" s="234"/>
      <c r="H80" s="235"/>
      <c r="I80" s="255"/>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1089</v>
      </c>
      <c r="D81" s="225"/>
      <c r="E81" s="229">
        <v>-61.2</v>
      </c>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78" t="s">
        <v>602</v>
      </c>
      <c r="C82" s="288"/>
      <c r="D82" s="291"/>
      <c r="E82" s="292"/>
      <c r="F82" s="293"/>
      <c r="G82" s="286"/>
      <c r="H82" s="235"/>
      <c r="I82" s="255"/>
      <c r="J82" s="206"/>
      <c r="K82" s="206"/>
      <c r="L82" s="206"/>
      <c r="M82" s="206"/>
      <c r="N82" s="206"/>
      <c r="O82" s="206"/>
      <c r="P82" s="206"/>
      <c r="Q82" s="206"/>
      <c r="R82" s="206"/>
      <c r="S82" s="206"/>
      <c r="T82" s="206"/>
      <c r="U82" s="206"/>
      <c r="V82" s="206"/>
      <c r="W82" s="206"/>
      <c r="X82" s="206"/>
      <c r="Y82" s="206"/>
      <c r="Z82" s="206"/>
      <c r="AA82" s="206"/>
      <c r="AB82" s="206"/>
      <c r="AC82" s="206">
        <v>0</v>
      </c>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78" t="s">
        <v>603</v>
      </c>
      <c r="C83" s="288"/>
      <c r="D83" s="291"/>
      <c r="E83" s="292"/>
      <c r="F83" s="293"/>
      <c r="G83" s="286"/>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t="s">
        <v>255</v>
      </c>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2">
        <v>7</v>
      </c>
      <c r="B84" s="220" t="s">
        <v>604</v>
      </c>
      <c r="C84" s="242" t="s">
        <v>605</v>
      </c>
      <c r="D84" s="223" t="s">
        <v>251</v>
      </c>
      <c r="E84" s="227">
        <v>61.2</v>
      </c>
      <c r="F84" s="233"/>
      <c r="G84" s="234">
        <f>ROUND(E84*F84,2)</f>
        <v>0</v>
      </c>
      <c r="H84" s="235" t="s">
        <v>260</v>
      </c>
      <c r="I84" s="255" t="s">
        <v>192</v>
      </c>
      <c r="J84" s="206"/>
      <c r="K84" s="206"/>
      <c r="L84" s="206"/>
      <c r="M84" s="206"/>
      <c r="N84" s="206"/>
      <c r="O84" s="206"/>
      <c r="P84" s="206"/>
      <c r="Q84" s="206"/>
      <c r="R84" s="206"/>
      <c r="S84" s="206"/>
      <c r="T84" s="206"/>
      <c r="U84" s="206"/>
      <c r="V84" s="206"/>
      <c r="W84" s="206"/>
      <c r="X84" s="206"/>
      <c r="Y84" s="206"/>
      <c r="Z84" s="206"/>
      <c r="AA84" s="206"/>
      <c r="AB84" s="206"/>
      <c r="AC84" s="206"/>
      <c r="AD84" s="206"/>
      <c r="AE84" s="206" t="s">
        <v>261</v>
      </c>
      <c r="AF84" s="206"/>
      <c r="AG84" s="206"/>
      <c r="AH84" s="206"/>
      <c r="AI84" s="206"/>
      <c r="AJ84" s="206"/>
      <c r="AK84" s="206"/>
      <c r="AL84" s="206"/>
      <c r="AM84" s="206">
        <v>21</v>
      </c>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outlineLevel="1" x14ac:dyDescent="0.25">
      <c r="A85" s="253"/>
      <c r="B85" s="221"/>
      <c r="C85" s="244" t="s">
        <v>591</v>
      </c>
      <c r="D85" s="225"/>
      <c r="E85" s="229"/>
      <c r="F85" s="234"/>
      <c r="G85" s="234"/>
      <c r="H85" s="235"/>
      <c r="I85" s="255"/>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row>
    <row r="86" spans="1:60" outlineLevel="1" x14ac:dyDescent="0.25">
      <c r="A86" s="253"/>
      <c r="B86" s="221"/>
      <c r="C86" s="244" t="s">
        <v>1086</v>
      </c>
      <c r="D86" s="225"/>
      <c r="E86" s="229"/>
      <c r="F86" s="234"/>
      <c r="G86" s="234"/>
      <c r="H86" s="235"/>
      <c r="I86" s="255"/>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outlineLevel="1" x14ac:dyDescent="0.25">
      <c r="A87" s="253"/>
      <c r="B87" s="221"/>
      <c r="C87" s="289" t="s">
        <v>346</v>
      </c>
      <c r="D87" s="280"/>
      <c r="E87" s="282"/>
      <c r="F87" s="234"/>
      <c r="G87" s="234"/>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row>
    <row r="88" spans="1:60" outlineLevel="1" x14ac:dyDescent="0.25">
      <c r="A88" s="253"/>
      <c r="B88" s="221"/>
      <c r="C88" s="290" t="s">
        <v>1058</v>
      </c>
      <c r="D88" s="280"/>
      <c r="E88" s="282">
        <v>51</v>
      </c>
      <c r="F88" s="234"/>
      <c r="G88" s="234"/>
      <c r="H88" s="235"/>
      <c r="I88" s="255"/>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89" t="s">
        <v>348</v>
      </c>
      <c r="D89" s="280"/>
      <c r="E89" s="282"/>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1087</v>
      </c>
      <c r="D90" s="225"/>
      <c r="E90" s="229">
        <v>61.2</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78" t="s">
        <v>606</v>
      </c>
      <c r="C91" s="288"/>
      <c r="D91" s="291"/>
      <c r="E91" s="292"/>
      <c r="F91" s="293"/>
      <c r="G91" s="286"/>
      <c r="H91" s="235"/>
      <c r="I91" s="255"/>
      <c r="J91" s="206"/>
      <c r="K91" s="206"/>
      <c r="L91" s="206"/>
      <c r="M91" s="206"/>
      <c r="N91" s="206"/>
      <c r="O91" s="206"/>
      <c r="P91" s="206"/>
      <c r="Q91" s="206"/>
      <c r="R91" s="206"/>
      <c r="S91" s="206"/>
      <c r="T91" s="206"/>
      <c r="U91" s="206"/>
      <c r="V91" s="206"/>
      <c r="W91" s="206"/>
      <c r="X91" s="206"/>
      <c r="Y91" s="206"/>
      <c r="Z91" s="206"/>
      <c r="AA91" s="206"/>
      <c r="AB91" s="206"/>
      <c r="AC91" s="206">
        <v>0</v>
      </c>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ht="20.5" outlineLevel="1" x14ac:dyDescent="0.25">
      <c r="A92" s="253"/>
      <c r="B92" s="278" t="s">
        <v>607</v>
      </c>
      <c r="C92" s="288"/>
      <c r="D92" s="291"/>
      <c r="E92" s="292"/>
      <c r="F92" s="293"/>
      <c r="G92" s="286"/>
      <c r="H92" s="235"/>
      <c r="I92" s="255"/>
      <c r="J92" s="206"/>
      <c r="K92" s="206"/>
      <c r="L92" s="206"/>
      <c r="M92" s="206"/>
      <c r="N92" s="206"/>
      <c r="O92" s="206"/>
      <c r="P92" s="206"/>
      <c r="Q92" s="206"/>
      <c r="R92" s="206"/>
      <c r="S92" s="206"/>
      <c r="T92" s="206"/>
      <c r="U92" s="206"/>
      <c r="V92" s="206"/>
      <c r="W92" s="206"/>
      <c r="X92" s="206"/>
      <c r="Y92" s="206"/>
      <c r="Z92" s="206"/>
      <c r="AA92" s="206"/>
      <c r="AB92" s="206"/>
      <c r="AC92" s="206"/>
      <c r="AD92" s="206"/>
      <c r="AE92" s="206" t="s">
        <v>255</v>
      </c>
      <c r="AF92" s="206"/>
      <c r="AG92" s="206"/>
      <c r="AH92" s="206"/>
      <c r="AI92" s="206"/>
      <c r="AJ92" s="206"/>
      <c r="AK92" s="206"/>
      <c r="AL92" s="206"/>
      <c r="AM92" s="206"/>
      <c r="AN92" s="206"/>
      <c r="AO92" s="206"/>
      <c r="AP92" s="206"/>
      <c r="AQ92" s="206"/>
      <c r="AR92" s="206"/>
      <c r="AS92" s="206"/>
      <c r="AT92" s="206"/>
      <c r="AU92" s="206"/>
      <c r="AV92" s="206"/>
      <c r="AW92" s="206"/>
      <c r="AX92" s="206"/>
      <c r="AY92" s="206"/>
      <c r="AZ92" s="211" t="str">
        <f>B92</f>
        <v>sypaninou z vhodných hornin tř. 1 - 4 nebo materiálem připraveným podél výkopu ve vzdálenosti do 3 m od jeho kraje, pro jakoukoliv hloubku výkopu a jakoukoliv míru zhutnění,</v>
      </c>
      <c r="BA92" s="206"/>
      <c r="BB92" s="206"/>
      <c r="BC92" s="206"/>
      <c r="BD92" s="206"/>
      <c r="BE92" s="206"/>
      <c r="BF92" s="206"/>
      <c r="BG92" s="206"/>
      <c r="BH92" s="206"/>
    </row>
    <row r="93" spans="1:60" outlineLevel="1" x14ac:dyDescent="0.25">
      <c r="A93" s="252">
        <v>8</v>
      </c>
      <c r="B93" s="220" t="s">
        <v>608</v>
      </c>
      <c r="C93" s="242" t="s">
        <v>338</v>
      </c>
      <c r="D93" s="223" t="s">
        <v>251</v>
      </c>
      <c r="E93" s="227">
        <v>25.5</v>
      </c>
      <c r="F93" s="233"/>
      <c r="G93" s="234">
        <f>ROUND(E93*F93,2)</f>
        <v>0</v>
      </c>
      <c r="H93" s="235" t="s">
        <v>260</v>
      </c>
      <c r="I93" s="255" t="s">
        <v>192</v>
      </c>
      <c r="J93" s="206"/>
      <c r="K93" s="206"/>
      <c r="L93" s="206"/>
      <c r="M93" s="206"/>
      <c r="N93" s="206"/>
      <c r="O93" s="206"/>
      <c r="P93" s="206"/>
      <c r="Q93" s="206"/>
      <c r="R93" s="206"/>
      <c r="S93" s="206"/>
      <c r="T93" s="206"/>
      <c r="U93" s="206"/>
      <c r="V93" s="206"/>
      <c r="W93" s="206"/>
      <c r="X93" s="206"/>
      <c r="Y93" s="206"/>
      <c r="Z93" s="206"/>
      <c r="AA93" s="206"/>
      <c r="AB93" s="206"/>
      <c r="AC93" s="206"/>
      <c r="AD93" s="206"/>
      <c r="AE93" s="206" t="s">
        <v>261</v>
      </c>
      <c r="AF93" s="206"/>
      <c r="AG93" s="206"/>
      <c r="AH93" s="206"/>
      <c r="AI93" s="206"/>
      <c r="AJ93" s="206"/>
      <c r="AK93" s="206"/>
      <c r="AL93" s="206"/>
      <c r="AM93" s="206">
        <v>21</v>
      </c>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21"/>
      <c r="C94" s="244" t="s">
        <v>609</v>
      </c>
      <c r="D94" s="225"/>
      <c r="E94" s="229"/>
      <c r="F94" s="234"/>
      <c r="G94" s="234"/>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3"/>
      <c r="B95" s="221"/>
      <c r="C95" s="244" t="s">
        <v>592</v>
      </c>
      <c r="D95" s="225"/>
      <c r="E95" s="229"/>
      <c r="F95" s="234"/>
      <c r="G95" s="234"/>
      <c r="H95" s="235"/>
      <c r="I95" s="255"/>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89" t="s">
        <v>346</v>
      </c>
      <c r="D96" s="280"/>
      <c r="E96" s="282"/>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90" t="s">
        <v>1058</v>
      </c>
      <c r="D97" s="280"/>
      <c r="E97" s="282">
        <v>51</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89" t="s">
        <v>348</v>
      </c>
      <c r="D98" s="280"/>
      <c r="E98" s="282"/>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1090</v>
      </c>
      <c r="D99" s="225"/>
      <c r="E99" s="229">
        <v>25.5</v>
      </c>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2">
        <v>9</v>
      </c>
      <c r="B100" s="220" t="s">
        <v>613</v>
      </c>
      <c r="C100" s="242" t="s">
        <v>614</v>
      </c>
      <c r="D100" s="223" t="s">
        <v>344</v>
      </c>
      <c r="E100" s="227">
        <v>48.45</v>
      </c>
      <c r="F100" s="233"/>
      <c r="G100" s="234">
        <f>ROUND(E100*F100,2)</f>
        <v>0</v>
      </c>
      <c r="H100" s="235" t="s">
        <v>345</v>
      </c>
      <c r="I100" s="255" t="s">
        <v>192</v>
      </c>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t="s">
        <v>193</v>
      </c>
      <c r="AF100" s="206"/>
      <c r="AG100" s="206"/>
      <c r="AH100" s="206"/>
      <c r="AI100" s="206"/>
      <c r="AJ100" s="206"/>
      <c r="AK100" s="206"/>
      <c r="AL100" s="206"/>
      <c r="AM100" s="206">
        <v>21</v>
      </c>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609</v>
      </c>
      <c r="D101" s="225"/>
      <c r="E101" s="229"/>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592</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89" t="s">
        <v>346</v>
      </c>
      <c r="D103" s="280"/>
      <c r="E103" s="282"/>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90" t="s">
        <v>1058</v>
      </c>
      <c r="D104" s="280"/>
      <c r="E104" s="282">
        <v>51</v>
      </c>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89" t="s">
        <v>348</v>
      </c>
      <c r="D105" s="280"/>
      <c r="E105" s="282"/>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1091</v>
      </c>
      <c r="D106" s="225"/>
      <c r="E106" s="229">
        <v>48.45</v>
      </c>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2">
        <v>10</v>
      </c>
      <c r="B107" s="220" t="s">
        <v>618</v>
      </c>
      <c r="C107" s="242" t="s">
        <v>889</v>
      </c>
      <c r="D107" s="223" t="s">
        <v>444</v>
      </c>
      <c r="E107" s="227">
        <v>6</v>
      </c>
      <c r="F107" s="233"/>
      <c r="G107" s="234">
        <f>ROUND(E107*F107,2)</f>
        <v>0</v>
      </c>
      <c r="H107" s="235"/>
      <c r="I107" s="255" t="s">
        <v>209</v>
      </c>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t="s">
        <v>193</v>
      </c>
      <c r="AF107" s="206"/>
      <c r="AG107" s="206"/>
      <c r="AH107" s="206"/>
      <c r="AI107" s="206"/>
      <c r="AJ107" s="206"/>
      <c r="AK107" s="206"/>
      <c r="AL107" s="206"/>
      <c r="AM107" s="206">
        <v>21</v>
      </c>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1066</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621</v>
      </c>
      <c r="D109" s="225"/>
      <c r="E109" s="229">
        <v>6</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x14ac:dyDescent="0.25">
      <c r="A110" s="251" t="s">
        <v>187</v>
      </c>
      <c r="B110" s="219" t="s">
        <v>131</v>
      </c>
      <c r="C110" s="241" t="s">
        <v>132</v>
      </c>
      <c r="D110" s="222"/>
      <c r="E110" s="226"/>
      <c r="F110" s="238">
        <f>SUM(G111:G120)</f>
        <v>0</v>
      </c>
      <c r="G110" s="239"/>
      <c r="H110" s="232"/>
      <c r="I110" s="254"/>
      <c r="AE110" t="s">
        <v>188</v>
      </c>
    </row>
    <row r="111" spans="1:60" outlineLevel="1" x14ac:dyDescent="0.25">
      <c r="A111" s="253"/>
      <c r="B111" s="277" t="s">
        <v>367</v>
      </c>
      <c r="C111" s="287"/>
      <c r="D111" s="279"/>
      <c r="E111" s="281"/>
      <c r="F111" s="284"/>
      <c r="G111" s="285"/>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v>0</v>
      </c>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78" t="s">
        <v>368</v>
      </c>
      <c r="C112" s="288"/>
      <c r="D112" s="291"/>
      <c r="E112" s="292"/>
      <c r="F112" s="293"/>
      <c r="G112" s="286"/>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t="s">
        <v>255</v>
      </c>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2">
        <v>11</v>
      </c>
      <c r="B113" s="220" t="s">
        <v>622</v>
      </c>
      <c r="C113" s="242" t="s">
        <v>623</v>
      </c>
      <c r="D113" s="223" t="s">
        <v>354</v>
      </c>
      <c r="E113" s="227">
        <v>51</v>
      </c>
      <c r="F113" s="233"/>
      <c r="G113" s="234">
        <f>ROUND(E113*F113,2)</f>
        <v>0</v>
      </c>
      <c r="H113" s="235" t="s">
        <v>371</v>
      </c>
      <c r="I113" s="255" t="s">
        <v>192</v>
      </c>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t="s">
        <v>261</v>
      </c>
      <c r="AF113" s="206"/>
      <c r="AG113" s="206"/>
      <c r="AH113" s="206"/>
      <c r="AI113" s="206"/>
      <c r="AJ113" s="206"/>
      <c r="AK113" s="206"/>
      <c r="AL113" s="206"/>
      <c r="AM113" s="206">
        <v>21</v>
      </c>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624</v>
      </c>
      <c r="D114" s="225"/>
      <c r="E114" s="229"/>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3"/>
      <c r="B115" s="221"/>
      <c r="C115" s="244" t="s">
        <v>1067</v>
      </c>
      <c r="D115" s="225"/>
      <c r="E115" s="229">
        <v>51</v>
      </c>
      <c r="F115" s="234"/>
      <c r="G115" s="234"/>
      <c r="H115" s="235"/>
      <c r="I115" s="255"/>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78" t="s">
        <v>374</v>
      </c>
      <c r="C116" s="288"/>
      <c r="D116" s="291"/>
      <c r="E116" s="292"/>
      <c r="F116" s="293"/>
      <c r="G116" s="286"/>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v>0</v>
      </c>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78" t="s">
        <v>628</v>
      </c>
      <c r="C117" s="288"/>
      <c r="D117" s="291"/>
      <c r="E117" s="292"/>
      <c r="F117" s="293"/>
      <c r="G117" s="286"/>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t="s">
        <v>255</v>
      </c>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2">
        <v>12</v>
      </c>
      <c r="B118" s="220" t="s">
        <v>629</v>
      </c>
      <c r="C118" s="242" t="s">
        <v>630</v>
      </c>
      <c r="D118" s="223" t="s">
        <v>354</v>
      </c>
      <c r="E118" s="227">
        <v>51</v>
      </c>
      <c r="F118" s="233"/>
      <c r="G118" s="234">
        <f>ROUND(E118*F118,2)</f>
        <v>0</v>
      </c>
      <c r="H118" s="235" t="s">
        <v>377</v>
      </c>
      <c r="I118" s="255" t="s">
        <v>192</v>
      </c>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t="s">
        <v>261</v>
      </c>
      <c r="AF118" s="206"/>
      <c r="AG118" s="206"/>
      <c r="AH118" s="206"/>
      <c r="AI118" s="206"/>
      <c r="AJ118" s="206"/>
      <c r="AK118" s="206"/>
      <c r="AL118" s="206"/>
      <c r="AM118" s="206">
        <v>21</v>
      </c>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624</v>
      </c>
      <c r="D119" s="225"/>
      <c r="E119" s="229"/>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1067</v>
      </c>
      <c r="D120" s="225"/>
      <c r="E120" s="229">
        <v>51</v>
      </c>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x14ac:dyDescent="0.25">
      <c r="A121" s="251" t="s">
        <v>187</v>
      </c>
      <c r="B121" s="219" t="s">
        <v>137</v>
      </c>
      <c r="C121" s="241" t="s">
        <v>138</v>
      </c>
      <c r="D121" s="222"/>
      <c r="E121" s="226"/>
      <c r="F121" s="238">
        <f>SUM(G122:G131)</f>
        <v>0</v>
      </c>
      <c r="G121" s="239"/>
      <c r="H121" s="232"/>
      <c r="I121" s="254"/>
      <c r="AE121" t="s">
        <v>188</v>
      </c>
    </row>
    <row r="122" spans="1:60" outlineLevel="1" x14ac:dyDescent="0.25">
      <c r="A122" s="253"/>
      <c r="B122" s="277" t="s">
        <v>631</v>
      </c>
      <c r="C122" s="287"/>
      <c r="D122" s="279"/>
      <c r="E122" s="281"/>
      <c r="F122" s="284"/>
      <c r="G122" s="285"/>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v>0</v>
      </c>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78" t="s">
        <v>632</v>
      </c>
      <c r="C123" s="288"/>
      <c r="D123" s="291"/>
      <c r="E123" s="292"/>
      <c r="F123" s="293"/>
      <c r="G123" s="286"/>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t="s">
        <v>255</v>
      </c>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2">
        <v>13</v>
      </c>
      <c r="B124" s="220" t="s">
        <v>633</v>
      </c>
      <c r="C124" s="242" t="s">
        <v>634</v>
      </c>
      <c r="D124" s="223" t="s">
        <v>251</v>
      </c>
      <c r="E124" s="227">
        <v>5.6120000000000001</v>
      </c>
      <c r="F124" s="233"/>
      <c r="G124" s="234">
        <f>ROUND(E124*F124,2)</f>
        <v>0</v>
      </c>
      <c r="H124" s="235" t="s">
        <v>635</v>
      </c>
      <c r="I124" s="255" t="s">
        <v>192</v>
      </c>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t="s">
        <v>261</v>
      </c>
      <c r="AF124" s="206"/>
      <c r="AG124" s="206"/>
      <c r="AH124" s="206"/>
      <c r="AI124" s="206"/>
      <c r="AJ124" s="206"/>
      <c r="AK124" s="206"/>
      <c r="AL124" s="206"/>
      <c r="AM124" s="206">
        <v>21</v>
      </c>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21"/>
      <c r="C125" s="244" t="s">
        <v>1092</v>
      </c>
      <c r="D125" s="225"/>
      <c r="E125" s="229"/>
      <c r="F125" s="234"/>
      <c r="G125" s="234"/>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3"/>
      <c r="B126" s="221"/>
      <c r="C126" s="289" t="s">
        <v>346</v>
      </c>
      <c r="D126" s="280"/>
      <c r="E126" s="282"/>
      <c r="F126" s="234"/>
      <c r="G126" s="234"/>
      <c r="H126" s="235"/>
      <c r="I126" s="255"/>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90" t="s">
        <v>1058</v>
      </c>
      <c r="D127" s="280"/>
      <c r="E127" s="282">
        <v>51</v>
      </c>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89" t="s">
        <v>348</v>
      </c>
      <c r="D128" s="280"/>
      <c r="E128" s="282"/>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1093</v>
      </c>
      <c r="D129" s="225"/>
      <c r="E129" s="229">
        <v>5.0999999999999996</v>
      </c>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3"/>
      <c r="B130" s="221"/>
      <c r="C130" s="244" t="s">
        <v>1094</v>
      </c>
      <c r="D130" s="225"/>
      <c r="E130" s="229"/>
      <c r="F130" s="234"/>
      <c r="G130" s="234"/>
      <c r="H130" s="235"/>
      <c r="I130" s="255"/>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803</v>
      </c>
      <c r="D131" s="225"/>
      <c r="E131" s="229">
        <v>0.51</v>
      </c>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x14ac:dyDescent="0.25">
      <c r="A132" s="251" t="s">
        <v>187</v>
      </c>
      <c r="B132" s="219" t="s">
        <v>143</v>
      </c>
      <c r="C132" s="241" t="s">
        <v>144</v>
      </c>
      <c r="D132" s="222"/>
      <c r="E132" s="226"/>
      <c r="F132" s="238">
        <f>SUM(G133:G151)</f>
        <v>0</v>
      </c>
      <c r="G132" s="239"/>
      <c r="H132" s="232"/>
      <c r="I132" s="254"/>
      <c r="AE132" t="s">
        <v>188</v>
      </c>
    </row>
    <row r="133" spans="1:60" outlineLevel="1" x14ac:dyDescent="0.25">
      <c r="A133" s="253"/>
      <c r="B133" s="277" t="s">
        <v>644</v>
      </c>
      <c r="C133" s="287"/>
      <c r="D133" s="279"/>
      <c r="E133" s="281"/>
      <c r="F133" s="284"/>
      <c r="G133" s="285"/>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v>0</v>
      </c>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3"/>
      <c r="B134" s="278" t="s">
        <v>645</v>
      </c>
      <c r="C134" s="288"/>
      <c r="D134" s="291"/>
      <c r="E134" s="292"/>
      <c r="F134" s="293"/>
      <c r="G134" s="286"/>
      <c r="H134" s="235"/>
      <c r="I134" s="255"/>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255</v>
      </c>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2">
        <v>14</v>
      </c>
      <c r="B135" s="220" t="s">
        <v>646</v>
      </c>
      <c r="C135" s="242" t="s">
        <v>647</v>
      </c>
      <c r="D135" s="223" t="s">
        <v>444</v>
      </c>
      <c r="E135" s="227">
        <v>51</v>
      </c>
      <c r="F135" s="233"/>
      <c r="G135" s="234">
        <f>ROUND(E135*F135,2)</f>
        <v>0</v>
      </c>
      <c r="H135" s="235" t="s">
        <v>635</v>
      </c>
      <c r="I135" s="255" t="s">
        <v>192</v>
      </c>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t="s">
        <v>261</v>
      </c>
      <c r="AF135" s="206"/>
      <c r="AG135" s="206"/>
      <c r="AH135" s="206"/>
      <c r="AI135" s="206"/>
      <c r="AJ135" s="206"/>
      <c r="AK135" s="206"/>
      <c r="AL135" s="206"/>
      <c r="AM135" s="206">
        <v>21</v>
      </c>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592</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1074</v>
      </c>
      <c r="D137" s="225"/>
      <c r="E137" s="229">
        <v>51</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3"/>
      <c r="B138" s="278" t="s">
        <v>665</v>
      </c>
      <c r="C138" s="288"/>
      <c r="D138" s="291"/>
      <c r="E138" s="292"/>
      <c r="F138" s="293"/>
      <c r="G138" s="286"/>
      <c r="H138" s="235"/>
      <c r="I138" s="255"/>
      <c r="J138" s="206"/>
      <c r="K138" s="206"/>
      <c r="L138" s="206"/>
      <c r="M138" s="206"/>
      <c r="N138" s="206"/>
      <c r="O138" s="206"/>
      <c r="P138" s="206"/>
      <c r="Q138" s="206"/>
      <c r="R138" s="206"/>
      <c r="S138" s="206"/>
      <c r="T138" s="206"/>
      <c r="U138" s="206"/>
      <c r="V138" s="206"/>
      <c r="W138" s="206"/>
      <c r="X138" s="206"/>
      <c r="Y138" s="206"/>
      <c r="Z138" s="206"/>
      <c r="AA138" s="206"/>
      <c r="AB138" s="206"/>
      <c r="AC138" s="206">
        <v>0</v>
      </c>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ht="20.5" outlineLevel="1" x14ac:dyDescent="0.25">
      <c r="A139" s="253"/>
      <c r="B139" s="278" t="s">
        <v>666</v>
      </c>
      <c r="C139" s="288"/>
      <c r="D139" s="291"/>
      <c r="E139" s="292"/>
      <c r="F139" s="293"/>
      <c r="G139" s="286"/>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t="s">
        <v>255</v>
      </c>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11" t="str">
        <f>B139</f>
        <v>kanalizační, obložením dna betonem C 25/30 z cementu portlandského nebo struskoportlandského, podkladní prstenec z prostého betonu C -/7,5 pod poklop do výšky 10 cm, dodávka a osazení poklopu litinového kruhového včetně rámu.</v>
      </c>
      <c r="BA139" s="206"/>
      <c r="BB139" s="206"/>
      <c r="BC139" s="206"/>
      <c r="BD139" s="206"/>
      <c r="BE139" s="206"/>
      <c r="BF139" s="206"/>
      <c r="BG139" s="206"/>
      <c r="BH139" s="206"/>
    </row>
    <row r="140" spans="1:60" outlineLevel="1" x14ac:dyDescent="0.25">
      <c r="A140" s="253"/>
      <c r="B140" s="278" t="s">
        <v>667</v>
      </c>
      <c r="C140" s="288"/>
      <c r="D140" s="291"/>
      <c r="E140" s="292"/>
      <c r="F140" s="293"/>
      <c r="G140" s="286"/>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v>1</v>
      </c>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2">
        <v>15</v>
      </c>
      <c r="B141" s="220" t="s">
        <v>668</v>
      </c>
      <c r="C141" s="242" t="s">
        <v>669</v>
      </c>
      <c r="D141" s="223" t="s">
        <v>259</v>
      </c>
      <c r="E141" s="227">
        <v>1</v>
      </c>
      <c r="F141" s="233"/>
      <c r="G141" s="234">
        <f>ROUND(E141*F141,2)</f>
        <v>0</v>
      </c>
      <c r="H141" s="235" t="s">
        <v>377</v>
      </c>
      <c r="I141" s="255" t="s">
        <v>192</v>
      </c>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t="s">
        <v>261</v>
      </c>
      <c r="AF141" s="206"/>
      <c r="AG141" s="206"/>
      <c r="AH141" s="206"/>
      <c r="AI141" s="206"/>
      <c r="AJ141" s="206"/>
      <c r="AK141" s="206"/>
      <c r="AL141" s="206"/>
      <c r="AM141" s="206">
        <v>21</v>
      </c>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21"/>
      <c r="C142" s="244" t="s">
        <v>1095</v>
      </c>
      <c r="D142" s="225"/>
      <c r="E142" s="229"/>
      <c r="F142" s="234"/>
      <c r="G142" s="234"/>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21"/>
      <c r="C143" s="244" t="s">
        <v>671</v>
      </c>
      <c r="D143" s="225"/>
      <c r="E143" s="229"/>
      <c r="F143" s="234"/>
      <c r="G143" s="234"/>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3"/>
      <c r="B144" s="221"/>
      <c r="C144" s="244" t="s">
        <v>672</v>
      </c>
      <c r="D144" s="225"/>
      <c r="E144" s="229"/>
      <c r="F144" s="234"/>
      <c r="G144" s="234"/>
      <c r="H144" s="235"/>
      <c r="I144" s="255"/>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217</v>
      </c>
      <c r="D145" s="225"/>
      <c r="E145" s="229">
        <v>1</v>
      </c>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ht="19.95" outlineLevel="1" x14ac:dyDescent="0.25">
      <c r="A146" s="252">
        <v>16</v>
      </c>
      <c r="B146" s="220" t="s">
        <v>825</v>
      </c>
      <c r="C146" s="242" t="s">
        <v>826</v>
      </c>
      <c r="D146" s="223" t="s">
        <v>259</v>
      </c>
      <c r="E146" s="227">
        <v>1</v>
      </c>
      <c r="F146" s="233"/>
      <c r="G146" s="234">
        <f>ROUND(E146*F146,2)</f>
        <v>0</v>
      </c>
      <c r="H146" s="235" t="s">
        <v>345</v>
      </c>
      <c r="I146" s="255" t="s">
        <v>192</v>
      </c>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t="s">
        <v>193</v>
      </c>
      <c r="AF146" s="206"/>
      <c r="AG146" s="206"/>
      <c r="AH146" s="206"/>
      <c r="AI146" s="206"/>
      <c r="AJ146" s="206"/>
      <c r="AK146" s="206"/>
      <c r="AL146" s="206"/>
      <c r="AM146" s="206">
        <v>21</v>
      </c>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592</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217</v>
      </c>
      <c r="D148" s="225"/>
      <c r="E148" s="229">
        <v>1</v>
      </c>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ht="19.95" outlineLevel="1" x14ac:dyDescent="0.25">
      <c r="A149" s="252">
        <v>17</v>
      </c>
      <c r="B149" s="220" t="s">
        <v>681</v>
      </c>
      <c r="C149" s="242" t="s">
        <v>682</v>
      </c>
      <c r="D149" s="223" t="s">
        <v>259</v>
      </c>
      <c r="E149" s="227">
        <v>10</v>
      </c>
      <c r="F149" s="233"/>
      <c r="G149" s="234">
        <f>ROUND(E149*F149,2)</f>
        <v>0</v>
      </c>
      <c r="H149" s="235" t="s">
        <v>345</v>
      </c>
      <c r="I149" s="255" t="s">
        <v>192</v>
      </c>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t="s">
        <v>193</v>
      </c>
      <c r="AF149" s="206"/>
      <c r="AG149" s="206"/>
      <c r="AH149" s="206"/>
      <c r="AI149" s="206"/>
      <c r="AJ149" s="206"/>
      <c r="AK149" s="206"/>
      <c r="AL149" s="206"/>
      <c r="AM149" s="206">
        <v>21</v>
      </c>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592</v>
      </c>
      <c r="D150" s="225"/>
      <c r="E150" s="229"/>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1096</v>
      </c>
      <c r="D151" s="225"/>
      <c r="E151" s="229">
        <v>10</v>
      </c>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x14ac:dyDescent="0.25">
      <c r="A152" s="251" t="s">
        <v>187</v>
      </c>
      <c r="B152" s="219" t="s">
        <v>155</v>
      </c>
      <c r="C152" s="241" t="s">
        <v>156</v>
      </c>
      <c r="D152" s="222"/>
      <c r="E152" s="226"/>
      <c r="F152" s="238">
        <f>SUM(G153:G155)</f>
        <v>0</v>
      </c>
      <c r="G152" s="239"/>
      <c r="H152" s="232"/>
      <c r="I152" s="254"/>
      <c r="AE152" t="s">
        <v>188</v>
      </c>
    </row>
    <row r="153" spans="1:60" outlineLevel="1" x14ac:dyDescent="0.25">
      <c r="A153" s="253"/>
      <c r="B153" s="277" t="s">
        <v>710</v>
      </c>
      <c r="C153" s="287"/>
      <c r="D153" s="279"/>
      <c r="E153" s="281"/>
      <c r="F153" s="284"/>
      <c r="G153" s="285"/>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v>0</v>
      </c>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78" t="s">
        <v>711</v>
      </c>
      <c r="C154" s="288"/>
      <c r="D154" s="291"/>
      <c r="E154" s="292"/>
      <c r="F154" s="293"/>
      <c r="G154" s="286"/>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t="s">
        <v>255</v>
      </c>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ht="13.3" outlineLevel="1" thickBot="1" x14ac:dyDescent="0.3">
      <c r="A155" s="298">
        <v>18</v>
      </c>
      <c r="B155" s="299" t="s">
        <v>712</v>
      </c>
      <c r="C155" s="294" t="s">
        <v>713</v>
      </c>
      <c r="D155" s="295" t="s">
        <v>493</v>
      </c>
      <c r="E155" s="300">
        <v>55.124099999999999</v>
      </c>
      <c r="F155" s="297"/>
      <c r="G155" s="270">
        <f>ROUND(E155*F155,2)</f>
        <v>0</v>
      </c>
      <c r="H155" s="271" t="s">
        <v>635</v>
      </c>
      <c r="I155" s="272" t="s">
        <v>192</v>
      </c>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t="s">
        <v>261</v>
      </c>
      <c r="AF155" s="206"/>
      <c r="AG155" s="206"/>
      <c r="AH155" s="206"/>
      <c r="AI155" s="206"/>
      <c r="AJ155" s="206"/>
      <c r="AK155" s="206"/>
      <c r="AL155" s="206"/>
      <c r="AM155" s="206">
        <v>21</v>
      </c>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hidden="1" x14ac:dyDescent="0.25">
      <c r="A156" s="54"/>
      <c r="B156" s="61" t="s">
        <v>237</v>
      </c>
      <c r="C156" s="245" t="s">
        <v>237</v>
      </c>
      <c r="D156" s="209"/>
      <c r="E156" s="207"/>
      <c r="F156" s="207"/>
      <c r="G156" s="207"/>
      <c r="H156" s="207"/>
      <c r="I156" s="208"/>
    </row>
    <row r="157" spans="1:60" hidden="1" x14ac:dyDescent="0.25">
      <c r="A157" s="246"/>
      <c r="B157" s="247" t="s">
        <v>236</v>
      </c>
      <c r="C157" s="248"/>
      <c r="D157" s="249"/>
      <c r="E157" s="246"/>
      <c r="F157" s="246"/>
      <c r="G157" s="250">
        <f>F8+F110+F121+F132+F152</f>
        <v>0</v>
      </c>
      <c r="H157" s="46"/>
      <c r="I157" s="46"/>
      <c r="AN157">
        <v>15</v>
      </c>
      <c r="AO157">
        <v>21</v>
      </c>
    </row>
    <row r="158" spans="1:60" x14ac:dyDescent="0.25">
      <c r="A158" s="46"/>
      <c r="B158" s="240"/>
      <c r="C158" s="240"/>
      <c r="D158" s="185"/>
      <c r="E158" s="46"/>
      <c r="F158" s="46"/>
      <c r="G158" s="46"/>
      <c r="H158" s="46"/>
      <c r="I158" s="46"/>
      <c r="AN158">
        <f>SUMIF(AM8:AM157,AN157,G8:G157)</f>
        <v>0</v>
      </c>
      <c r="AO158">
        <f>SUMIF(AM8:AM157,AO157,G8:G157)</f>
        <v>0</v>
      </c>
    </row>
    <row r="159" spans="1:60" x14ac:dyDescent="0.25">
      <c r="D159" s="183"/>
    </row>
    <row r="160" spans="1:60"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SPHVtD+Ws4jNK4nhB77Tv28Cbik7LZwN9VkagHzeBrCwa2eCDFRngboF5/9BzF2WgC2C7mztmY0kjfqtIVIlbg==" saltValue="XWau6HQ/wPPxP8iLYI03gQ==" spinCount="100000" sheet="1"/>
  <mergeCells count="36">
    <mergeCell ref="B138:G138"/>
    <mergeCell ref="B139:G139"/>
    <mergeCell ref="B140:G140"/>
    <mergeCell ref="F152:G152"/>
    <mergeCell ref="B153:G153"/>
    <mergeCell ref="B154:G154"/>
    <mergeCell ref="F121:G121"/>
    <mergeCell ref="B122:G122"/>
    <mergeCell ref="B123:G123"/>
    <mergeCell ref="F132:G132"/>
    <mergeCell ref="B133:G133"/>
    <mergeCell ref="B134:G134"/>
    <mergeCell ref="B92:G92"/>
    <mergeCell ref="F110:G110"/>
    <mergeCell ref="B111:G111"/>
    <mergeCell ref="B112:G112"/>
    <mergeCell ref="B116:G116"/>
    <mergeCell ref="B117:G117"/>
    <mergeCell ref="B65:G65"/>
    <mergeCell ref="B66:G66"/>
    <mergeCell ref="B67:G67"/>
    <mergeCell ref="B82:G82"/>
    <mergeCell ref="B83:G83"/>
    <mergeCell ref="B91:G91"/>
    <mergeCell ref="B18:G18"/>
    <mergeCell ref="B19:G19"/>
    <mergeCell ref="B23:G23"/>
    <mergeCell ref="B24:G24"/>
    <mergeCell ref="B49:G49"/>
    <mergeCell ref="B50:G50"/>
    <mergeCell ref="A1:G1"/>
    <mergeCell ref="C7:G7"/>
    <mergeCell ref="F8:G8"/>
    <mergeCell ref="B9:G9"/>
    <mergeCell ref="B10:G10"/>
    <mergeCell ref="B17:G17"/>
  </mergeCells>
  <pageMargins left="0.59055118110236204" right="0.39370078740157499"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AZ146"/>
  <sheetViews>
    <sheetView showGridLines="0" tabSelected="1" topLeftCell="B1" zoomScaleNormal="100" zoomScaleSheetLayoutView="75" workbookViewId="0">
      <selection activeCell="B30" sqref="B30"/>
    </sheetView>
  </sheetViews>
  <sheetFormatPr defaultRowHeight="12.75" x14ac:dyDescent="0.25"/>
  <cols>
    <col min="1" max="1" width="0.59765625" hidden="1" customWidth="1"/>
    <col min="2" max="2" width="9.09765625" customWidth="1"/>
    <col min="4" max="4" width="13.3984375" customWidth="1"/>
    <col min="5" max="5" width="12.09765625" customWidth="1"/>
    <col min="6" max="6" width="11.3984375" customWidth="1"/>
    <col min="7" max="7" width="12.3984375" style="1" customWidth="1"/>
    <col min="8" max="8" width="13.59765625" customWidth="1"/>
    <col min="9" max="9" width="7" style="1" customWidth="1"/>
    <col min="10" max="10" width="12.59765625" style="48" customWidth="1"/>
    <col min="11" max="14" width="10.69921875" customWidth="1"/>
    <col min="15" max="15" width="10.69921875" hidden="1" customWidth="1"/>
    <col min="16" max="16" width="0" hidden="1" customWidth="1"/>
    <col min="52" max="52" width="95.296875" customWidth="1"/>
  </cols>
  <sheetData>
    <row r="1" spans="1:14" ht="12.05" customHeight="1" x14ac:dyDescent="0.25">
      <c r="A1">
        <v>-1</v>
      </c>
    </row>
    <row r="2" spans="1:14" ht="17.350000000000001" customHeight="1" x14ac:dyDescent="0.35">
      <c r="B2" s="2"/>
      <c r="D2" s="3"/>
      <c r="E2" s="27" t="s">
        <v>26</v>
      </c>
      <c r="F2" s="3"/>
      <c r="G2" s="4"/>
      <c r="H2" s="5"/>
      <c r="I2" s="6"/>
    </row>
    <row r="3" spans="1:14" ht="5.95" customHeight="1" x14ac:dyDescent="0.25">
      <c r="C3" s="7"/>
      <c r="D3" s="8" t="s">
        <v>0</v>
      </c>
    </row>
    <row r="4" spans="1:14" ht="4.5999999999999996" customHeight="1" x14ac:dyDescent="0.25"/>
    <row r="5" spans="1:14" ht="13.6" customHeight="1" x14ac:dyDescent="0.3">
      <c r="B5" s="44" t="s">
        <v>1</v>
      </c>
      <c r="D5" s="14" t="s">
        <v>41</v>
      </c>
      <c r="F5" s="10"/>
      <c r="G5" s="11"/>
      <c r="I5" s="11"/>
    </row>
    <row r="6" spans="1:14" ht="13.6" customHeight="1" x14ac:dyDescent="0.3">
      <c r="B6" s="10"/>
      <c r="C6" s="37"/>
      <c r="D6" s="103" t="s">
        <v>42</v>
      </c>
      <c r="F6" s="10"/>
      <c r="G6" s="11"/>
      <c r="H6" s="10"/>
      <c r="I6" s="11"/>
    </row>
    <row r="7" spans="1:14" ht="13.6" customHeight="1" x14ac:dyDescent="0.3">
      <c r="B7" s="10"/>
      <c r="C7" s="37"/>
      <c r="D7" s="9"/>
      <c r="F7" s="10"/>
      <c r="G7" s="11"/>
      <c r="H7" s="10"/>
      <c r="I7" s="45"/>
      <c r="J7" s="49"/>
      <c r="K7" s="46"/>
      <c r="L7" s="46"/>
      <c r="M7" s="46"/>
      <c r="N7" s="46"/>
    </row>
    <row r="8" spans="1:14" ht="13.6" customHeight="1" x14ac:dyDescent="0.3">
      <c r="B8" s="44"/>
      <c r="D8" s="47"/>
      <c r="E8" s="9"/>
      <c r="F8" s="10"/>
      <c r="G8" s="11"/>
      <c r="H8" s="10"/>
      <c r="I8" s="45"/>
      <c r="J8" s="49"/>
      <c r="K8" s="46"/>
      <c r="L8" s="46"/>
      <c r="M8" s="46"/>
      <c r="N8" s="46"/>
    </row>
    <row r="9" spans="1:14" ht="13.6" customHeight="1" x14ac:dyDescent="0.3">
      <c r="B9" s="38"/>
      <c r="C9" s="39"/>
      <c r="D9" s="40"/>
      <c r="E9" s="40"/>
      <c r="F9" s="41"/>
      <c r="G9" s="42"/>
      <c r="H9" s="41"/>
      <c r="I9" s="42"/>
      <c r="J9" s="50"/>
    </row>
    <row r="11" spans="1:14" x14ac:dyDescent="0.25">
      <c r="B11" s="44" t="s">
        <v>24</v>
      </c>
      <c r="D11" s="104" t="s">
        <v>43</v>
      </c>
      <c r="H11" s="13" t="s">
        <v>2</v>
      </c>
      <c r="I11" s="106" t="s">
        <v>51</v>
      </c>
      <c r="J11" s="51"/>
    </row>
    <row r="12" spans="1:14" x14ac:dyDescent="0.25">
      <c r="D12" s="104" t="s">
        <v>44</v>
      </c>
      <c r="H12" s="13" t="s">
        <v>3</v>
      </c>
      <c r="J12" s="51"/>
    </row>
    <row r="13" spans="1:14" ht="12.05" customHeight="1" x14ac:dyDescent="0.25">
      <c r="C13" s="105"/>
      <c r="D13" s="104"/>
      <c r="J13" s="52"/>
    </row>
    <row r="14" spans="1:14" ht="12.05" customHeight="1" x14ac:dyDescent="0.25">
      <c r="C14" s="13"/>
      <c r="D14" s="12"/>
      <c r="J14" s="52"/>
    </row>
    <row r="15" spans="1:14" ht="12.05" customHeight="1" x14ac:dyDescent="0.25">
      <c r="B15" s="44" t="s">
        <v>18</v>
      </c>
      <c r="D15" s="104" t="s">
        <v>45</v>
      </c>
      <c r="H15" s="13" t="s">
        <v>2</v>
      </c>
      <c r="I15" s="106" t="s">
        <v>49</v>
      </c>
      <c r="J15" s="52"/>
    </row>
    <row r="16" spans="1:14" ht="12.05" customHeight="1" x14ac:dyDescent="0.25">
      <c r="C16" s="13"/>
      <c r="D16" s="104" t="s">
        <v>46</v>
      </c>
      <c r="H16" s="13" t="s">
        <v>3</v>
      </c>
      <c r="I16" s="106" t="s">
        <v>50</v>
      </c>
      <c r="J16" s="52"/>
    </row>
    <row r="17" spans="1:52" ht="12.05" customHeight="1" x14ac:dyDescent="0.25">
      <c r="C17" s="105" t="s">
        <v>48</v>
      </c>
      <c r="D17" s="104" t="s">
        <v>47</v>
      </c>
      <c r="H17" s="13"/>
      <c r="J17" s="52"/>
    </row>
    <row r="18" spans="1:52" ht="12.05" customHeight="1" x14ac:dyDescent="0.25">
      <c r="J18" s="52"/>
    </row>
    <row r="19" spans="1:52" ht="18" customHeight="1" x14ac:dyDescent="0.35">
      <c r="B19" s="9" t="s">
        <v>19</v>
      </c>
      <c r="C19" s="43"/>
      <c r="D19" s="43"/>
      <c r="E19" s="43"/>
      <c r="F19" s="43"/>
      <c r="G19" s="43"/>
      <c r="H19" s="43"/>
      <c r="I19" s="43"/>
      <c r="J19" s="53"/>
    </row>
    <row r="21" spans="1:52" x14ac:dyDescent="0.25">
      <c r="A21" s="107"/>
      <c r="B21" s="108" t="s">
        <v>20</v>
      </c>
      <c r="C21" s="109"/>
      <c r="D21" s="109"/>
      <c r="E21" s="110"/>
      <c r="F21" s="111"/>
      <c r="G21" s="111"/>
      <c r="H21" s="118" t="s">
        <v>21</v>
      </c>
      <c r="I21" s="119" t="s">
        <v>22</v>
      </c>
      <c r="J21" s="120" t="s">
        <v>23</v>
      </c>
    </row>
    <row r="22" spans="1:52" x14ac:dyDescent="0.25">
      <c r="A22" s="115"/>
      <c r="B22" s="115" t="s">
        <v>52</v>
      </c>
      <c r="C22" s="116"/>
      <c r="D22" s="116"/>
      <c r="E22" s="116"/>
      <c r="F22" s="116"/>
      <c r="G22" s="117"/>
      <c r="H22" s="121"/>
      <c r="I22" s="122">
        <v>1</v>
      </c>
      <c r="J22" s="123"/>
    </row>
    <row r="23" spans="1:52" x14ac:dyDescent="0.25">
      <c r="A23" s="115"/>
      <c r="B23" s="115" t="s">
        <v>53</v>
      </c>
      <c r="C23" s="116" t="s">
        <v>54</v>
      </c>
      <c r="D23" s="116"/>
      <c r="E23" s="116"/>
      <c r="F23" s="116"/>
      <c r="G23" s="117"/>
      <c r="H23" s="121"/>
      <c r="I23" s="122">
        <v>1</v>
      </c>
      <c r="J23" s="123">
        <f>'Rekapitulace Objekt 00'!H19</f>
        <v>0</v>
      </c>
      <c r="O23" t="s">
        <v>1097</v>
      </c>
      <c r="P23" t="s">
        <v>1097</v>
      </c>
    </row>
    <row r="24" spans="1:52" x14ac:dyDescent="0.25">
      <c r="A24" s="115"/>
      <c r="B24" s="115" t="s">
        <v>55</v>
      </c>
      <c r="C24" s="116"/>
      <c r="D24" s="116"/>
      <c r="E24" s="116"/>
      <c r="F24" s="116"/>
      <c r="G24" s="117"/>
      <c r="H24" s="121"/>
      <c r="I24" s="122">
        <v>4</v>
      </c>
      <c r="J24" s="123"/>
    </row>
    <row r="25" spans="1:52" x14ac:dyDescent="0.25">
      <c r="A25" s="115"/>
      <c r="B25" s="115" t="s">
        <v>56</v>
      </c>
      <c r="C25" s="116" t="s">
        <v>57</v>
      </c>
      <c r="D25" s="116"/>
      <c r="E25" s="116"/>
      <c r="F25" s="116"/>
      <c r="G25" s="117"/>
      <c r="H25" s="121" t="s">
        <v>58</v>
      </c>
      <c r="I25" s="122">
        <v>1</v>
      </c>
      <c r="J25" s="123">
        <f>'Rekapitulace Objekt SO 01'!H22</f>
        <v>0</v>
      </c>
      <c r="O25" t="s">
        <v>1097</v>
      </c>
      <c r="P25" t="s">
        <v>1097</v>
      </c>
    </row>
    <row r="26" spans="1:52" x14ac:dyDescent="0.25">
      <c r="A26" s="115"/>
      <c r="B26" s="115" t="s">
        <v>59</v>
      </c>
      <c r="C26" s="116" t="s">
        <v>60</v>
      </c>
      <c r="D26" s="116"/>
      <c r="E26" s="116"/>
      <c r="F26" s="116"/>
      <c r="G26" s="117"/>
      <c r="H26" s="121" t="s">
        <v>61</v>
      </c>
      <c r="I26" s="122">
        <v>2</v>
      </c>
      <c r="J26" s="123">
        <f>'Rekapitulace Objekt SO 02'!H23</f>
        <v>0</v>
      </c>
      <c r="O26" t="s">
        <v>1097</v>
      </c>
      <c r="P26" t="s">
        <v>1097</v>
      </c>
    </row>
    <row r="27" spans="1:52" x14ac:dyDescent="0.25">
      <c r="A27" s="115"/>
      <c r="B27" s="115" t="s">
        <v>62</v>
      </c>
      <c r="C27" s="116" t="s">
        <v>63</v>
      </c>
      <c r="D27" s="116"/>
      <c r="E27" s="116"/>
      <c r="F27" s="116"/>
      <c r="G27" s="117"/>
      <c r="H27" s="121" t="s">
        <v>64</v>
      </c>
      <c r="I27" s="122">
        <v>1</v>
      </c>
      <c r="J27" s="123">
        <f>'Rekapitulace Objekt SO 03'!H22</f>
        <v>0</v>
      </c>
      <c r="O27" t="s">
        <v>1097</v>
      </c>
      <c r="P27" t="s">
        <v>1097</v>
      </c>
    </row>
    <row r="28" spans="1:52" x14ac:dyDescent="0.25">
      <c r="A28" s="115"/>
      <c r="B28" s="115" t="s">
        <v>65</v>
      </c>
      <c r="C28" s="116" t="s">
        <v>66</v>
      </c>
      <c r="D28" s="116"/>
      <c r="E28" s="116"/>
      <c r="F28" s="116"/>
      <c r="G28" s="117"/>
      <c r="H28" s="121" t="s">
        <v>67</v>
      </c>
      <c r="I28" s="122">
        <v>2</v>
      </c>
      <c r="J28" s="123">
        <f>'Rekapitulace Objekt SO 04'!H24</f>
        <v>0</v>
      </c>
      <c r="O28" t="s">
        <v>1097</v>
      </c>
      <c r="P28" t="s">
        <v>1097</v>
      </c>
    </row>
    <row r="29" spans="1:52" ht="25.5" customHeight="1" x14ac:dyDescent="0.3">
      <c r="A29" s="125"/>
      <c r="B29" s="126" t="s">
        <v>1098</v>
      </c>
      <c r="C29" s="127"/>
      <c r="D29" s="127"/>
      <c r="E29" s="127"/>
      <c r="F29" s="128"/>
      <c r="G29" s="129"/>
      <c r="H29" s="130"/>
      <c r="I29" s="131"/>
      <c r="J29" s="124">
        <f>SUM(J22:J28)</f>
        <v>0</v>
      </c>
    </row>
    <row r="31" spans="1:52" x14ac:dyDescent="0.25">
      <c r="B31" s="133" t="s">
        <v>68</v>
      </c>
      <c r="C31" s="133"/>
      <c r="D31" s="133"/>
      <c r="E31" s="133"/>
      <c r="F31" s="133"/>
      <c r="G31" s="133"/>
      <c r="H31" s="133"/>
      <c r="I31" s="133"/>
      <c r="J31" s="133"/>
      <c r="AZ31" s="132" t="str">
        <f>B31</f>
        <v>1. PODMÍNKY PRO ZPRACOVÁNÍ NABÍDKOVÉ CENY</v>
      </c>
    </row>
    <row r="33" spans="2:52" x14ac:dyDescent="0.25">
      <c r="B33" s="133" t="s">
        <v>69</v>
      </c>
      <c r="C33" s="133"/>
      <c r="D33" s="133"/>
      <c r="E33" s="133"/>
      <c r="F33" s="133"/>
      <c r="G33" s="133"/>
      <c r="H33" s="133"/>
      <c r="I33" s="133"/>
      <c r="J33" s="133"/>
      <c r="AZ33" s="132" t="str">
        <f>B33</f>
        <v xml:space="preserve">        Preambule</v>
      </c>
    </row>
    <row r="35" spans="2:52" ht="50.95" x14ac:dyDescent="0.25">
      <c r="B35" s="133" t="s">
        <v>70</v>
      </c>
      <c r="C35" s="133"/>
      <c r="D35" s="133"/>
      <c r="E35" s="133"/>
      <c r="F35" s="133"/>
      <c r="G35" s="133"/>
      <c r="H35" s="133"/>
      <c r="I35" s="133"/>
      <c r="J35" s="133"/>
      <c r="AZ35" s="132" t="str">
        <f>B35</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36" spans="2:52" ht="50.95" x14ac:dyDescent="0.25">
      <c r="B36" s="133" t="s">
        <v>71</v>
      </c>
      <c r="C36" s="133"/>
      <c r="D36" s="133"/>
      <c r="E36" s="133"/>
      <c r="F36" s="133"/>
      <c r="G36" s="133"/>
      <c r="H36" s="133"/>
      <c r="I36" s="133"/>
      <c r="J36" s="133"/>
      <c r="AZ36" s="132" t="str">
        <f>B36</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38" spans="2:52" x14ac:dyDescent="0.25">
      <c r="B38" s="133" t="s">
        <v>72</v>
      </c>
      <c r="C38" s="133"/>
      <c r="D38" s="133"/>
      <c r="E38" s="133"/>
      <c r="F38" s="133"/>
      <c r="G38" s="133"/>
      <c r="H38" s="133"/>
      <c r="I38" s="133"/>
      <c r="J38" s="133"/>
      <c r="AZ38" s="132" t="str">
        <f>B38</f>
        <v xml:space="preserve">        Vymezení některých pojmů</v>
      </c>
    </row>
    <row r="41" spans="2:52" x14ac:dyDescent="0.25">
      <c r="B41" s="133" t="s">
        <v>73</v>
      </c>
      <c r="C41" s="133"/>
      <c r="D41" s="133"/>
      <c r="E41" s="133"/>
      <c r="F41" s="133"/>
      <c r="G41" s="133"/>
      <c r="H41" s="133"/>
      <c r="I41" s="133"/>
      <c r="J41" s="133"/>
      <c r="AZ41" s="132" t="str">
        <f>B41</f>
        <v>Pro účely zpracování nabídkové ceny se jsou použity některé pojmy, pod kterými se rozumí:</v>
      </c>
    </row>
    <row r="42" spans="2:52" ht="38.25" x14ac:dyDescent="0.25">
      <c r="B42" s="133" t="s">
        <v>74</v>
      </c>
      <c r="C42" s="133"/>
      <c r="D42" s="133"/>
      <c r="E42" s="133"/>
      <c r="F42" s="133"/>
      <c r="G42" s="133"/>
      <c r="H42" s="133"/>
      <c r="I42" s="133"/>
      <c r="J42" s="133"/>
      <c r="AZ42" s="132" t="str">
        <f>B42</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43" spans="2:52" ht="38.25" x14ac:dyDescent="0.25">
      <c r="B43" s="133" t="s">
        <v>75</v>
      </c>
      <c r="C43" s="133"/>
      <c r="D43" s="133"/>
      <c r="E43" s="133"/>
      <c r="F43" s="133"/>
      <c r="G43" s="133"/>
      <c r="H43" s="133"/>
      <c r="I43" s="133"/>
      <c r="J43" s="133"/>
      <c r="AZ43" s="132" t="str">
        <f>B43</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44" spans="2:52" ht="50.95" x14ac:dyDescent="0.25">
      <c r="B44" s="133" t="s">
        <v>76</v>
      </c>
      <c r="C44" s="133"/>
      <c r="D44" s="133"/>
      <c r="E44" s="133"/>
      <c r="F44" s="133"/>
      <c r="G44" s="133"/>
      <c r="H44" s="133"/>
      <c r="I44" s="133"/>
      <c r="J44" s="133"/>
      <c r="AZ44" s="132" t="str">
        <f>B44</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45" spans="2:52" ht="63.7" x14ac:dyDescent="0.25">
      <c r="B45" s="133" t="s">
        <v>77</v>
      </c>
      <c r="C45" s="133"/>
      <c r="D45" s="133"/>
      <c r="E45" s="133"/>
      <c r="F45" s="133"/>
      <c r="G45" s="133"/>
      <c r="H45" s="133"/>
      <c r="I45" s="133"/>
      <c r="J45" s="133"/>
      <c r="AZ45" s="132" t="str">
        <f>B45</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46" spans="2:52" ht="50.95" x14ac:dyDescent="0.25">
      <c r="B46" s="133" t="s">
        <v>78</v>
      </c>
      <c r="C46" s="133"/>
      <c r="D46" s="133"/>
      <c r="E46" s="133"/>
      <c r="F46" s="133"/>
      <c r="G46" s="133"/>
      <c r="H46" s="133"/>
      <c r="I46" s="133"/>
      <c r="J46" s="133"/>
      <c r="AZ46" s="132" t="str">
        <f>B46</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48" spans="2:52" x14ac:dyDescent="0.25">
      <c r="B48" s="133" t="s">
        <v>79</v>
      </c>
      <c r="C48" s="133"/>
      <c r="D48" s="133"/>
      <c r="E48" s="133"/>
      <c r="F48" s="133"/>
      <c r="G48" s="133"/>
      <c r="H48" s="133"/>
      <c r="I48" s="133"/>
      <c r="J48" s="133"/>
      <c r="AZ48" s="132" t="str">
        <f>B48</f>
        <v xml:space="preserve">        Cenová soustava</v>
      </c>
    </row>
    <row r="50" spans="2:52" x14ac:dyDescent="0.25">
      <c r="B50" s="133" t="s">
        <v>80</v>
      </c>
      <c r="C50" s="133"/>
      <c r="D50" s="133"/>
      <c r="E50" s="133"/>
      <c r="F50" s="133"/>
      <c r="G50" s="133"/>
      <c r="H50" s="133"/>
      <c r="I50" s="133"/>
      <c r="J50" s="133"/>
      <c r="AZ50" s="132" t="str">
        <f>B50</f>
        <v xml:space="preserve">        Použitá cenová soustava</v>
      </c>
    </row>
    <row r="51" spans="2:52" ht="38.25" x14ac:dyDescent="0.25">
      <c r="B51" s="133" t="s">
        <v>81</v>
      </c>
      <c r="C51" s="133"/>
      <c r="D51" s="133"/>
      <c r="E51" s="133"/>
      <c r="F51" s="133"/>
      <c r="G51" s="133"/>
      <c r="H51" s="133"/>
      <c r="I51" s="133"/>
      <c r="J51" s="133"/>
      <c r="AZ51" s="132" t="str">
        <f>B51</f>
        <v>Soupisy stavebních prací, dodávek a služeb jsou zpracovány s použitím cenové soustavy zpracované společností RTS, a.s.. Položky z cenové soustavy mají uveden odkaz na cenovou soustavu včetně označení příslušného ceníku.</v>
      </c>
    </row>
    <row r="53" spans="2:52" x14ac:dyDescent="0.25">
      <c r="B53" s="133" t="s">
        <v>82</v>
      </c>
      <c r="C53" s="133"/>
      <c r="D53" s="133"/>
      <c r="E53" s="133"/>
      <c r="F53" s="133"/>
      <c r="G53" s="133"/>
      <c r="H53" s="133"/>
      <c r="I53" s="133"/>
      <c r="J53" s="133"/>
      <c r="AZ53" s="132" t="str">
        <f>B53</f>
        <v xml:space="preserve">        Technické podmínky</v>
      </c>
    </row>
    <row r="54" spans="2:52" ht="38.25" x14ac:dyDescent="0.25">
      <c r="B54" s="133" t="s">
        <v>83</v>
      </c>
      <c r="C54" s="133"/>
      <c r="D54" s="133"/>
      <c r="E54" s="133"/>
      <c r="F54" s="133"/>
      <c r="G54" s="133"/>
      <c r="H54" s="133"/>
      <c r="I54" s="133"/>
      <c r="J54" s="133"/>
      <c r="AZ54" s="132" t="str">
        <f>B54</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56" spans="2:52" x14ac:dyDescent="0.25">
      <c r="B56" s="133" t="s">
        <v>84</v>
      </c>
      <c r="C56" s="133"/>
      <c r="D56" s="133"/>
      <c r="E56" s="133"/>
      <c r="F56" s="133"/>
      <c r="G56" s="133"/>
      <c r="H56" s="133"/>
      <c r="I56" s="133"/>
      <c r="J56" s="133"/>
      <c r="AZ56" s="132" t="str">
        <f>B56</f>
        <v>Individuální položky</v>
      </c>
    </row>
    <row r="57" spans="2:52" ht="38.25" x14ac:dyDescent="0.25">
      <c r="B57" s="133" t="s">
        <v>85</v>
      </c>
      <c r="C57" s="133"/>
      <c r="D57" s="133"/>
      <c r="E57" s="133"/>
      <c r="F57" s="133"/>
      <c r="G57" s="133"/>
      <c r="H57" s="133"/>
      <c r="I57" s="133"/>
      <c r="J57" s="133"/>
      <c r="AZ57" s="132" t="str">
        <f>B57</f>
        <v>Položky soupisu prací, které cenová soustava neobsahuje, jsou označeny popisem „vlastní“. Pro tyto položky jsou cenové a technické podmínky definovány jejich popisem, případně odkazem na konkrétní část příslušné dokumentace.</v>
      </c>
    </row>
    <row r="59" spans="2:52" x14ac:dyDescent="0.25">
      <c r="B59" s="133" t="s">
        <v>86</v>
      </c>
      <c r="C59" s="133"/>
      <c r="D59" s="133"/>
      <c r="E59" s="133"/>
      <c r="F59" s="133"/>
      <c r="G59" s="133"/>
      <c r="H59" s="133"/>
      <c r="I59" s="133"/>
      <c r="J59" s="133"/>
      <c r="AZ59" s="132" t="str">
        <f>B59</f>
        <v xml:space="preserve">        Závaznost a změna soupisu</v>
      </c>
    </row>
    <row r="61" spans="2:52" x14ac:dyDescent="0.25">
      <c r="B61" s="133" t="s">
        <v>87</v>
      </c>
      <c r="C61" s="133"/>
      <c r="D61" s="133"/>
      <c r="E61" s="133"/>
      <c r="F61" s="133"/>
      <c r="G61" s="133"/>
      <c r="H61" s="133"/>
      <c r="I61" s="133"/>
      <c r="J61" s="133"/>
      <c r="AZ61" s="132" t="str">
        <f>B61</f>
        <v xml:space="preserve">        Závaznost soupisu</v>
      </c>
    </row>
    <row r="62" spans="2:52" ht="38.25" x14ac:dyDescent="0.25">
      <c r="B62" s="133" t="s">
        <v>88</v>
      </c>
      <c r="C62" s="133"/>
      <c r="D62" s="133"/>
      <c r="E62" s="133"/>
      <c r="F62" s="133"/>
      <c r="G62" s="133"/>
      <c r="H62" s="133"/>
      <c r="I62" s="133"/>
      <c r="J62" s="133"/>
      <c r="AZ62" s="132" t="str">
        <f>B62</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64" spans="2:52" x14ac:dyDescent="0.25">
      <c r="B64" s="133" t="s">
        <v>89</v>
      </c>
      <c r="C64" s="133"/>
      <c r="D64" s="133"/>
      <c r="E64" s="133"/>
      <c r="F64" s="133"/>
      <c r="G64" s="133"/>
      <c r="H64" s="133"/>
      <c r="I64" s="133"/>
      <c r="J64" s="133"/>
      <c r="AZ64" s="132" t="str">
        <f>B64</f>
        <v xml:space="preserve">        Zvláštní podmínky pro stanovení nabídkové ceny</v>
      </c>
    </row>
    <row r="66" spans="2:52" x14ac:dyDescent="0.25">
      <c r="B66" s="133" t="s">
        <v>90</v>
      </c>
      <c r="C66" s="133"/>
      <c r="D66" s="133"/>
      <c r="E66" s="133"/>
      <c r="F66" s="133"/>
      <c r="G66" s="133"/>
      <c r="H66" s="133"/>
      <c r="I66" s="133"/>
      <c r="J66" s="133"/>
      <c r="AZ66" s="132" t="str">
        <f>B66</f>
        <v xml:space="preserve">        Přeprava vybouraných hmot, suti a vytěžené zeminy</v>
      </c>
    </row>
    <row r="67" spans="2:52" ht="76.45" x14ac:dyDescent="0.25">
      <c r="B67" s="133" t="s">
        <v>91</v>
      </c>
      <c r="C67" s="133"/>
      <c r="D67" s="133"/>
      <c r="E67" s="133"/>
      <c r="F67" s="133"/>
      <c r="G67" s="133"/>
      <c r="H67" s="133"/>
      <c r="I67" s="133"/>
      <c r="J67" s="133"/>
      <c r="AZ67" s="132" t="str">
        <f>B67</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69" spans="2:52" x14ac:dyDescent="0.25">
      <c r="B69" s="133" t="s">
        <v>92</v>
      </c>
      <c r="C69" s="133"/>
      <c r="D69" s="133"/>
      <c r="E69" s="133"/>
      <c r="F69" s="133"/>
      <c r="G69" s="133"/>
      <c r="H69" s="133"/>
      <c r="I69" s="133"/>
      <c r="J69" s="133"/>
      <c r="AZ69" s="132" t="str">
        <f>B69</f>
        <v xml:space="preserve">        Vnitrostaveništní přesun stavebního materiálu</v>
      </c>
    </row>
    <row r="70" spans="2:52" ht="50.95" x14ac:dyDescent="0.25">
      <c r="B70" s="133" t="s">
        <v>93</v>
      </c>
      <c r="C70" s="133"/>
      <c r="D70" s="133"/>
      <c r="E70" s="133"/>
      <c r="F70" s="133"/>
      <c r="G70" s="133"/>
      <c r="H70" s="133"/>
      <c r="I70" s="133"/>
      <c r="J70" s="133"/>
      <c r="AZ70" s="132" t="str">
        <f>B70</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71" spans="2:52" ht="50.95" x14ac:dyDescent="0.25">
      <c r="B71" s="133" t="s">
        <v>94</v>
      </c>
      <c r="C71" s="133"/>
      <c r="D71" s="133"/>
      <c r="E71" s="133"/>
      <c r="F71" s="133"/>
      <c r="G71" s="133"/>
      <c r="H71" s="133"/>
      <c r="I71" s="133"/>
      <c r="J71" s="133"/>
      <c r="AZ71" s="132" t="str">
        <f>B71</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73" spans="2:52" x14ac:dyDescent="0.25">
      <c r="B73" s="133" t="s">
        <v>95</v>
      </c>
      <c r="C73" s="133"/>
      <c r="D73" s="133"/>
      <c r="E73" s="133"/>
      <c r="F73" s="133"/>
      <c r="G73" s="133"/>
      <c r="H73" s="133"/>
      <c r="I73" s="133"/>
      <c r="J73" s="133"/>
      <c r="AZ73" s="132" t="str">
        <f>B73</f>
        <v xml:space="preserve">        Příplatky za ztížené podmínky prací</v>
      </c>
    </row>
    <row r="74" spans="2:52" ht="25.5" x14ac:dyDescent="0.25">
      <c r="B74" s="133" t="s">
        <v>96</v>
      </c>
      <c r="C74" s="133"/>
      <c r="D74" s="133"/>
      <c r="E74" s="133"/>
      <c r="F74" s="133"/>
      <c r="G74" s="133"/>
      <c r="H74" s="133"/>
      <c r="I74" s="133"/>
      <c r="J74" s="133"/>
      <c r="AZ74" s="132" t="str">
        <f>B74</f>
        <v>Pokud soupis položku příplatku za ztížené podmínky obsahuje, je dodavatel povinen ji ocenit bez ohledu na to, že tento příplatek dodavatel standardně neuplatňuje.</v>
      </c>
    </row>
    <row r="76" spans="2:52" x14ac:dyDescent="0.25">
      <c r="B76" s="133" t="s">
        <v>97</v>
      </c>
      <c r="C76" s="133"/>
      <c r="D76" s="133"/>
      <c r="E76" s="133"/>
      <c r="F76" s="133"/>
      <c r="G76" s="133"/>
      <c r="H76" s="133"/>
      <c r="I76" s="133"/>
      <c r="J76" s="133"/>
      <c r="AZ76" s="132" t="str">
        <f>B76</f>
        <v xml:space="preserve">        Vedlejší a ostatní náklady</v>
      </c>
    </row>
    <row r="77" spans="2:52" ht="25.5" x14ac:dyDescent="0.25">
      <c r="B77" s="133" t="s">
        <v>98</v>
      </c>
      <c r="C77" s="133"/>
      <c r="D77" s="133"/>
      <c r="E77" s="133"/>
      <c r="F77" s="133"/>
      <c r="G77" s="133"/>
      <c r="H77" s="133"/>
      <c r="I77" s="133"/>
      <c r="J77" s="133"/>
      <c r="AZ77" s="132" t="str">
        <f>B77</f>
        <v>Tyto náklady jsou popsány v samostatném soupisu stavebních prací, dodávek a služeb s tím, že dodavatel je povinen v rámci těchto nákladů ocenit všechny definované náklady souhrnně pro celou stavbu.</v>
      </c>
    </row>
    <row r="81" spans="2:52" x14ac:dyDescent="0.25">
      <c r="B81" s="133" t="s">
        <v>99</v>
      </c>
      <c r="C81" s="133"/>
      <c r="D81" s="133"/>
      <c r="E81" s="133"/>
      <c r="F81" s="133"/>
      <c r="G81" s="133"/>
      <c r="H81" s="133"/>
      <c r="I81" s="133"/>
      <c r="J81" s="133"/>
      <c r="AZ81" s="132" t="str">
        <f>B81</f>
        <v>2. SPECIFICKÉ PODMÍNKY PRO ZPRACOVÁNÍ NABÍDKOVÉ CENY</v>
      </c>
    </row>
    <row r="83" spans="2:52" ht="50.95" x14ac:dyDescent="0.25">
      <c r="B83" s="133" t="s">
        <v>100</v>
      </c>
      <c r="C83" s="133"/>
      <c r="D83" s="133"/>
      <c r="E83" s="133"/>
      <c r="F83" s="133"/>
      <c r="G83" s="133"/>
      <c r="H83" s="133"/>
      <c r="I83" s="133"/>
      <c r="J83" s="133"/>
      <c r="AZ83" s="132" t="str">
        <f>B83</f>
        <v>Výkaz výměr / rozpočet slouží jako podklad pro výběrové řízení. Rozpočet je sestaven na základě katalogu stavebních prací RTS. Výkaz výměr / rozpočet neslouží ke stanovení skutečné ceny díla. Předpokládá se, že oslovené realizační firmy provedou vlastní ověření výkazu výměr a případně vlastní zaměření předmětných konstrukcí, na základě kterého stanoví skutečnou cenu díla.</v>
      </c>
    </row>
    <row r="85" spans="2:52" ht="25.5" x14ac:dyDescent="0.25">
      <c r="B85" s="133" t="s">
        <v>101</v>
      </c>
      <c r="C85" s="133"/>
      <c r="D85" s="133"/>
      <c r="E85" s="133"/>
      <c r="F85" s="133"/>
      <c r="G85" s="133"/>
      <c r="H85" s="133"/>
      <c r="I85" s="133"/>
      <c r="J85" s="133"/>
      <c r="AZ85" s="132" t="str">
        <f>B85</f>
        <v>Pokud jsou v položkách rozpočtu uvedeny názvy VÝROBCŮ a VÝROBKŮ, pak jde jen o stanovení standardu a mohou být použity i jiné technicky a kvalitativně srovnatelné výrobky.</v>
      </c>
    </row>
    <row r="89" spans="2:52" x14ac:dyDescent="0.25">
      <c r="B89" s="133" t="s">
        <v>102</v>
      </c>
      <c r="C89" s="133"/>
      <c r="D89" s="133"/>
      <c r="E89" s="133"/>
      <c r="F89" s="133"/>
      <c r="G89" s="133"/>
      <c r="H89" s="133"/>
      <c r="I89" s="133"/>
      <c r="J89" s="133"/>
      <c r="AZ89" s="132" t="str">
        <f>B89</f>
        <v>3. ELEKTRONICKÁ PODOBA SOUPISU</v>
      </c>
    </row>
    <row r="91" spans="2:52" x14ac:dyDescent="0.25">
      <c r="B91" s="133" t="s">
        <v>103</v>
      </c>
      <c r="C91" s="133"/>
      <c r="D91" s="133"/>
      <c r="E91" s="133"/>
      <c r="F91" s="133"/>
      <c r="G91" s="133"/>
      <c r="H91" s="133"/>
      <c r="I91" s="133"/>
      <c r="J91" s="133"/>
      <c r="AZ91" s="132" t="str">
        <f>B91</f>
        <v xml:space="preserve">        Elektronická podoba soupisu</v>
      </c>
    </row>
    <row r="92" spans="2:52" ht="25.5" x14ac:dyDescent="0.25">
      <c r="B92" s="133" t="s">
        <v>104</v>
      </c>
      <c r="C92" s="133"/>
      <c r="D92" s="133"/>
      <c r="E92" s="133"/>
      <c r="F92" s="133"/>
      <c r="G92" s="133"/>
      <c r="H92" s="133"/>
      <c r="I92" s="133"/>
      <c r="J92" s="133"/>
      <c r="AZ92" s="132" t="str">
        <f>B92</f>
        <v>V souladu se zákonem jsou předložené soupisy zpracovány i v elektronické podobě.  Elektronickou podobou soupisu stavebních prací, dodávek a služeb je formát MS EXCEL.</v>
      </c>
    </row>
    <row r="93" spans="2:52" x14ac:dyDescent="0.25">
      <c r="B93" s="133" t="s">
        <v>105</v>
      </c>
      <c r="C93" s="133"/>
      <c r="D93" s="133"/>
      <c r="E93" s="133"/>
      <c r="F93" s="133"/>
      <c r="G93" s="133"/>
      <c r="H93" s="133"/>
      <c r="I93" s="133"/>
      <c r="J93" s="133"/>
      <c r="AZ93" s="132" t="str">
        <f>B93</f>
        <v>Popis formátu soupisu odpovídá svou strukturou vzorovému soupisu volně dostupnému na internetové adrese:</v>
      </c>
    </row>
    <row r="95" spans="2:52" x14ac:dyDescent="0.25">
      <c r="B95" s="133" t="s">
        <v>106</v>
      </c>
      <c r="C95" s="133"/>
      <c r="D95" s="133"/>
      <c r="E95" s="133"/>
      <c r="F95" s="133"/>
      <c r="G95" s="133"/>
      <c r="H95" s="133"/>
      <c r="I95" s="133"/>
      <c r="J95" s="133"/>
      <c r="AZ95" s="132" t="str">
        <f>B95</f>
        <v>www.stavebnionline.cz/soupis</v>
      </c>
    </row>
    <row r="97" spans="2:52" x14ac:dyDescent="0.25">
      <c r="B97" s="133" t="s">
        <v>107</v>
      </c>
      <c r="C97" s="133"/>
      <c r="D97" s="133"/>
      <c r="E97" s="133"/>
      <c r="F97" s="133"/>
      <c r="G97" s="133"/>
      <c r="H97" s="133"/>
      <c r="I97" s="133"/>
      <c r="J97" s="133"/>
      <c r="AZ97" s="132" t="str">
        <f>B97</f>
        <v xml:space="preserve">        Zpracování elektronické podoby soupisu</v>
      </c>
    </row>
    <row r="98" spans="2:52" ht="50.95" x14ac:dyDescent="0.25">
      <c r="B98" s="133" t="s">
        <v>108</v>
      </c>
      <c r="C98" s="133"/>
      <c r="D98" s="133"/>
      <c r="E98" s="133"/>
      <c r="F98" s="133"/>
      <c r="G98" s="133"/>
      <c r="H98" s="133"/>
      <c r="I98" s="133"/>
      <c r="J98" s="133"/>
      <c r="AZ98" s="132" t="str">
        <f>B98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00" spans="2:52" x14ac:dyDescent="0.25">
      <c r="B100" s="133" t="s">
        <v>109</v>
      </c>
      <c r="C100" s="133"/>
      <c r="D100" s="133"/>
      <c r="E100" s="133"/>
      <c r="F100" s="133"/>
      <c r="G100" s="133"/>
      <c r="H100" s="133"/>
      <c r="I100" s="133"/>
      <c r="J100" s="133"/>
      <c r="AZ100" s="132" t="str">
        <f>B100</f>
        <v xml:space="preserve">        Jiný formát soupisu</v>
      </c>
    </row>
    <row r="101" spans="2:52" ht="38.25" x14ac:dyDescent="0.25">
      <c r="B101" s="133" t="s">
        <v>110</v>
      </c>
      <c r="C101" s="133"/>
      <c r="D101" s="133"/>
      <c r="E101" s="133"/>
      <c r="F101" s="133"/>
      <c r="G101" s="133"/>
      <c r="H101" s="133"/>
      <c r="I101" s="133"/>
      <c r="J101" s="133"/>
      <c r="AZ101" s="132" t="str">
        <f>B101</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03" spans="2:52" x14ac:dyDescent="0.25">
      <c r="B103" s="133" t="s">
        <v>111</v>
      </c>
      <c r="C103" s="133"/>
      <c r="D103" s="133"/>
      <c r="E103" s="133"/>
      <c r="F103" s="133"/>
      <c r="G103" s="133"/>
      <c r="H103" s="133"/>
      <c r="I103" s="133"/>
      <c r="J103" s="133"/>
      <c r="AZ103" s="132" t="str">
        <f>B103</f>
        <v xml:space="preserve">        Závěrečné ustanovení</v>
      </c>
    </row>
    <row r="104" spans="2:52" x14ac:dyDescent="0.25">
      <c r="B104" s="133" t="s">
        <v>112</v>
      </c>
      <c r="C104" s="133"/>
      <c r="D104" s="133"/>
      <c r="E104" s="133"/>
      <c r="F104" s="133"/>
      <c r="G104" s="133"/>
      <c r="H104" s="133"/>
      <c r="I104" s="133"/>
      <c r="J104" s="133"/>
      <c r="AZ104" s="132" t="str">
        <f>B104</f>
        <v>Ostatní podmínky vztahující se ke zpracování nabídkové ceny jsou uvedeny v zadávací dokumentaci.</v>
      </c>
    </row>
    <row r="112" spans="2:52" ht="15.55" x14ac:dyDescent="0.3">
      <c r="B112" s="134" t="s">
        <v>113</v>
      </c>
    </row>
    <row r="114" spans="1:10" ht="25.5" customHeight="1" x14ac:dyDescent="0.25">
      <c r="A114" s="135"/>
      <c r="B114" s="136" t="s">
        <v>114</v>
      </c>
      <c r="C114" s="137" t="s">
        <v>115</v>
      </c>
      <c r="D114" s="137"/>
      <c r="E114" s="137"/>
      <c r="F114" s="137"/>
      <c r="G114" s="138"/>
      <c r="H114" s="138"/>
      <c r="I114" s="138"/>
      <c r="J114" s="139" t="s">
        <v>116</v>
      </c>
    </row>
    <row r="115" spans="1:10" ht="25.5" customHeight="1" x14ac:dyDescent="0.25">
      <c r="A115" s="140"/>
      <c r="B115" s="141" t="s">
        <v>117</v>
      </c>
      <c r="C115" s="142" t="s">
        <v>118</v>
      </c>
      <c r="D115" s="142"/>
      <c r="E115" s="142"/>
      <c r="F115" s="143"/>
      <c r="G115" s="144"/>
      <c r="H115" s="144"/>
      <c r="I115" s="144"/>
      <c r="J115" s="145">
        <f>'SO 02 SO 02.1 Pol'!F8+'SO 02 SO 02.2 Pol'!F8+'SO 03 SO 03 Pol'!F8+'SO 04 SO 04.1 Pol'!F8+'SO 04 SO 04.2 Pol'!F8</f>
        <v>0</v>
      </c>
    </row>
    <row r="116" spans="1:10" ht="25.5" customHeight="1" x14ac:dyDescent="0.25">
      <c r="A116" s="140"/>
      <c r="B116" s="140" t="s">
        <v>119</v>
      </c>
      <c r="C116" s="146" t="s">
        <v>120</v>
      </c>
      <c r="D116" s="146"/>
      <c r="E116" s="146"/>
      <c r="F116" s="147"/>
      <c r="G116" s="148"/>
      <c r="H116" s="148"/>
      <c r="I116" s="148"/>
      <c r="J116" s="149">
        <f>'SO 01 SO 01 Pol'!F8</f>
        <v>0</v>
      </c>
    </row>
    <row r="117" spans="1:10" ht="25.5" customHeight="1" x14ac:dyDescent="0.25">
      <c r="A117" s="140"/>
      <c r="B117" s="140" t="s">
        <v>121</v>
      </c>
      <c r="C117" s="146" t="s">
        <v>122</v>
      </c>
      <c r="D117" s="146"/>
      <c r="E117" s="146"/>
      <c r="F117" s="147"/>
      <c r="G117" s="148"/>
      <c r="H117" s="148"/>
      <c r="I117" s="148"/>
      <c r="J117" s="149">
        <f>'SO 01 SO 01 Pol'!F37</f>
        <v>0</v>
      </c>
    </row>
    <row r="118" spans="1:10" ht="25.5" customHeight="1" x14ac:dyDescent="0.25">
      <c r="A118" s="140"/>
      <c r="B118" s="140" t="s">
        <v>123</v>
      </c>
      <c r="C118" s="146" t="s">
        <v>124</v>
      </c>
      <c r="D118" s="146"/>
      <c r="E118" s="146"/>
      <c r="F118" s="147"/>
      <c r="G118" s="148"/>
      <c r="H118" s="148"/>
      <c r="I118" s="148"/>
      <c r="J118" s="149">
        <f>'SO 01 SO 01 Pol'!F85</f>
        <v>0</v>
      </c>
    </row>
    <row r="119" spans="1:10" ht="25.5" customHeight="1" x14ac:dyDescent="0.25">
      <c r="A119" s="140"/>
      <c r="B119" s="140" t="s">
        <v>125</v>
      </c>
      <c r="C119" s="146" t="s">
        <v>126</v>
      </c>
      <c r="D119" s="146"/>
      <c r="E119" s="146"/>
      <c r="F119" s="147"/>
      <c r="G119" s="148"/>
      <c r="H119" s="148"/>
      <c r="I119" s="148"/>
      <c r="J119" s="149">
        <f>'SO 01 SO 01 Pol'!F92</f>
        <v>0</v>
      </c>
    </row>
    <row r="120" spans="1:10" ht="25.5" customHeight="1" x14ac:dyDescent="0.25">
      <c r="A120" s="140"/>
      <c r="B120" s="140" t="s">
        <v>127</v>
      </c>
      <c r="C120" s="146" t="s">
        <v>128</v>
      </c>
      <c r="D120" s="146"/>
      <c r="E120" s="146"/>
      <c r="F120" s="147"/>
      <c r="G120" s="148"/>
      <c r="H120" s="148"/>
      <c r="I120" s="148"/>
      <c r="J120" s="149">
        <f>'SO 01 SO 01 Pol'!F175</f>
        <v>0</v>
      </c>
    </row>
    <row r="121" spans="1:10" ht="25.5" customHeight="1" x14ac:dyDescent="0.25">
      <c r="A121" s="140"/>
      <c r="B121" s="140" t="s">
        <v>129</v>
      </c>
      <c r="C121" s="146" t="s">
        <v>130</v>
      </c>
      <c r="D121" s="146"/>
      <c r="E121" s="146"/>
      <c r="F121" s="147"/>
      <c r="G121" s="148"/>
      <c r="H121" s="148"/>
      <c r="I121" s="148"/>
      <c r="J121" s="149">
        <f>'SO 01 SO 01 Pol'!F221</f>
        <v>0</v>
      </c>
    </row>
    <row r="122" spans="1:10" ht="25.5" customHeight="1" x14ac:dyDescent="0.25">
      <c r="A122" s="140"/>
      <c r="B122" s="140" t="s">
        <v>131</v>
      </c>
      <c r="C122" s="146" t="s">
        <v>132</v>
      </c>
      <c r="D122" s="146"/>
      <c r="E122" s="146"/>
      <c r="F122" s="147"/>
      <c r="G122" s="148"/>
      <c r="H122" s="148"/>
      <c r="I122" s="148"/>
      <c r="J122" s="149">
        <f>'SO 01 SO 01 Pol'!F237+'SO 02 SO 02.1 Pol'!F198+'SO 04 SO 04.1 Pol'!F98+'SO 04 SO 04.2 Pol'!F110</f>
        <v>0</v>
      </c>
    </row>
    <row r="123" spans="1:10" ht="25.5" customHeight="1" x14ac:dyDescent="0.25">
      <c r="A123" s="140"/>
      <c r="B123" s="140" t="s">
        <v>133</v>
      </c>
      <c r="C123" s="146" t="s">
        <v>134</v>
      </c>
      <c r="D123" s="146"/>
      <c r="E123" s="146"/>
      <c r="F123" s="147"/>
      <c r="G123" s="148"/>
      <c r="H123" s="148"/>
      <c r="I123" s="148"/>
      <c r="J123" s="149">
        <f>'SO 02 SO 02.2 Pol'!F260+'SO 03 SO 03 Pol'!F200</f>
        <v>0</v>
      </c>
    </row>
    <row r="124" spans="1:10" ht="25.5" customHeight="1" x14ac:dyDescent="0.25">
      <c r="A124" s="140"/>
      <c r="B124" s="140" t="s">
        <v>135</v>
      </c>
      <c r="C124" s="146" t="s">
        <v>136</v>
      </c>
      <c r="D124" s="146"/>
      <c r="E124" s="146"/>
      <c r="F124" s="147"/>
      <c r="G124" s="148"/>
      <c r="H124" s="148"/>
      <c r="I124" s="148"/>
      <c r="J124" s="149">
        <f>'SO 01 SO 01 Pol'!F247</f>
        <v>0</v>
      </c>
    </row>
    <row r="125" spans="1:10" ht="25.5" customHeight="1" x14ac:dyDescent="0.25">
      <c r="A125" s="140"/>
      <c r="B125" s="140" t="s">
        <v>137</v>
      </c>
      <c r="C125" s="146" t="s">
        <v>138</v>
      </c>
      <c r="D125" s="146"/>
      <c r="E125" s="146"/>
      <c r="F125" s="147"/>
      <c r="G125" s="148"/>
      <c r="H125" s="148"/>
      <c r="I125" s="148"/>
      <c r="J125" s="149">
        <f>'SO 02 SO 02.1 Pol'!F237+'SO 02 SO 02.2 Pol'!F305+'SO 03 SO 03 Pol'!F223+'SO 04 SO 04.1 Pol'!F109+'SO 04 SO 04.2 Pol'!F121</f>
        <v>0</v>
      </c>
    </row>
    <row r="126" spans="1:10" ht="25.5" customHeight="1" x14ac:dyDescent="0.25">
      <c r="A126" s="140"/>
      <c r="B126" s="140" t="s">
        <v>139</v>
      </c>
      <c r="C126" s="146" t="s">
        <v>140</v>
      </c>
      <c r="D126" s="146"/>
      <c r="E126" s="146"/>
      <c r="F126" s="147"/>
      <c r="G126" s="148"/>
      <c r="H126" s="148"/>
      <c r="I126" s="148"/>
      <c r="J126" s="149">
        <f>'SO 01 SO 01 Pol'!F268</f>
        <v>0</v>
      </c>
    </row>
    <row r="127" spans="1:10" ht="25.5" customHeight="1" x14ac:dyDescent="0.25">
      <c r="A127" s="140"/>
      <c r="B127" s="140" t="s">
        <v>141</v>
      </c>
      <c r="C127" s="146" t="s">
        <v>142</v>
      </c>
      <c r="D127" s="146"/>
      <c r="E127" s="146"/>
      <c r="F127" s="147"/>
      <c r="G127" s="148"/>
      <c r="H127" s="148"/>
      <c r="I127" s="148"/>
      <c r="J127" s="149">
        <f>'SO 01 SO 01 Pol'!F315</f>
        <v>0</v>
      </c>
    </row>
    <row r="128" spans="1:10" ht="25.5" customHeight="1" x14ac:dyDescent="0.25">
      <c r="A128" s="140"/>
      <c r="B128" s="140" t="s">
        <v>143</v>
      </c>
      <c r="C128" s="146" t="s">
        <v>144</v>
      </c>
      <c r="D128" s="146"/>
      <c r="E128" s="146"/>
      <c r="F128" s="147"/>
      <c r="G128" s="148"/>
      <c r="H128" s="148"/>
      <c r="I128" s="148"/>
      <c r="J128" s="149">
        <f>'SO 02 SO 02.1 Pol'!F258+'SO 02 SO 02.2 Pol'!F344+'SO 03 SO 03 Pol'!F280+'SO 04 SO 04.1 Pol'!F118+'SO 04 SO 04.2 Pol'!F132</f>
        <v>0</v>
      </c>
    </row>
    <row r="129" spans="1:10" ht="25.5" customHeight="1" x14ac:dyDescent="0.25">
      <c r="A129" s="140"/>
      <c r="B129" s="140" t="s">
        <v>145</v>
      </c>
      <c r="C129" s="146" t="s">
        <v>146</v>
      </c>
      <c r="D129" s="146"/>
      <c r="E129" s="146"/>
      <c r="F129" s="147"/>
      <c r="G129" s="148"/>
      <c r="H129" s="148"/>
      <c r="I129" s="148"/>
      <c r="J129" s="149">
        <f>'SO 03 SO 03 Pol'!F292</f>
        <v>0</v>
      </c>
    </row>
    <row r="130" spans="1:10" ht="25.5" customHeight="1" x14ac:dyDescent="0.25">
      <c r="A130" s="140"/>
      <c r="B130" s="140" t="s">
        <v>147</v>
      </c>
      <c r="C130" s="146" t="s">
        <v>148</v>
      </c>
      <c r="D130" s="146"/>
      <c r="E130" s="146"/>
      <c r="F130" s="147"/>
      <c r="G130" s="148"/>
      <c r="H130" s="148"/>
      <c r="I130" s="148"/>
      <c r="J130" s="149">
        <f>'SO 03 SO 03 Pol'!F301</f>
        <v>0</v>
      </c>
    </row>
    <row r="131" spans="1:10" ht="25.5" customHeight="1" x14ac:dyDescent="0.25">
      <c r="A131" s="140"/>
      <c r="B131" s="140" t="s">
        <v>149</v>
      </c>
      <c r="C131" s="146" t="s">
        <v>150</v>
      </c>
      <c r="D131" s="146"/>
      <c r="E131" s="146"/>
      <c r="F131" s="147"/>
      <c r="G131" s="148"/>
      <c r="H131" s="148"/>
      <c r="I131" s="148"/>
      <c r="J131" s="149">
        <f>'SO 01 SO 01 Pol'!F322</f>
        <v>0</v>
      </c>
    </row>
    <row r="132" spans="1:10" ht="25.5" customHeight="1" x14ac:dyDescent="0.25">
      <c r="A132" s="140"/>
      <c r="B132" s="140" t="s">
        <v>151</v>
      </c>
      <c r="C132" s="146" t="s">
        <v>152</v>
      </c>
      <c r="D132" s="146"/>
      <c r="E132" s="146"/>
      <c r="F132" s="147"/>
      <c r="G132" s="148"/>
      <c r="H132" s="148"/>
      <c r="I132" s="148"/>
      <c r="J132" s="149">
        <f>'SO 03 SO 03 Pol'!F319</f>
        <v>0</v>
      </c>
    </row>
    <row r="133" spans="1:10" ht="25.5" customHeight="1" x14ac:dyDescent="0.25">
      <c r="A133" s="140"/>
      <c r="B133" s="140" t="s">
        <v>153</v>
      </c>
      <c r="C133" s="146" t="s">
        <v>154</v>
      </c>
      <c r="D133" s="146"/>
      <c r="E133" s="146"/>
      <c r="F133" s="147"/>
      <c r="G133" s="148"/>
      <c r="H133" s="148"/>
      <c r="I133" s="148"/>
      <c r="J133" s="149">
        <f>'SO 01 SO 01 Pol'!F336+'SO 02 SO 02.1 Pol'!F333</f>
        <v>0</v>
      </c>
    </row>
    <row r="134" spans="1:10" ht="25.5" customHeight="1" x14ac:dyDescent="0.25">
      <c r="A134" s="140"/>
      <c r="B134" s="140" t="s">
        <v>155</v>
      </c>
      <c r="C134" s="146" t="s">
        <v>156</v>
      </c>
      <c r="D134" s="146"/>
      <c r="E134" s="146"/>
      <c r="F134" s="147"/>
      <c r="G134" s="148"/>
      <c r="H134" s="148"/>
      <c r="I134" s="148"/>
      <c r="J134" s="149">
        <f>'SO 01 SO 01 Pol'!F384+'SO 02 SO 02.1 Pol'!F344+'SO 02 SO 02.2 Pol'!F414+'SO 03 SO 03 Pol'!F324+'SO 04 SO 04.1 Pol'!F137+'SO 04 SO 04.2 Pol'!F152</f>
        <v>0</v>
      </c>
    </row>
    <row r="135" spans="1:10" ht="25.5" customHeight="1" x14ac:dyDescent="0.25">
      <c r="A135" s="140"/>
      <c r="B135" s="140" t="s">
        <v>157</v>
      </c>
      <c r="C135" s="146" t="s">
        <v>158</v>
      </c>
      <c r="D135" s="146"/>
      <c r="E135" s="146"/>
      <c r="F135" s="147"/>
      <c r="G135" s="148"/>
      <c r="H135" s="148"/>
      <c r="I135" s="148"/>
      <c r="J135" s="149">
        <f>'SO 01 SO 01 Pol'!F391</f>
        <v>0</v>
      </c>
    </row>
    <row r="136" spans="1:10" ht="25.5" customHeight="1" x14ac:dyDescent="0.25">
      <c r="A136" s="140"/>
      <c r="B136" s="140" t="s">
        <v>159</v>
      </c>
      <c r="C136" s="146" t="s">
        <v>160</v>
      </c>
      <c r="D136" s="146"/>
      <c r="E136" s="146"/>
      <c r="F136" s="147"/>
      <c r="G136" s="148"/>
      <c r="H136" s="148"/>
      <c r="I136" s="148"/>
      <c r="J136" s="149">
        <f>'SO 01 SO 01 Pol'!F443</f>
        <v>0</v>
      </c>
    </row>
    <row r="137" spans="1:10" ht="25.5" customHeight="1" x14ac:dyDescent="0.25">
      <c r="A137" s="140"/>
      <c r="B137" s="140" t="s">
        <v>161</v>
      </c>
      <c r="C137" s="146" t="s">
        <v>162</v>
      </c>
      <c r="D137" s="146"/>
      <c r="E137" s="146"/>
      <c r="F137" s="147"/>
      <c r="G137" s="148"/>
      <c r="H137" s="148"/>
      <c r="I137" s="148"/>
      <c r="J137" s="149">
        <f>'SO 01 SO 01 Pol'!F454</f>
        <v>0</v>
      </c>
    </row>
    <row r="138" spans="1:10" ht="25.5" customHeight="1" x14ac:dyDescent="0.25">
      <c r="A138" s="140"/>
      <c r="B138" s="140" t="s">
        <v>163</v>
      </c>
      <c r="C138" s="146" t="s">
        <v>164</v>
      </c>
      <c r="D138" s="146"/>
      <c r="E138" s="146"/>
      <c r="F138" s="147"/>
      <c r="G138" s="148"/>
      <c r="H138" s="148"/>
      <c r="I138" s="148"/>
      <c r="J138" s="149">
        <f>'SO 03 SO 03 Pol'!F328</f>
        <v>0</v>
      </c>
    </row>
    <row r="139" spans="1:10" ht="25.5" customHeight="1" x14ac:dyDescent="0.25">
      <c r="A139" s="140"/>
      <c r="B139" s="140" t="s">
        <v>165</v>
      </c>
      <c r="C139" s="146" t="s">
        <v>166</v>
      </c>
      <c r="D139" s="146"/>
      <c r="E139" s="146"/>
      <c r="F139" s="147"/>
      <c r="G139" s="148"/>
      <c r="H139" s="148"/>
      <c r="I139" s="148"/>
      <c r="J139" s="149">
        <f>'SO 03 SO 03 Pol'!F367</f>
        <v>0</v>
      </c>
    </row>
    <row r="140" spans="1:10" ht="25.5" customHeight="1" x14ac:dyDescent="0.25">
      <c r="A140" s="140"/>
      <c r="B140" s="140" t="s">
        <v>167</v>
      </c>
      <c r="C140" s="146" t="s">
        <v>168</v>
      </c>
      <c r="D140" s="146"/>
      <c r="E140" s="146"/>
      <c r="F140" s="147"/>
      <c r="G140" s="148"/>
      <c r="H140" s="148"/>
      <c r="I140" s="148"/>
      <c r="J140" s="149">
        <f>'SO 03 SO 03 Pol'!F413</f>
        <v>0</v>
      </c>
    </row>
    <row r="141" spans="1:10" ht="25.5" customHeight="1" x14ac:dyDescent="0.25">
      <c r="A141" s="140"/>
      <c r="B141" s="140" t="s">
        <v>169</v>
      </c>
      <c r="C141" s="146" t="s">
        <v>170</v>
      </c>
      <c r="D141" s="146"/>
      <c r="E141" s="146"/>
      <c r="F141" s="147"/>
      <c r="G141" s="148"/>
      <c r="H141" s="148"/>
      <c r="I141" s="148"/>
      <c r="J141" s="149">
        <f>'00 SO 90 Naklady'!F8</f>
        <v>0</v>
      </c>
    </row>
    <row r="142" spans="1:10" ht="25.5" customHeight="1" x14ac:dyDescent="0.25">
      <c r="A142" s="140"/>
      <c r="B142" s="150" t="s">
        <v>171</v>
      </c>
      <c r="C142" s="151" t="s">
        <v>172</v>
      </c>
      <c r="D142" s="151"/>
      <c r="E142" s="151"/>
      <c r="F142" s="152"/>
      <c r="G142" s="153"/>
      <c r="H142" s="153"/>
      <c r="I142" s="153"/>
      <c r="J142" s="154">
        <f>'00 SO 90 Naklady'!F21</f>
        <v>0</v>
      </c>
    </row>
    <row r="143" spans="1:10" ht="25.5" customHeight="1" x14ac:dyDescent="0.25">
      <c r="A143" s="155"/>
      <c r="B143" s="156" t="s">
        <v>173</v>
      </c>
      <c r="C143" s="157"/>
      <c r="D143" s="157"/>
      <c r="E143" s="157"/>
      <c r="F143" s="158"/>
      <c r="G143" s="159"/>
      <c r="H143" s="159"/>
      <c r="I143" s="159"/>
      <c r="J143" s="160">
        <f>SUM(J115:J142)</f>
        <v>0</v>
      </c>
    </row>
    <row r="144" spans="1:10" x14ac:dyDescent="0.25">
      <c r="A144" s="112"/>
      <c r="B144" s="112"/>
      <c r="C144" s="112"/>
      <c r="D144" s="112"/>
      <c r="E144" s="112"/>
      <c r="F144" s="112"/>
      <c r="G144" s="113"/>
      <c r="H144" s="112"/>
      <c r="I144" s="113"/>
      <c r="J144" s="114"/>
    </row>
    <row r="145" spans="1:10" x14ac:dyDescent="0.25">
      <c r="A145" s="112"/>
      <c r="B145" s="112"/>
      <c r="C145" s="112"/>
      <c r="D145" s="112"/>
      <c r="E145" s="112"/>
      <c r="F145" s="112"/>
      <c r="G145" s="113"/>
      <c r="H145" s="112"/>
      <c r="I145" s="113"/>
      <c r="J145" s="114"/>
    </row>
    <row r="146" spans="1:10" x14ac:dyDescent="0.25">
      <c r="A146" s="112"/>
      <c r="B146" s="112"/>
      <c r="C146" s="112"/>
      <c r="D146" s="112"/>
      <c r="E146" s="112"/>
      <c r="F146" s="112"/>
      <c r="G146" s="113"/>
      <c r="H146" s="112"/>
      <c r="I146" s="113"/>
      <c r="J146" s="114"/>
    </row>
  </sheetData>
  <sheetProtection algorithmName="SHA-512" hashValue="9RXfJgVz2p5Nxl4XK9pDCPGXWW+QcIQShOuRJJuASb5UKbTt3VowG0MRnyfGPYRtPO57JBhgbZ1SHwyRrd6Alg==" saltValue="tegfkjfs8dOs4teWVM7XBg==" spinCount="100000"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4">
    <mergeCell ref="C141:I141"/>
    <mergeCell ref="C142:I142"/>
    <mergeCell ref="C135:I135"/>
    <mergeCell ref="C136:I136"/>
    <mergeCell ref="C137:I137"/>
    <mergeCell ref="C138:I138"/>
    <mergeCell ref="C139:I139"/>
    <mergeCell ref="C140:I140"/>
    <mergeCell ref="C129:I129"/>
    <mergeCell ref="C130:I130"/>
    <mergeCell ref="C131:I131"/>
    <mergeCell ref="C132:I132"/>
    <mergeCell ref="C133:I133"/>
    <mergeCell ref="C134:I134"/>
    <mergeCell ref="C123:I123"/>
    <mergeCell ref="C124:I124"/>
    <mergeCell ref="C125:I125"/>
    <mergeCell ref="C126:I126"/>
    <mergeCell ref="C127:I127"/>
    <mergeCell ref="C128:I128"/>
    <mergeCell ref="C117:I117"/>
    <mergeCell ref="C118:I118"/>
    <mergeCell ref="C119:I119"/>
    <mergeCell ref="C120:I120"/>
    <mergeCell ref="C121:I121"/>
    <mergeCell ref="C122:I122"/>
    <mergeCell ref="B100:J100"/>
    <mergeCell ref="B101:J101"/>
    <mergeCell ref="B103:J103"/>
    <mergeCell ref="B104:J104"/>
    <mergeCell ref="C115:I115"/>
    <mergeCell ref="C116:I116"/>
    <mergeCell ref="B91:J91"/>
    <mergeCell ref="B92:J92"/>
    <mergeCell ref="B93:J93"/>
    <mergeCell ref="B95:J95"/>
    <mergeCell ref="B97:J97"/>
    <mergeCell ref="B98:J98"/>
    <mergeCell ref="B76:J76"/>
    <mergeCell ref="B77:J77"/>
    <mergeCell ref="B81:J81"/>
    <mergeCell ref="B83:J83"/>
    <mergeCell ref="B85:J85"/>
    <mergeCell ref="B89:J89"/>
    <mergeCell ref="B67:J67"/>
    <mergeCell ref="B69:J69"/>
    <mergeCell ref="B70:J70"/>
    <mergeCell ref="B71:J71"/>
    <mergeCell ref="B73:J73"/>
    <mergeCell ref="B74:J74"/>
    <mergeCell ref="B57:J57"/>
    <mergeCell ref="B59:J59"/>
    <mergeCell ref="B61:J61"/>
    <mergeCell ref="B62:J62"/>
    <mergeCell ref="B64:J64"/>
    <mergeCell ref="B66:J66"/>
    <mergeCell ref="B48:J48"/>
    <mergeCell ref="B50:J50"/>
    <mergeCell ref="B51:J51"/>
    <mergeCell ref="B53:J53"/>
    <mergeCell ref="B54:J54"/>
    <mergeCell ref="B56:J56"/>
    <mergeCell ref="B41:J41"/>
    <mergeCell ref="B42:J42"/>
    <mergeCell ref="B43:J43"/>
    <mergeCell ref="B44:J44"/>
    <mergeCell ref="B45:J45"/>
    <mergeCell ref="B46:J46"/>
    <mergeCell ref="B29:E29"/>
    <mergeCell ref="B31:J31"/>
    <mergeCell ref="B33:J33"/>
    <mergeCell ref="B35:J35"/>
    <mergeCell ref="B36:J36"/>
    <mergeCell ref="B38:J38"/>
  </mergeCells>
  <phoneticPr fontId="0" type="noConversion"/>
  <pageMargins left="0.39370078740157483" right="0.19685039370078741" top="0.39370078740157483" bottom="0.39370078740157483" header="0" footer="0.19685039370078741"/>
  <pageSetup paperSize="9" scale="99" fitToHeight="9999" orientation="portrait" horizontalDpi="300" verticalDpi="300"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92"/>
  <sheetViews>
    <sheetView workbookViewId="0">
      <selection sqref="A1:J50"/>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style="35" customWidth="1"/>
  </cols>
  <sheetData>
    <row r="1" spans="1:8" ht="13.3" thickTop="1" x14ac:dyDescent="0.25">
      <c r="A1" s="23" t="s">
        <v>1</v>
      </c>
      <c r="B1" s="28" t="str">
        <f>Stavba!CisloStavby</f>
        <v>1627</v>
      </c>
      <c r="C1" s="31" t="str">
        <f>Stavba!NazevStavby</f>
        <v>Zásobník sněhu sportovního klubu lyžování</v>
      </c>
      <c r="D1" s="31"/>
      <c r="E1" s="31"/>
      <c r="F1" s="31"/>
      <c r="G1" s="24"/>
      <c r="H1" s="33"/>
    </row>
    <row r="2" spans="1:8" ht="13.3" thickBot="1" x14ac:dyDescent="0.3">
      <c r="A2" s="25" t="s">
        <v>28</v>
      </c>
      <c r="B2" s="30"/>
      <c r="C2" s="92"/>
      <c r="D2" s="92"/>
      <c r="E2" s="92"/>
      <c r="F2" s="92"/>
      <c r="G2" s="26" t="s">
        <v>15</v>
      </c>
      <c r="H2" s="34" t="s">
        <v>16</v>
      </c>
    </row>
    <row r="3" spans="1:8" ht="13.3" thickTop="1" x14ac:dyDescent="0.25"/>
    <row r="4" spans="1:8" ht="17.75" x14ac:dyDescent="0.35">
      <c r="A4" s="91" t="s">
        <v>17</v>
      </c>
      <c r="B4" s="91"/>
      <c r="C4" s="91"/>
      <c r="D4" s="91"/>
      <c r="E4" s="91"/>
      <c r="F4" s="91"/>
      <c r="G4" s="91"/>
      <c r="H4" s="91"/>
    </row>
    <row r="6" spans="1:8" ht="15.55" x14ac:dyDescent="0.3">
      <c r="A6" s="32" t="s">
        <v>25</v>
      </c>
      <c r="B6" s="29">
        <f>B2</f>
        <v>0</v>
      </c>
    </row>
    <row r="7" spans="1:8" ht="15.55" x14ac:dyDescent="0.3">
      <c r="B7" s="93">
        <f>C2</f>
        <v>0</v>
      </c>
      <c r="C7" s="94"/>
      <c r="D7" s="94"/>
      <c r="E7" s="94"/>
      <c r="F7" s="94"/>
      <c r="G7" s="94"/>
    </row>
    <row r="9" spans="1:8" s="32" customFormat="1" ht="12.75" customHeight="1" x14ac:dyDescent="0.2">
      <c r="A9" s="32" t="s">
        <v>27</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sheetProtection algorithmName="SHA-512" hashValue="UNtYn9IfIO9nUgr8cQtS6DIUQevoc7ftjh70qg3X317cuZlJrtJWRYLv6W2fQdbblSmeNVZWCj6c8nXxagygUA==" saltValue="7lNpYCrUWK2h+zpKg0zj/g==" spinCount="100000"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7"/>
  <sheetViews>
    <sheetView workbookViewId="0">
      <selection sqref="A1:G1"/>
    </sheetView>
  </sheetViews>
  <sheetFormatPr defaultColWidth="9.09765625" defaultRowHeight="12.75" x14ac:dyDescent="0.25"/>
  <cols>
    <col min="1" max="1" width="4.296875" style="54" customWidth="1"/>
    <col min="2" max="2" width="14.3984375" style="54" customWidth="1"/>
    <col min="3" max="3" width="38.296875" style="78" customWidth="1"/>
    <col min="4" max="4" width="4.59765625" style="54" customWidth="1"/>
    <col min="5" max="5" width="10.59765625" style="54" customWidth="1"/>
    <col min="6" max="6" width="9.8984375" style="54" customWidth="1"/>
    <col min="7" max="7" width="12.69921875" style="54" customWidth="1"/>
    <col min="8" max="16384" width="9.09765625" style="54"/>
  </cols>
  <sheetData>
    <row r="1" spans="1:7" ht="16.100000000000001" thickBot="1" x14ac:dyDescent="0.3">
      <c r="A1" s="95" t="s">
        <v>29</v>
      </c>
      <c r="B1" s="95"/>
      <c r="C1" s="96"/>
      <c r="D1" s="95"/>
      <c r="E1" s="95"/>
      <c r="F1" s="95"/>
      <c r="G1" s="95"/>
    </row>
    <row r="2" spans="1:7" ht="13.3" thickTop="1" x14ac:dyDescent="0.25">
      <c r="A2" s="55" t="s">
        <v>30</v>
      </c>
      <c r="B2" s="56"/>
      <c r="C2" s="97"/>
      <c r="D2" s="97"/>
      <c r="E2" s="97"/>
      <c r="F2" s="97"/>
      <c r="G2" s="98"/>
    </row>
    <row r="3" spans="1:7" x14ac:dyDescent="0.25">
      <c r="A3" s="57" t="s">
        <v>31</v>
      </c>
      <c r="B3" s="58"/>
      <c r="C3" s="99"/>
      <c r="D3" s="99"/>
      <c r="E3" s="99"/>
      <c r="F3" s="99"/>
      <c r="G3" s="100"/>
    </row>
    <row r="4" spans="1:7" ht="13.3" thickBot="1" x14ac:dyDescent="0.3">
      <c r="A4" s="59" t="s">
        <v>32</v>
      </c>
      <c r="B4" s="60"/>
      <c r="C4" s="101"/>
      <c r="D4" s="101"/>
      <c r="E4" s="101"/>
      <c r="F4" s="101"/>
      <c r="G4" s="102"/>
    </row>
    <row r="5" spans="1:7" ht="13.85" thickTop="1" thickBot="1" x14ac:dyDescent="0.3">
      <c r="B5" s="61"/>
      <c r="C5" s="62"/>
      <c r="D5" s="63"/>
    </row>
    <row r="6" spans="1:7" ht="13.3" thickBot="1" x14ac:dyDescent="0.3">
      <c r="A6" s="64" t="s">
        <v>33</v>
      </c>
      <c r="B6" s="65" t="s">
        <v>34</v>
      </c>
      <c r="C6" s="66" t="s">
        <v>35</v>
      </c>
      <c r="D6" s="67" t="s">
        <v>36</v>
      </c>
      <c r="E6" s="68" t="s">
        <v>37</v>
      </c>
      <c r="F6" s="69" t="s">
        <v>38</v>
      </c>
      <c r="G6" s="70" t="s">
        <v>39</v>
      </c>
    </row>
    <row r="7" spans="1:7" ht="13.85" thickTop="1" thickBot="1" x14ac:dyDescent="0.3">
      <c r="A7" s="71"/>
      <c r="B7" s="72"/>
      <c r="C7" s="73"/>
      <c r="D7" s="74"/>
      <c r="E7" s="75"/>
      <c r="F7" s="76"/>
      <c r="G7" s="77"/>
    </row>
  </sheetData>
  <sheetProtection algorithmName="SHA-512" hashValue="gzozHxbyqflm6BU2yTXHQ6S/1dqRPY1+SCLEZZ2g5OHvF5DdkBbxYbtXsoJcgkK4JQ2vgnAOJzxII1V6E0hGMg==" saltValue="jMLwLPds9MJXrxO4f5duXA==" spinCount="100000"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topLeftCell="I1"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53</v>
      </c>
      <c r="C2" s="162" t="s">
        <v>54</v>
      </c>
      <c r="D2" s="92"/>
      <c r="E2" s="92"/>
      <c r="F2" s="92"/>
      <c r="G2" s="26" t="s">
        <v>15</v>
      </c>
      <c r="H2" s="34" t="s">
        <v>16</v>
      </c>
      <c r="O2" s="8" t="s">
        <v>174</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00</v>
      </c>
      <c r="H6" s="35"/>
    </row>
    <row r="7" spans="1:15" ht="15.65" customHeight="1" x14ac:dyDescent="0.3">
      <c r="B7" s="93" t="str">
        <f>C2</f>
        <v>Vedlejší a ostatní náklady</v>
      </c>
      <c r="C7" s="94"/>
      <c r="D7" s="94"/>
      <c r="E7" s="94"/>
      <c r="F7" s="94"/>
      <c r="G7" s="94"/>
      <c r="H7" s="35"/>
    </row>
    <row r="8" spans="1:15" ht="12.75" customHeight="1" x14ac:dyDescent="0.25">
      <c r="H8" s="35"/>
    </row>
    <row r="9" spans="1:15" ht="12.75" customHeight="1" x14ac:dyDescent="0.25">
      <c r="A9" s="32" t="s">
        <v>27</v>
      </c>
      <c r="B9" s="32"/>
      <c r="C9" s="32"/>
      <c r="D9" s="32"/>
      <c r="E9" s="32"/>
      <c r="F9" s="32"/>
      <c r="G9" s="32"/>
      <c r="H9" s="36"/>
      <c r="I9" s="32"/>
      <c r="J9" s="32"/>
    </row>
    <row r="10" spans="1:15" ht="12.75" customHeight="1" x14ac:dyDescent="0.25">
      <c r="A10" s="32"/>
      <c r="B10" s="32"/>
      <c r="C10" s="32"/>
      <c r="D10" s="32"/>
      <c r="E10" s="32"/>
      <c r="F10" s="32"/>
      <c r="G10" s="32"/>
      <c r="H10" s="36"/>
      <c r="I10" s="32"/>
      <c r="J10" s="32"/>
    </row>
    <row r="11" spans="1:15" ht="12.75" customHeight="1" x14ac:dyDescent="0.25">
      <c r="A11" s="32"/>
      <c r="B11" s="32"/>
      <c r="C11" s="32"/>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t="s">
        <v>175</v>
      </c>
      <c r="B14" s="32"/>
      <c r="C14" s="32"/>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thickBot="1" x14ac:dyDescent="0.3">
      <c r="A16" s="163" t="s">
        <v>176</v>
      </c>
      <c r="B16" s="164"/>
      <c r="C16" s="164"/>
      <c r="D16" s="164"/>
      <c r="E16" s="164"/>
      <c r="F16" s="164"/>
      <c r="G16" s="164"/>
      <c r="H16" s="165"/>
      <c r="I16" s="32"/>
      <c r="J16" s="32"/>
    </row>
    <row r="17" spans="1:55" ht="12.75" customHeight="1" x14ac:dyDescent="0.25">
      <c r="A17" s="172" t="s">
        <v>177</v>
      </c>
      <c r="B17" s="173"/>
      <c r="C17" s="174"/>
      <c r="D17" s="174"/>
      <c r="E17" s="174"/>
      <c r="F17" s="174"/>
      <c r="G17" s="175"/>
      <c r="H17" s="176" t="s">
        <v>178</v>
      </c>
      <c r="I17" s="32"/>
      <c r="J17" s="32"/>
    </row>
    <row r="18" spans="1:55" ht="12.75" customHeight="1" x14ac:dyDescent="0.25">
      <c r="A18" s="170" t="s">
        <v>179</v>
      </c>
      <c r="B18" s="168" t="s">
        <v>54</v>
      </c>
      <c r="C18" s="167"/>
      <c r="D18" s="167"/>
      <c r="E18" s="167"/>
      <c r="F18" s="167"/>
      <c r="G18" s="169"/>
      <c r="H18" s="171">
        <f>'00 SO 90 Naklady'!G42</f>
        <v>0</v>
      </c>
      <c r="I18" s="32"/>
      <c r="J18" s="32"/>
      <c r="O18">
        <f>'00 SO 90 Naklady'!AN43</f>
        <v>0</v>
      </c>
      <c r="P18">
        <f>'00 SO 90 Naklady'!AO43</f>
        <v>0</v>
      </c>
    </row>
    <row r="19" spans="1:55" ht="12.75" customHeight="1" thickBot="1" x14ac:dyDescent="0.3">
      <c r="A19" s="177"/>
      <c r="B19" s="178" t="s">
        <v>180</v>
      </c>
      <c r="C19" s="179"/>
      <c r="D19" s="180" t="str">
        <f>B2</f>
        <v>00</v>
      </c>
      <c r="E19" s="179"/>
      <c r="F19" s="179"/>
      <c r="G19" s="181"/>
      <c r="H19" s="182">
        <f>SUM(H18:H18)</f>
        <v>0</v>
      </c>
      <c r="I19" s="32"/>
      <c r="J19" s="32"/>
    </row>
    <row r="20" spans="1:55" ht="12.75" customHeight="1" x14ac:dyDescent="0.25">
      <c r="A20" s="32"/>
      <c r="B20" s="32"/>
      <c r="C20" s="32"/>
      <c r="D20" s="32"/>
      <c r="E20" s="32"/>
      <c r="F20" s="32"/>
      <c r="G20" s="32"/>
      <c r="H20" s="36"/>
      <c r="I20" s="32"/>
      <c r="J20" s="32"/>
    </row>
    <row r="21" spans="1:55" ht="13.3" thickBot="1" x14ac:dyDescent="0.3">
      <c r="A21" s="163" t="s">
        <v>238</v>
      </c>
      <c r="B21" s="164"/>
      <c r="C21" s="164"/>
      <c r="D21" s="210" t="s">
        <v>179</v>
      </c>
      <c r="E21" s="273" t="s">
        <v>54</v>
      </c>
      <c r="F21" s="273"/>
      <c r="G21" s="273"/>
      <c r="H21" s="273"/>
      <c r="I21" s="32"/>
      <c r="J21" s="32"/>
      <c r="BC21" s="132" t="str">
        <f>E21</f>
        <v>Vedlejší a ostatní náklady</v>
      </c>
    </row>
    <row r="22" spans="1:55" ht="12.75" customHeight="1" x14ac:dyDescent="0.25">
      <c r="A22" s="172" t="s">
        <v>239</v>
      </c>
      <c r="B22" s="173"/>
      <c r="C22" s="174"/>
      <c r="D22" s="174"/>
      <c r="E22" s="174"/>
      <c r="F22" s="174"/>
      <c r="G22" s="175"/>
      <c r="H22" s="176" t="s">
        <v>178</v>
      </c>
      <c r="I22" s="32"/>
      <c r="J22" s="32"/>
    </row>
    <row r="23" spans="1:55" ht="12.75" customHeight="1" x14ac:dyDescent="0.25">
      <c r="A23" s="170" t="s">
        <v>169</v>
      </c>
      <c r="B23" s="168" t="s">
        <v>170</v>
      </c>
      <c r="C23" s="167"/>
      <c r="D23" s="167"/>
      <c r="E23" s="167"/>
      <c r="F23" s="167"/>
      <c r="G23" s="169"/>
      <c r="H23" s="274">
        <f>'00 SO 90 Naklady'!F8</f>
        <v>0</v>
      </c>
      <c r="I23" s="32"/>
      <c r="J23" s="32"/>
    </row>
    <row r="24" spans="1:55" ht="12.75" customHeight="1" x14ac:dyDescent="0.25">
      <c r="A24" s="170" t="s">
        <v>171</v>
      </c>
      <c r="B24" s="168" t="s">
        <v>172</v>
      </c>
      <c r="C24" s="167"/>
      <c r="D24" s="167"/>
      <c r="E24" s="167"/>
      <c r="F24" s="167"/>
      <c r="G24" s="169"/>
      <c r="H24" s="274">
        <f>'00 SO 90 Naklady'!F21</f>
        <v>0</v>
      </c>
      <c r="I24" s="32"/>
      <c r="J24" s="32"/>
    </row>
    <row r="25" spans="1:55" ht="12.75" customHeight="1" thickBot="1" x14ac:dyDescent="0.3">
      <c r="A25" s="177"/>
      <c r="B25" s="178" t="s">
        <v>240</v>
      </c>
      <c r="C25" s="179"/>
      <c r="D25" s="180" t="str">
        <f>D21</f>
        <v>SO 90</v>
      </c>
      <c r="E25" s="179"/>
      <c r="F25" s="179"/>
      <c r="G25" s="181"/>
      <c r="H25" s="275">
        <f>SUM(H23:H24)</f>
        <v>0</v>
      </c>
      <c r="I25" s="32"/>
      <c r="J25" s="32"/>
    </row>
    <row r="26" spans="1:55" ht="12.75" customHeight="1" x14ac:dyDescent="0.25">
      <c r="A26" s="32"/>
      <c r="B26" s="32"/>
      <c r="C26" s="32"/>
      <c r="D26" s="32"/>
      <c r="E26" s="32"/>
      <c r="F26" s="32"/>
      <c r="G26" s="32"/>
      <c r="H26" s="36"/>
      <c r="I26" s="32"/>
      <c r="J26" s="32"/>
    </row>
    <row r="27" spans="1:55" ht="12.75" customHeight="1" x14ac:dyDescent="0.25">
      <c r="A27" s="32"/>
      <c r="B27" s="32"/>
      <c r="C27" s="32"/>
      <c r="D27" s="32"/>
      <c r="E27" s="32"/>
      <c r="F27" s="32"/>
      <c r="G27" s="32"/>
      <c r="H27" s="36"/>
      <c r="I27" s="32"/>
      <c r="J27" s="32"/>
    </row>
    <row r="28" spans="1:55" ht="12.75" customHeight="1" x14ac:dyDescent="0.25">
      <c r="A28" s="32"/>
      <c r="B28" s="32"/>
      <c r="C28" s="32"/>
      <c r="D28" s="32"/>
      <c r="E28" s="32"/>
      <c r="F28" s="32"/>
      <c r="G28" s="32"/>
      <c r="H28" s="36"/>
      <c r="I28" s="32"/>
      <c r="J28" s="32"/>
    </row>
    <row r="29" spans="1:55" ht="12.75" customHeight="1" x14ac:dyDescent="0.25">
      <c r="A29" s="32"/>
      <c r="B29" s="32"/>
      <c r="C29" s="32"/>
      <c r="D29" s="32"/>
      <c r="E29" s="32"/>
      <c r="F29" s="32"/>
      <c r="G29" s="32"/>
      <c r="H29" s="36"/>
      <c r="I29" s="32"/>
      <c r="J29" s="32"/>
    </row>
    <row r="30" spans="1:55" ht="12.75" customHeight="1" x14ac:dyDescent="0.25">
      <c r="A30" s="32"/>
      <c r="B30" s="32"/>
      <c r="C30" s="32"/>
      <c r="D30" s="32"/>
      <c r="E30" s="32"/>
      <c r="F30" s="32"/>
      <c r="G30" s="32"/>
      <c r="H30" s="36"/>
      <c r="I30" s="32"/>
      <c r="J30" s="32"/>
    </row>
    <row r="31" spans="1:55" ht="12.75" customHeight="1" x14ac:dyDescent="0.25">
      <c r="A31" s="32"/>
      <c r="B31" s="32"/>
      <c r="C31" s="32"/>
      <c r="D31" s="32"/>
      <c r="E31" s="32"/>
      <c r="F31" s="32"/>
      <c r="G31" s="32"/>
      <c r="H31" s="36"/>
      <c r="I31" s="32"/>
      <c r="J31" s="32"/>
    </row>
    <row r="32" spans="1:55" ht="12.75" customHeight="1" x14ac:dyDescent="0.25">
      <c r="A32" s="32"/>
      <c r="B32" s="32"/>
      <c r="C32" s="32"/>
      <c r="D32" s="32"/>
      <c r="E32" s="32"/>
      <c r="F32" s="32"/>
      <c r="G32" s="32"/>
      <c r="H32" s="36"/>
      <c r="I32" s="32"/>
      <c r="J32" s="32"/>
    </row>
    <row r="33" spans="1:10" ht="12.75" customHeight="1" x14ac:dyDescent="0.25">
      <c r="A33" s="32"/>
      <c r="B33" s="32"/>
      <c r="C33" s="32"/>
      <c r="D33" s="32"/>
      <c r="E33" s="32"/>
      <c r="F33" s="32"/>
      <c r="G33" s="32"/>
      <c r="H33" s="36"/>
      <c r="I33" s="32"/>
      <c r="J33" s="32"/>
    </row>
    <row r="34" spans="1:10" ht="12.75" customHeight="1" x14ac:dyDescent="0.25">
      <c r="A34" s="32"/>
      <c r="B34" s="32"/>
      <c r="C34" s="32"/>
      <c r="D34" s="32"/>
      <c r="E34" s="32"/>
      <c r="F34" s="32"/>
      <c r="G34" s="32"/>
      <c r="H34" s="36"/>
      <c r="I34" s="32"/>
      <c r="J34" s="32"/>
    </row>
    <row r="35" spans="1:10" ht="12.75" customHeight="1" x14ac:dyDescent="0.25">
      <c r="A35" s="32"/>
      <c r="B35" s="32"/>
      <c r="C35" s="32"/>
      <c r="D35" s="32"/>
      <c r="E35" s="32"/>
      <c r="F35" s="32"/>
      <c r="G35" s="32"/>
      <c r="H35" s="36"/>
      <c r="I35" s="32"/>
      <c r="J35" s="32"/>
    </row>
    <row r="36" spans="1:10" ht="12.75" customHeight="1" x14ac:dyDescent="0.25">
      <c r="A36" s="32"/>
      <c r="B36" s="32"/>
      <c r="C36" s="32"/>
      <c r="D36" s="32"/>
      <c r="E36" s="32"/>
      <c r="F36" s="32"/>
      <c r="G36" s="32"/>
      <c r="H36" s="36"/>
      <c r="I36" s="32"/>
      <c r="J36" s="32"/>
    </row>
    <row r="37" spans="1:10" ht="12.75" customHeight="1" x14ac:dyDescent="0.25">
      <c r="A37" s="32"/>
      <c r="B37" s="32"/>
      <c r="C37" s="32"/>
      <c r="D37" s="32"/>
      <c r="E37" s="32"/>
      <c r="F37" s="32"/>
      <c r="G37" s="32"/>
      <c r="H37" s="36"/>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4JGPeBBl2OcD3qnQSFJJGWGcw5NEefp29mC35LanwUEK7AhpaOkY/TnFC1/y9vW17NmyumehpxD9spTiIjshZg==" saltValue="2tgtQFJkR4ZS7xbHAcbNeg==" spinCount="100000" sheet="1"/>
  <mergeCells count="4">
    <mergeCell ref="C2:F2"/>
    <mergeCell ref="A4:H4"/>
    <mergeCell ref="B7:G7"/>
    <mergeCell ref="E21:H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3" max="53" width="98.8984375" customWidth="1"/>
  </cols>
  <sheetData>
    <row r="1" spans="1:60" ht="16.100000000000001" thickBot="1" x14ac:dyDescent="0.35">
      <c r="A1" s="184" t="s">
        <v>181</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53</v>
      </c>
      <c r="C3" s="214" t="s">
        <v>54</v>
      </c>
      <c r="D3" s="187"/>
      <c r="E3" s="186"/>
      <c r="F3" s="186"/>
      <c r="G3" s="189"/>
      <c r="AC3" s="8" t="s">
        <v>174</v>
      </c>
    </row>
    <row r="4" spans="1:60" ht="13.3" thickBot="1" x14ac:dyDescent="0.3">
      <c r="A4" s="196" t="s">
        <v>32</v>
      </c>
      <c r="B4" s="197" t="s">
        <v>179</v>
      </c>
      <c r="C4" s="215" t="s">
        <v>54</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169</v>
      </c>
      <c r="C8" s="241" t="s">
        <v>170</v>
      </c>
      <c r="D8" s="222"/>
      <c r="E8" s="226"/>
      <c r="F8" s="230">
        <f>SUM(G9:G20)</f>
        <v>0</v>
      </c>
      <c r="G8" s="231"/>
      <c r="H8" s="232"/>
      <c r="I8" s="254"/>
      <c r="AE8" t="s">
        <v>188</v>
      </c>
    </row>
    <row r="9" spans="1:60" outlineLevel="1" x14ac:dyDescent="0.25">
      <c r="A9" s="252">
        <v>1</v>
      </c>
      <c r="B9" s="220" t="s">
        <v>189</v>
      </c>
      <c r="C9" s="242" t="s">
        <v>190</v>
      </c>
      <c r="D9" s="223" t="s">
        <v>191</v>
      </c>
      <c r="E9" s="227">
        <v>1</v>
      </c>
      <c r="F9" s="233"/>
      <c r="G9" s="234">
        <f>ROUND(E9*F9,2)</f>
        <v>0</v>
      </c>
      <c r="H9" s="235"/>
      <c r="I9" s="255" t="s">
        <v>192</v>
      </c>
      <c r="J9" s="206"/>
      <c r="K9" s="206"/>
      <c r="L9" s="206"/>
      <c r="M9" s="206"/>
      <c r="N9" s="206"/>
      <c r="O9" s="206"/>
      <c r="P9" s="206"/>
      <c r="Q9" s="206"/>
      <c r="R9" s="206"/>
      <c r="S9" s="206"/>
      <c r="T9" s="206"/>
      <c r="U9" s="206"/>
      <c r="V9" s="206"/>
      <c r="W9" s="206"/>
      <c r="X9" s="206"/>
      <c r="Y9" s="206"/>
      <c r="Z9" s="206"/>
      <c r="AA9" s="206"/>
      <c r="AB9" s="206"/>
      <c r="AC9" s="206"/>
      <c r="AD9" s="206"/>
      <c r="AE9" s="206" t="s">
        <v>193</v>
      </c>
      <c r="AF9" s="206"/>
      <c r="AG9" s="206"/>
      <c r="AH9" s="206"/>
      <c r="AI9" s="206"/>
      <c r="AJ9" s="206"/>
      <c r="AK9" s="206"/>
      <c r="AL9" s="206"/>
      <c r="AM9" s="206">
        <v>21</v>
      </c>
      <c r="AN9" s="206"/>
      <c r="AO9" s="206"/>
      <c r="AP9" s="206"/>
      <c r="AQ9" s="206"/>
      <c r="AR9" s="206"/>
      <c r="AS9" s="206"/>
      <c r="AT9" s="206"/>
      <c r="AU9" s="206"/>
      <c r="AV9" s="206"/>
      <c r="AW9" s="206"/>
      <c r="AX9" s="206"/>
      <c r="AY9" s="206"/>
      <c r="AZ9" s="206"/>
      <c r="BA9" s="206"/>
      <c r="BB9" s="206"/>
      <c r="BC9" s="206"/>
      <c r="BD9" s="206"/>
      <c r="BE9" s="206"/>
      <c r="BF9" s="206"/>
      <c r="BG9" s="206"/>
      <c r="BH9" s="206"/>
    </row>
    <row r="10" spans="1:60" outlineLevel="1" x14ac:dyDescent="0.25">
      <c r="A10" s="253"/>
      <c r="B10" s="221"/>
      <c r="C10" s="243" t="s">
        <v>235</v>
      </c>
      <c r="D10" s="224"/>
      <c r="E10" s="228"/>
      <c r="F10" s="236"/>
      <c r="G10" s="237"/>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11" t="str">
        <f>C10</f>
        <v>Geodetické zaměření rohů stavby, stabilizace bodů a sestavení laviček.</v>
      </c>
      <c r="BB10" s="206"/>
      <c r="BC10" s="206"/>
      <c r="BD10" s="206"/>
      <c r="BE10" s="206"/>
      <c r="BF10" s="206"/>
      <c r="BG10" s="206"/>
      <c r="BH10" s="206"/>
    </row>
    <row r="11" spans="1:60" outlineLevel="1" x14ac:dyDescent="0.25">
      <c r="A11" s="253"/>
      <c r="B11" s="221"/>
      <c r="C11" s="243" t="s">
        <v>194</v>
      </c>
      <c r="D11" s="224"/>
      <c r="E11" s="228"/>
      <c r="F11" s="236"/>
      <c r="G11" s="237"/>
      <c r="H11" s="235"/>
      <c r="I11" s="255"/>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11" t="str">
        <f>C11</f>
        <v>Vyhotovení protokolu o vytyčení stavby se seznamem souřadnic vytyčených bodů a jejich polohopisnými (S-JTSK) a výškopisnými (Bpv) hodnotami.</v>
      </c>
      <c r="BB11" s="206"/>
      <c r="BC11" s="206"/>
      <c r="BD11" s="206"/>
      <c r="BE11" s="206"/>
      <c r="BF11" s="206"/>
      <c r="BG11" s="206"/>
      <c r="BH11" s="206"/>
    </row>
    <row r="12" spans="1:60" outlineLevel="1" x14ac:dyDescent="0.25">
      <c r="A12" s="252">
        <v>2</v>
      </c>
      <c r="B12" s="220" t="s">
        <v>195</v>
      </c>
      <c r="C12" s="242" t="s">
        <v>196</v>
      </c>
      <c r="D12" s="223" t="s">
        <v>191</v>
      </c>
      <c r="E12" s="227">
        <v>1</v>
      </c>
      <c r="F12" s="233"/>
      <c r="G12" s="234">
        <f>ROUND(E12*F12,2)</f>
        <v>0</v>
      </c>
      <c r="H12" s="235"/>
      <c r="I12" s="255" t="s">
        <v>192</v>
      </c>
      <c r="J12" s="206"/>
      <c r="K12" s="206"/>
      <c r="L12" s="206"/>
      <c r="M12" s="206"/>
      <c r="N12" s="206"/>
      <c r="O12" s="206"/>
      <c r="P12" s="206"/>
      <c r="Q12" s="206"/>
      <c r="R12" s="206"/>
      <c r="S12" s="206"/>
      <c r="T12" s="206"/>
      <c r="U12" s="206"/>
      <c r="V12" s="206"/>
      <c r="W12" s="206"/>
      <c r="X12" s="206"/>
      <c r="Y12" s="206"/>
      <c r="Z12" s="206"/>
      <c r="AA12" s="206"/>
      <c r="AB12" s="206"/>
      <c r="AC12" s="206"/>
      <c r="AD12" s="206"/>
      <c r="AE12" s="206" t="s">
        <v>193</v>
      </c>
      <c r="AF12" s="206"/>
      <c r="AG12" s="206"/>
      <c r="AH12" s="206"/>
      <c r="AI12" s="206"/>
      <c r="AJ12" s="206"/>
      <c r="AK12" s="206"/>
      <c r="AL12" s="206"/>
      <c r="AM12" s="206">
        <v>21</v>
      </c>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3" t="s">
        <v>197</v>
      </c>
      <c r="D13" s="224"/>
      <c r="E13" s="228"/>
      <c r="F13" s="236"/>
      <c r="G13" s="237"/>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11" t="str">
        <f>C13</f>
        <v>Zaměření a vytýčení stávajících inženýrských sítí v místě stavby z hlediska jejich ochrany při provádění stavby.</v>
      </c>
      <c r="BB13" s="206"/>
      <c r="BC13" s="206"/>
      <c r="BD13" s="206"/>
      <c r="BE13" s="206"/>
      <c r="BF13" s="206"/>
      <c r="BG13" s="206"/>
      <c r="BH13" s="206"/>
    </row>
    <row r="14" spans="1:60" outlineLevel="1" x14ac:dyDescent="0.25">
      <c r="A14" s="252">
        <v>3</v>
      </c>
      <c r="B14" s="220" t="s">
        <v>198</v>
      </c>
      <c r="C14" s="242" t="s">
        <v>199</v>
      </c>
      <c r="D14" s="223" t="s">
        <v>191</v>
      </c>
      <c r="E14" s="227">
        <v>1</v>
      </c>
      <c r="F14" s="233"/>
      <c r="G14" s="234">
        <f>ROUND(E14*F14,2)</f>
        <v>0</v>
      </c>
      <c r="H14" s="235"/>
      <c r="I14" s="255" t="s">
        <v>192</v>
      </c>
      <c r="J14" s="206"/>
      <c r="K14" s="206"/>
      <c r="L14" s="206"/>
      <c r="M14" s="206"/>
      <c r="N14" s="206"/>
      <c r="O14" s="206"/>
      <c r="P14" s="206"/>
      <c r="Q14" s="206"/>
      <c r="R14" s="206"/>
      <c r="S14" s="206"/>
      <c r="T14" s="206"/>
      <c r="U14" s="206"/>
      <c r="V14" s="206"/>
      <c r="W14" s="206"/>
      <c r="X14" s="206"/>
      <c r="Y14" s="206"/>
      <c r="Z14" s="206"/>
      <c r="AA14" s="206"/>
      <c r="AB14" s="206"/>
      <c r="AC14" s="206"/>
      <c r="AD14" s="206"/>
      <c r="AE14" s="206" t="s">
        <v>193</v>
      </c>
      <c r="AF14" s="206"/>
      <c r="AG14" s="206"/>
      <c r="AH14" s="206"/>
      <c r="AI14" s="206"/>
      <c r="AJ14" s="206"/>
      <c r="AK14" s="206"/>
      <c r="AL14" s="206"/>
      <c r="AM14" s="206">
        <v>21</v>
      </c>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ht="20.5" outlineLevel="1" x14ac:dyDescent="0.25">
      <c r="A15" s="253"/>
      <c r="B15" s="221"/>
      <c r="C15" s="243" t="s">
        <v>200</v>
      </c>
      <c r="D15" s="224"/>
      <c r="E15" s="228"/>
      <c r="F15" s="236"/>
      <c r="G15" s="237"/>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11"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06"/>
      <c r="BC15" s="206"/>
      <c r="BD15" s="206"/>
      <c r="BE15" s="206"/>
      <c r="BF15" s="206"/>
      <c r="BG15" s="206"/>
      <c r="BH15" s="206"/>
    </row>
    <row r="16" spans="1:60" outlineLevel="1" x14ac:dyDescent="0.25">
      <c r="A16" s="252">
        <v>4</v>
      </c>
      <c r="B16" s="220" t="s">
        <v>201</v>
      </c>
      <c r="C16" s="242" t="s">
        <v>202</v>
      </c>
      <c r="D16" s="223" t="s">
        <v>191</v>
      </c>
      <c r="E16" s="227">
        <v>1</v>
      </c>
      <c r="F16" s="233"/>
      <c r="G16" s="234">
        <f>ROUND(E16*F16,2)</f>
        <v>0</v>
      </c>
      <c r="H16" s="235"/>
      <c r="I16" s="255" t="s">
        <v>192</v>
      </c>
      <c r="J16" s="206"/>
      <c r="K16" s="206"/>
      <c r="L16" s="206"/>
      <c r="M16" s="206"/>
      <c r="N16" s="206"/>
      <c r="O16" s="206"/>
      <c r="P16" s="206"/>
      <c r="Q16" s="206"/>
      <c r="R16" s="206"/>
      <c r="S16" s="206"/>
      <c r="T16" s="206"/>
      <c r="U16" s="206"/>
      <c r="V16" s="206"/>
      <c r="W16" s="206"/>
      <c r="X16" s="206"/>
      <c r="Y16" s="206"/>
      <c r="Z16" s="206"/>
      <c r="AA16" s="206"/>
      <c r="AB16" s="206"/>
      <c r="AC16" s="206"/>
      <c r="AD16" s="206"/>
      <c r="AE16" s="206" t="s">
        <v>193</v>
      </c>
      <c r="AF16" s="206"/>
      <c r="AG16" s="206"/>
      <c r="AH16" s="206"/>
      <c r="AI16" s="206"/>
      <c r="AJ16" s="206"/>
      <c r="AK16" s="206"/>
      <c r="AL16" s="206"/>
      <c r="AM16" s="206">
        <v>21</v>
      </c>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ht="30.5" outlineLevel="1" x14ac:dyDescent="0.25">
      <c r="A17" s="253"/>
      <c r="B17" s="221"/>
      <c r="C17" s="243" t="s">
        <v>203</v>
      </c>
      <c r="D17" s="224"/>
      <c r="E17" s="228"/>
      <c r="F17" s="236"/>
      <c r="G17" s="237"/>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11"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06"/>
      <c r="BC17" s="206"/>
      <c r="BD17" s="206"/>
      <c r="BE17" s="206"/>
      <c r="BF17" s="206"/>
      <c r="BG17" s="206"/>
      <c r="BH17" s="206"/>
    </row>
    <row r="18" spans="1:60" outlineLevel="1" x14ac:dyDescent="0.25">
      <c r="A18" s="252">
        <v>5</v>
      </c>
      <c r="B18" s="220" t="s">
        <v>204</v>
      </c>
      <c r="C18" s="242" t="s">
        <v>205</v>
      </c>
      <c r="D18" s="223" t="s">
        <v>191</v>
      </c>
      <c r="E18" s="227">
        <v>1</v>
      </c>
      <c r="F18" s="233"/>
      <c r="G18" s="234">
        <f>ROUND(E18*F18,2)</f>
        <v>0</v>
      </c>
      <c r="H18" s="235"/>
      <c r="I18" s="255" t="s">
        <v>192</v>
      </c>
      <c r="J18" s="206"/>
      <c r="K18" s="206"/>
      <c r="L18" s="206"/>
      <c r="M18" s="206"/>
      <c r="N18" s="206"/>
      <c r="O18" s="206"/>
      <c r="P18" s="206"/>
      <c r="Q18" s="206"/>
      <c r="R18" s="206"/>
      <c r="S18" s="206"/>
      <c r="T18" s="206"/>
      <c r="U18" s="206"/>
      <c r="V18" s="206"/>
      <c r="W18" s="206"/>
      <c r="X18" s="206"/>
      <c r="Y18" s="206"/>
      <c r="Z18" s="206"/>
      <c r="AA18" s="206"/>
      <c r="AB18" s="206"/>
      <c r="AC18" s="206"/>
      <c r="AD18" s="206"/>
      <c r="AE18" s="206" t="s">
        <v>193</v>
      </c>
      <c r="AF18" s="206"/>
      <c r="AG18" s="206"/>
      <c r="AH18" s="206"/>
      <c r="AI18" s="206"/>
      <c r="AJ18" s="206"/>
      <c r="AK18" s="206"/>
      <c r="AL18" s="206"/>
      <c r="AM18" s="206">
        <v>21</v>
      </c>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ht="20.5" outlineLevel="1" x14ac:dyDescent="0.25">
      <c r="A19" s="253"/>
      <c r="B19" s="221"/>
      <c r="C19" s="243" t="s">
        <v>206</v>
      </c>
      <c r="D19" s="224"/>
      <c r="E19" s="228"/>
      <c r="F19" s="236"/>
      <c r="G19" s="237"/>
      <c r="H19" s="235"/>
      <c r="I19" s="255"/>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11" t="str">
        <f>C19</f>
        <v>Odstranění objektů zařízení staveniště včetně přípojek energií a jejich odvoz. Položka zahrnuje i náklady na úpravu povrchů po odstranění zařízení staveniště a úklid ploch, na kterých bylo zařízení staveniště provozováno.</v>
      </c>
      <c r="BB19" s="206"/>
      <c r="BC19" s="206"/>
      <c r="BD19" s="206"/>
      <c r="BE19" s="206"/>
      <c r="BF19" s="206"/>
      <c r="BG19" s="206"/>
      <c r="BH19" s="206"/>
    </row>
    <row r="20" spans="1:60" outlineLevel="1" x14ac:dyDescent="0.25">
      <c r="A20" s="252">
        <v>6</v>
      </c>
      <c r="B20" s="220" t="s">
        <v>207</v>
      </c>
      <c r="C20" s="242" t="s">
        <v>208</v>
      </c>
      <c r="D20" s="223" t="s">
        <v>191</v>
      </c>
      <c r="E20" s="227">
        <v>1</v>
      </c>
      <c r="F20" s="233"/>
      <c r="G20" s="234">
        <f>ROUND(E20*F20,2)</f>
        <v>0</v>
      </c>
      <c r="H20" s="235"/>
      <c r="I20" s="255" t="s">
        <v>209</v>
      </c>
      <c r="J20" s="206"/>
      <c r="K20" s="206"/>
      <c r="L20" s="206"/>
      <c r="M20" s="206"/>
      <c r="N20" s="206"/>
      <c r="O20" s="206"/>
      <c r="P20" s="206"/>
      <c r="Q20" s="206"/>
      <c r="R20" s="206"/>
      <c r="S20" s="206"/>
      <c r="T20" s="206"/>
      <c r="U20" s="206"/>
      <c r="V20" s="206"/>
      <c r="W20" s="206"/>
      <c r="X20" s="206"/>
      <c r="Y20" s="206"/>
      <c r="Z20" s="206"/>
      <c r="AA20" s="206"/>
      <c r="AB20" s="206"/>
      <c r="AC20" s="206"/>
      <c r="AD20" s="206"/>
      <c r="AE20" s="206" t="s">
        <v>193</v>
      </c>
      <c r="AF20" s="206"/>
      <c r="AG20" s="206"/>
      <c r="AH20" s="206"/>
      <c r="AI20" s="206"/>
      <c r="AJ20" s="206"/>
      <c r="AK20" s="206"/>
      <c r="AL20" s="206"/>
      <c r="AM20" s="206">
        <v>21</v>
      </c>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x14ac:dyDescent="0.25">
      <c r="A21" s="251" t="s">
        <v>187</v>
      </c>
      <c r="B21" s="219" t="s">
        <v>171</v>
      </c>
      <c r="C21" s="241" t="s">
        <v>172</v>
      </c>
      <c r="D21" s="222"/>
      <c r="E21" s="226"/>
      <c r="F21" s="238">
        <f>SUM(G22:G40)</f>
        <v>0</v>
      </c>
      <c r="G21" s="239"/>
      <c r="H21" s="232"/>
      <c r="I21" s="254"/>
      <c r="AE21" t="s">
        <v>188</v>
      </c>
    </row>
    <row r="22" spans="1:60" outlineLevel="1" x14ac:dyDescent="0.25">
      <c r="A22" s="252">
        <v>7</v>
      </c>
      <c r="B22" s="220" t="s">
        <v>210</v>
      </c>
      <c r="C22" s="242" t="s">
        <v>211</v>
      </c>
      <c r="D22" s="223" t="s">
        <v>191</v>
      </c>
      <c r="E22" s="227">
        <v>1</v>
      </c>
      <c r="F22" s="233"/>
      <c r="G22" s="234">
        <f>ROUND(E22*F22,2)</f>
        <v>0</v>
      </c>
      <c r="H22" s="235"/>
      <c r="I22" s="255" t="s">
        <v>192</v>
      </c>
      <c r="J22" s="206"/>
      <c r="K22" s="206"/>
      <c r="L22" s="206"/>
      <c r="M22" s="206"/>
      <c r="N22" s="206"/>
      <c r="O22" s="206"/>
      <c r="P22" s="206"/>
      <c r="Q22" s="206"/>
      <c r="R22" s="206"/>
      <c r="S22" s="206"/>
      <c r="T22" s="206"/>
      <c r="U22" s="206"/>
      <c r="V22" s="206"/>
      <c r="W22" s="206"/>
      <c r="X22" s="206"/>
      <c r="Y22" s="206"/>
      <c r="Z22" s="206"/>
      <c r="AA22" s="206"/>
      <c r="AB22" s="206"/>
      <c r="AC22" s="206"/>
      <c r="AD22" s="206"/>
      <c r="AE22" s="206" t="s">
        <v>193</v>
      </c>
      <c r="AF22" s="206"/>
      <c r="AG22" s="206"/>
      <c r="AH22" s="206"/>
      <c r="AI22" s="206"/>
      <c r="AJ22" s="206"/>
      <c r="AK22" s="206"/>
      <c r="AL22" s="206"/>
      <c r="AM22" s="206">
        <v>21</v>
      </c>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ht="20.5" outlineLevel="1" x14ac:dyDescent="0.25">
      <c r="A23" s="253"/>
      <c r="B23" s="221"/>
      <c r="C23" s="243" t="s">
        <v>212</v>
      </c>
      <c r="D23" s="224"/>
      <c r="E23" s="228"/>
      <c r="F23" s="236"/>
      <c r="G23" s="237"/>
      <c r="H23" s="235"/>
      <c r="I23" s="255"/>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11" t="str">
        <f>C23</f>
        <v>Náklady dodavatele vyplývající z povinností dodavatele stanovených obchodními podmínkami před zahájením stavebních prací. Tato skupina zahrnuje zejména náklady na přípravné činnosti.</v>
      </c>
      <c r="BB23" s="206"/>
      <c r="BC23" s="206"/>
      <c r="BD23" s="206"/>
      <c r="BE23" s="206"/>
      <c r="BF23" s="206"/>
      <c r="BG23" s="206"/>
      <c r="BH23" s="206"/>
    </row>
    <row r="24" spans="1:60" outlineLevel="1" x14ac:dyDescent="0.25">
      <c r="A24" s="252">
        <v>8</v>
      </c>
      <c r="B24" s="220" t="s">
        <v>213</v>
      </c>
      <c r="C24" s="242" t="s">
        <v>214</v>
      </c>
      <c r="D24" s="223" t="s">
        <v>191</v>
      </c>
      <c r="E24" s="227">
        <v>1</v>
      </c>
      <c r="F24" s="233"/>
      <c r="G24" s="234">
        <f>ROUND(E24*F24,2)</f>
        <v>0</v>
      </c>
      <c r="H24" s="235"/>
      <c r="I24" s="255" t="s">
        <v>192</v>
      </c>
      <c r="J24" s="206"/>
      <c r="K24" s="206"/>
      <c r="L24" s="206"/>
      <c r="M24" s="206"/>
      <c r="N24" s="206"/>
      <c r="O24" s="206"/>
      <c r="P24" s="206"/>
      <c r="Q24" s="206"/>
      <c r="R24" s="206"/>
      <c r="S24" s="206"/>
      <c r="T24" s="206"/>
      <c r="U24" s="206"/>
      <c r="V24" s="206"/>
      <c r="W24" s="206"/>
      <c r="X24" s="206"/>
      <c r="Y24" s="206"/>
      <c r="Z24" s="206"/>
      <c r="AA24" s="206"/>
      <c r="AB24" s="206"/>
      <c r="AC24" s="206"/>
      <c r="AD24" s="206"/>
      <c r="AE24" s="206" t="s">
        <v>193</v>
      </c>
      <c r="AF24" s="206"/>
      <c r="AG24" s="206"/>
      <c r="AH24" s="206"/>
      <c r="AI24" s="206"/>
      <c r="AJ24" s="206"/>
      <c r="AK24" s="206"/>
      <c r="AL24" s="206"/>
      <c r="AM24" s="206">
        <v>21</v>
      </c>
      <c r="AN24" s="206"/>
      <c r="AO24" s="206"/>
      <c r="AP24" s="206"/>
      <c r="AQ24" s="206"/>
      <c r="AR24" s="206"/>
      <c r="AS24" s="206"/>
      <c r="AT24" s="206"/>
      <c r="AU24" s="206"/>
      <c r="AV24" s="206"/>
      <c r="AW24" s="206"/>
      <c r="AX24" s="206"/>
      <c r="AY24" s="206"/>
      <c r="AZ24" s="206"/>
      <c r="BA24" s="206"/>
      <c r="BB24" s="206"/>
      <c r="BC24" s="206"/>
      <c r="BD24" s="206"/>
      <c r="BE24" s="206"/>
      <c r="BF24" s="206"/>
      <c r="BG24" s="206"/>
      <c r="BH24" s="206"/>
    </row>
    <row r="25" spans="1:60" ht="20.5" outlineLevel="1" x14ac:dyDescent="0.25">
      <c r="A25" s="253"/>
      <c r="B25" s="221"/>
      <c r="C25" s="243" t="s">
        <v>215</v>
      </c>
      <c r="D25" s="224"/>
      <c r="E25" s="228"/>
      <c r="F25" s="236"/>
      <c r="G25" s="237"/>
      <c r="H25" s="235"/>
      <c r="I25" s="255"/>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11" t="str">
        <f>C25</f>
        <v>Náklady spojené s vypracováním projektové dokumentace, většinou v obsahu a rozsahu projektové dokumentace pro provádění stavby, ale mohou zde být obsaženy i náklady na jiné stupně projektové dokumentace, pokud jsou součástí požadavků objednatele.</v>
      </c>
      <c r="BB25" s="206"/>
      <c r="BC25" s="206"/>
      <c r="BD25" s="206"/>
      <c r="BE25" s="206"/>
      <c r="BF25" s="206"/>
      <c r="BG25" s="206"/>
      <c r="BH25" s="206"/>
    </row>
    <row r="26" spans="1:60" outlineLevel="1" x14ac:dyDescent="0.25">
      <c r="A26" s="253"/>
      <c r="B26" s="221"/>
      <c r="C26" s="244" t="s">
        <v>216</v>
      </c>
      <c r="D26" s="225"/>
      <c r="E26" s="229"/>
      <c r="F26" s="234"/>
      <c r="G26" s="234"/>
      <c r="H26" s="235"/>
      <c r="I26" s="255"/>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217</v>
      </c>
      <c r="D27" s="225"/>
      <c r="E27" s="229">
        <v>1</v>
      </c>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2">
        <v>9</v>
      </c>
      <c r="B28" s="220" t="s">
        <v>218</v>
      </c>
      <c r="C28" s="242" t="s">
        <v>219</v>
      </c>
      <c r="D28" s="223" t="s">
        <v>191</v>
      </c>
      <c r="E28" s="227">
        <v>1</v>
      </c>
      <c r="F28" s="233"/>
      <c r="G28" s="234">
        <f>ROUND(E28*F28,2)</f>
        <v>0</v>
      </c>
      <c r="H28" s="235"/>
      <c r="I28" s="255" t="s">
        <v>192</v>
      </c>
      <c r="J28" s="206"/>
      <c r="K28" s="206"/>
      <c r="L28" s="206"/>
      <c r="M28" s="206"/>
      <c r="N28" s="206"/>
      <c r="O28" s="206"/>
      <c r="P28" s="206"/>
      <c r="Q28" s="206"/>
      <c r="R28" s="206"/>
      <c r="S28" s="206"/>
      <c r="T28" s="206"/>
      <c r="U28" s="206"/>
      <c r="V28" s="206"/>
      <c r="W28" s="206"/>
      <c r="X28" s="206"/>
      <c r="Y28" s="206"/>
      <c r="Z28" s="206"/>
      <c r="AA28" s="206"/>
      <c r="AB28" s="206"/>
      <c r="AC28" s="206"/>
      <c r="AD28" s="206"/>
      <c r="AE28" s="206" t="s">
        <v>193</v>
      </c>
      <c r="AF28" s="206"/>
      <c r="AG28" s="206"/>
      <c r="AH28" s="206"/>
      <c r="AI28" s="206"/>
      <c r="AJ28" s="206"/>
      <c r="AK28" s="206"/>
      <c r="AL28" s="206"/>
      <c r="AM28" s="206">
        <v>21</v>
      </c>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3" t="s">
        <v>220</v>
      </c>
      <c r="D29" s="224"/>
      <c r="E29" s="228"/>
      <c r="F29" s="236"/>
      <c r="G29" s="237"/>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11" t="str">
        <f>C29</f>
        <v>Náklady na vyhotovení dokumentace skutečného provedení stavby a její předání objednateli v požadované formě a požadovaném počtu.</v>
      </c>
      <c r="BB29" s="206"/>
      <c r="BC29" s="206"/>
      <c r="BD29" s="206"/>
      <c r="BE29" s="206"/>
      <c r="BF29" s="206"/>
      <c r="BG29" s="206"/>
      <c r="BH29" s="206"/>
    </row>
    <row r="30" spans="1:60" outlineLevel="1" x14ac:dyDescent="0.25">
      <c r="A30" s="252">
        <v>10</v>
      </c>
      <c r="B30" s="220" t="s">
        <v>221</v>
      </c>
      <c r="C30" s="242" t="s">
        <v>222</v>
      </c>
      <c r="D30" s="223" t="s">
        <v>191</v>
      </c>
      <c r="E30" s="227">
        <v>1</v>
      </c>
      <c r="F30" s="233"/>
      <c r="G30" s="234">
        <f>ROUND(E30*F30,2)</f>
        <v>0</v>
      </c>
      <c r="H30" s="235"/>
      <c r="I30" s="255" t="s">
        <v>192</v>
      </c>
      <c r="J30" s="206"/>
      <c r="K30" s="206"/>
      <c r="L30" s="206"/>
      <c r="M30" s="206"/>
      <c r="N30" s="206"/>
      <c r="O30" s="206"/>
      <c r="P30" s="206"/>
      <c r="Q30" s="206"/>
      <c r="R30" s="206"/>
      <c r="S30" s="206"/>
      <c r="T30" s="206"/>
      <c r="U30" s="206"/>
      <c r="V30" s="206"/>
      <c r="W30" s="206"/>
      <c r="X30" s="206"/>
      <c r="Y30" s="206"/>
      <c r="Z30" s="206"/>
      <c r="AA30" s="206"/>
      <c r="AB30" s="206"/>
      <c r="AC30" s="206"/>
      <c r="AD30" s="206"/>
      <c r="AE30" s="206" t="s">
        <v>193</v>
      </c>
      <c r="AF30" s="206"/>
      <c r="AG30" s="206"/>
      <c r="AH30" s="206"/>
      <c r="AI30" s="206"/>
      <c r="AJ30" s="206"/>
      <c r="AK30" s="206"/>
      <c r="AL30" s="206"/>
      <c r="AM30" s="206">
        <v>21</v>
      </c>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outlineLevel="1" x14ac:dyDescent="0.25">
      <c r="A31" s="253"/>
      <c r="B31" s="221"/>
      <c r="C31" s="243" t="s">
        <v>223</v>
      </c>
      <c r="D31" s="224"/>
      <c r="E31" s="228"/>
      <c r="F31" s="236"/>
      <c r="G31" s="237"/>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11" t="str">
        <f>C31</f>
        <v>Náklady na provedení skutečného zaměření stavby v rozsahu nezbytném pro zápis změny do katastru nemovitostí.</v>
      </c>
      <c r="BB31" s="206"/>
      <c r="BC31" s="206"/>
      <c r="BD31" s="206"/>
      <c r="BE31" s="206"/>
      <c r="BF31" s="206"/>
      <c r="BG31" s="206"/>
      <c r="BH31" s="206"/>
    </row>
    <row r="32" spans="1:60" outlineLevel="1" x14ac:dyDescent="0.25">
      <c r="A32" s="252">
        <v>11</v>
      </c>
      <c r="B32" s="220" t="s">
        <v>224</v>
      </c>
      <c r="C32" s="242" t="s">
        <v>225</v>
      </c>
      <c r="D32" s="223" t="s">
        <v>191</v>
      </c>
      <c r="E32" s="227">
        <v>1</v>
      </c>
      <c r="F32" s="233"/>
      <c r="G32" s="234">
        <f>ROUND(E32*F32,2)</f>
        <v>0</v>
      </c>
      <c r="H32" s="235"/>
      <c r="I32" s="255" t="s">
        <v>192</v>
      </c>
      <c r="J32" s="206"/>
      <c r="K32" s="206"/>
      <c r="L32" s="206"/>
      <c r="M32" s="206"/>
      <c r="N32" s="206"/>
      <c r="O32" s="206"/>
      <c r="P32" s="206"/>
      <c r="Q32" s="206"/>
      <c r="R32" s="206"/>
      <c r="S32" s="206"/>
      <c r="T32" s="206"/>
      <c r="U32" s="206"/>
      <c r="V32" s="206"/>
      <c r="W32" s="206"/>
      <c r="X32" s="206"/>
      <c r="Y32" s="206"/>
      <c r="Z32" s="206"/>
      <c r="AA32" s="206"/>
      <c r="AB32" s="206"/>
      <c r="AC32" s="206"/>
      <c r="AD32" s="206"/>
      <c r="AE32" s="206" t="s">
        <v>193</v>
      </c>
      <c r="AF32" s="206"/>
      <c r="AG32" s="206"/>
      <c r="AH32" s="206"/>
      <c r="AI32" s="206"/>
      <c r="AJ32" s="206"/>
      <c r="AK32" s="206"/>
      <c r="AL32" s="206"/>
      <c r="AM32" s="206">
        <v>21</v>
      </c>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3"/>
      <c r="B33" s="221"/>
      <c r="C33" s="243" t="s">
        <v>226</v>
      </c>
      <c r="D33" s="224"/>
      <c r="E33" s="228"/>
      <c r="F33" s="236"/>
      <c r="G33" s="237"/>
      <c r="H33" s="235"/>
      <c r="I33" s="255"/>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11" t="str">
        <f>C33</f>
        <v>Náklady zhotovitele, které vznikají v souvislosti se specifickými obchodními podmínkami objednatele.</v>
      </c>
      <c r="BB33" s="206"/>
      <c r="BC33" s="206"/>
      <c r="BD33" s="206"/>
      <c r="BE33" s="206"/>
      <c r="BF33" s="206"/>
      <c r="BG33" s="206"/>
      <c r="BH33" s="206"/>
    </row>
    <row r="34" spans="1:60" outlineLevel="1" x14ac:dyDescent="0.25">
      <c r="A34" s="252">
        <v>12</v>
      </c>
      <c r="B34" s="220" t="s">
        <v>227</v>
      </c>
      <c r="C34" s="242" t="s">
        <v>228</v>
      </c>
      <c r="D34" s="223" t="s">
        <v>191</v>
      </c>
      <c r="E34" s="227">
        <v>1</v>
      </c>
      <c r="F34" s="233"/>
      <c r="G34" s="234">
        <f>ROUND(E34*F34,2)</f>
        <v>0</v>
      </c>
      <c r="H34" s="235"/>
      <c r="I34" s="255" t="s">
        <v>209</v>
      </c>
      <c r="J34" s="206"/>
      <c r="K34" s="206"/>
      <c r="L34" s="206"/>
      <c r="M34" s="206"/>
      <c r="N34" s="206"/>
      <c r="O34" s="206"/>
      <c r="P34" s="206"/>
      <c r="Q34" s="206"/>
      <c r="R34" s="206"/>
      <c r="S34" s="206"/>
      <c r="T34" s="206"/>
      <c r="U34" s="206"/>
      <c r="V34" s="206"/>
      <c r="W34" s="206"/>
      <c r="X34" s="206"/>
      <c r="Y34" s="206"/>
      <c r="Z34" s="206"/>
      <c r="AA34" s="206"/>
      <c r="AB34" s="206"/>
      <c r="AC34" s="206"/>
      <c r="AD34" s="206"/>
      <c r="AE34" s="206" t="s">
        <v>193</v>
      </c>
      <c r="AF34" s="206"/>
      <c r="AG34" s="206"/>
      <c r="AH34" s="206"/>
      <c r="AI34" s="206"/>
      <c r="AJ34" s="206"/>
      <c r="AK34" s="206"/>
      <c r="AL34" s="206"/>
      <c r="AM34" s="206">
        <v>21</v>
      </c>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2">
        <v>13</v>
      </c>
      <c r="B35" s="220" t="s">
        <v>229</v>
      </c>
      <c r="C35" s="242" t="s">
        <v>230</v>
      </c>
      <c r="D35" s="223" t="s">
        <v>191</v>
      </c>
      <c r="E35" s="227">
        <v>1</v>
      </c>
      <c r="F35" s="233"/>
      <c r="G35" s="234">
        <f>ROUND(E35*F35,2)</f>
        <v>0</v>
      </c>
      <c r="H35" s="235"/>
      <c r="I35" s="255" t="s">
        <v>209</v>
      </c>
      <c r="J35" s="206"/>
      <c r="K35" s="206"/>
      <c r="L35" s="206"/>
      <c r="M35" s="206"/>
      <c r="N35" s="206"/>
      <c r="O35" s="206"/>
      <c r="P35" s="206"/>
      <c r="Q35" s="206"/>
      <c r="R35" s="206"/>
      <c r="S35" s="206"/>
      <c r="T35" s="206"/>
      <c r="U35" s="206"/>
      <c r="V35" s="206"/>
      <c r="W35" s="206"/>
      <c r="X35" s="206"/>
      <c r="Y35" s="206"/>
      <c r="Z35" s="206"/>
      <c r="AA35" s="206"/>
      <c r="AB35" s="206"/>
      <c r="AC35" s="206"/>
      <c r="AD35" s="206"/>
      <c r="AE35" s="206" t="s">
        <v>193</v>
      </c>
      <c r="AF35" s="206"/>
      <c r="AG35" s="206"/>
      <c r="AH35" s="206"/>
      <c r="AI35" s="206"/>
      <c r="AJ35" s="206"/>
      <c r="AK35" s="206"/>
      <c r="AL35" s="206"/>
      <c r="AM35" s="206">
        <v>21</v>
      </c>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231</v>
      </c>
      <c r="D36" s="225"/>
      <c r="E36" s="229"/>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outlineLevel="1" x14ac:dyDescent="0.25">
      <c r="A37" s="253"/>
      <c r="B37" s="221"/>
      <c r="C37" s="244" t="s">
        <v>217</v>
      </c>
      <c r="D37" s="225"/>
      <c r="E37" s="229">
        <v>1</v>
      </c>
      <c r="F37" s="234"/>
      <c r="G37" s="234"/>
      <c r="H37" s="235"/>
      <c r="I37" s="255"/>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row>
    <row r="38" spans="1:60" outlineLevel="1" x14ac:dyDescent="0.25">
      <c r="A38" s="252">
        <v>14</v>
      </c>
      <c r="B38" s="220" t="s">
        <v>232</v>
      </c>
      <c r="C38" s="242" t="s">
        <v>233</v>
      </c>
      <c r="D38" s="223" t="s">
        <v>191</v>
      </c>
      <c r="E38" s="227">
        <v>1</v>
      </c>
      <c r="F38" s="233"/>
      <c r="G38" s="234">
        <f>ROUND(E38*F38,2)</f>
        <v>0</v>
      </c>
      <c r="H38" s="235"/>
      <c r="I38" s="255" t="s">
        <v>209</v>
      </c>
      <c r="J38" s="206"/>
      <c r="K38" s="206"/>
      <c r="L38" s="206"/>
      <c r="M38" s="206"/>
      <c r="N38" s="206"/>
      <c r="O38" s="206"/>
      <c r="P38" s="206"/>
      <c r="Q38" s="206"/>
      <c r="R38" s="206"/>
      <c r="S38" s="206"/>
      <c r="T38" s="206"/>
      <c r="U38" s="206"/>
      <c r="V38" s="206"/>
      <c r="W38" s="206"/>
      <c r="X38" s="206"/>
      <c r="Y38" s="206"/>
      <c r="Z38" s="206"/>
      <c r="AA38" s="206"/>
      <c r="AB38" s="206"/>
      <c r="AC38" s="206"/>
      <c r="AD38" s="206"/>
      <c r="AE38" s="206" t="s">
        <v>193</v>
      </c>
      <c r="AF38" s="206"/>
      <c r="AG38" s="206"/>
      <c r="AH38" s="206"/>
      <c r="AI38" s="206"/>
      <c r="AJ38" s="206"/>
      <c r="AK38" s="206"/>
      <c r="AL38" s="206"/>
      <c r="AM38" s="206">
        <v>21</v>
      </c>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21"/>
      <c r="C39" s="244" t="s">
        <v>234</v>
      </c>
      <c r="D39" s="225"/>
      <c r="E39" s="229"/>
      <c r="F39" s="234"/>
      <c r="G39" s="234"/>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1:60" ht="13.3" outlineLevel="1" thickBot="1" x14ac:dyDescent="0.3">
      <c r="A40" s="265"/>
      <c r="B40" s="266"/>
      <c r="C40" s="267" t="s">
        <v>217</v>
      </c>
      <c r="D40" s="268"/>
      <c r="E40" s="269">
        <v>1</v>
      </c>
      <c r="F40" s="270"/>
      <c r="G40" s="270"/>
      <c r="H40" s="271"/>
      <c r="I40" s="272"/>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hidden="1" x14ac:dyDescent="0.25">
      <c r="A41" s="54"/>
      <c r="B41" s="61" t="s">
        <v>237</v>
      </c>
      <c r="C41" s="245" t="s">
        <v>237</v>
      </c>
      <c r="D41" s="209"/>
      <c r="E41" s="207"/>
      <c r="F41" s="207"/>
      <c r="G41" s="207"/>
      <c r="H41" s="207"/>
      <c r="I41" s="208"/>
    </row>
    <row r="42" spans="1:60" hidden="1" x14ac:dyDescent="0.25">
      <c r="A42" s="246"/>
      <c r="B42" s="247" t="s">
        <v>236</v>
      </c>
      <c r="C42" s="248"/>
      <c r="D42" s="249"/>
      <c r="E42" s="246"/>
      <c r="F42" s="246"/>
      <c r="G42" s="250">
        <f>F8+F21</f>
        <v>0</v>
      </c>
      <c r="H42" s="46"/>
      <c r="I42" s="46"/>
      <c r="AN42">
        <v>15</v>
      </c>
      <c r="AO42">
        <v>21</v>
      </c>
    </row>
    <row r="43" spans="1:60" x14ac:dyDescent="0.25">
      <c r="A43" s="46"/>
      <c r="B43" s="240"/>
      <c r="C43" s="240"/>
      <c r="D43" s="185"/>
      <c r="E43" s="46"/>
      <c r="F43" s="46"/>
      <c r="G43" s="46"/>
      <c r="H43" s="46"/>
      <c r="I43" s="46"/>
      <c r="AN43">
        <f>SUMIF(AM8:AM42,AN42,G8:G42)</f>
        <v>0</v>
      </c>
      <c r="AO43">
        <f>SUMIF(AM8:AM42,AO42,G8:G42)</f>
        <v>0</v>
      </c>
    </row>
    <row r="44" spans="1:60" x14ac:dyDescent="0.25">
      <c r="D44" s="183"/>
    </row>
    <row r="45" spans="1:60" x14ac:dyDescent="0.25">
      <c r="D45" s="183"/>
    </row>
    <row r="46" spans="1:60" x14ac:dyDescent="0.25">
      <c r="D46" s="183"/>
    </row>
    <row r="47" spans="1:60" x14ac:dyDescent="0.25">
      <c r="D47" s="183"/>
    </row>
    <row r="48" spans="1:60" x14ac:dyDescent="0.25">
      <c r="D48" s="183"/>
    </row>
    <row r="49" spans="4:4" x14ac:dyDescent="0.25">
      <c r="D49" s="183"/>
    </row>
    <row r="50" spans="4:4" x14ac:dyDescent="0.25">
      <c r="D50" s="183"/>
    </row>
    <row r="51" spans="4:4" x14ac:dyDescent="0.25">
      <c r="D51" s="183"/>
    </row>
    <row r="52" spans="4:4" x14ac:dyDescent="0.25">
      <c r="D52" s="183"/>
    </row>
    <row r="53" spans="4:4" x14ac:dyDescent="0.25">
      <c r="D53" s="183"/>
    </row>
    <row r="54" spans="4:4" x14ac:dyDescent="0.25">
      <c r="D54" s="183"/>
    </row>
    <row r="55" spans="4:4" x14ac:dyDescent="0.25">
      <c r="D55" s="183"/>
    </row>
    <row r="56" spans="4:4" x14ac:dyDescent="0.25">
      <c r="D56" s="183"/>
    </row>
    <row r="57" spans="4:4" x14ac:dyDescent="0.25">
      <c r="D57" s="183"/>
    </row>
    <row r="58" spans="4:4" x14ac:dyDescent="0.25">
      <c r="D58" s="183"/>
    </row>
    <row r="59" spans="4:4" x14ac:dyDescent="0.25">
      <c r="D59" s="183"/>
    </row>
    <row r="60" spans="4:4" x14ac:dyDescent="0.25">
      <c r="D60" s="183"/>
    </row>
    <row r="61" spans="4:4" x14ac:dyDescent="0.25">
      <c r="D61" s="183"/>
    </row>
    <row r="62" spans="4:4" x14ac:dyDescent="0.25">
      <c r="D62" s="183"/>
    </row>
    <row r="63" spans="4:4" x14ac:dyDescent="0.25">
      <c r="D63" s="183"/>
    </row>
    <row r="64" spans="4:4" x14ac:dyDescent="0.25">
      <c r="D64" s="183"/>
    </row>
    <row r="65" spans="4:4" x14ac:dyDescent="0.25">
      <c r="D65" s="183"/>
    </row>
    <row r="66" spans="4:4" x14ac:dyDescent="0.25">
      <c r="D66" s="183"/>
    </row>
    <row r="67" spans="4:4" x14ac:dyDescent="0.25">
      <c r="D67" s="183"/>
    </row>
    <row r="68" spans="4:4" x14ac:dyDescent="0.25">
      <c r="D68" s="183"/>
    </row>
    <row r="69" spans="4:4" x14ac:dyDescent="0.25">
      <c r="D69" s="183"/>
    </row>
    <row r="70" spans="4:4" x14ac:dyDescent="0.25">
      <c r="D70" s="183"/>
    </row>
    <row r="71" spans="4:4" x14ac:dyDescent="0.25">
      <c r="D71" s="183"/>
    </row>
    <row r="72" spans="4:4" x14ac:dyDescent="0.25">
      <c r="D72" s="183"/>
    </row>
    <row r="73" spans="4:4" x14ac:dyDescent="0.25">
      <c r="D73" s="183"/>
    </row>
    <row r="74" spans="4:4" x14ac:dyDescent="0.25">
      <c r="D74" s="183"/>
    </row>
    <row r="75" spans="4:4" x14ac:dyDescent="0.25">
      <c r="D75" s="183"/>
    </row>
    <row r="76" spans="4:4" x14ac:dyDescent="0.25">
      <c r="D76" s="183"/>
    </row>
    <row r="77" spans="4:4" x14ac:dyDescent="0.25">
      <c r="D77" s="183"/>
    </row>
    <row r="78" spans="4:4" x14ac:dyDescent="0.25">
      <c r="D78" s="183"/>
    </row>
    <row r="79" spans="4:4" x14ac:dyDescent="0.25">
      <c r="D79" s="183"/>
    </row>
    <row r="80" spans="4:4" x14ac:dyDescent="0.25">
      <c r="D80" s="183"/>
    </row>
    <row r="81" spans="4:4" x14ac:dyDescent="0.25">
      <c r="D81" s="183"/>
    </row>
    <row r="82" spans="4:4" x14ac:dyDescent="0.25">
      <c r="D82" s="183"/>
    </row>
    <row r="83" spans="4:4" x14ac:dyDescent="0.25">
      <c r="D83" s="183"/>
    </row>
    <row r="84" spans="4:4" x14ac:dyDescent="0.25">
      <c r="D84" s="183"/>
    </row>
    <row r="85" spans="4:4" x14ac:dyDescent="0.25">
      <c r="D85" s="183"/>
    </row>
    <row r="86" spans="4:4" x14ac:dyDescent="0.25">
      <c r="D86" s="183"/>
    </row>
    <row r="87" spans="4:4" x14ac:dyDescent="0.25">
      <c r="D87" s="183"/>
    </row>
    <row r="88" spans="4:4" x14ac:dyDescent="0.25">
      <c r="D88" s="183"/>
    </row>
    <row r="89" spans="4:4" x14ac:dyDescent="0.25">
      <c r="D89" s="183"/>
    </row>
    <row r="90" spans="4:4" x14ac:dyDescent="0.25">
      <c r="D90" s="183"/>
    </row>
    <row r="91" spans="4:4" x14ac:dyDescent="0.25">
      <c r="D91" s="183"/>
    </row>
    <row r="92" spans="4:4" x14ac:dyDescent="0.25">
      <c r="D92" s="183"/>
    </row>
    <row r="93" spans="4:4" x14ac:dyDescent="0.25">
      <c r="D93" s="183"/>
    </row>
    <row r="94" spans="4:4" x14ac:dyDescent="0.25">
      <c r="D94" s="183"/>
    </row>
    <row r="95" spans="4:4" x14ac:dyDescent="0.25">
      <c r="D95" s="183"/>
    </row>
    <row r="96" spans="4:4" x14ac:dyDescent="0.25">
      <c r="D96" s="183"/>
    </row>
    <row r="97" spans="4:4" x14ac:dyDescent="0.25">
      <c r="D97" s="183"/>
    </row>
    <row r="98" spans="4:4" x14ac:dyDescent="0.25">
      <c r="D98" s="183"/>
    </row>
    <row r="99" spans="4:4" x14ac:dyDescent="0.25">
      <c r="D99" s="183"/>
    </row>
    <row r="100" spans="4:4" x14ac:dyDescent="0.25">
      <c r="D100" s="183"/>
    </row>
    <row r="101" spans="4:4" x14ac:dyDescent="0.25">
      <c r="D101" s="183"/>
    </row>
    <row r="102" spans="4:4" x14ac:dyDescent="0.25">
      <c r="D102" s="183"/>
    </row>
    <row r="103" spans="4:4" x14ac:dyDescent="0.25">
      <c r="D103" s="183"/>
    </row>
    <row r="104" spans="4:4" x14ac:dyDescent="0.25">
      <c r="D104" s="183"/>
    </row>
    <row r="105" spans="4:4" x14ac:dyDescent="0.25">
      <c r="D105" s="183"/>
    </row>
    <row r="106" spans="4:4" x14ac:dyDescent="0.25">
      <c r="D106" s="183"/>
    </row>
    <row r="107" spans="4:4" x14ac:dyDescent="0.25">
      <c r="D107" s="183"/>
    </row>
    <row r="108" spans="4:4" x14ac:dyDescent="0.25">
      <c r="D108" s="183"/>
    </row>
    <row r="109" spans="4:4" x14ac:dyDescent="0.25">
      <c r="D109" s="183"/>
    </row>
    <row r="110" spans="4:4" x14ac:dyDescent="0.25">
      <c r="D110" s="183"/>
    </row>
    <row r="111" spans="4:4" x14ac:dyDescent="0.25">
      <c r="D111" s="183"/>
    </row>
    <row r="112" spans="4:4" x14ac:dyDescent="0.25">
      <c r="D112" s="183"/>
    </row>
    <row r="113" spans="4:4" x14ac:dyDescent="0.25">
      <c r="D113" s="183"/>
    </row>
    <row r="114" spans="4:4" x14ac:dyDescent="0.25">
      <c r="D114" s="183"/>
    </row>
    <row r="115" spans="4:4" x14ac:dyDescent="0.25">
      <c r="D115" s="183"/>
    </row>
    <row r="116" spans="4:4" x14ac:dyDescent="0.25">
      <c r="D116" s="183"/>
    </row>
    <row r="117" spans="4:4" x14ac:dyDescent="0.25">
      <c r="D117" s="183"/>
    </row>
    <row r="118" spans="4:4" x14ac:dyDescent="0.25">
      <c r="D118" s="183"/>
    </row>
    <row r="119" spans="4:4" x14ac:dyDescent="0.25">
      <c r="D119" s="183"/>
    </row>
    <row r="120" spans="4:4" x14ac:dyDescent="0.25">
      <c r="D120" s="183"/>
    </row>
    <row r="121" spans="4:4" x14ac:dyDescent="0.25">
      <c r="D121" s="183"/>
    </row>
    <row r="122" spans="4:4" x14ac:dyDescent="0.25">
      <c r="D122" s="183"/>
    </row>
    <row r="123" spans="4:4" x14ac:dyDescent="0.25">
      <c r="D123" s="183"/>
    </row>
    <row r="124" spans="4:4" x14ac:dyDescent="0.25">
      <c r="D124" s="183"/>
    </row>
    <row r="125" spans="4:4" x14ac:dyDescent="0.25">
      <c r="D125" s="183"/>
    </row>
    <row r="126" spans="4:4" x14ac:dyDescent="0.25">
      <c r="D126" s="183"/>
    </row>
    <row r="127" spans="4:4" x14ac:dyDescent="0.25">
      <c r="D127" s="183"/>
    </row>
    <row r="128" spans="4:4" x14ac:dyDescent="0.25">
      <c r="D128" s="183"/>
    </row>
    <row r="129" spans="4:4" x14ac:dyDescent="0.25">
      <c r="D129" s="183"/>
    </row>
    <row r="130" spans="4:4" x14ac:dyDescent="0.25">
      <c r="D130" s="183"/>
    </row>
    <row r="131" spans="4:4" x14ac:dyDescent="0.25">
      <c r="D131" s="183"/>
    </row>
    <row r="132" spans="4:4" x14ac:dyDescent="0.25">
      <c r="D132" s="183"/>
    </row>
    <row r="133" spans="4:4" x14ac:dyDescent="0.25">
      <c r="D133" s="183"/>
    </row>
    <row r="134" spans="4:4" x14ac:dyDescent="0.25">
      <c r="D134" s="183"/>
    </row>
    <row r="135" spans="4:4" x14ac:dyDescent="0.25">
      <c r="D135" s="183"/>
    </row>
    <row r="136" spans="4:4" x14ac:dyDescent="0.25">
      <c r="D136" s="183"/>
    </row>
    <row r="137" spans="4:4" x14ac:dyDescent="0.25">
      <c r="D137" s="183"/>
    </row>
    <row r="138" spans="4:4" x14ac:dyDescent="0.25">
      <c r="D138" s="183"/>
    </row>
    <row r="139" spans="4:4" x14ac:dyDescent="0.25">
      <c r="D139" s="183"/>
    </row>
    <row r="140" spans="4:4" x14ac:dyDescent="0.25">
      <c r="D140" s="183"/>
    </row>
    <row r="141" spans="4:4" x14ac:dyDescent="0.25">
      <c r="D141" s="183"/>
    </row>
    <row r="142" spans="4:4" x14ac:dyDescent="0.25">
      <c r="D142" s="183"/>
    </row>
    <row r="143" spans="4:4" x14ac:dyDescent="0.25">
      <c r="D143" s="183"/>
    </row>
    <row r="144" spans="4:4" x14ac:dyDescent="0.25">
      <c r="D144" s="183"/>
    </row>
    <row r="145" spans="4:4" x14ac:dyDescent="0.25">
      <c r="D145" s="183"/>
    </row>
    <row r="146" spans="4:4" x14ac:dyDescent="0.25">
      <c r="D146" s="183"/>
    </row>
    <row r="147" spans="4:4" x14ac:dyDescent="0.25">
      <c r="D147" s="183"/>
    </row>
    <row r="148" spans="4:4" x14ac:dyDescent="0.25">
      <c r="D148" s="183"/>
    </row>
    <row r="149" spans="4:4" x14ac:dyDescent="0.25">
      <c r="D149" s="183"/>
    </row>
    <row r="150" spans="4:4" x14ac:dyDescent="0.25">
      <c r="D150" s="183"/>
    </row>
    <row r="151" spans="4:4" x14ac:dyDescent="0.25">
      <c r="D151" s="183"/>
    </row>
    <row r="152" spans="4:4" x14ac:dyDescent="0.25">
      <c r="D152" s="183"/>
    </row>
    <row r="153" spans="4:4" x14ac:dyDescent="0.25">
      <c r="D153" s="183"/>
    </row>
    <row r="154" spans="4:4" x14ac:dyDescent="0.25">
      <c r="D154" s="183"/>
    </row>
    <row r="155" spans="4:4" x14ac:dyDescent="0.25">
      <c r="D155" s="183"/>
    </row>
    <row r="156" spans="4:4" x14ac:dyDescent="0.25">
      <c r="D156" s="183"/>
    </row>
    <row r="157" spans="4:4" x14ac:dyDescent="0.25">
      <c r="D157" s="183"/>
    </row>
    <row r="158" spans="4:4" x14ac:dyDescent="0.25">
      <c r="D158" s="183"/>
    </row>
    <row r="159" spans="4:4" x14ac:dyDescent="0.25">
      <c r="D159" s="183"/>
    </row>
    <row r="160" spans="4:4" x14ac:dyDescent="0.25">
      <c r="D160" s="183"/>
    </row>
    <row r="161" spans="4:4" x14ac:dyDescent="0.25">
      <c r="D161" s="183"/>
    </row>
    <row r="162" spans="4:4" x14ac:dyDescent="0.25">
      <c r="D162" s="183"/>
    </row>
    <row r="163" spans="4:4" x14ac:dyDescent="0.25">
      <c r="D163" s="183"/>
    </row>
    <row r="164" spans="4:4" x14ac:dyDescent="0.25">
      <c r="D164" s="183"/>
    </row>
    <row r="165" spans="4:4" x14ac:dyDescent="0.25">
      <c r="D165" s="183"/>
    </row>
    <row r="166" spans="4:4" x14ac:dyDescent="0.25">
      <c r="D166" s="183"/>
    </row>
    <row r="167" spans="4:4" x14ac:dyDescent="0.25">
      <c r="D167" s="183"/>
    </row>
    <row r="168" spans="4:4" x14ac:dyDescent="0.25">
      <c r="D168" s="183"/>
    </row>
    <row r="169" spans="4:4" x14ac:dyDescent="0.25">
      <c r="D169" s="183"/>
    </row>
    <row r="170" spans="4:4" x14ac:dyDescent="0.25">
      <c r="D170" s="183"/>
    </row>
    <row r="171" spans="4:4" x14ac:dyDescent="0.25">
      <c r="D171" s="183"/>
    </row>
    <row r="172" spans="4:4" x14ac:dyDescent="0.25">
      <c r="D172" s="183"/>
    </row>
    <row r="173" spans="4:4" x14ac:dyDescent="0.25">
      <c r="D173" s="183"/>
    </row>
    <row r="174" spans="4:4" x14ac:dyDescent="0.25">
      <c r="D174" s="183"/>
    </row>
    <row r="175" spans="4:4" x14ac:dyDescent="0.25">
      <c r="D175" s="183"/>
    </row>
    <row r="176" spans="4:4" x14ac:dyDescent="0.25">
      <c r="D176" s="183"/>
    </row>
    <row r="177" spans="4:4" x14ac:dyDescent="0.25">
      <c r="D177" s="183"/>
    </row>
    <row r="178" spans="4:4" x14ac:dyDescent="0.25">
      <c r="D178" s="183"/>
    </row>
    <row r="179" spans="4:4" x14ac:dyDescent="0.25">
      <c r="D179" s="183"/>
    </row>
    <row r="180" spans="4:4" x14ac:dyDescent="0.25">
      <c r="D180" s="183"/>
    </row>
    <row r="181" spans="4:4" x14ac:dyDescent="0.25">
      <c r="D181" s="183"/>
    </row>
    <row r="182" spans="4:4" x14ac:dyDescent="0.25">
      <c r="D182" s="183"/>
    </row>
    <row r="183" spans="4:4" x14ac:dyDescent="0.25">
      <c r="D183" s="183"/>
    </row>
    <row r="184" spans="4:4" x14ac:dyDescent="0.25">
      <c r="D184" s="183"/>
    </row>
    <row r="185" spans="4:4" x14ac:dyDescent="0.25">
      <c r="D185" s="183"/>
    </row>
    <row r="186" spans="4:4" x14ac:dyDescent="0.25">
      <c r="D186" s="183"/>
    </row>
    <row r="187" spans="4:4" x14ac:dyDescent="0.25">
      <c r="D187" s="183"/>
    </row>
    <row r="188" spans="4:4" x14ac:dyDescent="0.25">
      <c r="D188" s="183"/>
    </row>
    <row r="189" spans="4:4" x14ac:dyDescent="0.25">
      <c r="D189" s="183"/>
    </row>
    <row r="190" spans="4:4" x14ac:dyDescent="0.25">
      <c r="D190" s="183"/>
    </row>
    <row r="191" spans="4:4" x14ac:dyDescent="0.25">
      <c r="D191" s="183"/>
    </row>
    <row r="192" spans="4:4" x14ac:dyDescent="0.25">
      <c r="D192" s="183"/>
    </row>
    <row r="193" spans="4:4" x14ac:dyDescent="0.25">
      <c r="D193" s="183"/>
    </row>
    <row r="194" spans="4:4" x14ac:dyDescent="0.25">
      <c r="D194" s="183"/>
    </row>
    <row r="195" spans="4:4" x14ac:dyDescent="0.25">
      <c r="D195" s="183"/>
    </row>
    <row r="196" spans="4:4" x14ac:dyDescent="0.25">
      <c r="D196" s="183"/>
    </row>
    <row r="197" spans="4:4" x14ac:dyDescent="0.25">
      <c r="D197" s="183"/>
    </row>
    <row r="198" spans="4:4" x14ac:dyDescent="0.25">
      <c r="D198" s="183"/>
    </row>
    <row r="199" spans="4:4" x14ac:dyDescent="0.25">
      <c r="D199" s="183"/>
    </row>
    <row r="200" spans="4:4" x14ac:dyDescent="0.25">
      <c r="D200" s="183"/>
    </row>
    <row r="201" spans="4:4" x14ac:dyDescent="0.25">
      <c r="D201" s="183"/>
    </row>
    <row r="202" spans="4:4" x14ac:dyDescent="0.25">
      <c r="D202" s="183"/>
    </row>
    <row r="203" spans="4:4" x14ac:dyDescent="0.25">
      <c r="D203" s="183"/>
    </row>
    <row r="204" spans="4:4" x14ac:dyDescent="0.25">
      <c r="D204" s="183"/>
    </row>
    <row r="205" spans="4:4" x14ac:dyDescent="0.25">
      <c r="D205" s="183"/>
    </row>
    <row r="206" spans="4:4" x14ac:dyDescent="0.25">
      <c r="D206" s="183"/>
    </row>
    <row r="207" spans="4:4" x14ac:dyDescent="0.25">
      <c r="D207" s="183"/>
    </row>
    <row r="208" spans="4:4" x14ac:dyDescent="0.25">
      <c r="D208" s="183"/>
    </row>
    <row r="209" spans="4:4" x14ac:dyDescent="0.25">
      <c r="D209" s="183"/>
    </row>
    <row r="210" spans="4:4" x14ac:dyDescent="0.25">
      <c r="D210" s="183"/>
    </row>
    <row r="211" spans="4:4" x14ac:dyDescent="0.25">
      <c r="D211" s="183"/>
    </row>
    <row r="212" spans="4:4" x14ac:dyDescent="0.25">
      <c r="D212" s="183"/>
    </row>
    <row r="213" spans="4:4" x14ac:dyDescent="0.25">
      <c r="D213" s="183"/>
    </row>
    <row r="214" spans="4:4" x14ac:dyDescent="0.25">
      <c r="D214" s="183"/>
    </row>
    <row r="215" spans="4:4" x14ac:dyDescent="0.25">
      <c r="D215" s="183"/>
    </row>
    <row r="216" spans="4:4" x14ac:dyDescent="0.25">
      <c r="D216" s="183"/>
    </row>
    <row r="217" spans="4:4" x14ac:dyDescent="0.25">
      <c r="D217" s="183"/>
    </row>
    <row r="218" spans="4:4" x14ac:dyDescent="0.25">
      <c r="D218" s="183"/>
    </row>
    <row r="219" spans="4:4" x14ac:dyDescent="0.25">
      <c r="D219" s="183"/>
    </row>
    <row r="220" spans="4:4" x14ac:dyDescent="0.25">
      <c r="D220" s="183"/>
    </row>
    <row r="221" spans="4:4" x14ac:dyDescent="0.25">
      <c r="D221" s="183"/>
    </row>
    <row r="222" spans="4:4" x14ac:dyDescent="0.25">
      <c r="D222" s="183"/>
    </row>
    <row r="223" spans="4:4" x14ac:dyDescent="0.25">
      <c r="D223" s="183"/>
    </row>
    <row r="224" spans="4:4" x14ac:dyDescent="0.25">
      <c r="D224" s="183"/>
    </row>
    <row r="225" spans="4:4" x14ac:dyDescent="0.25">
      <c r="D225" s="183"/>
    </row>
    <row r="226" spans="4:4" x14ac:dyDescent="0.25">
      <c r="D226" s="183"/>
    </row>
    <row r="227" spans="4:4" x14ac:dyDescent="0.25">
      <c r="D227" s="183"/>
    </row>
    <row r="228" spans="4:4" x14ac:dyDescent="0.25">
      <c r="D228" s="183"/>
    </row>
    <row r="229" spans="4:4" x14ac:dyDescent="0.25">
      <c r="D229" s="183"/>
    </row>
    <row r="230" spans="4:4" x14ac:dyDescent="0.25">
      <c r="D230" s="183"/>
    </row>
    <row r="231" spans="4:4" x14ac:dyDescent="0.25">
      <c r="D231" s="183"/>
    </row>
    <row r="232" spans="4:4" x14ac:dyDescent="0.25">
      <c r="D232" s="183"/>
    </row>
    <row r="233" spans="4:4" x14ac:dyDescent="0.25">
      <c r="D233" s="183"/>
    </row>
    <row r="234" spans="4:4" x14ac:dyDescent="0.25">
      <c r="D234" s="183"/>
    </row>
    <row r="235" spans="4:4" x14ac:dyDescent="0.25">
      <c r="D235" s="183"/>
    </row>
    <row r="236" spans="4:4" x14ac:dyDescent="0.25">
      <c r="D236" s="183"/>
    </row>
    <row r="237" spans="4:4" x14ac:dyDescent="0.25">
      <c r="D237" s="183"/>
    </row>
    <row r="238" spans="4:4" x14ac:dyDescent="0.25">
      <c r="D238" s="183"/>
    </row>
    <row r="239" spans="4:4" x14ac:dyDescent="0.25">
      <c r="D239" s="183"/>
    </row>
    <row r="240" spans="4:4" x14ac:dyDescent="0.25">
      <c r="D240" s="183"/>
    </row>
    <row r="241" spans="4:4" x14ac:dyDescent="0.25">
      <c r="D241" s="183"/>
    </row>
    <row r="242" spans="4:4" x14ac:dyDescent="0.25">
      <c r="D242" s="183"/>
    </row>
    <row r="243" spans="4:4" x14ac:dyDescent="0.25">
      <c r="D243" s="183"/>
    </row>
    <row r="244" spans="4:4" x14ac:dyDescent="0.25">
      <c r="D244" s="183"/>
    </row>
    <row r="245" spans="4:4" x14ac:dyDescent="0.25">
      <c r="D245" s="183"/>
    </row>
    <row r="246" spans="4:4" x14ac:dyDescent="0.25">
      <c r="D246" s="183"/>
    </row>
    <row r="247" spans="4:4" x14ac:dyDescent="0.25">
      <c r="D247" s="183"/>
    </row>
    <row r="248" spans="4:4" x14ac:dyDescent="0.25">
      <c r="D248" s="183"/>
    </row>
    <row r="249" spans="4:4" x14ac:dyDescent="0.25">
      <c r="D249" s="183"/>
    </row>
    <row r="250" spans="4:4" x14ac:dyDescent="0.25">
      <c r="D250" s="183"/>
    </row>
    <row r="251" spans="4:4" x14ac:dyDescent="0.25">
      <c r="D251" s="183"/>
    </row>
    <row r="252" spans="4:4" x14ac:dyDescent="0.25">
      <c r="D252" s="183"/>
    </row>
    <row r="253" spans="4:4" x14ac:dyDescent="0.25">
      <c r="D253" s="183"/>
    </row>
    <row r="254" spans="4:4" x14ac:dyDescent="0.25">
      <c r="D254" s="183"/>
    </row>
    <row r="255" spans="4:4" x14ac:dyDescent="0.25">
      <c r="D255" s="183"/>
    </row>
    <row r="256" spans="4:4" x14ac:dyDescent="0.25">
      <c r="D256" s="183"/>
    </row>
    <row r="257" spans="4:4" x14ac:dyDescent="0.25">
      <c r="D257" s="183"/>
    </row>
    <row r="258" spans="4:4" x14ac:dyDescent="0.25">
      <c r="D258" s="183"/>
    </row>
    <row r="259" spans="4:4" x14ac:dyDescent="0.25">
      <c r="D259" s="183"/>
    </row>
    <row r="260" spans="4:4" x14ac:dyDescent="0.25">
      <c r="D260" s="183"/>
    </row>
    <row r="261" spans="4:4" x14ac:dyDescent="0.25">
      <c r="D261" s="183"/>
    </row>
    <row r="262" spans="4:4" x14ac:dyDescent="0.25">
      <c r="D262" s="183"/>
    </row>
    <row r="263" spans="4:4" x14ac:dyDescent="0.25">
      <c r="D263" s="183"/>
    </row>
    <row r="264" spans="4:4" x14ac:dyDescent="0.25">
      <c r="D264" s="183"/>
    </row>
    <row r="265" spans="4:4" x14ac:dyDescent="0.25">
      <c r="D265" s="183"/>
    </row>
    <row r="266" spans="4:4" x14ac:dyDescent="0.25">
      <c r="D266" s="183"/>
    </row>
    <row r="267" spans="4:4" x14ac:dyDescent="0.25">
      <c r="D267" s="183"/>
    </row>
    <row r="268" spans="4:4" x14ac:dyDescent="0.25">
      <c r="D268" s="183"/>
    </row>
    <row r="269" spans="4:4" x14ac:dyDescent="0.25">
      <c r="D269" s="183"/>
    </row>
    <row r="270" spans="4:4" x14ac:dyDescent="0.25">
      <c r="D270" s="183"/>
    </row>
    <row r="271" spans="4:4" x14ac:dyDescent="0.25">
      <c r="D271" s="183"/>
    </row>
    <row r="272" spans="4:4" x14ac:dyDescent="0.25">
      <c r="D272" s="183"/>
    </row>
    <row r="273" spans="4:4" x14ac:dyDescent="0.25">
      <c r="D273" s="183"/>
    </row>
    <row r="274" spans="4:4" x14ac:dyDescent="0.25">
      <c r="D274" s="183"/>
    </row>
    <row r="275" spans="4:4" x14ac:dyDescent="0.25">
      <c r="D275" s="183"/>
    </row>
    <row r="276" spans="4:4" x14ac:dyDescent="0.25">
      <c r="D276" s="183"/>
    </row>
    <row r="277" spans="4:4" x14ac:dyDescent="0.25">
      <c r="D277" s="183"/>
    </row>
    <row r="278" spans="4:4" x14ac:dyDescent="0.25">
      <c r="D278" s="183"/>
    </row>
    <row r="279" spans="4:4" x14ac:dyDescent="0.25">
      <c r="D279" s="183"/>
    </row>
    <row r="280" spans="4:4" x14ac:dyDescent="0.25">
      <c r="D280" s="183"/>
    </row>
    <row r="281" spans="4:4" x14ac:dyDescent="0.25">
      <c r="D281" s="183"/>
    </row>
    <row r="282" spans="4:4" x14ac:dyDescent="0.25">
      <c r="D282" s="183"/>
    </row>
    <row r="283" spans="4:4" x14ac:dyDescent="0.25">
      <c r="D283" s="183"/>
    </row>
    <row r="284" spans="4:4" x14ac:dyDescent="0.25">
      <c r="D284" s="183"/>
    </row>
    <row r="285" spans="4:4" x14ac:dyDescent="0.25">
      <c r="D285" s="183"/>
    </row>
    <row r="286" spans="4:4" x14ac:dyDescent="0.25">
      <c r="D286" s="183"/>
    </row>
    <row r="287" spans="4:4" x14ac:dyDescent="0.25">
      <c r="D287" s="183"/>
    </row>
    <row r="288" spans="4:4" x14ac:dyDescent="0.25">
      <c r="D288" s="183"/>
    </row>
    <row r="289" spans="4:4" x14ac:dyDescent="0.25">
      <c r="D289" s="183"/>
    </row>
    <row r="290" spans="4:4" x14ac:dyDescent="0.25">
      <c r="D290" s="183"/>
    </row>
    <row r="291" spans="4:4" x14ac:dyDescent="0.25">
      <c r="D291" s="183"/>
    </row>
    <row r="292" spans="4:4" x14ac:dyDescent="0.25">
      <c r="D292" s="183"/>
    </row>
    <row r="293" spans="4:4" x14ac:dyDescent="0.25">
      <c r="D293" s="183"/>
    </row>
    <row r="294" spans="4:4" x14ac:dyDescent="0.25">
      <c r="D294" s="183"/>
    </row>
    <row r="295" spans="4:4" x14ac:dyDescent="0.25">
      <c r="D295" s="183"/>
    </row>
    <row r="296" spans="4:4" x14ac:dyDescent="0.25">
      <c r="D296" s="183"/>
    </row>
    <row r="297" spans="4:4" x14ac:dyDescent="0.25">
      <c r="D297" s="183"/>
    </row>
    <row r="298" spans="4:4" x14ac:dyDescent="0.25">
      <c r="D298" s="183"/>
    </row>
    <row r="299" spans="4:4" x14ac:dyDescent="0.25">
      <c r="D299" s="183"/>
    </row>
    <row r="300" spans="4:4" x14ac:dyDescent="0.25">
      <c r="D300" s="183"/>
    </row>
    <row r="301" spans="4:4" x14ac:dyDescent="0.25">
      <c r="D301" s="183"/>
    </row>
    <row r="302" spans="4:4" x14ac:dyDescent="0.25">
      <c r="D302" s="183"/>
    </row>
    <row r="303" spans="4:4" x14ac:dyDescent="0.25">
      <c r="D303" s="183"/>
    </row>
    <row r="304" spans="4:4" x14ac:dyDescent="0.25">
      <c r="D304" s="183"/>
    </row>
    <row r="305" spans="4:4" x14ac:dyDescent="0.25">
      <c r="D305" s="183"/>
    </row>
    <row r="306" spans="4:4" x14ac:dyDescent="0.25">
      <c r="D306" s="183"/>
    </row>
    <row r="307" spans="4:4" x14ac:dyDescent="0.25">
      <c r="D307" s="183"/>
    </row>
    <row r="308" spans="4:4" x14ac:dyDescent="0.25">
      <c r="D308" s="183"/>
    </row>
    <row r="309" spans="4:4" x14ac:dyDescent="0.25">
      <c r="D309" s="183"/>
    </row>
    <row r="310" spans="4:4" x14ac:dyDescent="0.25">
      <c r="D310" s="183"/>
    </row>
    <row r="311" spans="4:4" x14ac:dyDescent="0.25">
      <c r="D311" s="183"/>
    </row>
    <row r="312" spans="4:4" x14ac:dyDescent="0.25">
      <c r="D312" s="183"/>
    </row>
    <row r="313" spans="4:4" x14ac:dyDescent="0.25">
      <c r="D313" s="183"/>
    </row>
    <row r="314" spans="4:4" x14ac:dyDescent="0.25">
      <c r="D314" s="183"/>
    </row>
    <row r="315" spans="4:4" x14ac:dyDescent="0.25">
      <c r="D315" s="183"/>
    </row>
    <row r="316" spans="4:4" x14ac:dyDescent="0.25">
      <c r="D316" s="183"/>
    </row>
    <row r="317" spans="4:4" x14ac:dyDescent="0.25">
      <c r="D317" s="183"/>
    </row>
    <row r="318" spans="4:4" x14ac:dyDescent="0.25">
      <c r="D318" s="183"/>
    </row>
    <row r="319" spans="4:4" x14ac:dyDescent="0.25">
      <c r="D319" s="183"/>
    </row>
    <row r="320" spans="4:4" x14ac:dyDescent="0.25">
      <c r="D320" s="183"/>
    </row>
    <row r="321" spans="4:4" x14ac:dyDescent="0.25">
      <c r="D321" s="183"/>
    </row>
    <row r="322" spans="4:4" x14ac:dyDescent="0.25">
      <c r="D322" s="183"/>
    </row>
    <row r="323" spans="4:4" x14ac:dyDescent="0.25">
      <c r="D323" s="183"/>
    </row>
    <row r="324" spans="4:4" x14ac:dyDescent="0.25">
      <c r="D324" s="183"/>
    </row>
    <row r="325" spans="4:4" x14ac:dyDescent="0.25">
      <c r="D325" s="183"/>
    </row>
    <row r="326" spans="4:4" x14ac:dyDescent="0.25">
      <c r="D326" s="183"/>
    </row>
    <row r="327" spans="4:4" x14ac:dyDescent="0.25">
      <c r="D327" s="183"/>
    </row>
    <row r="328" spans="4:4" x14ac:dyDescent="0.25">
      <c r="D328" s="183"/>
    </row>
    <row r="329" spans="4:4" x14ac:dyDescent="0.25">
      <c r="D329" s="183"/>
    </row>
    <row r="330" spans="4:4" x14ac:dyDescent="0.25">
      <c r="D330" s="183"/>
    </row>
    <row r="331" spans="4:4" x14ac:dyDescent="0.25">
      <c r="D331" s="183"/>
    </row>
    <row r="332" spans="4:4" x14ac:dyDescent="0.25">
      <c r="D332" s="183"/>
    </row>
    <row r="333" spans="4:4" x14ac:dyDescent="0.25">
      <c r="D333" s="183"/>
    </row>
    <row r="334" spans="4:4" x14ac:dyDescent="0.25">
      <c r="D334" s="183"/>
    </row>
    <row r="335" spans="4:4" x14ac:dyDescent="0.25">
      <c r="D335" s="183"/>
    </row>
    <row r="336" spans="4:4" x14ac:dyDescent="0.25">
      <c r="D336" s="183"/>
    </row>
    <row r="337" spans="4:4" x14ac:dyDescent="0.25">
      <c r="D337" s="183"/>
    </row>
    <row r="338" spans="4:4" x14ac:dyDescent="0.25">
      <c r="D338" s="183"/>
    </row>
    <row r="339" spans="4:4" x14ac:dyDescent="0.25">
      <c r="D339" s="183"/>
    </row>
    <row r="340" spans="4:4" x14ac:dyDescent="0.25">
      <c r="D340" s="183"/>
    </row>
    <row r="341" spans="4:4" x14ac:dyDescent="0.25">
      <c r="D341" s="183"/>
    </row>
    <row r="342" spans="4:4" x14ac:dyDescent="0.25">
      <c r="D342" s="183"/>
    </row>
    <row r="343" spans="4:4" x14ac:dyDescent="0.25">
      <c r="D343" s="183"/>
    </row>
    <row r="344" spans="4:4" x14ac:dyDescent="0.25">
      <c r="D344" s="183"/>
    </row>
    <row r="345" spans="4:4" x14ac:dyDescent="0.25">
      <c r="D345" s="183"/>
    </row>
    <row r="346" spans="4:4" x14ac:dyDescent="0.25">
      <c r="D346" s="183"/>
    </row>
    <row r="347" spans="4:4" x14ac:dyDescent="0.25">
      <c r="D347" s="183"/>
    </row>
    <row r="348" spans="4:4" x14ac:dyDescent="0.25">
      <c r="D348" s="183"/>
    </row>
    <row r="349" spans="4:4" x14ac:dyDescent="0.25">
      <c r="D349" s="183"/>
    </row>
    <row r="350" spans="4:4" x14ac:dyDescent="0.25">
      <c r="D350" s="183"/>
    </row>
    <row r="351" spans="4:4" x14ac:dyDescent="0.25">
      <c r="D351" s="183"/>
    </row>
    <row r="352" spans="4:4" x14ac:dyDescent="0.25">
      <c r="D352" s="183"/>
    </row>
    <row r="353" spans="4:4" x14ac:dyDescent="0.25">
      <c r="D353" s="183"/>
    </row>
    <row r="354" spans="4:4" x14ac:dyDescent="0.25">
      <c r="D354" s="183"/>
    </row>
    <row r="355" spans="4:4" x14ac:dyDescent="0.25">
      <c r="D355" s="183"/>
    </row>
    <row r="356" spans="4:4" x14ac:dyDescent="0.25">
      <c r="D356" s="183"/>
    </row>
    <row r="357" spans="4:4" x14ac:dyDescent="0.25">
      <c r="D357" s="183"/>
    </row>
    <row r="358" spans="4:4" x14ac:dyDescent="0.25">
      <c r="D358" s="183"/>
    </row>
    <row r="359" spans="4:4" x14ac:dyDescent="0.25">
      <c r="D359" s="183"/>
    </row>
    <row r="360" spans="4:4" x14ac:dyDescent="0.25">
      <c r="D360" s="183"/>
    </row>
    <row r="361" spans="4:4" x14ac:dyDescent="0.25">
      <c r="D361" s="183"/>
    </row>
    <row r="362" spans="4:4" x14ac:dyDescent="0.25">
      <c r="D362" s="183"/>
    </row>
    <row r="363" spans="4:4" x14ac:dyDescent="0.25">
      <c r="D363" s="183"/>
    </row>
    <row r="364" spans="4:4" x14ac:dyDescent="0.25">
      <c r="D364" s="183"/>
    </row>
    <row r="365" spans="4:4" x14ac:dyDescent="0.25">
      <c r="D365" s="183"/>
    </row>
    <row r="366" spans="4:4" x14ac:dyDescent="0.25">
      <c r="D366" s="183"/>
    </row>
    <row r="367" spans="4:4" x14ac:dyDescent="0.25">
      <c r="D367" s="183"/>
    </row>
    <row r="368" spans="4:4" x14ac:dyDescent="0.25">
      <c r="D368" s="183"/>
    </row>
    <row r="369" spans="4:4" x14ac:dyDescent="0.25">
      <c r="D369" s="183"/>
    </row>
    <row r="370" spans="4:4" x14ac:dyDescent="0.25">
      <c r="D370" s="183"/>
    </row>
    <row r="371" spans="4:4" x14ac:dyDescent="0.25">
      <c r="D371" s="183"/>
    </row>
    <row r="372" spans="4:4" x14ac:dyDescent="0.25">
      <c r="D372" s="183"/>
    </row>
    <row r="373" spans="4:4" x14ac:dyDescent="0.25">
      <c r="D373" s="183"/>
    </row>
    <row r="374" spans="4:4" x14ac:dyDescent="0.25">
      <c r="D374" s="183"/>
    </row>
    <row r="375" spans="4:4" x14ac:dyDescent="0.25">
      <c r="D375" s="183"/>
    </row>
    <row r="376" spans="4:4" x14ac:dyDescent="0.25">
      <c r="D376" s="183"/>
    </row>
    <row r="377" spans="4:4" x14ac:dyDescent="0.25">
      <c r="D377" s="183"/>
    </row>
    <row r="378" spans="4:4" x14ac:dyDescent="0.25">
      <c r="D378" s="183"/>
    </row>
    <row r="379" spans="4:4" x14ac:dyDescent="0.25">
      <c r="D379" s="183"/>
    </row>
    <row r="380" spans="4:4" x14ac:dyDescent="0.25">
      <c r="D380" s="183"/>
    </row>
    <row r="381" spans="4:4" x14ac:dyDescent="0.25">
      <c r="D381" s="183"/>
    </row>
    <row r="382" spans="4:4" x14ac:dyDescent="0.25">
      <c r="D382" s="183"/>
    </row>
    <row r="383" spans="4:4" x14ac:dyDescent="0.25">
      <c r="D383" s="183"/>
    </row>
    <row r="384" spans="4:4" x14ac:dyDescent="0.25">
      <c r="D384" s="183"/>
    </row>
    <row r="385" spans="4:4" x14ac:dyDescent="0.25">
      <c r="D385" s="183"/>
    </row>
    <row r="386" spans="4:4" x14ac:dyDescent="0.25">
      <c r="D386" s="183"/>
    </row>
    <row r="387" spans="4:4" x14ac:dyDescent="0.25">
      <c r="D387" s="183"/>
    </row>
    <row r="388" spans="4:4" x14ac:dyDescent="0.25">
      <c r="D388" s="183"/>
    </row>
    <row r="389" spans="4:4" x14ac:dyDescent="0.25">
      <c r="D389" s="183"/>
    </row>
    <row r="390" spans="4:4" x14ac:dyDescent="0.25">
      <c r="D390" s="183"/>
    </row>
    <row r="391" spans="4:4" x14ac:dyDescent="0.25">
      <c r="D391" s="183"/>
    </row>
    <row r="392" spans="4:4" x14ac:dyDescent="0.25">
      <c r="D392" s="183"/>
    </row>
    <row r="393" spans="4:4" x14ac:dyDescent="0.25">
      <c r="D393" s="183"/>
    </row>
    <row r="394" spans="4:4" x14ac:dyDescent="0.25">
      <c r="D394" s="183"/>
    </row>
    <row r="395" spans="4:4" x14ac:dyDescent="0.25">
      <c r="D395" s="183"/>
    </row>
    <row r="396" spans="4:4" x14ac:dyDescent="0.25">
      <c r="D396" s="183"/>
    </row>
    <row r="397" spans="4:4" x14ac:dyDescent="0.25">
      <c r="D397" s="183"/>
    </row>
    <row r="398" spans="4:4" x14ac:dyDescent="0.25">
      <c r="D398" s="183"/>
    </row>
    <row r="399" spans="4:4" x14ac:dyDescent="0.25">
      <c r="D399" s="183"/>
    </row>
    <row r="400" spans="4:4" x14ac:dyDescent="0.25">
      <c r="D400" s="183"/>
    </row>
    <row r="401" spans="4:4" x14ac:dyDescent="0.25">
      <c r="D401" s="183"/>
    </row>
    <row r="402" spans="4:4" x14ac:dyDescent="0.25">
      <c r="D402" s="183"/>
    </row>
    <row r="403" spans="4:4" x14ac:dyDescent="0.25">
      <c r="D403" s="183"/>
    </row>
    <row r="404" spans="4:4" x14ac:dyDescent="0.25">
      <c r="D404" s="183"/>
    </row>
    <row r="405" spans="4:4" x14ac:dyDescent="0.25">
      <c r="D405" s="183"/>
    </row>
    <row r="406" spans="4:4" x14ac:dyDescent="0.25">
      <c r="D406" s="183"/>
    </row>
    <row r="407" spans="4:4" x14ac:dyDescent="0.25">
      <c r="D407" s="183"/>
    </row>
    <row r="408" spans="4:4" x14ac:dyDescent="0.25">
      <c r="D408" s="183"/>
    </row>
    <row r="409" spans="4:4" x14ac:dyDescent="0.25">
      <c r="D409" s="183"/>
    </row>
    <row r="410" spans="4:4" x14ac:dyDescent="0.25">
      <c r="D410" s="183"/>
    </row>
    <row r="411" spans="4:4" x14ac:dyDescent="0.25">
      <c r="D411" s="183"/>
    </row>
    <row r="412" spans="4:4" x14ac:dyDescent="0.25">
      <c r="D412" s="183"/>
    </row>
    <row r="413" spans="4:4" x14ac:dyDescent="0.25">
      <c r="D413" s="183"/>
    </row>
    <row r="414" spans="4:4" x14ac:dyDescent="0.25">
      <c r="D414" s="183"/>
    </row>
    <row r="415" spans="4:4" x14ac:dyDescent="0.25">
      <c r="D415" s="183"/>
    </row>
    <row r="416" spans="4:4" x14ac:dyDescent="0.25">
      <c r="D416" s="183"/>
    </row>
    <row r="417" spans="4:4" x14ac:dyDescent="0.25">
      <c r="D417" s="183"/>
    </row>
    <row r="418" spans="4:4" x14ac:dyDescent="0.25">
      <c r="D418" s="183"/>
    </row>
    <row r="419" spans="4:4" x14ac:dyDescent="0.25">
      <c r="D419" s="183"/>
    </row>
    <row r="420" spans="4:4" x14ac:dyDescent="0.25">
      <c r="D420" s="183"/>
    </row>
    <row r="421" spans="4:4" x14ac:dyDescent="0.25">
      <c r="D421" s="183"/>
    </row>
    <row r="422" spans="4:4" x14ac:dyDescent="0.25">
      <c r="D422" s="183"/>
    </row>
    <row r="423" spans="4:4" x14ac:dyDescent="0.25">
      <c r="D423" s="183"/>
    </row>
    <row r="424" spans="4:4" x14ac:dyDescent="0.25">
      <c r="D424" s="183"/>
    </row>
    <row r="425" spans="4:4" x14ac:dyDescent="0.25">
      <c r="D425" s="183"/>
    </row>
    <row r="426" spans="4:4" x14ac:dyDescent="0.25">
      <c r="D426" s="183"/>
    </row>
    <row r="427" spans="4:4" x14ac:dyDescent="0.25">
      <c r="D427" s="183"/>
    </row>
    <row r="428" spans="4:4" x14ac:dyDescent="0.25">
      <c r="D428" s="183"/>
    </row>
    <row r="429" spans="4:4" x14ac:dyDescent="0.25">
      <c r="D429" s="183"/>
    </row>
    <row r="430" spans="4:4" x14ac:dyDescent="0.25">
      <c r="D430" s="183"/>
    </row>
    <row r="431" spans="4:4" x14ac:dyDescent="0.25">
      <c r="D431" s="183"/>
    </row>
    <row r="432" spans="4:4" x14ac:dyDescent="0.25">
      <c r="D432" s="183"/>
    </row>
    <row r="433" spans="4:4" x14ac:dyDescent="0.25">
      <c r="D433" s="183"/>
    </row>
    <row r="434" spans="4:4" x14ac:dyDescent="0.25">
      <c r="D434" s="183"/>
    </row>
    <row r="435" spans="4:4" x14ac:dyDescent="0.25">
      <c r="D435" s="183"/>
    </row>
    <row r="436" spans="4:4" x14ac:dyDescent="0.25">
      <c r="D436" s="183"/>
    </row>
    <row r="437" spans="4:4" x14ac:dyDescent="0.25">
      <c r="D437" s="183"/>
    </row>
    <row r="438" spans="4:4" x14ac:dyDescent="0.25">
      <c r="D438" s="183"/>
    </row>
    <row r="439" spans="4:4" x14ac:dyDescent="0.25">
      <c r="D439" s="183"/>
    </row>
    <row r="440" spans="4:4" x14ac:dyDescent="0.25">
      <c r="D440" s="183"/>
    </row>
    <row r="441" spans="4:4" x14ac:dyDescent="0.25">
      <c r="D441" s="183"/>
    </row>
    <row r="442" spans="4:4" x14ac:dyDescent="0.25">
      <c r="D442" s="183"/>
    </row>
    <row r="443" spans="4:4" x14ac:dyDescent="0.25">
      <c r="D443" s="183"/>
    </row>
    <row r="444" spans="4:4" x14ac:dyDescent="0.25">
      <c r="D444" s="183"/>
    </row>
    <row r="445" spans="4:4" x14ac:dyDescent="0.25">
      <c r="D445" s="183"/>
    </row>
    <row r="446" spans="4:4" x14ac:dyDescent="0.25">
      <c r="D446" s="183"/>
    </row>
    <row r="447" spans="4:4" x14ac:dyDescent="0.25">
      <c r="D447" s="183"/>
    </row>
    <row r="448" spans="4:4" x14ac:dyDescent="0.25">
      <c r="D448" s="183"/>
    </row>
    <row r="449" spans="4:4" x14ac:dyDescent="0.25">
      <c r="D449" s="183"/>
    </row>
    <row r="450" spans="4:4" x14ac:dyDescent="0.25">
      <c r="D450" s="183"/>
    </row>
    <row r="451" spans="4:4" x14ac:dyDescent="0.25">
      <c r="D451" s="183"/>
    </row>
    <row r="452" spans="4:4" x14ac:dyDescent="0.25">
      <c r="D452" s="183"/>
    </row>
    <row r="453" spans="4:4" x14ac:dyDescent="0.25">
      <c r="D453" s="183"/>
    </row>
    <row r="454" spans="4:4" x14ac:dyDescent="0.25">
      <c r="D454" s="183"/>
    </row>
    <row r="455" spans="4:4" x14ac:dyDescent="0.25">
      <c r="D455" s="183"/>
    </row>
    <row r="456" spans="4:4" x14ac:dyDescent="0.25">
      <c r="D456" s="183"/>
    </row>
    <row r="457" spans="4:4" x14ac:dyDescent="0.25">
      <c r="D457" s="183"/>
    </row>
    <row r="458" spans="4:4" x14ac:dyDescent="0.25">
      <c r="D458" s="183"/>
    </row>
    <row r="459" spans="4:4" x14ac:dyDescent="0.25">
      <c r="D459" s="183"/>
    </row>
    <row r="460" spans="4:4" x14ac:dyDescent="0.25">
      <c r="D460" s="183"/>
    </row>
    <row r="461" spans="4:4" x14ac:dyDescent="0.25">
      <c r="D461" s="183"/>
    </row>
    <row r="462" spans="4:4" x14ac:dyDescent="0.25">
      <c r="D462" s="183"/>
    </row>
    <row r="463" spans="4:4" x14ac:dyDescent="0.25">
      <c r="D463" s="183"/>
    </row>
    <row r="464" spans="4:4" x14ac:dyDescent="0.25">
      <c r="D464" s="183"/>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lk9vYBxSzyZdKLt14syqut5NhQLMlKOr8mptt7u2Ybvq1EfAWAZUo19f1set6kkFbak459UVymBbIk4Yq1gH/w==" saltValue="FBw0KNcywz3urk+zZd3xag==" spinCount="100000" sheet="1"/>
  <mergeCells count="15">
    <mergeCell ref="C29:G29"/>
    <mergeCell ref="C31:G31"/>
    <mergeCell ref="C33:G33"/>
    <mergeCell ref="C15:G15"/>
    <mergeCell ref="C17:G17"/>
    <mergeCell ref="C19:G19"/>
    <mergeCell ref="F21:G21"/>
    <mergeCell ref="C23:G23"/>
    <mergeCell ref="C25:G25"/>
    <mergeCell ref="A1:G1"/>
    <mergeCell ref="C7:G7"/>
    <mergeCell ref="F8:G8"/>
    <mergeCell ref="C10:G10"/>
    <mergeCell ref="C11:G11"/>
    <mergeCell ref="C13:G13"/>
  </mergeCells>
  <pageMargins left="0.59055118110236204" right="0.39370078740157499"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56</v>
      </c>
      <c r="C2" s="162" t="s">
        <v>57</v>
      </c>
      <c r="D2" s="92"/>
      <c r="E2" s="92"/>
      <c r="F2" s="92"/>
      <c r="G2" s="26" t="s">
        <v>15</v>
      </c>
      <c r="H2" s="276" t="s">
        <v>58</v>
      </c>
      <c r="O2" s="8" t="s">
        <v>241</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01</v>
      </c>
      <c r="H6" s="35"/>
    </row>
    <row r="7" spans="1:15" ht="15.65" customHeight="1" x14ac:dyDescent="0.3">
      <c r="B7" s="93" t="str">
        <f>C2</f>
        <v>Zásobník sněhu</v>
      </c>
      <c r="C7" s="94"/>
      <c r="D7" s="94"/>
      <c r="E7" s="94"/>
      <c r="F7" s="94"/>
      <c r="G7" s="94"/>
      <c r="H7" s="35"/>
    </row>
    <row r="8" spans="1:15" ht="12.75" customHeight="1" x14ac:dyDescent="0.25">
      <c r="H8" s="35"/>
    </row>
    <row r="9" spans="1:15" ht="12.75" customHeight="1" x14ac:dyDescent="0.25">
      <c r="A9" s="32" t="s">
        <v>27</v>
      </c>
      <c r="B9" s="166" t="s">
        <v>242</v>
      </c>
      <c r="C9" s="166" t="s">
        <v>243</v>
      </c>
      <c r="D9" s="32"/>
      <c r="E9" s="32"/>
      <c r="F9" s="32"/>
      <c r="G9" s="32"/>
      <c r="H9" s="36"/>
      <c r="I9" s="32"/>
      <c r="J9" s="32"/>
    </row>
    <row r="10" spans="1:15" ht="12.75" customHeight="1" x14ac:dyDescent="0.25">
      <c r="A10" s="32"/>
      <c r="B10" s="166" t="s">
        <v>244</v>
      </c>
      <c r="C10" s="166" t="s">
        <v>245</v>
      </c>
      <c r="D10" s="32"/>
      <c r="E10" s="32"/>
      <c r="F10" s="32"/>
      <c r="G10" s="32"/>
      <c r="H10" s="36"/>
      <c r="I10" s="32"/>
      <c r="J10" s="32"/>
    </row>
    <row r="11" spans="1:15" ht="12.75" customHeight="1" x14ac:dyDescent="0.25">
      <c r="A11" s="32"/>
      <c r="B11" s="166" t="s">
        <v>246</v>
      </c>
      <c r="C11" s="166" t="s">
        <v>247</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248</v>
      </c>
      <c r="C13" s="166" t="s">
        <v>249</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58</v>
      </c>
      <c r="C15" s="166" t="s">
        <v>250</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251</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56</v>
      </c>
      <c r="B21" s="168" t="s">
        <v>57</v>
      </c>
      <c r="C21" s="167"/>
      <c r="D21" s="167"/>
      <c r="E21" s="167"/>
      <c r="F21" s="167"/>
      <c r="G21" s="169"/>
      <c r="H21" s="171">
        <f>'SO 01 SO 01 Pol'!G463</f>
        <v>0</v>
      </c>
      <c r="I21" s="32"/>
      <c r="J21" s="32"/>
      <c r="O21">
        <f>'SO 01 SO 01 Pol'!AN464</f>
        <v>0</v>
      </c>
      <c r="P21">
        <f>'SO 01 SO 01 Pol'!AO464</f>
        <v>0</v>
      </c>
    </row>
    <row r="22" spans="1:55" ht="12.75" customHeight="1" thickBot="1" x14ac:dyDescent="0.3">
      <c r="A22" s="177"/>
      <c r="B22" s="178" t="s">
        <v>180</v>
      </c>
      <c r="C22" s="179"/>
      <c r="D22" s="180" t="str">
        <f>B2</f>
        <v>SO 01</v>
      </c>
      <c r="E22" s="179"/>
      <c r="F22" s="179"/>
      <c r="G22" s="181"/>
      <c r="H22" s="182">
        <f>SUM(H21:H21)</f>
        <v>0</v>
      </c>
      <c r="I22" s="32"/>
      <c r="J22" s="32"/>
    </row>
    <row r="23" spans="1:55" ht="12.75" customHeight="1" x14ac:dyDescent="0.25">
      <c r="A23" s="32"/>
      <c r="B23" s="32"/>
      <c r="C23" s="32"/>
      <c r="D23" s="32"/>
      <c r="E23" s="32"/>
      <c r="F23" s="32"/>
      <c r="G23" s="32"/>
      <c r="H23" s="36"/>
      <c r="I23" s="32"/>
      <c r="J23" s="32"/>
    </row>
    <row r="24" spans="1:55" ht="13.3" thickBot="1" x14ac:dyDescent="0.3">
      <c r="A24" s="163" t="s">
        <v>238</v>
      </c>
      <c r="B24" s="164"/>
      <c r="C24" s="164"/>
      <c r="D24" s="210" t="s">
        <v>56</v>
      </c>
      <c r="E24" s="273" t="s">
        <v>57</v>
      </c>
      <c r="F24" s="273"/>
      <c r="G24" s="273"/>
      <c r="H24" s="273"/>
      <c r="I24" s="32"/>
      <c r="J24" s="32"/>
      <c r="BC24" s="132" t="str">
        <f>E24</f>
        <v>Zásobník sněhu</v>
      </c>
    </row>
    <row r="25" spans="1:55" ht="12.75" customHeight="1" x14ac:dyDescent="0.25">
      <c r="A25" s="172" t="s">
        <v>239</v>
      </c>
      <c r="B25" s="173"/>
      <c r="C25" s="174"/>
      <c r="D25" s="174"/>
      <c r="E25" s="174"/>
      <c r="F25" s="174"/>
      <c r="G25" s="175"/>
      <c r="H25" s="176" t="s">
        <v>178</v>
      </c>
      <c r="I25" s="32"/>
      <c r="J25" s="32"/>
    </row>
    <row r="26" spans="1:55" ht="12.75" customHeight="1" x14ac:dyDescent="0.25">
      <c r="A26" s="170" t="s">
        <v>119</v>
      </c>
      <c r="B26" s="168" t="s">
        <v>120</v>
      </c>
      <c r="C26" s="167"/>
      <c r="D26" s="167"/>
      <c r="E26" s="167"/>
      <c r="F26" s="167"/>
      <c r="G26" s="169"/>
      <c r="H26" s="274">
        <f>'SO 01 SO 01 Pol'!F8</f>
        <v>0</v>
      </c>
      <c r="I26" s="32"/>
      <c r="J26" s="32"/>
    </row>
    <row r="27" spans="1:55" ht="12.75" customHeight="1" x14ac:dyDescent="0.25">
      <c r="A27" s="170" t="s">
        <v>121</v>
      </c>
      <c r="B27" s="168" t="s">
        <v>122</v>
      </c>
      <c r="C27" s="167"/>
      <c r="D27" s="167"/>
      <c r="E27" s="167"/>
      <c r="F27" s="167"/>
      <c r="G27" s="169"/>
      <c r="H27" s="274">
        <f>'SO 01 SO 01 Pol'!F37</f>
        <v>0</v>
      </c>
      <c r="I27" s="32"/>
      <c r="J27" s="32"/>
    </row>
    <row r="28" spans="1:55" ht="12.75" customHeight="1" x14ac:dyDescent="0.25">
      <c r="A28" s="170" t="s">
        <v>123</v>
      </c>
      <c r="B28" s="168" t="s">
        <v>124</v>
      </c>
      <c r="C28" s="167"/>
      <c r="D28" s="167"/>
      <c r="E28" s="167"/>
      <c r="F28" s="167"/>
      <c r="G28" s="169"/>
      <c r="H28" s="274">
        <f>'SO 01 SO 01 Pol'!F85</f>
        <v>0</v>
      </c>
      <c r="I28" s="32"/>
      <c r="J28" s="32"/>
    </row>
    <row r="29" spans="1:55" ht="12.75" customHeight="1" x14ac:dyDescent="0.25">
      <c r="A29" s="170" t="s">
        <v>125</v>
      </c>
      <c r="B29" s="168" t="s">
        <v>126</v>
      </c>
      <c r="C29" s="167"/>
      <c r="D29" s="167"/>
      <c r="E29" s="167"/>
      <c r="F29" s="167"/>
      <c r="G29" s="169"/>
      <c r="H29" s="274">
        <f>'SO 01 SO 01 Pol'!F92</f>
        <v>0</v>
      </c>
      <c r="I29" s="32"/>
      <c r="J29" s="32"/>
    </row>
    <row r="30" spans="1:55" ht="12.75" customHeight="1" x14ac:dyDescent="0.25">
      <c r="A30" s="170" t="s">
        <v>127</v>
      </c>
      <c r="B30" s="168" t="s">
        <v>128</v>
      </c>
      <c r="C30" s="167"/>
      <c r="D30" s="167"/>
      <c r="E30" s="167"/>
      <c r="F30" s="167"/>
      <c r="G30" s="169"/>
      <c r="H30" s="274">
        <f>'SO 01 SO 01 Pol'!F175</f>
        <v>0</v>
      </c>
      <c r="I30" s="32"/>
      <c r="J30" s="32"/>
    </row>
    <row r="31" spans="1:55" ht="12.75" customHeight="1" x14ac:dyDescent="0.25">
      <c r="A31" s="170" t="s">
        <v>129</v>
      </c>
      <c r="B31" s="168" t="s">
        <v>130</v>
      </c>
      <c r="C31" s="167"/>
      <c r="D31" s="167"/>
      <c r="E31" s="167"/>
      <c r="F31" s="167"/>
      <c r="G31" s="169"/>
      <c r="H31" s="274">
        <f>'SO 01 SO 01 Pol'!F221</f>
        <v>0</v>
      </c>
      <c r="I31" s="32"/>
      <c r="J31" s="32"/>
    </row>
    <row r="32" spans="1:55" ht="12.75" customHeight="1" x14ac:dyDescent="0.25">
      <c r="A32" s="170" t="s">
        <v>131</v>
      </c>
      <c r="B32" s="168" t="s">
        <v>132</v>
      </c>
      <c r="C32" s="167"/>
      <c r="D32" s="167"/>
      <c r="E32" s="167"/>
      <c r="F32" s="167"/>
      <c r="G32" s="169"/>
      <c r="H32" s="274">
        <f>'SO 01 SO 01 Pol'!F237</f>
        <v>0</v>
      </c>
      <c r="I32" s="32"/>
      <c r="J32" s="32"/>
    </row>
    <row r="33" spans="1:10" ht="12.75" customHeight="1" x14ac:dyDescent="0.25">
      <c r="A33" s="170" t="s">
        <v>135</v>
      </c>
      <c r="B33" s="168" t="s">
        <v>136</v>
      </c>
      <c r="C33" s="167"/>
      <c r="D33" s="167"/>
      <c r="E33" s="167"/>
      <c r="F33" s="167"/>
      <c r="G33" s="169"/>
      <c r="H33" s="274">
        <f>'SO 01 SO 01 Pol'!F247</f>
        <v>0</v>
      </c>
      <c r="I33" s="32"/>
      <c r="J33" s="32"/>
    </row>
    <row r="34" spans="1:10" ht="12.75" customHeight="1" x14ac:dyDescent="0.25">
      <c r="A34" s="170" t="s">
        <v>139</v>
      </c>
      <c r="B34" s="168" t="s">
        <v>140</v>
      </c>
      <c r="C34" s="167"/>
      <c r="D34" s="167"/>
      <c r="E34" s="167"/>
      <c r="F34" s="167"/>
      <c r="G34" s="169"/>
      <c r="H34" s="274">
        <f>'SO 01 SO 01 Pol'!F268</f>
        <v>0</v>
      </c>
      <c r="I34" s="32"/>
      <c r="J34" s="32"/>
    </row>
    <row r="35" spans="1:10" ht="12.75" customHeight="1" x14ac:dyDescent="0.25">
      <c r="A35" s="170" t="s">
        <v>141</v>
      </c>
      <c r="B35" s="168" t="s">
        <v>142</v>
      </c>
      <c r="C35" s="167"/>
      <c r="D35" s="167"/>
      <c r="E35" s="167"/>
      <c r="F35" s="167"/>
      <c r="G35" s="169"/>
      <c r="H35" s="274">
        <f>'SO 01 SO 01 Pol'!F315</f>
        <v>0</v>
      </c>
      <c r="I35" s="32"/>
      <c r="J35" s="32"/>
    </row>
    <row r="36" spans="1:10" ht="12.75" customHeight="1" x14ac:dyDescent="0.25">
      <c r="A36" s="170" t="s">
        <v>149</v>
      </c>
      <c r="B36" s="168" t="s">
        <v>150</v>
      </c>
      <c r="C36" s="167"/>
      <c r="D36" s="167"/>
      <c r="E36" s="167"/>
      <c r="F36" s="167"/>
      <c r="G36" s="169"/>
      <c r="H36" s="274">
        <f>'SO 01 SO 01 Pol'!F322</f>
        <v>0</v>
      </c>
      <c r="I36" s="32"/>
      <c r="J36" s="32"/>
    </row>
    <row r="37" spans="1:10" ht="12.75" customHeight="1" x14ac:dyDescent="0.25">
      <c r="A37" s="170" t="s">
        <v>153</v>
      </c>
      <c r="B37" s="168" t="s">
        <v>154</v>
      </c>
      <c r="C37" s="167"/>
      <c r="D37" s="167"/>
      <c r="E37" s="167"/>
      <c r="F37" s="167"/>
      <c r="G37" s="169"/>
      <c r="H37" s="274">
        <f>'SO 01 SO 01 Pol'!F336</f>
        <v>0</v>
      </c>
      <c r="I37" s="32"/>
      <c r="J37" s="32"/>
    </row>
    <row r="38" spans="1:10" ht="12.75" customHeight="1" x14ac:dyDescent="0.25">
      <c r="A38" s="170" t="s">
        <v>155</v>
      </c>
      <c r="B38" s="168" t="s">
        <v>156</v>
      </c>
      <c r="C38" s="167"/>
      <c r="D38" s="167"/>
      <c r="E38" s="167"/>
      <c r="F38" s="167"/>
      <c r="G38" s="169"/>
      <c r="H38" s="274">
        <f>'SO 01 SO 01 Pol'!F384</f>
        <v>0</v>
      </c>
      <c r="I38" s="32"/>
      <c r="J38" s="32"/>
    </row>
    <row r="39" spans="1:10" ht="12.75" customHeight="1" x14ac:dyDescent="0.25">
      <c r="A39" s="170" t="s">
        <v>157</v>
      </c>
      <c r="B39" s="168" t="s">
        <v>158</v>
      </c>
      <c r="C39" s="167"/>
      <c r="D39" s="167"/>
      <c r="E39" s="167"/>
      <c r="F39" s="167"/>
      <c r="G39" s="169"/>
      <c r="H39" s="274">
        <f>'SO 01 SO 01 Pol'!F391</f>
        <v>0</v>
      </c>
      <c r="I39" s="32"/>
      <c r="J39" s="32"/>
    </row>
    <row r="40" spans="1:10" ht="12.75" customHeight="1" x14ac:dyDescent="0.25">
      <c r="A40" s="170" t="s">
        <v>159</v>
      </c>
      <c r="B40" s="168" t="s">
        <v>160</v>
      </c>
      <c r="C40" s="167"/>
      <c r="D40" s="167"/>
      <c r="E40" s="167"/>
      <c r="F40" s="167"/>
      <c r="G40" s="169"/>
      <c r="H40" s="274">
        <f>'SO 01 SO 01 Pol'!F443</f>
        <v>0</v>
      </c>
      <c r="I40" s="32"/>
      <c r="J40" s="32"/>
    </row>
    <row r="41" spans="1:10" ht="12.75" customHeight="1" x14ac:dyDescent="0.25">
      <c r="A41" s="170" t="s">
        <v>161</v>
      </c>
      <c r="B41" s="168" t="s">
        <v>162</v>
      </c>
      <c r="C41" s="167"/>
      <c r="D41" s="167"/>
      <c r="E41" s="167"/>
      <c r="F41" s="167"/>
      <c r="G41" s="169"/>
      <c r="H41" s="274">
        <f>'SO 01 SO 01 Pol'!F454</f>
        <v>0</v>
      </c>
      <c r="I41" s="32"/>
      <c r="J41" s="32"/>
    </row>
    <row r="42" spans="1:10" ht="12.75" customHeight="1" thickBot="1" x14ac:dyDescent="0.3">
      <c r="A42" s="177"/>
      <c r="B42" s="178" t="s">
        <v>240</v>
      </c>
      <c r="C42" s="179"/>
      <c r="D42" s="180" t="str">
        <f>D24</f>
        <v>SO 01</v>
      </c>
      <c r="E42" s="179"/>
      <c r="F42" s="179"/>
      <c r="G42" s="181"/>
      <c r="H42" s="275">
        <f>SUM(H26:H41)</f>
        <v>0</v>
      </c>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RXd0OgX07zOPMEHH+ftNJIm+QwyQmfFZUki8ylbrMLlKJXnYA1QnGh3tbonaK+Lu14QAsnTkcfU6zAJj/oMDUQ==" saltValue="y2hXL3s/2Ctk1tTZugp9ug==" spinCount="100000" sheet="1"/>
  <mergeCells count="4">
    <mergeCell ref="C2:F2"/>
    <mergeCell ref="A4:H4"/>
    <mergeCell ref="B7:G7"/>
    <mergeCell ref="E24:H24"/>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2.75" outlineLevelRow="1" x14ac:dyDescent="0.25"/>
  <cols>
    <col min="1" max="1" width="4.296875" customWidth="1"/>
    <col min="2" max="2" width="14.3984375" style="8" customWidth="1"/>
    <col min="3" max="3" width="63.69921875" style="8" customWidth="1"/>
    <col min="4" max="4" width="4.59765625" customWidth="1"/>
    <col min="5" max="5" width="10.59765625" customWidth="1"/>
    <col min="6" max="6" width="9.796875" customWidth="1"/>
    <col min="7" max="7" width="12.69921875" customWidth="1"/>
    <col min="10" max="18" width="0" hidden="1" customWidth="1"/>
    <col min="29" max="41" width="0" hidden="1" customWidth="1"/>
    <col min="52" max="52" width="112.59765625" customWidth="1"/>
  </cols>
  <sheetData>
    <row r="1" spans="1:60" ht="16.100000000000001" thickBot="1" x14ac:dyDescent="0.35">
      <c r="A1" s="184" t="s">
        <v>252</v>
      </c>
      <c r="B1" s="184"/>
      <c r="C1" s="212"/>
      <c r="D1" s="184"/>
      <c r="E1" s="184"/>
      <c r="F1" s="184"/>
      <c r="G1" s="184"/>
      <c r="AC1" t="s">
        <v>184</v>
      </c>
    </row>
    <row r="2" spans="1:60" ht="13.3" thickTop="1" x14ac:dyDescent="0.25">
      <c r="A2" s="190" t="s">
        <v>30</v>
      </c>
      <c r="B2" s="194" t="s">
        <v>41</v>
      </c>
      <c r="C2" s="213" t="s">
        <v>42</v>
      </c>
      <c r="D2" s="192"/>
      <c r="E2" s="191"/>
      <c r="F2" s="191"/>
      <c r="G2" s="193"/>
    </row>
    <row r="3" spans="1:60" x14ac:dyDescent="0.25">
      <c r="A3" s="188" t="s">
        <v>31</v>
      </c>
      <c r="B3" s="195" t="s">
        <v>56</v>
      </c>
      <c r="C3" s="214" t="s">
        <v>57</v>
      </c>
      <c r="D3" s="187"/>
      <c r="E3" s="186"/>
      <c r="F3" s="186"/>
      <c r="G3" s="189"/>
      <c r="AC3" s="8" t="s">
        <v>241</v>
      </c>
    </row>
    <row r="4" spans="1:60" ht="13.3" thickBot="1" x14ac:dyDescent="0.3">
      <c r="A4" s="196" t="s">
        <v>32</v>
      </c>
      <c r="B4" s="197" t="s">
        <v>56</v>
      </c>
      <c r="C4" s="215" t="s">
        <v>57</v>
      </c>
      <c r="D4" s="198"/>
      <c r="E4" s="199"/>
      <c r="F4" s="199"/>
      <c r="G4" s="200"/>
    </row>
    <row r="5" spans="1:60" ht="13.85" thickTop="1" thickBot="1" x14ac:dyDescent="0.3">
      <c r="C5" s="216"/>
      <c r="D5" s="183"/>
    </row>
    <row r="6" spans="1:60" ht="26.6" thickTop="1" thickBot="1" x14ac:dyDescent="0.3">
      <c r="A6" s="201" t="s">
        <v>33</v>
      </c>
      <c r="B6" s="204" t="s">
        <v>34</v>
      </c>
      <c r="C6" s="217" t="s">
        <v>35</v>
      </c>
      <c r="D6" s="203" t="s">
        <v>36</v>
      </c>
      <c r="E6" s="202" t="s">
        <v>37</v>
      </c>
      <c r="F6" s="205" t="s">
        <v>38</v>
      </c>
      <c r="G6" s="201" t="s">
        <v>39</v>
      </c>
      <c r="H6" s="256" t="s">
        <v>182</v>
      </c>
      <c r="I6" s="218" t="s">
        <v>183</v>
      </c>
      <c r="J6" s="54"/>
    </row>
    <row r="7" spans="1:60" x14ac:dyDescent="0.25">
      <c r="A7" s="257"/>
      <c r="B7" s="258" t="s">
        <v>185</v>
      </c>
      <c r="C7" s="259" t="s">
        <v>186</v>
      </c>
      <c r="D7" s="260"/>
      <c r="E7" s="261"/>
      <c r="F7" s="262"/>
      <c r="G7" s="262"/>
      <c r="H7" s="263"/>
      <c r="I7" s="264"/>
    </row>
    <row r="8" spans="1:60" x14ac:dyDescent="0.25">
      <c r="A8" s="251" t="s">
        <v>187</v>
      </c>
      <c r="B8" s="219" t="s">
        <v>119</v>
      </c>
      <c r="C8" s="241" t="s">
        <v>120</v>
      </c>
      <c r="D8" s="222"/>
      <c r="E8" s="226"/>
      <c r="F8" s="230">
        <f>SUM(G9:G36)</f>
        <v>0</v>
      </c>
      <c r="G8" s="231"/>
      <c r="H8" s="232"/>
      <c r="I8" s="254"/>
      <c r="AE8" t="s">
        <v>188</v>
      </c>
    </row>
    <row r="9" spans="1:60" outlineLevel="1" x14ac:dyDescent="0.25">
      <c r="A9" s="253"/>
      <c r="B9" s="277" t="s">
        <v>253</v>
      </c>
      <c r="C9" s="287"/>
      <c r="D9" s="279"/>
      <c r="E9" s="281"/>
      <c r="F9" s="284"/>
      <c r="G9" s="285"/>
      <c r="H9" s="235"/>
      <c r="I9" s="255"/>
      <c r="J9" s="206"/>
      <c r="K9" s="206"/>
      <c r="L9" s="206"/>
      <c r="M9" s="206"/>
      <c r="N9" s="206"/>
      <c r="O9" s="206"/>
      <c r="P9" s="206"/>
      <c r="Q9" s="206"/>
      <c r="R9" s="206"/>
      <c r="S9" s="206"/>
      <c r="T9" s="206"/>
      <c r="U9" s="206"/>
      <c r="V9" s="206"/>
      <c r="W9" s="206"/>
      <c r="X9" s="206"/>
      <c r="Y9" s="206"/>
      <c r="Z9" s="206"/>
      <c r="AA9" s="206"/>
      <c r="AB9" s="206"/>
      <c r="AC9" s="206">
        <v>0</v>
      </c>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row>
    <row r="10" spans="1:60" ht="20.5" outlineLevel="1" x14ac:dyDescent="0.25">
      <c r="A10" s="253"/>
      <c r="B10" s="278" t="s">
        <v>254</v>
      </c>
      <c r="C10" s="288"/>
      <c r="D10" s="291"/>
      <c r="E10" s="292"/>
      <c r="F10" s="293"/>
      <c r="G10" s="286"/>
      <c r="H10" s="235"/>
      <c r="I10" s="255"/>
      <c r="J10" s="206"/>
      <c r="K10" s="206"/>
      <c r="L10" s="206"/>
      <c r="M10" s="206"/>
      <c r="N10" s="206"/>
      <c r="O10" s="206"/>
      <c r="P10" s="206"/>
      <c r="Q10" s="206"/>
      <c r="R10" s="206"/>
      <c r="S10" s="206"/>
      <c r="T10" s="206"/>
      <c r="U10" s="206"/>
      <c r="V10" s="206"/>
      <c r="W10" s="206"/>
      <c r="X10" s="206"/>
      <c r="Y10" s="206"/>
      <c r="Z10" s="206"/>
      <c r="AA10" s="206"/>
      <c r="AB10" s="206"/>
      <c r="AC10" s="206"/>
      <c r="AD10" s="206"/>
      <c r="AE10" s="206" t="s">
        <v>255</v>
      </c>
      <c r="AF10" s="206"/>
      <c r="AG10" s="206"/>
      <c r="AH10" s="206"/>
      <c r="AI10" s="206"/>
      <c r="AJ10" s="206"/>
      <c r="AK10" s="206"/>
      <c r="AL10" s="206"/>
      <c r="AM10" s="206"/>
      <c r="AN10" s="206"/>
      <c r="AO10" s="206"/>
      <c r="AP10" s="206"/>
      <c r="AQ10" s="206"/>
      <c r="AR10" s="206"/>
      <c r="AS10" s="206"/>
      <c r="AT10" s="206"/>
      <c r="AU10" s="206"/>
      <c r="AV10" s="206"/>
      <c r="AW10" s="206"/>
      <c r="AX10" s="206"/>
      <c r="AY10" s="206"/>
      <c r="AZ10" s="211" t="str">
        <f>B10</f>
        <v>s jejich vykopáním nebo vytrháním, s přesekáním kořenů a s případným nutným přemístěním pařezů na hromady do vzdálenosti do 50 m nebo s naložením na dopravní prostředek,</v>
      </c>
      <c r="BA10" s="206"/>
      <c r="BB10" s="206"/>
      <c r="BC10" s="206"/>
      <c r="BD10" s="206"/>
      <c r="BE10" s="206"/>
      <c r="BF10" s="206"/>
      <c r="BG10" s="206"/>
      <c r="BH10" s="206"/>
    </row>
    <row r="11" spans="1:60" outlineLevel="1" x14ac:dyDescent="0.25">
      <c r="A11" s="253"/>
      <c r="B11" s="278" t="s">
        <v>256</v>
      </c>
      <c r="C11" s="288"/>
      <c r="D11" s="291"/>
      <c r="E11" s="292"/>
      <c r="F11" s="293"/>
      <c r="G11" s="286"/>
      <c r="H11" s="235"/>
      <c r="I11" s="255"/>
      <c r="J11" s="206"/>
      <c r="K11" s="206"/>
      <c r="L11" s="206"/>
      <c r="M11" s="206"/>
      <c r="N11" s="206"/>
      <c r="O11" s="206"/>
      <c r="P11" s="206"/>
      <c r="Q11" s="206"/>
      <c r="R11" s="206"/>
      <c r="S11" s="206"/>
      <c r="T11" s="206"/>
      <c r="U11" s="206"/>
      <c r="V11" s="206"/>
      <c r="W11" s="206"/>
      <c r="X11" s="206"/>
      <c r="Y11" s="206"/>
      <c r="Z11" s="206"/>
      <c r="AA11" s="206"/>
      <c r="AB11" s="206"/>
      <c r="AC11" s="206">
        <v>1</v>
      </c>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row>
    <row r="12" spans="1:60" outlineLevel="1" x14ac:dyDescent="0.25">
      <c r="A12" s="252">
        <v>1</v>
      </c>
      <c r="B12" s="220" t="s">
        <v>257</v>
      </c>
      <c r="C12" s="242" t="s">
        <v>258</v>
      </c>
      <c r="D12" s="223" t="s">
        <v>259</v>
      </c>
      <c r="E12" s="227">
        <v>50</v>
      </c>
      <c r="F12" s="233"/>
      <c r="G12" s="234">
        <f>ROUND(E12*F12,2)</f>
        <v>0</v>
      </c>
      <c r="H12" s="235" t="s">
        <v>260</v>
      </c>
      <c r="I12" s="255" t="s">
        <v>192</v>
      </c>
      <c r="J12" s="206"/>
      <c r="K12" s="206"/>
      <c r="L12" s="206"/>
      <c r="M12" s="206"/>
      <c r="N12" s="206"/>
      <c r="O12" s="206"/>
      <c r="P12" s="206"/>
      <c r="Q12" s="206"/>
      <c r="R12" s="206"/>
      <c r="S12" s="206"/>
      <c r="T12" s="206"/>
      <c r="U12" s="206"/>
      <c r="V12" s="206"/>
      <c r="W12" s="206"/>
      <c r="X12" s="206"/>
      <c r="Y12" s="206"/>
      <c r="Z12" s="206"/>
      <c r="AA12" s="206"/>
      <c r="AB12" s="206"/>
      <c r="AC12" s="206"/>
      <c r="AD12" s="206"/>
      <c r="AE12" s="206" t="s">
        <v>261</v>
      </c>
      <c r="AF12" s="206"/>
      <c r="AG12" s="206"/>
      <c r="AH12" s="206"/>
      <c r="AI12" s="206"/>
      <c r="AJ12" s="206"/>
      <c r="AK12" s="206"/>
      <c r="AL12" s="206"/>
      <c r="AM12" s="206">
        <v>21</v>
      </c>
      <c r="AN12" s="206"/>
      <c r="AO12" s="206"/>
      <c r="AP12" s="206"/>
      <c r="AQ12" s="206"/>
      <c r="AR12" s="206"/>
      <c r="AS12" s="206"/>
      <c r="AT12" s="206"/>
      <c r="AU12" s="206"/>
      <c r="AV12" s="206"/>
      <c r="AW12" s="206"/>
      <c r="AX12" s="206"/>
      <c r="AY12" s="206"/>
      <c r="AZ12" s="206"/>
      <c r="BA12" s="206"/>
      <c r="BB12" s="206"/>
      <c r="BC12" s="206"/>
      <c r="BD12" s="206"/>
      <c r="BE12" s="206"/>
      <c r="BF12" s="206"/>
      <c r="BG12" s="206"/>
      <c r="BH12" s="206"/>
    </row>
    <row r="13" spans="1:60" outlineLevel="1" x14ac:dyDescent="0.25">
      <c r="A13" s="253"/>
      <c r="B13" s="221"/>
      <c r="C13" s="244" t="s">
        <v>262</v>
      </c>
      <c r="D13" s="225"/>
      <c r="E13" s="229"/>
      <c r="F13" s="234"/>
      <c r="G13" s="234"/>
      <c r="H13" s="235"/>
      <c r="I13" s="255"/>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row>
    <row r="14" spans="1:60" outlineLevel="1" x14ac:dyDescent="0.25">
      <c r="A14" s="253"/>
      <c r="B14" s="221"/>
      <c r="C14" s="244" t="s">
        <v>263</v>
      </c>
      <c r="D14" s="225"/>
      <c r="E14" s="229"/>
      <c r="F14" s="234"/>
      <c r="G14" s="234"/>
      <c r="H14" s="235"/>
      <c r="I14" s="255"/>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row>
    <row r="15" spans="1:60" outlineLevel="1" x14ac:dyDescent="0.25">
      <c r="A15" s="253"/>
      <c r="B15" s="221"/>
      <c r="C15" s="244" t="s">
        <v>264</v>
      </c>
      <c r="D15" s="225"/>
      <c r="E15" s="229">
        <v>50</v>
      </c>
      <c r="F15" s="234"/>
      <c r="G15" s="234"/>
      <c r="H15" s="235"/>
      <c r="I15" s="255"/>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row>
    <row r="16" spans="1:60" outlineLevel="1" x14ac:dyDescent="0.25">
      <c r="A16" s="253"/>
      <c r="B16" s="278" t="s">
        <v>253</v>
      </c>
      <c r="C16" s="288"/>
      <c r="D16" s="291"/>
      <c r="E16" s="292"/>
      <c r="F16" s="293"/>
      <c r="G16" s="286"/>
      <c r="H16" s="235"/>
      <c r="I16" s="255"/>
      <c r="J16" s="206"/>
      <c r="K16" s="206"/>
      <c r="L16" s="206"/>
      <c r="M16" s="206"/>
      <c r="N16" s="206"/>
      <c r="O16" s="206"/>
      <c r="P16" s="206"/>
      <c r="Q16" s="206"/>
      <c r="R16" s="206"/>
      <c r="S16" s="206"/>
      <c r="T16" s="206"/>
      <c r="U16" s="206"/>
      <c r="V16" s="206"/>
      <c r="W16" s="206"/>
      <c r="X16" s="206"/>
      <c r="Y16" s="206"/>
      <c r="Z16" s="206"/>
      <c r="AA16" s="206"/>
      <c r="AB16" s="206"/>
      <c r="AC16" s="206">
        <v>0</v>
      </c>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row>
    <row r="17" spans="1:60" ht="20.5" outlineLevel="1" x14ac:dyDescent="0.25">
      <c r="A17" s="253"/>
      <c r="B17" s="278" t="s">
        <v>254</v>
      </c>
      <c r="C17" s="288"/>
      <c r="D17" s="291"/>
      <c r="E17" s="292"/>
      <c r="F17" s="293"/>
      <c r="G17" s="286"/>
      <c r="H17" s="235"/>
      <c r="I17" s="255"/>
      <c r="J17" s="206"/>
      <c r="K17" s="206"/>
      <c r="L17" s="206"/>
      <c r="M17" s="206"/>
      <c r="N17" s="206"/>
      <c r="O17" s="206"/>
      <c r="P17" s="206"/>
      <c r="Q17" s="206"/>
      <c r="R17" s="206"/>
      <c r="S17" s="206"/>
      <c r="T17" s="206"/>
      <c r="U17" s="206"/>
      <c r="V17" s="206"/>
      <c r="W17" s="206"/>
      <c r="X17" s="206"/>
      <c r="Y17" s="206"/>
      <c r="Z17" s="206"/>
      <c r="AA17" s="206"/>
      <c r="AB17" s="206"/>
      <c r="AC17" s="206"/>
      <c r="AD17" s="206"/>
      <c r="AE17" s="206" t="s">
        <v>255</v>
      </c>
      <c r="AF17" s="206"/>
      <c r="AG17" s="206"/>
      <c r="AH17" s="206"/>
      <c r="AI17" s="206"/>
      <c r="AJ17" s="206"/>
      <c r="AK17" s="206"/>
      <c r="AL17" s="206"/>
      <c r="AM17" s="206"/>
      <c r="AN17" s="206"/>
      <c r="AO17" s="206"/>
      <c r="AP17" s="206"/>
      <c r="AQ17" s="206"/>
      <c r="AR17" s="206"/>
      <c r="AS17" s="206"/>
      <c r="AT17" s="206"/>
      <c r="AU17" s="206"/>
      <c r="AV17" s="206"/>
      <c r="AW17" s="206"/>
      <c r="AX17" s="206"/>
      <c r="AY17" s="206"/>
      <c r="AZ17" s="211" t="str">
        <f>B17</f>
        <v>s jejich vykopáním nebo vytrháním, s přesekáním kořenů a s případným nutným přemístěním pařezů na hromady do vzdálenosti do 50 m nebo s naložením na dopravní prostředek,</v>
      </c>
      <c r="BA17" s="206"/>
      <c r="BB17" s="206"/>
      <c r="BC17" s="206"/>
      <c r="BD17" s="206"/>
      <c r="BE17" s="206"/>
      <c r="BF17" s="206"/>
      <c r="BG17" s="206"/>
      <c r="BH17" s="206"/>
    </row>
    <row r="18" spans="1:60" outlineLevel="1" x14ac:dyDescent="0.25">
      <c r="A18" s="253"/>
      <c r="B18" s="278" t="s">
        <v>256</v>
      </c>
      <c r="C18" s="288"/>
      <c r="D18" s="291"/>
      <c r="E18" s="292"/>
      <c r="F18" s="293"/>
      <c r="G18" s="286"/>
      <c r="H18" s="235"/>
      <c r="I18" s="255"/>
      <c r="J18" s="206"/>
      <c r="K18" s="206"/>
      <c r="L18" s="206"/>
      <c r="M18" s="206"/>
      <c r="N18" s="206"/>
      <c r="O18" s="206"/>
      <c r="P18" s="206"/>
      <c r="Q18" s="206"/>
      <c r="R18" s="206"/>
      <c r="S18" s="206"/>
      <c r="T18" s="206"/>
      <c r="U18" s="206"/>
      <c r="V18" s="206"/>
      <c r="W18" s="206"/>
      <c r="X18" s="206"/>
      <c r="Y18" s="206"/>
      <c r="Z18" s="206"/>
      <c r="AA18" s="206"/>
      <c r="AB18" s="206"/>
      <c r="AC18" s="206">
        <v>1</v>
      </c>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row>
    <row r="19" spans="1:60" outlineLevel="1" x14ac:dyDescent="0.25">
      <c r="A19" s="252">
        <v>2</v>
      </c>
      <c r="B19" s="220" t="s">
        <v>265</v>
      </c>
      <c r="C19" s="242" t="s">
        <v>266</v>
      </c>
      <c r="D19" s="223" t="s">
        <v>259</v>
      </c>
      <c r="E19" s="227">
        <v>50</v>
      </c>
      <c r="F19" s="233"/>
      <c r="G19" s="234">
        <f>ROUND(E19*F19,2)</f>
        <v>0</v>
      </c>
      <c r="H19" s="235" t="s">
        <v>260</v>
      </c>
      <c r="I19" s="255" t="s">
        <v>192</v>
      </c>
      <c r="J19" s="206"/>
      <c r="K19" s="206"/>
      <c r="L19" s="206"/>
      <c r="M19" s="206"/>
      <c r="N19" s="206"/>
      <c r="O19" s="206"/>
      <c r="P19" s="206"/>
      <c r="Q19" s="206"/>
      <c r="R19" s="206"/>
      <c r="S19" s="206"/>
      <c r="T19" s="206"/>
      <c r="U19" s="206"/>
      <c r="V19" s="206"/>
      <c r="W19" s="206"/>
      <c r="X19" s="206"/>
      <c r="Y19" s="206"/>
      <c r="Z19" s="206"/>
      <c r="AA19" s="206"/>
      <c r="AB19" s="206"/>
      <c r="AC19" s="206"/>
      <c r="AD19" s="206"/>
      <c r="AE19" s="206" t="s">
        <v>261</v>
      </c>
      <c r="AF19" s="206"/>
      <c r="AG19" s="206"/>
      <c r="AH19" s="206"/>
      <c r="AI19" s="206"/>
      <c r="AJ19" s="206"/>
      <c r="AK19" s="206"/>
      <c r="AL19" s="206"/>
      <c r="AM19" s="206">
        <v>21</v>
      </c>
      <c r="AN19" s="206"/>
      <c r="AO19" s="206"/>
      <c r="AP19" s="206"/>
      <c r="AQ19" s="206"/>
      <c r="AR19" s="206"/>
      <c r="AS19" s="206"/>
      <c r="AT19" s="206"/>
      <c r="AU19" s="206"/>
      <c r="AV19" s="206"/>
      <c r="AW19" s="206"/>
      <c r="AX19" s="206"/>
      <c r="AY19" s="206"/>
      <c r="AZ19" s="206"/>
      <c r="BA19" s="206"/>
      <c r="BB19" s="206"/>
      <c r="BC19" s="206"/>
      <c r="BD19" s="206"/>
      <c r="BE19" s="206"/>
      <c r="BF19" s="206"/>
      <c r="BG19" s="206"/>
      <c r="BH19" s="206"/>
    </row>
    <row r="20" spans="1:60" outlineLevel="1" x14ac:dyDescent="0.25">
      <c r="A20" s="253"/>
      <c r="B20" s="221"/>
      <c r="C20" s="244" t="s">
        <v>262</v>
      </c>
      <c r="D20" s="225"/>
      <c r="E20" s="229"/>
      <c r="F20" s="234"/>
      <c r="G20" s="234"/>
      <c r="H20" s="235"/>
      <c r="I20" s="255"/>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row>
    <row r="21" spans="1:60" outlineLevel="1" x14ac:dyDescent="0.25">
      <c r="A21" s="253"/>
      <c r="B21" s="221"/>
      <c r="C21" s="244" t="s">
        <v>263</v>
      </c>
      <c r="D21" s="225"/>
      <c r="E21" s="229"/>
      <c r="F21" s="234"/>
      <c r="G21" s="234"/>
      <c r="H21" s="235"/>
      <c r="I21" s="255"/>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row>
    <row r="22" spans="1:60" outlineLevel="1" x14ac:dyDescent="0.25">
      <c r="A22" s="253"/>
      <c r="B22" s="221"/>
      <c r="C22" s="244" t="s">
        <v>264</v>
      </c>
      <c r="D22" s="225"/>
      <c r="E22" s="229">
        <v>50</v>
      </c>
      <c r="F22" s="234"/>
      <c r="G22" s="234"/>
      <c r="H22" s="235"/>
      <c r="I22" s="255"/>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row>
    <row r="23" spans="1:60" outlineLevel="1" x14ac:dyDescent="0.25">
      <c r="A23" s="253"/>
      <c r="B23" s="278" t="s">
        <v>253</v>
      </c>
      <c r="C23" s="288"/>
      <c r="D23" s="291"/>
      <c r="E23" s="292"/>
      <c r="F23" s="293"/>
      <c r="G23" s="286"/>
      <c r="H23" s="235"/>
      <c r="I23" s="255"/>
      <c r="J23" s="206"/>
      <c r="K23" s="206"/>
      <c r="L23" s="206"/>
      <c r="M23" s="206"/>
      <c r="N23" s="206"/>
      <c r="O23" s="206"/>
      <c r="P23" s="206"/>
      <c r="Q23" s="206"/>
      <c r="R23" s="206"/>
      <c r="S23" s="206"/>
      <c r="T23" s="206"/>
      <c r="U23" s="206"/>
      <c r="V23" s="206"/>
      <c r="W23" s="206"/>
      <c r="X23" s="206"/>
      <c r="Y23" s="206"/>
      <c r="Z23" s="206"/>
      <c r="AA23" s="206"/>
      <c r="AB23" s="206"/>
      <c r="AC23" s="206">
        <v>0</v>
      </c>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row>
    <row r="24" spans="1:60" ht="20.5" outlineLevel="1" x14ac:dyDescent="0.25">
      <c r="A24" s="253"/>
      <c r="B24" s="278" t="s">
        <v>254</v>
      </c>
      <c r="C24" s="288"/>
      <c r="D24" s="291"/>
      <c r="E24" s="292"/>
      <c r="F24" s="293"/>
      <c r="G24" s="286"/>
      <c r="H24" s="235"/>
      <c r="I24" s="255"/>
      <c r="J24" s="206"/>
      <c r="K24" s="206"/>
      <c r="L24" s="206"/>
      <c r="M24" s="206"/>
      <c r="N24" s="206"/>
      <c r="O24" s="206"/>
      <c r="P24" s="206"/>
      <c r="Q24" s="206"/>
      <c r="R24" s="206"/>
      <c r="S24" s="206"/>
      <c r="T24" s="206"/>
      <c r="U24" s="206"/>
      <c r="V24" s="206"/>
      <c r="W24" s="206"/>
      <c r="X24" s="206"/>
      <c r="Y24" s="206"/>
      <c r="Z24" s="206"/>
      <c r="AA24" s="206"/>
      <c r="AB24" s="206"/>
      <c r="AC24" s="206"/>
      <c r="AD24" s="206"/>
      <c r="AE24" s="206" t="s">
        <v>255</v>
      </c>
      <c r="AF24" s="206"/>
      <c r="AG24" s="206"/>
      <c r="AH24" s="206"/>
      <c r="AI24" s="206"/>
      <c r="AJ24" s="206"/>
      <c r="AK24" s="206"/>
      <c r="AL24" s="206"/>
      <c r="AM24" s="206"/>
      <c r="AN24" s="206"/>
      <c r="AO24" s="206"/>
      <c r="AP24" s="206"/>
      <c r="AQ24" s="206"/>
      <c r="AR24" s="206"/>
      <c r="AS24" s="206"/>
      <c r="AT24" s="206"/>
      <c r="AU24" s="206"/>
      <c r="AV24" s="206"/>
      <c r="AW24" s="206"/>
      <c r="AX24" s="206"/>
      <c r="AY24" s="206"/>
      <c r="AZ24" s="211" t="str">
        <f>B24</f>
        <v>s jejich vykopáním nebo vytrháním, s přesekáním kořenů a s případným nutným přemístěním pařezů na hromady do vzdálenosti do 50 m nebo s naložením na dopravní prostředek,</v>
      </c>
      <c r="BA24" s="206"/>
      <c r="BB24" s="206"/>
      <c r="BC24" s="206"/>
      <c r="BD24" s="206"/>
      <c r="BE24" s="206"/>
      <c r="BF24" s="206"/>
      <c r="BG24" s="206"/>
      <c r="BH24" s="206"/>
    </row>
    <row r="25" spans="1:60" outlineLevel="1" x14ac:dyDescent="0.25">
      <c r="A25" s="253"/>
      <c r="B25" s="278" t="s">
        <v>256</v>
      </c>
      <c r="C25" s="288"/>
      <c r="D25" s="291"/>
      <c r="E25" s="292"/>
      <c r="F25" s="293"/>
      <c r="G25" s="286"/>
      <c r="H25" s="235"/>
      <c r="I25" s="255"/>
      <c r="J25" s="206"/>
      <c r="K25" s="206"/>
      <c r="L25" s="206"/>
      <c r="M25" s="206"/>
      <c r="N25" s="206"/>
      <c r="O25" s="206"/>
      <c r="P25" s="206"/>
      <c r="Q25" s="206"/>
      <c r="R25" s="206"/>
      <c r="S25" s="206"/>
      <c r="T25" s="206"/>
      <c r="U25" s="206"/>
      <c r="V25" s="206"/>
      <c r="W25" s="206"/>
      <c r="X25" s="206"/>
      <c r="Y25" s="206"/>
      <c r="Z25" s="206"/>
      <c r="AA25" s="206"/>
      <c r="AB25" s="206"/>
      <c r="AC25" s="206">
        <v>1</v>
      </c>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row>
    <row r="26" spans="1:60" outlineLevel="1" x14ac:dyDescent="0.25">
      <c r="A26" s="252">
        <v>3</v>
      </c>
      <c r="B26" s="220" t="s">
        <v>267</v>
      </c>
      <c r="C26" s="242" t="s">
        <v>268</v>
      </c>
      <c r="D26" s="223" t="s">
        <v>259</v>
      </c>
      <c r="E26" s="227">
        <v>50</v>
      </c>
      <c r="F26" s="233"/>
      <c r="G26" s="234">
        <f>ROUND(E26*F26,2)</f>
        <v>0</v>
      </c>
      <c r="H26" s="235" t="s">
        <v>260</v>
      </c>
      <c r="I26" s="255" t="s">
        <v>192</v>
      </c>
      <c r="J26" s="206"/>
      <c r="K26" s="206"/>
      <c r="L26" s="206"/>
      <c r="M26" s="206"/>
      <c r="N26" s="206"/>
      <c r="O26" s="206"/>
      <c r="P26" s="206"/>
      <c r="Q26" s="206"/>
      <c r="R26" s="206"/>
      <c r="S26" s="206"/>
      <c r="T26" s="206"/>
      <c r="U26" s="206"/>
      <c r="V26" s="206"/>
      <c r="W26" s="206"/>
      <c r="X26" s="206"/>
      <c r="Y26" s="206"/>
      <c r="Z26" s="206"/>
      <c r="AA26" s="206"/>
      <c r="AB26" s="206"/>
      <c r="AC26" s="206"/>
      <c r="AD26" s="206"/>
      <c r="AE26" s="206" t="s">
        <v>261</v>
      </c>
      <c r="AF26" s="206"/>
      <c r="AG26" s="206"/>
      <c r="AH26" s="206"/>
      <c r="AI26" s="206"/>
      <c r="AJ26" s="206"/>
      <c r="AK26" s="206"/>
      <c r="AL26" s="206"/>
      <c r="AM26" s="206">
        <v>21</v>
      </c>
      <c r="AN26" s="206"/>
      <c r="AO26" s="206"/>
      <c r="AP26" s="206"/>
      <c r="AQ26" s="206"/>
      <c r="AR26" s="206"/>
      <c r="AS26" s="206"/>
      <c r="AT26" s="206"/>
      <c r="AU26" s="206"/>
      <c r="AV26" s="206"/>
      <c r="AW26" s="206"/>
      <c r="AX26" s="206"/>
      <c r="AY26" s="206"/>
      <c r="AZ26" s="206"/>
      <c r="BA26" s="206"/>
      <c r="BB26" s="206"/>
      <c r="BC26" s="206"/>
      <c r="BD26" s="206"/>
      <c r="BE26" s="206"/>
      <c r="BF26" s="206"/>
      <c r="BG26" s="206"/>
      <c r="BH26" s="206"/>
    </row>
    <row r="27" spans="1:60" outlineLevel="1" x14ac:dyDescent="0.25">
      <c r="A27" s="253"/>
      <c r="B27" s="221"/>
      <c r="C27" s="244" t="s">
        <v>262</v>
      </c>
      <c r="D27" s="225"/>
      <c r="E27" s="229"/>
      <c r="F27" s="234"/>
      <c r="G27" s="234"/>
      <c r="H27" s="235"/>
      <c r="I27" s="255"/>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row>
    <row r="28" spans="1:60" outlineLevel="1" x14ac:dyDescent="0.25">
      <c r="A28" s="253"/>
      <c r="B28" s="221"/>
      <c r="C28" s="244" t="s">
        <v>263</v>
      </c>
      <c r="D28" s="225"/>
      <c r="E28" s="229"/>
      <c r="F28" s="234"/>
      <c r="G28" s="234"/>
      <c r="H28" s="235"/>
      <c r="I28" s="255"/>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row>
    <row r="29" spans="1:60" outlineLevel="1" x14ac:dyDescent="0.25">
      <c r="A29" s="253"/>
      <c r="B29" s="221"/>
      <c r="C29" s="244" t="s">
        <v>264</v>
      </c>
      <c r="D29" s="225"/>
      <c r="E29" s="229">
        <v>50</v>
      </c>
      <c r="F29" s="234"/>
      <c r="G29" s="234"/>
      <c r="H29" s="235"/>
      <c r="I29" s="255"/>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row>
    <row r="30" spans="1:60" outlineLevel="1" x14ac:dyDescent="0.25">
      <c r="A30" s="253"/>
      <c r="B30" s="278" t="s">
        <v>253</v>
      </c>
      <c r="C30" s="288"/>
      <c r="D30" s="291"/>
      <c r="E30" s="292"/>
      <c r="F30" s="293"/>
      <c r="G30" s="286"/>
      <c r="H30" s="235"/>
      <c r="I30" s="255"/>
      <c r="J30" s="206"/>
      <c r="K30" s="206"/>
      <c r="L30" s="206"/>
      <c r="M30" s="206"/>
      <c r="N30" s="206"/>
      <c r="O30" s="206"/>
      <c r="P30" s="206"/>
      <c r="Q30" s="206"/>
      <c r="R30" s="206"/>
      <c r="S30" s="206"/>
      <c r="T30" s="206"/>
      <c r="U30" s="206"/>
      <c r="V30" s="206"/>
      <c r="W30" s="206"/>
      <c r="X30" s="206"/>
      <c r="Y30" s="206"/>
      <c r="Z30" s="206"/>
      <c r="AA30" s="206"/>
      <c r="AB30" s="206"/>
      <c r="AC30" s="206">
        <v>0</v>
      </c>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row>
    <row r="31" spans="1:60" ht="20.5" outlineLevel="1" x14ac:dyDescent="0.25">
      <c r="A31" s="253"/>
      <c r="B31" s="278" t="s">
        <v>254</v>
      </c>
      <c r="C31" s="288"/>
      <c r="D31" s="291"/>
      <c r="E31" s="292"/>
      <c r="F31" s="293"/>
      <c r="G31" s="286"/>
      <c r="H31" s="235"/>
      <c r="I31" s="255"/>
      <c r="J31" s="206"/>
      <c r="K31" s="206"/>
      <c r="L31" s="206"/>
      <c r="M31" s="206"/>
      <c r="N31" s="206"/>
      <c r="O31" s="206"/>
      <c r="P31" s="206"/>
      <c r="Q31" s="206"/>
      <c r="R31" s="206"/>
      <c r="S31" s="206"/>
      <c r="T31" s="206"/>
      <c r="U31" s="206"/>
      <c r="V31" s="206"/>
      <c r="W31" s="206"/>
      <c r="X31" s="206"/>
      <c r="Y31" s="206"/>
      <c r="Z31" s="206"/>
      <c r="AA31" s="206"/>
      <c r="AB31" s="206"/>
      <c r="AC31" s="206"/>
      <c r="AD31" s="206"/>
      <c r="AE31" s="206" t="s">
        <v>255</v>
      </c>
      <c r="AF31" s="206"/>
      <c r="AG31" s="206"/>
      <c r="AH31" s="206"/>
      <c r="AI31" s="206"/>
      <c r="AJ31" s="206"/>
      <c r="AK31" s="206"/>
      <c r="AL31" s="206"/>
      <c r="AM31" s="206"/>
      <c r="AN31" s="206"/>
      <c r="AO31" s="206"/>
      <c r="AP31" s="206"/>
      <c r="AQ31" s="206"/>
      <c r="AR31" s="206"/>
      <c r="AS31" s="206"/>
      <c r="AT31" s="206"/>
      <c r="AU31" s="206"/>
      <c r="AV31" s="206"/>
      <c r="AW31" s="206"/>
      <c r="AX31" s="206"/>
      <c r="AY31" s="206"/>
      <c r="AZ31" s="211" t="str">
        <f>B31</f>
        <v>s jejich vykopáním nebo vytrháním, s přesekáním kořenů a s případným nutným přemístěním pařezů na hromady do vzdálenosti do 50 m nebo s naložením na dopravní prostředek,</v>
      </c>
      <c r="BA31" s="206"/>
      <c r="BB31" s="206"/>
      <c r="BC31" s="206"/>
      <c r="BD31" s="206"/>
      <c r="BE31" s="206"/>
      <c r="BF31" s="206"/>
      <c r="BG31" s="206"/>
      <c r="BH31" s="206"/>
    </row>
    <row r="32" spans="1:60" outlineLevel="1" x14ac:dyDescent="0.25">
      <c r="A32" s="253"/>
      <c r="B32" s="278" t="s">
        <v>256</v>
      </c>
      <c r="C32" s="288"/>
      <c r="D32" s="291"/>
      <c r="E32" s="292"/>
      <c r="F32" s="293"/>
      <c r="G32" s="286"/>
      <c r="H32" s="235"/>
      <c r="I32" s="255"/>
      <c r="J32" s="206"/>
      <c r="K32" s="206"/>
      <c r="L32" s="206"/>
      <c r="M32" s="206"/>
      <c r="N32" s="206"/>
      <c r="O32" s="206"/>
      <c r="P32" s="206"/>
      <c r="Q32" s="206"/>
      <c r="R32" s="206"/>
      <c r="S32" s="206"/>
      <c r="T32" s="206"/>
      <c r="U32" s="206"/>
      <c r="V32" s="206"/>
      <c r="W32" s="206"/>
      <c r="X32" s="206"/>
      <c r="Y32" s="206"/>
      <c r="Z32" s="206"/>
      <c r="AA32" s="206"/>
      <c r="AB32" s="206"/>
      <c r="AC32" s="206">
        <v>1</v>
      </c>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row>
    <row r="33" spans="1:60" outlineLevel="1" x14ac:dyDescent="0.25">
      <c r="A33" s="252">
        <v>4</v>
      </c>
      <c r="B33" s="220" t="s">
        <v>269</v>
      </c>
      <c r="C33" s="242" t="s">
        <v>270</v>
      </c>
      <c r="D33" s="223" t="s">
        <v>259</v>
      </c>
      <c r="E33" s="227">
        <v>50</v>
      </c>
      <c r="F33" s="233"/>
      <c r="G33" s="234">
        <f>ROUND(E33*F33,2)</f>
        <v>0</v>
      </c>
      <c r="H33" s="235" t="s">
        <v>260</v>
      </c>
      <c r="I33" s="255" t="s">
        <v>192</v>
      </c>
      <c r="J33" s="206"/>
      <c r="K33" s="206"/>
      <c r="L33" s="206"/>
      <c r="M33" s="206"/>
      <c r="N33" s="206"/>
      <c r="O33" s="206"/>
      <c r="P33" s="206"/>
      <c r="Q33" s="206"/>
      <c r="R33" s="206"/>
      <c r="S33" s="206"/>
      <c r="T33" s="206"/>
      <c r="U33" s="206"/>
      <c r="V33" s="206"/>
      <c r="W33" s="206"/>
      <c r="X33" s="206"/>
      <c r="Y33" s="206"/>
      <c r="Z33" s="206"/>
      <c r="AA33" s="206"/>
      <c r="AB33" s="206"/>
      <c r="AC33" s="206"/>
      <c r="AD33" s="206"/>
      <c r="AE33" s="206" t="s">
        <v>261</v>
      </c>
      <c r="AF33" s="206"/>
      <c r="AG33" s="206"/>
      <c r="AH33" s="206"/>
      <c r="AI33" s="206"/>
      <c r="AJ33" s="206"/>
      <c r="AK33" s="206"/>
      <c r="AL33" s="206"/>
      <c r="AM33" s="206">
        <v>21</v>
      </c>
      <c r="AN33" s="206"/>
      <c r="AO33" s="206"/>
      <c r="AP33" s="206"/>
      <c r="AQ33" s="206"/>
      <c r="AR33" s="206"/>
      <c r="AS33" s="206"/>
      <c r="AT33" s="206"/>
      <c r="AU33" s="206"/>
      <c r="AV33" s="206"/>
      <c r="AW33" s="206"/>
      <c r="AX33" s="206"/>
      <c r="AY33" s="206"/>
      <c r="AZ33" s="206"/>
      <c r="BA33" s="206"/>
      <c r="BB33" s="206"/>
      <c r="BC33" s="206"/>
      <c r="BD33" s="206"/>
      <c r="BE33" s="206"/>
      <c r="BF33" s="206"/>
      <c r="BG33" s="206"/>
      <c r="BH33" s="206"/>
    </row>
    <row r="34" spans="1:60" outlineLevel="1" x14ac:dyDescent="0.25">
      <c r="A34" s="253"/>
      <c r="B34" s="221"/>
      <c r="C34" s="244" t="s">
        <v>262</v>
      </c>
      <c r="D34" s="225"/>
      <c r="E34" s="229"/>
      <c r="F34" s="234"/>
      <c r="G34" s="234"/>
      <c r="H34" s="235"/>
      <c r="I34" s="255"/>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row>
    <row r="35" spans="1:60" outlineLevel="1" x14ac:dyDescent="0.25">
      <c r="A35" s="253"/>
      <c r="B35" s="221"/>
      <c r="C35" s="244" t="s">
        <v>263</v>
      </c>
      <c r="D35" s="225"/>
      <c r="E35" s="229"/>
      <c r="F35" s="234"/>
      <c r="G35" s="234"/>
      <c r="H35" s="235"/>
      <c r="I35" s="255"/>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row>
    <row r="36" spans="1:60" outlineLevel="1" x14ac:dyDescent="0.25">
      <c r="A36" s="253"/>
      <c r="B36" s="221"/>
      <c r="C36" s="244" t="s">
        <v>264</v>
      </c>
      <c r="D36" s="225"/>
      <c r="E36" s="229">
        <v>50</v>
      </c>
      <c r="F36" s="234"/>
      <c r="G36" s="234"/>
      <c r="H36" s="235"/>
      <c r="I36" s="255"/>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row>
    <row r="37" spans="1:60" x14ac:dyDescent="0.25">
      <c r="A37" s="251" t="s">
        <v>187</v>
      </c>
      <c r="B37" s="219" t="s">
        <v>121</v>
      </c>
      <c r="C37" s="241" t="s">
        <v>122</v>
      </c>
      <c r="D37" s="222"/>
      <c r="E37" s="226"/>
      <c r="F37" s="238">
        <f>SUM(G38:G84)</f>
        <v>0</v>
      </c>
      <c r="G37" s="239"/>
      <c r="H37" s="232"/>
      <c r="I37" s="254"/>
      <c r="AE37" t="s">
        <v>188</v>
      </c>
    </row>
    <row r="38" spans="1:60" outlineLevel="1" x14ac:dyDescent="0.25">
      <c r="A38" s="253"/>
      <c r="B38" s="277" t="s">
        <v>271</v>
      </c>
      <c r="C38" s="287"/>
      <c r="D38" s="279"/>
      <c r="E38" s="281"/>
      <c r="F38" s="284"/>
      <c r="G38" s="285"/>
      <c r="H38" s="235"/>
      <c r="I38" s="255"/>
      <c r="J38" s="206"/>
      <c r="K38" s="206"/>
      <c r="L38" s="206"/>
      <c r="M38" s="206"/>
      <c r="N38" s="206"/>
      <c r="O38" s="206"/>
      <c r="P38" s="206"/>
      <c r="Q38" s="206"/>
      <c r="R38" s="206"/>
      <c r="S38" s="206"/>
      <c r="T38" s="206"/>
      <c r="U38" s="206"/>
      <c r="V38" s="206"/>
      <c r="W38" s="206"/>
      <c r="X38" s="206"/>
      <c r="Y38" s="206"/>
      <c r="Z38" s="206"/>
      <c r="AA38" s="206"/>
      <c r="AB38" s="206"/>
      <c r="AC38" s="206">
        <v>0</v>
      </c>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row>
    <row r="39" spans="1:60" outlineLevel="1" x14ac:dyDescent="0.25">
      <c r="A39" s="253"/>
      <c r="B39" s="278" t="s">
        <v>272</v>
      </c>
      <c r="C39" s="288"/>
      <c r="D39" s="291"/>
      <c r="E39" s="292"/>
      <c r="F39" s="293"/>
      <c r="G39" s="286"/>
      <c r="H39" s="235"/>
      <c r="I39" s="255"/>
      <c r="J39" s="206"/>
      <c r="K39" s="206"/>
      <c r="L39" s="206"/>
      <c r="M39" s="206"/>
      <c r="N39" s="206"/>
      <c r="O39" s="206"/>
      <c r="P39" s="206"/>
      <c r="Q39" s="206"/>
      <c r="R39" s="206"/>
      <c r="S39" s="206"/>
      <c r="T39" s="206"/>
      <c r="U39" s="206"/>
      <c r="V39" s="206"/>
      <c r="W39" s="206"/>
      <c r="X39" s="206"/>
      <c r="Y39" s="206"/>
      <c r="Z39" s="206"/>
      <c r="AA39" s="206"/>
      <c r="AB39" s="206"/>
      <c r="AC39" s="206"/>
      <c r="AD39" s="206"/>
      <c r="AE39" s="206" t="s">
        <v>255</v>
      </c>
      <c r="AF39" s="206"/>
      <c r="AG39" s="206"/>
      <c r="AH39" s="206"/>
      <c r="AI39" s="206"/>
      <c r="AJ39" s="206"/>
      <c r="AK39" s="206"/>
      <c r="AL39" s="206"/>
      <c r="AM39" s="206"/>
      <c r="AN39" s="206"/>
      <c r="AO39" s="206"/>
      <c r="AP39" s="206"/>
      <c r="AQ39" s="206"/>
      <c r="AR39" s="206"/>
      <c r="AS39" s="206"/>
      <c r="AT39" s="206"/>
      <c r="AU39" s="206"/>
      <c r="AV39" s="206"/>
      <c r="AW39" s="206"/>
      <c r="AX39" s="206"/>
      <c r="AY39" s="206"/>
      <c r="AZ39" s="211" t="str">
        <f>B39</f>
        <v>nebo lesní půdy, s naložením na dopravní prostředek a vodorovným přemístěním na hromady v místě upotřebení nebo na dočasné či trvalé skládky se složením,</v>
      </c>
      <c r="BA39" s="206"/>
      <c r="BB39" s="206"/>
      <c r="BC39" s="206"/>
      <c r="BD39" s="206"/>
      <c r="BE39" s="206"/>
      <c r="BF39" s="206"/>
      <c r="BG39" s="206"/>
      <c r="BH39" s="206"/>
    </row>
    <row r="40" spans="1:60" outlineLevel="1" x14ac:dyDescent="0.25">
      <c r="A40" s="252">
        <v>5</v>
      </c>
      <c r="B40" s="220" t="s">
        <v>273</v>
      </c>
      <c r="C40" s="242" t="s">
        <v>274</v>
      </c>
      <c r="D40" s="223" t="s">
        <v>251</v>
      </c>
      <c r="E40" s="227">
        <v>1315.4175</v>
      </c>
      <c r="F40" s="233"/>
      <c r="G40" s="234">
        <f>ROUND(E40*F40,2)</f>
        <v>0</v>
      </c>
      <c r="H40" s="235" t="s">
        <v>260</v>
      </c>
      <c r="I40" s="255" t="s">
        <v>192</v>
      </c>
      <c r="J40" s="206"/>
      <c r="K40" s="206"/>
      <c r="L40" s="206"/>
      <c r="M40" s="206"/>
      <c r="N40" s="206"/>
      <c r="O40" s="206"/>
      <c r="P40" s="206"/>
      <c r="Q40" s="206"/>
      <c r="R40" s="206"/>
      <c r="S40" s="206"/>
      <c r="T40" s="206"/>
      <c r="U40" s="206"/>
      <c r="V40" s="206"/>
      <c r="W40" s="206"/>
      <c r="X40" s="206"/>
      <c r="Y40" s="206"/>
      <c r="Z40" s="206"/>
      <c r="AA40" s="206"/>
      <c r="AB40" s="206"/>
      <c r="AC40" s="206"/>
      <c r="AD40" s="206"/>
      <c r="AE40" s="206" t="s">
        <v>261</v>
      </c>
      <c r="AF40" s="206"/>
      <c r="AG40" s="206"/>
      <c r="AH40" s="206"/>
      <c r="AI40" s="206"/>
      <c r="AJ40" s="206"/>
      <c r="AK40" s="206"/>
      <c r="AL40" s="206"/>
      <c r="AM40" s="206">
        <v>21</v>
      </c>
      <c r="AN40" s="206"/>
      <c r="AO40" s="206"/>
      <c r="AP40" s="206"/>
      <c r="AQ40" s="206"/>
      <c r="AR40" s="206"/>
      <c r="AS40" s="206"/>
      <c r="AT40" s="206"/>
      <c r="AU40" s="206"/>
      <c r="AV40" s="206"/>
      <c r="AW40" s="206"/>
      <c r="AX40" s="206"/>
      <c r="AY40" s="206"/>
      <c r="AZ40" s="206"/>
      <c r="BA40" s="206"/>
      <c r="BB40" s="206"/>
      <c r="BC40" s="206"/>
      <c r="BD40" s="206"/>
      <c r="BE40" s="206"/>
      <c r="BF40" s="206"/>
      <c r="BG40" s="206"/>
      <c r="BH40" s="206"/>
    </row>
    <row r="41" spans="1:60" outlineLevel="1" x14ac:dyDescent="0.25">
      <c r="A41" s="253"/>
      <c r="B41" s="221"/>
      <c r="C41" s="244" t="s">
        <v>275</v>
      </c>
      <c r="D41" s="225"/>
      <c r="E41" s="229"/>
      <c r="F41" s="234"/>
      <c r="G41" s="234"/>
      <c r="H41" s="235"/>
      <c r="I41" s="25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row>
    <row r="42" spans="1:60" outlineLevel="1" x14ac:dyDescent="0.25">
      <c r="A42" s="253"/>
      <c r="B42" s="221"/>
      <c r="C42" s="244" t="s">
        <v>276</v>
      </c>
      <c r="D42" s="225"/>
      <c r="E42" s="229">
        <v>1315.42</v>
      </c>
      <c r="F42" s="234"/>
      <c r="G42" s="234"/>
      <c r="H42" s="235"/>
      <c r="I42" s="25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row>
    <row r="43" spans="1:60" outlineLevel="1" x14ac:dyDescent="0.25">
      <c r="A43" s="253"/>
      <c r="B43" s="278" t="s">
        <v>277</v>
      </c>
      <c r="C43" s="288"/>
      <c r="D43" s="291"/>
      <c r="E43" s="292"/>
      <c r="F43" s="293"/>
      <c r="G43" s="286"/>
      <c r="H43" s="235"/>
      <c r="I43" s="255"/>
      <c r="J43" s="206"/>
      <c r="K43" s="206"/>
      <c r="L43" s="206"/>
      <c r="M43" s="206"/>
      <c r="N43" s="206"/>
      <c r="O43" s="206"/>
      <c r="P43" s="206"/>
      <c r="Q43" s="206"/>
      <c r="R43" s="206"/>
      <c r="S43" s="206"/>
      <c r="T43" s="206"/>
      <c r="U43" s="206"/>
      <c r="V43" s="206"/>
      <c r="W43" s="206"/>
      <c r="X43" s="206"/>
      <c r="Y43" s="206"/>
      <c r="Z43" s="206"/>
      <c r="AA43" s="206"/>
      <c r="AB43" s="206"/>
      <c r="AC43" s="206">
        <v>0</v>
      </c>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1:60" outlineLevel="1" x14ac:dyDescent="0.25">
      <c r="A44" s="253"/>
      <c r="B44" s="278" t="s">
        <v>278</v>
      </c>
      <c r="C44" s="288"/>
      <c r="D44" s="291"/>
      <c r="E44" s="292"/>
      <c r="F44" s="293"/>
      <c r="G44" s="286"/>
      <c r="H44" s="235"/>
      <c r="I44" s="255"/>
      <c r="J44" s="206"/>
      <c r="K44" s="206"/>
      <c r="L44" s="206"/>
      <c r="M44" s="206"/>
      <c r="N44" s="206"/>
      <c r="O44" s="206"/>
      <c r="P44" s="206"/>
      <c r="Q44" s="206"/>
      <c r="R44" s="206"/>
      <c r="S44" s="206"/>
      <c r="T44" s="206"/>
      <c r="U44" s="206"/>
      <c r="V44" s="206"/>
      <c r="W44" s="206"/>
      <c r="X44" s="206"/>
      <c r="Y44" s="206"/>
      <c r="Z44" s="206"/>
      <c r="AA44" s="206"/>
      <c r="AB44" s="206"/>
      <c r="AC44" s="206"/>
      <c r="AD44" s="206"/>
      <c r="AE44" s="206" t="s">
        <v>255</v>
      </c>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1:60" outlineLevel="1" x14ac:dyDescent="0.25">
      <c r="A45" s="253"/>
      <c r="B45" s="278" t="s">
        <v>279</v>
      </c>
      <c r="C45" s="288"/>
      <c r="D45" s="291"/>
      <c r="E45" s="292"/>
      <c r="F45" s="293"/>
      <c r="G45" s="286"/>
      <c r="H45" s="235"/>
      <c r="I45" s="255"/>
      <c r="J45" s="206"/>
      <c r="K45" s="206"/>
      <c r="L45" s="206"/>
      <c r="M45" s="206"/>
      <c r="N45" s="206"/>
      <c r="O45" s="206"/>
      <c r="P45" s="206"/>
      <c r="Q45" s="206"/>
      <c r="R45" s="206"/>
      <c r="S45" s="206"/>
      <c r="T45" s="206"/>
      <c r="U45" s="206"/>
      <c r="V45" s="206"/>
      <c r="W45" s="206"/>
      <c r="X45" s="206"/>
      <c r="Y45" s="206"/>
      <c r="Z45" s="206"/>
      <c r="AA45" s="206"/>
      <c r="AB45" s="206"/>
      <c r="AC45" s="206">
        <v>1</v>
      </c>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1:60" outlineLevel="1" x14ac:dyDescent="0.25">
      <c r="A46" s="252">
        <v>6</v>
      </c>
      <c r="B46" s="220" t="s">
        <v>280</v>
      </c>
      <c r="C46" s="242" t="s">
        <v>281</v>
      </c>
      <c r="D46" s="223" t="s">
        <v>251</v>
      </c>
      <c r="E46" s="227">
        <v>9496.1424999999999</v>
      </c>
      <c r="F46" s="233"/>
      <c r="G46" s="234">
        <f>ROUND(E46*F46,2)</f>
        <v>0</v>
      </c>
      <c r="H46" s="235" t="s">
        <v>260</v>
      </c>
      <c r="I46" s="255" t="s">
        <v>192</v>
      </c>
      <c r="J46" s="206"/>
      <c r="K46" s="206"/>
      <c r="L46" s="206"/>
      <c r="M46" s="206"/>
      <c r="N46" s="206"/>
      <c r="O46" s="206"/>
      <c r="P46" s="206"/>
      <c r="Q46" s="206"/>
      <c r="R46" s="206"/>
      <c r="S46" s="206"/>
      <c r="T46" s="206"/>
      <c r="U46" s="206"/>
      <c r="V46" s="206"/>
      <c r="W46" s="206"/>
      <c r="X46" s="206"/>
      <c r="Y46" s="206"/>
      <c r="Z46" s="206"/>
      <c r="AA46" s="206"/>
      <c r="AB46" s="206"/>
      <c r="AC46" s="206"/>
      <c r="AD46" s="206"/>
      <c r="AE46" s="206" t="s">
        <v>261</v>
      </c>
      <c r="AF46" s="206"/>
      <c r="AG46" s="206"/>
      <c r="AH46" s="206"/>
      <c r="AI46" s="206"/>
      <c r="AJ46" s="206"/>
      <c r="AK46" s="206"/>
      <c r="AL46" s="206"/>
      <c r="AM46" s="206">
        <v>21</v>
      </c>
      <c r="AN46" s="206"/>
      <c r="AO46" s="206"/>
      <c r="AP46" s="206"/>
      <c r="AQ46" s="206"/>
      <c r="AR46" s="206"/>
      <c r="AS46" s="206"/>
      <c r="AT46" s="206"/>
      <c r="AU46" s="206"/>
      <c r="AV46" s="206"/>
      <c r="AW46" s="206"/>
      <c r="AX46" s="206"/>
      <c r="AY46" s="206"/>
      <c r="AZ46" s="206"/>
      <c r="BA46" s="206"/>
      <c r="BB46" s="206"/>
      <c r="BC46" s="206"/>
      <c r="BD46" s="206"/>
      <c r="BE46" s="206"/>
      <c r="BF46" s="206"/>
      <c r="BG46" s="206"/>
      <c r="BH46" s="206"/>
    </row>
    <row r="47" spans="1:60" outlineLevel="1" x14ac:dyDescent="0.25">
      <c r="A47" s="253"/>
      <c r="B47" s="221"/>
      <c r="C47" s="244" t="s">
        <v>282</v>
      </c>
      <c r="D47" s="225"/>
      <c r="E47" s="229"/>
      <c r="F47" s="234"/>
      <c r="G47" s="234"/>
      <c r="H47" s="235"/>
      <c r="I47" s="25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row>
    <row r="48" spans="1:60" outlineLevel="1" x14ac:dyDescent="0.25">
      <c r="A48" s="253"/>
      <c r="B48" s="221"/>
      <c r="C48" s="244" t="s">
        <v>283</v>
      </c>
      <c r="D48" s="225"/>
      <c r="E48" s="229"/>
      <c r="F48" s="234"/>
      <c r="G48" s="234"/>
      <c r="H48" s="235"/>
      <c r="I48" s="25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row>
    <row r="49" spans="1:60" outlineLevel="1" x14ac:dyDescent="0.25">
      <c r="A49" s="253"/>
      <c r="B49" s="221"/>
      <c r="C49" s="244" t="s">
        <v>284</v>
      </c>
      <c r="D49" s="225"/>
      <c r="E49" s="229"/>
      <c r="F49" s="234"/>
      <c r="G49" s="234"/>
      <c r="H49" s="235"/>
      <c r="I49" s="25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row>
    <row r="50" spans="1:60" outlineLevel="1" x14ac:dyDescent="0.25">
      <c r="A50" s="253"/>
      <c r="B50" s="221"/>
      <c r="C50" s="244" t="s">
        <v>285</v>
      </c>
      <c r="D50" s="225"/>
      <c r="E50" s="229">
        <v>9496.14</v>
      </c>
      <c r="F50" s="234"/>
      <c r="G50" s="234"/>
      <c r="H50" s="235"/>
      <c r="I50" s="25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row>
    <row r="51" spans="1:60" outlineLevel="1" x14ac:dyDescent="0.25">
      <c r="A51" s="253"/>
      <c r="B51" s="278" t="s">
        <v>277</v>
      </c>
      <c r="C51" s="288"/>
      <c r="D51" s="291"/>
      <c r="E51" s="292"/>
      <c r="F51" s="293"/>
      <c r="G51" s="286"/>
      <c r="H51" s="235"/>
      <c r="I51" s="255"/>
      <c r="J51" s="206"/>
      <c r="K51" s="206"/>
      <c r="L51" s="206"/>
      <c r="M51" s="206"/>
      <c r="N51" s="206"/>
      <c r="O51" s="206"/>
      <c r="P51" s="206"/>
      <c r="Q51" s="206"/>
      <c r="R51" s="206"/>
      <c r="S51" s="206"/>
      <c r="T51" s="206"/>
      <c r="U51" s="206"/>
      <c r="V51" s="206"/>
      <c r="W51" s="206"/>
      <c r="X51" s="206"/>
      <c r="Y51" s="206"/>
      <c r="Z51" s="206"/>
      <c r="AA51" s="206"/>
      <c r="AB51" s="206"/>
      <c r="AC51" s="206">
        <v>0</v>
      </c>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row>
    <row r="52" spans="1:60" outlineLevel="1" x14ac:dyDescent="0.25">
      <c r="A52" s="253"/>
      <c r="B52" s="278" t="s">
        <v>278</v>
      </c>
      <c r="C52" s="288"/>
      <c r="D52" s="291"/>
      <c r="E52" s="292"/>
      <c r="F52" s="293"/>
      <c r="G52" s="286"/>
      <c r="H52" s="235"/>
      <c r="I52" s="255"/>
      <c r="J52" s="206"/>
      <c r="K52" s="206"/>
      <c r="L52" s="206"/>
      <c r="M52" s="206"/>
      <c r="N52" s="206"/>
      <c r="O52" s="206"/>
      <c r="P52" s="206"/>
      <c r="Q52" s="206"/>
      <c r="R52" s="206"/>
      <c r="S52" s="206"/>
      <c r="T52" s="206"/>
      <c r="U52" s="206"/>
      <c r="V52" s="206"/>
      <c r="W52" s="206"/>
      <c r="X52" s="206"/>
      <c r="Y52" s="206"/>
      <c r="Z52" s="206"/>
      <c r="AA52" s="206"/>
      <c r="AB52" s="206"/>
      <c r="AC52" s="206"/>
      <c r="AD52" s="206"/>
      <c r="AE52" s="206" t="s">
        <v>255</v>
      </c>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row>
    <row r="53" spans="1:60" outlineLevel="1" x14ac:dyDescent="0.25">
      <c r="A53" s="253"/>
      <c r="B53" s="278" t="s">
        <v>286</v>
      </c>
      <c r="C53" s="288"/>
      <c r="D53" s="291"/>
      <c r="E53" s="292"/>
      <c r="F53" s="293"/>
      <c r="G53" s="286"/>
      <c r="H53" s="235"/>
      <c r="I53" s="255"/>
      <c r="J53" s="206"/>
      <c r="K53" s="206"/>
      <c r="L53" s="206"/>
      <c r="M53" s="206"/>
      <c r="N53" s="206"/>
      <c r="O53" s="206"/>
      <c r="P53" s="206"/>
      <c r="Q53" s="206"/>
      <c r="R53" s="206"/>
      <c r="S53" s="206"/>
      <c r="T53" s="206"/>
      <c r="U53" s="206"/>
      <c r="V53" s="206"/>
      <c r="W53" s="206"/>
      <c r="X53" s="206"/>
      <c r="Y53" s="206"/>
      <c r="Z53" s="206"/>
      <c r="AA53" s="206"/>
      <c r="AB53" s="206"/>
      <c r="AC53" s="206">
        <v>1</v>
      </c>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row>
    <row r="54" spans="1:60" outlineLevel="1" x14ac:dyDescent="0.25">
      <c r="A54" s="252">
        <v>7</v>
      </c>
      <c r="B54" s="220" t="s">
        <v>287</v>
      </c>
      <c r="C54" s="242" t="s">
        <v>281</v>
      </c>
      <c r="D54" s="223" t="s">
        <v>251</v>
      </c>
      <c r="E54" s="227">
        <v>24330.656999999999</v>
      </c>
      <c r="F54" s="233"/>
      <c r="G54" s="234">
        <f>ROUND(E54*F54,2)</f>
        <v>0</v>
      </c>
      <c r="H54" s="235" t="s">
        <v>260</v>
      </c>
      <c r="I54" s="255" t="s">
        <v>192</v>
      </c>
      <c r="J54" s="206"/>
      <c r="K54" s="206"/>
      <c r="L54" s="206"/>
      <c r="M54" s="206"/>
      <c r="N54" s="206"/>
      <c r="O54" s="206"/>
      <c r="P54" s="206"/>
      <c r="Q54" s="206"/>
      <c r="R54" s="206"/>
      <c r="S54" s="206"/>
      <c r="T54" s="206"/>
      <c r="U54" s="206"/>
      <c r="V54" s="206"/>
      <c r="W54" s="206"/>
      <c r="X54" s="206"/>
      <c r="Y54" s="206"/>
      <c r="Z54" s="206"/>
      <c r="AA54" s="206"/>
      <c r="AB54" s="206"/>
      <c r="AC54" s="206"/>
      <c r="AD54" s="206"/>
      <c r="AE54" s="206" t="s">
        <v>261</v>
      </c>
      <c r="AF54" s="206"/>
      <c r="AG54" s="206"/>
      <c r="AH54" s="206"/>
      <c r="AI54" s="206"/>
      <c r="AJ54" s="206"/>
      <c r="AK54" s="206"/>
      <c r="AL54" s="206"/>
      <c r="AM54" s="206">
        <v>21</v>
      </c>
      <c r="AN54" s="206"/>
      <c r="AO54" s="206"/>
      <c r="AP54" s="206"/>
      <c r="AQ54" s="206"/>
      <c r="AR54" s="206"/>
      <c r="AS54" s="206"/>
      <c r="AT54" s="206"/>
      <c r="AU54" s="206"/>
      <c r="AV54" s="206"/>
      <c r="AW54" s="206"/>
      <c r="AX54" s="206"/>
      <c r="AY54" s="206"/>
      <c r="AZ54" s="206"/>
      <c r="BA54" s="206"/>
      <c r="BB54" s="206"/>
      <c r="BC54" s="206"/>
      <c r="BD54" s="206"/>
      <c r="BE54" s="206"/>
      <c r="BF54" s="206"/>
      <c r="BG54" s="206"/>
      <c r="BH54" s="206"/>
    </row>
    <row r="55" spans="1:60" outlineLevel="1" x14ac:dyDescent="0.25">
      <c r="A55" s="253"/>
      <c r="B55" s="221"/>
      <c r="C55" s="244" t="s">
        <v>282</v>
      </c>
      <c r="D55" s="225"/>
      <c r="E55" s="229"/>
      <c r="F55" s="234"/>
      <c r="G55" s="234"/>
      <c r="H55" s="235"/>
      <c r="I55" s="25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row>
    <row r="56" spans="1:60" outlineLevel="1" x14ac:dyDescent="0.25">
      <c r="A56" s="253"/>
      <c r="B56" s="221"/>
      <c r="C56" s="244" t="s">
        <v>283</v>
      </c>
      <c r="D56" s="225"/>
      <c r="E56" s="229"/>
      <c r="F56" s="234"/>
      <c r="G56" s="234"/>
      <c r="H56" s="235"/>
      <c r="I56" s="25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row>
    <row r="57" spans="1:60" outlineLevel="1" x14ac:dyDescent="0.25">
      <c r="A57" s="253"/>
      <c r="B57" s="221"/>
      <c r="C57" s="244" t="s">
        <v>284</v>
      </c>
      <c r="D57" s="225"/>
      <c r="E57" s="229"/>
      <c r="F57" s="234"/>
      <c r="G57" s="234"/>
      <c r="H57" s="235"/>
      <c r="I57" s="255"/>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row>
    <row r="58" spans="1:60" outlineLevel="1" x14ac:dyDescent="0.25">
      <c r="A58" s="253"/>
      <c r="B58" s="221"/>
      <c r="C58" s="244" t="s">
        <v>288</v>
      </c>
      <c r="D58" s="225"/>
      <c r="E58" s="229">
        <v>24330.66</v>
      </c>
      <c r="F58" s="234"/>
      <c r="G58" s="234"/>
      <c r="H58" s="235"/>
      <c r="I58" s="255"/>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row>
    <row r="59" spans="1:60" outlineLevel="1" x14ac:dyDescent="0.25">
      <c r="A59" s="253"/>
      <c r="B59" s="278" t="s">
        <v>277</v>
      </c>
      <c r="C59" s="288"/>
      <c r="D59" s="291"/>
      <c r="E59" s="292"/>
      <c r="F59" s="293"/>
      <c r="G59" s="286"/>
      <c r="H59" s="235"/>
      <c r="I59" s="255"/>
      <c r="J59" s="206"/>
      <c r="K59" s="206"/>
      <c r="L59" s="206"/>
      <c r="M59" s="206"/>
      <c r="N59" s="206"/>
      <c r="O59" s="206"/>
      <c r="P59" s="206"/>
      <c r="Q59" s="206"/>
      <c r="R59" s="206"/>
      <c r="S59" s="206"/>
      <c r="T59" s="206"/>
      <c r="U59" s="206"/>
      <c r="V59" s="206"/>
      <c r="W59" s="206"/>
      <c r="X59" s="206"/>
      <c r="Y59" s="206"/>
      <c r="Z59" s="206"/>
      <c r="AA59" s="206"/>
      <c r="AB59" s="206"/>
      <c r="AC59" s="206">
        <v>0</v>
      </c>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row>
    <row r="60" spans="1:60" outlineLevel="1" x14ac:dyDescent="0.25">
      <c r="A60" s="253"/>
      <c r="B60" s="278" t="s">
        <v>278</v>
      </c>
      <c r="C60" s="288"/>
      <c r="D60" s="291"/>
      <c r="E60" s="292"/>
      <c r="F60" s="293"/>
      <c r="G60" s="286"/>
      <c r="H60" s="235"/>
      <c r="I60" s="255"/>
      <c r="J60" s="206"/>
      <c r="K60" s="206"/>
      <c r="L60" s="206"/>
      <c r="M60" s="206"/>
      <c r="N60" s="206"/>
      <c r="O60" s="206"/>
      <c r="P60" s="206"/>
      <c r="Q60" s="206"/>
      <c r="R60" s="206"/>
      <c r="S60" s="206"/>
      <c r="T60" s="206"/>
      <c r="U60" s="206"/>
      <c r="V60" s="206"/>
      <c r="W60" s="206"/>
      <c r="X60" s="206"/>
      <c r="Y60" s="206"/>
      <c r="Z60" s="206"/>
      <c r="AA60" s="206"/>
      <c r="AB60" s="206"/>
      <c r="AC60" s="206"/>
      <c r="AD60" s="206"/>
      <c r="AE60" s="206" t="s">
        <v>255</v>
      </c>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row>
    <row r="61" spans="1:60" outlineLevel="1" x14ac:dyDescent="0.25">
      <c r="A61" s="253"/>
      <c r="B61" s="278" t="s">
        <v>289</v>
      </c>
      <c r="C61" s="288"/>
      <c r="D61" s="291"/>
      <c r="E61" s="292"/>
      <c r="F61" s="293"/>
      <c r="G61" s="286"/>
      <c r="H61" s="235"/>
      <c r="I61" s="255"/>
      <c r="J61" s="206"/>
      <c r="K61" s="206"/>
      <c r="L61" s="206"/>
      <c r="M61" s="206"/>
      <c r="N61" s="206"/>
      <c r="O61" s="206"/>
      <c r="P61" s="206"/>
      <c r="Q61" s="206"/>
      <c r="R61" s="206"/>
      <c r="S61" s="206"/>
      <c r="T61" s="206"/>
      <c r="U61" s="206"/>
      <c r="V61" s="206"/>
      <c r="W61" s="206"/>
      <c r="X61" s="206"/>
      <c r="Y61" s="206"/>
      <c r="Z61" s="206"/>
      <c r="AA61" s="206"/>
      <c r="AB61" s="206"/>
      <c r="AC61" s="206">
        <v>1</v>
      </c>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row>
    <row r="62" spans="1:60" outlineLevel="1" x14ac:dyDescent="0.25">
      <c r="A62" s="252">
        <v>8</v>
      </c>
      <c r="B62" s="220" t="s">
        <v>290</v>
      </c>
      <c r="C62" s="242" t="s">
        <v>281</v>
      </c>
      <c r="D62" s="223" t="s">
        <v>251</v>
      </c>
      <c r="E62" s="227">
        <v>3621.4775</v>
      </c>
      <c r="F62" s="233"/>
      <c r="G62" s="234">
        <f>ROUND(E62*F62,2)</f>
        <v>0</v>
      </c>
      <c r="H62" s="235" t="s">
        <v>260</v>
      </c>
      <c r="I62" s="255" t="s">
        <v>192</v>
      </c>
      <c r="J62" s="206"/>
      <c r="K62" s="206"/>
      <c r="L62" s="206"/>
      <c r="M62" s="206"/>
      <c r="N62" s="206"/>
      <c r="O62" s="206"/>
      <c r="P62" s="206"/>
      <c r="Q62" s="206"/>
      <c r="R62" s="206"/>
      <c r="S62" s="206"/>
      <c r="T62" s="206"/>
      <c r="U62" s="206"/>
      <c r="V62" s="206"/>
      <c r="W62" s="206"/>
      <c r="X62" s="206"/>
      <c r="Y62" s="206"/>
      <c r="Z62" s="206"/>
      <c r="AA62" s="206"/>
      <c r="AB62" s="206"/>
      <c r="AC62" s="206"/>
      <c r="AD62" s="206"/>
      <c r="AE62" s="206" t="s">
        <v>261</v>
      </c>
      <c r="AF62" s="206"/>
      <c r="AG62" s="206"/>
      <c r="AH62" s="206"/>
      <c r="AI62" s="206"/>
      <c r="AJ62" s="206"/>
      <c r="AK62" s="206"/>
      <c r="AL62" s="206"/>
      <c r="AM62" s="206">
        <v>21</v>
      </c>
      <c r="AN62" s="206"/>
      <c r="AO62" s="206"/>
      <c r="AP62" s="206"/>
      <c r="AQ62" s="206"/>
      <c r="AR62" s="206"/>
      <c r="AS62" s="206"/>
      <c r="AT62" s="206"/>
      <c r="AU62" s="206"/>
      <c r="AV62" s="206"/>
      <c r="AW62" s="206"/>
      <c r="AX62" s="206"/>
      <c r="AY62" s="206"/>
      <c r="AZ62" s="206"/>
      <c r="BA62" s="206"/>
      <c r="BB62" s="206"/>
      <c r="BC62" s="206"/>
      <c r="BD62" s="206"/>
      <c r="BE62" s="206"/>
      <c r="BF62" s="206"/>
      <c r="BG62" s="206"/>
      <c r="BH62" s="206"/>
    </row>
    <row r="63" spans="1:60" outlineLevel="1" x14ac:dyDescent="0.25">
      <c r="A63" s="253"/>
      <c r="B63" s="221"/>
      <c r="C63" s="244" t="s">
        <v>282</v>
      </c>
      <c r="D63" s="225"/>
      <c r="E63" s="229"/>
      <c r="F63" s="234"/>
      <c r="G63" s="234"/>
      <c r="H63" s="235"/>
      <c r="I63" s="255"/>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row>
    <row r="64" spans="1:60" outlineLevel="1" x14ac:dyDescent="0.25">
      <c r="A64" s="253"/>
      <c r="B64" s="221"/>
      <c r="C64" s="244" t="s">
        <v>283</v>
      </c>
      <c r="D64" s="225"/>
      <c r="E64" s="229"/>
      <c r="F64" s="234"/>
      <c r="G64" s="234"/>
      <c r="H64" s="235"/>
      <c r="I64" s="255"/>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row>
    <row r="65" spans="1:60" outlineLevel="1" x14ac:dyDescent="0.25">
      <c r="A65" s="253"/>
      <c r="B65" s="221"/>
      <c r="C65" s="244" t="s">
        <v>284</v>
      </c>
      <c r="D65" s="225"/>
      <c r="E65" s="229"/>
      <c r="F65" s="234"/>
      <c r="G65" s="234"/>
      <c r="H65" s="235"/>
      <c r="I65" s="25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row>
    <row r="66" spans="1:60" outlineLevel="1" x14ac:dyDescent="0.25">
      <c r="A66" s="253"/>
      <c r="B66" s="221"/>
      <c r="C66" s="244" t="s">
        <v>291</v>
      </c>
      <c r="D66" s="225"/>
      <c r="E66" s="229">
        <v>3494.42</v>
      </c>
      <c r="F66" s="234"/>
      <c r="G66" s="234"/>
      <c r="H66" s="235"/>
      <c r="I66" s="255"/>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row>
    <row r="67" spans="1:60" outlineLevel="1" x14ac:dyDescent="0.25">
      <c r="A67" s="253"/>
      <c r="B67" s="221"/>
      <c r="C67" s="244" t="s">
        <v>292</v>
      </c>
      <c r="D67" s="225"/>
      <c r="E67" s="229"/>
      <c r="F67" s="234"/>
      <c r="G67" s="234"/>
      <c r="H67" s="235"/>
      <c r="I67" s="255"/>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row>
    <row r="68" spans="1:60" outlineLevel="1" x14ac:dyDescent="0.25">
      <c r="A68" s="253"/>
      <c r="B68" s="221"/>
      <c r="C68" s="244" t="s">
        <v>293</v>
      </c>
      <c r="D68" s="225"/>
      <c r="E68" s="229">
        <v>127.06</v>
      </c>
      <c r="F68" s="234"/>
      <c r="G68" s="234"/>
      <c r="H68" s="235"/>
      <c r="I68" s="255"/>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row>
    <row r="69" spans="1:60" outlineLevel="1" x14ac:dyDescent="0.25">
      <c r="A69" s="253"/>
      <c r="B69" s="278" t="s">
        <v>277</v>
      </c>
      <c r="C69" s="288"/>
      <c r="D69" s="291"/>
      <c r="E69" s="292"/>
      <c r="F69" s="293"/>
      <c r="G69" s="286"/>
      <c r="H69" s="235"/>
      <c r="I69" s="255"/>
      <c r="J69" s="206"/>
      <c r="K69" s="206"/>
      <c r="L69" s="206"/>
      <c r="M69" s="206"/>
      <c r="N69" s="206"/>
      <c r="O69" s="206"/>
      <c r="P69" s="206"/>
      <c r="Q69" s="206"/>
      <c r="R69" s="206"/>
      <c r="S69" s="206"/>
      <c r="T69" s="206"/>
      <c r="U69" s="206"/>
      <c r="V69" s="206"/>
      <c r="W69" s="206"/>
      <c r="X69" s="206"/>
      <c r="Y69" s="206"/>
      <c r="Z69" s="206"/>
      <c r="AA69" s="206"/>
      <c r="AB69" s="206"/>
      <c r="AC69" s="206">
        <v>0</v>
      </c>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row>
    <row r="70" spans="1:60" outlineLevel="1" x14ac:dyDescent="0.25">
      <c r="A70" s="253"/>
      <c r="B70" s="278" t="s">
        <v>278</v>
      </c>
      <c r="C70" s="288"/>
      <c r="D70" s="291"/>
      <c r="E70" s="292"/>
      <c r="F70" s="293"/>
      <c r="G70" s="286"/>
      <c r="H70" s="235"/>
      <c r="I70" s="255"/>
      <c r="J70" s="206"/>
      <c r="K70" s="206"/>
      <c r="L70" s="206"/>
      <c r="M70" s="206"/>
      <c r="N70" s="206"/>
      <c r="O70" s="206"/>
      <c r="P70" s="206"/>
      <c r="Q70" s="206"/>
      <c r="R70" s="206"/>
      <c r="S70" s="206"/>
      <c r="T70" s="206"/>
      <c r="U70" s="206"/>
      <c r="V70" s="206"/>
      <c r="W70" s="206"/>
      <c r="X70" s="206"/>
      <c r="Y70" s="206"/>
      <c r="Z70" s="206"/>
      <c r="AA70" s="206"/>
      <c r="AB70" s="206"/>
      <c r="AC70" s="206"/>
      <c r="AD70" s="206"/>
      <c r="AE70" s="206" t="s">
        <v>255</v>
      </c>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row>
    <row r="71" spans="1:60" outlineLevel="1" x14ac:dyDescent="0.25">
      <c r="A71" s="253"/>
      <c r="B71" s="278" t="s">
        <v>294</v>
      </c>
      <c r="C71" s="288"/>
      <c r="D71" s="291"/>
      <c r="E71" s="292"/>
      <c r="F71" s="293"/>
      <c r="G71" s="286"/>
      <c r="H71" s="235"/>
      <c r="I71" s="255"/>
      <c r="J71" s="206"/>
      <c r="K71" s="206"/>
      <c r="L71" s="206"/>
      <c r="M71" s="206"/>
      <c r="N71" s="206"/>
      <c r="O71" s="206"/>
      <c r="P71" s="206"/>
      <c r="Q71" s="206"/>
      <c r="R71" s="206"/>
      <c r="S71" s="206"/>
      <c r="T71" s="206"/>
      <c r="U71" s="206"/>
      <c r="V71" s="206"/>
      <c r="W71" s="206"/>
      <c r="X71" s="206"/>
      <c r="Y71" s="206"/>
      <c r="Z71" s="206"/>
      <c r="AA71" s="206"/>
      <c r="AB71" s="206"/>
      <c r="AC71" s="206">
        <v>1</v>
      </c>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row>
    <row r="72" spans="1:60" outlineLevel="1" x14ac:dyDescent="0.25">
      <c r="A72" s="252">
        <v>9</v>
      </c>
      <c r="B72" s="220" t="s">
        <v>295</v>
      </c>
      <c r="C72" s="242" t="s">
        <v>281</v>
      </c>
      <c r="D72" s="223" t="s">
        <v>251</v>
      </c>
      <c r="E72" s="227">
        <v>1322.7474999999999</v>
      </c>
      <c r="F72" s="233"/>
      <c r="G72" s="234">
        <f>ROUND(E72*F72,2)</f>
        <v>0</v>
      </c>
      <c r="H72" s="235" t="s">
        <v>260</v>
      </c>
      <c r="I72" s="255" t="s">
        <v>192</v>
      </c>
      <c r="J72" s="206"/>
      <c r="K72" s="206"/>
      <c r="L72" s="206"/>
      <c r="M72" s="206"/>
      <c r="N72" s="206"/>
      <c r="O72" s="206"/>
      <c r="P72" s="206"/>
      <c r="Q72" s="206"/>
      <c r="R72" s="206"/>
      <c r="S72" s="206"/>
      <c r="T72" s="206"/>
      <c r="U72" s="206"/>
      <c r="V72" s="206"/>
      <c r="W72" s="206"/>
      <c r="X72" s="206"/>
      <c r="Y72" s="206"/>
      <c r="Z72" s="206"/>
      <c r="AA72" s="206"/>
      <c r="AB72" s="206"/>
      <c r="AC72" s="206"/>
      <c r="AD72" s="206"/>
      <c r="AE72" s="206" t="s">
        <v>261</v>
      </c>
      <c r="AF72" s="206"/>
      <c r="AG72" s="206"/>
      <c r="AH72" s="206"/>
      <c r="AI72" s="206"/>
      <c r="AJ72" s="206"/>
      <c r="AK72" s="206"/>
      <c r="AL72" s="206"/>
      <c r="AM72" s="206">
        <v>21</v>
      </c>
      <c r="AN72" s="206"/>
      <c r="AO72" s="206"/>
      <c r="AP72" s="206"/>
      <c r="AQ72" s="206"/>
      <c r="AR72" s="206"/>
      <c r="AS72" s="206"/>
      <c r="AT72" s="206"/>
      <c r="AU72" s="206"/>
      <c r="AV72" s="206"/>
      <c r="AW72" s="206"/>
      <c r="AX72" s="206"/>
      <c r="AY72" s="206"/>
      <c r="AZ72" s="206"/>
      <c r="BA72" s="206"/>
      <c r="BB72" s="206"/>
      <c r="BC72" s="206"/>
      <c r="BD72" s="206"/>
      <c r="BE72" s="206"/>
      <c r="BF72" s="206"/>
      <c r="BG72" s="206"/>
      <c r="BH72" s="206"/>
    </row>
    <row r="73" spans="1:60" outlineLevel="1" x14ac:dyDescent="0.25">
      <c r="A73" s="253"/>
      <c r="B73" s="221"/>
      <c r="C73" s="244" t="s">
        <v>282</v>
      </c>
      <c r="D73" s="225"/>
      <c r="E73" s="229"/>
      <c r="F73" s="234"/>
      <c r="G73" s="234"/>
      <c r="H73" s="235"/>
      <c r="I73" s="255"/>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row>
    <row r="74" spans="1:60" outlineLevel="1" x14ac:dyDescent="0.25">
      <c r="A74" s="253"/>
      <c r="B74" s="221"/>
      <c r="C74" s="244" t="s">
        <v>283</v>
      </c>
      <c r="D74" s="225"/>
      <c r="E74" s="229"/>
      <c r="F74" s="234"/>
      <c r="G74" s="234"/>
      <c r="H74" s="235"/>
      <c r="I74" s="255"/>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row>
    <row r="75" spans="1:60" outlineLevel="1" x14ac:dyDescent="0.25">
      <c r="A75" s="253"/>
      <c r="B75" s="221"/>
      <c r="C75" s="244" t="s">
        <v>284</v>
      </c>
      <c r="D75" s="225"/>
      <c r="E75" s="229"/>
      <c r="F75" s="234"/>
      <c r="G75" s="234"/>
      <c r="H75" s="235"/>
      <c r="I75" s="255"/>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row>
    <row r="76" spans="1:60" outlineLevel="1" x14ac:dyDescent="0.25">
      <c r="A76" s="253"/>
      <c r="B76" s="221"/>
      <c r="C76" s="244" t="s">
        <v>296</v>
      </c>
      <c r="D76" s="225"/>
      <c r="E76" s="229">
        <v>1322.75</v>
      </c>
      <c r="F76" s="234"/>
      <c r="G76" s="234"/>
      <c r="H76" s="235"/>
      <c r="I76" s="255"/>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row>
    <row r="77" spans="1:60" outlineLevel="1" x14ac:dyDescent="0.25">
      <c r="A77" s="253"/>
      <c r="B77" s="278" t="s">
        <v>277</v>
      </c>
      <c r="C77" s="288"/>
      <c r="D77" s="291"/>
      <c r="E77" s="292"/>
      <c r="F77" s="293"/>
      <c r="G77" s="286"/>
      <c r="H77" s="235"/>
      <c r="I77" s="255"/>
      <c r="J77" s="206"/>
      <c r="K77" s="206"/>
      <c r="L77" s="206"/>
      <c r="M77" s="206"/>
      <c r="N77" s="206"/>
      <c r="O77" s="206"/>
      <c r="P77" s="206"/>
      <c r="Q77" s="206"/>
      <c r="R77" s="206"/>
      <c r="S77" s="206"/>
      <c r="T77" s="206"/>
      <c r="U77" s="206"/>
      <c r="V77" s="206"/>
      <c r="W77" s="206"/>
      <c r="X77" s="206"/>
      <c r="Y77" s="206"/>
      <c r="Z77" s="206"/>
      <c r="AA77" s="206"/>
      <c r="AB77" s="206"/>
      <c r="AC77" s="206">
        <v>0</v>
      </c>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row>
    <row r="78" spans="1:60" outlineLevel="1" x14ac:dyDescent="0.25">
      <c r="A78" s="253"/>
      <c r="B78" s="278" t="s">
        <v>278</v>
      </c>
      <c r="C78" s="288"/>
      <c r="D78" s="291"/>
      <c r="E78" s="292"/>
      <c r="F78" s="293"/>
      <c r="G78" s="286"/>
      <c r="H78" s="235"/>
      <c r="I78" s="255"/>
      <c r="J78" s="206"/>
      <c r="K78" s="206"/>
      <c r="L78" s="206"/>
      <c r="M78" s="206"/>
      <c r="N78" s="206"/>
      <c r="O78" s="206"/>
      <c r="P78" s="206"/>
      <c r="Q78" s="206"/>
      <c r="R78" s="206"/>
      <c r="S78" s="206"/>
      <c r="T78" s="206"/>
      <c r="U78" s="206"/>
      <c r="V78" s="206"/>
      <c r="W78" s="206"/>
      <c r="X78" s="206"/>
      <c r="Y78" s="206"/>
      <c r="Z78" s="206"/>
      <c r="AA78" s="206"/>
      <c r="AB78" s="206"/>
      <c r="AC78" s="206"/>
      <c r="AD78" s="206"/>
      <c r="AE78" s="206" t="s">
        <v>255</v>
      </c>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row>
    <row r="79" spans="1:60" outlineLevel="1" x14ac:dyDescent="0.25">
      <c r="A79" s="253"/>
      <c r="B79" s="278" t="s">
        <v>297</v>
      </c>
      <c r="C79" s="288"/>
      <c r="D79" s="291"/>
      <c r="E79" s="292"/>
      <c r="F79" s="293"/>
      <c r="G79" s="286"/>
      <c r="H79" s="235"/>
      <c r="I79" s="255"/>
      <c r="J79" s="206"/>
      <c r="K79" s="206"/>
      <c r="L79" s="206"/>
      <c r="M79" s="206"/>
      <c r="N79" s="206"/>
      <c r="O79" s="206"/>
      <c r="P79" s="206"/>
      <c r="Q79" s="206"/>
      <c r="R79" s="206"/>
      <c r="S79" s="206"/>
      <c r="T79" s="206"/>
      <c r="U79" s="206"/>
      <c r="V79" s="206"/>
      <c r="W79" s="206"/>
      <c r="X79" s="206"/>
      <c r="Y79" s="206"/>
      <c r="Z79" s="206"/>
      <c r="AA79" s="206"/>
      <c r="AB79" s="206"/>
      <c r="AC79" s="206">
        <v>1</v>
      </c>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row>
    <row r="80" spans="1:60" outlineLevel="1" x14ac:dyDescent="0.25">
      <c r="A80" s="252">
        <v>10</v>
      </c>
      <c r="B80" s="220" t="s">
        <v>298</v>
      </c>
      <c r="C80" s="242" t="s">
        <v>281</v>
      </c>
      <c r="D80" s="223" t="s">
        <v>251</v>
      </c>
      <c r="E80" s="227">
        <v>841.03049999999996</v>
      </c>
      <c r="F80" s="233"/>
      <c r="G80" s="234">
        <f>ROUND(E80*F80,2)</f>
        <v>0</v>
      </c>
      <c r="H80" s="235" t="s">
        <v>260</v>
      </c>
      <c r="I80" s="255" t="s">
        <v>192</v>
      </c>
      <c r="J80" s="206"/>
      <c r="K80" s="206"/>
      <c r="L80" s="206"/>
      <c r="M80" s="206"/>
      <c r="N80" s="206"/>
      <c r="O80" s="206"/>
      <c r="P80" s="206"/>
      <c r="Q80" s="206"/>
      <c r="R80" s="206"/>
      <c r="S80" s="206"/>
      <c r="T80" s="206"/>
      <c r="U80" s="206"/>
      <c r="V80" s="206"/>
      <c r="W80" s="206"/>
      <c r="X80" s="206"/>
      <c r="Y80" s="206"/>
      <c r="Z80" s="206"/>
      <c r="AA80" s="206"/>
      <c r="AB80" s="206"/>
      <c r="AC80" s="206"/>
      <c r="AD80" s="206"/>
      <c r="AE80" s="206" t="s">
        <v>261</v>
      </c>
      <c r="AF80" s="206"/>
      <c r="AG80" s="206"/>
      <c r="AH80" s="206"/>
      <c r="AI80" s="206"/>
      <c r="AJ80" s="206"/>
      <c r="AK80" s="206"/>
      <c r="AL80" s="206"/>
      <c r="AM80" s="206">
        <v>21</v>
      </c>
      <c r="AN80" s="206"/>
      <c r="AO80" s="206"/>
      <c r="AP80" s="206"/>
      <c r="AQ80" s="206"/>
      <c r="AR80" s="206"/>
      <c r="AS80" s="206"/>
      <c r="AT80" s="206"/>
      <c r="AU80" s="206"/>
      <c r="AV80" s="206"/>
      <c r="AW80" s="206"/>
      <c r="AX80" s="206"/>
      <c r="AY80" s="206"/>
      <c r="AZ80" s="206"/>
      <c r="BA80" s="206"/>
      <c r="BB80" s="206"/>
      <c r="BC80" s="206"/>
      <c r="BD80" s="206"/>
      <c r="BE80" s="206"/>
      <c r="BF80" s="206"/>
      <c r="BG80" s="206"/>
      <c r="BH80" s="206"/>
    </row>
    <row r="81" spans="1:60" outlineLevel="1" x14ac:dyDescent="0.25">
      <c r="A81" s="253"/>
      <c r="B81" s="221"/>
      <c r="C81" s="244" t="s">
        <v>282</v>
      </c>
      <c r="D81" s="225"/>
      <c r="E81" s="229"/>
      <c r="F81" s="234"/>
      <c r="G81" s="234"/>
      <c r="H81" s="235"/>
      <c r="I81" s="255"/>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row>
    <row r="82" spans="1:60" outlineLevel="1" x14ac:dyDescent="0.25">
      <c r="A82" s="253"/>
      <c r="B82" s="221"/>
      <c r="C82" s="244" t="s">
        <v>299</v>
      </c>
      <c r="D82" s="225"/>
      <c r="E82" s="229"/>
      <c r="F82" s="234"/>
      <c r="G82" s="234"/>
      <c r="H82" s="235"/>
      <c r="I82" s="255"/>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row>
    <row r="83" spans="1:60" outlineLevel="1" x14ac:dyDescent="0.25">
      <c r="A83" s="253"/>
      <c r="B83" s="221"/>
      <c r="C83" s="244" t="s">
        <v>284</v>
      </c>
      <c r="D83" s="225"/>
      <c r="E83" s="229"/>
      <c r="F83" s="234"/>
      <c r="G83" s="234"/>
      <c r="H83" s="235"/>
      <c r="I83" s="255"/>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row>
    <row r="84" spans="1:60" outlineLevel="1" x14ac:dyDescent="0.25">
      <c r="A84" s="253"/>
      <c r="B84" s="221"/>
      <c r="C84" s="244" t="s">
        <v>300</v>
      </c>
      <c r="D84" s="225"/>
      <c r="E84" s="229">
        <v>841.03</v>
      </c>
      <c r="F84" s="234"/>
      <c r="G84" s="234"/>
      <c r="H84" s="235"/>
      <c r="I84" s="255"/>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row>
    <row r="85" spans="1:60" x14ac:dyDescent="0.25">
      <c r="A85" s="251" t="s">
        <v>187</v>
      </c>
      <c r="B85" s="219" t="s">
        <v>123</v>
      </c>
      <c r="C85" s="241" t="s">
        <v>124</v>
      </c>
      <c r="D85" s="222"/>
      <c r="E85" s="226"/>
      <c r="F85" s="238">
        <f>SUM(G86:G91)</f>
        <v>0</v>
      </c>
      <c r="G85" s="239"/>
      <c r="H85" s="232"/>
      <c r="I85" s="254"/>
      <c r="AE85" t="s">
        <v>188</v>
      </c>
    </row>
    <row r="86" spans="1:60" outlineLevel="1" x14ac:dyDescent="0.25">
      <c r="A86" s="253"/>
      <c r="B86" s="277" t="s">
        <v>301</v>
      </c>
      <c r="C86" s="287"/>
      <c r="D86" s="279"/>
      <c r="E86" s="281"/>
      <c r="F86" s="284"/>
      <c r="G86" s="285"/>
      <c r="H86" s="235"/>
      <c r="I86" s="255"/>
      <c r="J86" s="206"/>
      <c r="K86" s="206"/>
      <c r="L86" s="206"/>
      <c r="M86" s="206"/>
      <c r="N86" s="206"/>
      <c r="O86" s="206"/>
      <c r="P86" s="206"/>
      <c r="Q86" s="206"/>
      <c r="R86" s="206"/>
      <c r="S86" s="206"/>
      <c r="T86" s="206"/>
      <c r="U86" s="206"/>
      <c r="V86" s="206"/>
      <c r="W86" s="206"/>
      <c r="X86" s="206"/>
      <c r="Y86" s="206"/>
      <c r="Z86" s="206"/>
      <c r="AA86" s="206"/>
      <c r="AB86" s="206"/>
      <c r="AC86" s="206">
        <v>0</v>
      </c>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row>
    <row r="87" spans="1:60" ht="20.5" outlineLevel="1" x14ac:dyDescent="0.25">
      <c r="A87" s="253"/>
      <c r="B87" s="278" t="s">
        <v>302</v>
      </c>
      <c r="C87" s="288"/>
      <c r="D87" s="291"/>
      <c r="E87" s="292"/>
      <c r="F87" s="293"/>
      <c r="G87" s="286"/>
      <c r="H87" s="235"/>
      <c r="I87" s="255"/>
      <c r="J87" s="206"/>
      <c r="K87" s="206"/>
      <c r="L87" s="206"/>
      <c r="M87" s="206"/>
      <c r="N87" s="206"/>
      <c r="O87" s="206"/>
      <c r="P87" s="206"/>
      <c r="Q87" s="206"/>
      <c r="R87" s="206"/>
      <c r="S87" s="206"/>
      <c r="T87" s="206"/>
      <c r="U87" s="206"/>
      <c r="V87" s="206"/>
      <c r="W87" s="206"/>
      <c r="X87" s="206"/>
      <c r="Y87" s="206"/>
      <c r="Z87" s="206"/>
      <c r="AA87" s="206"/>
      <c r="AB87" s="206"/>
      <c r="AC87" s="206"/>
      <c r="AD87" s="206"/>
      <c r="AE87" s="206" t="s">
        <v>255</v>
      </c>
      <c r="AF87" s="206"/>
      <c r="AG87" s="206"/>
      <c r="AH87" s="206"/>
      <c r="AI87" s="206"/>
      <c r="AJ87" s="206"/>
      <c r="AK87" s="206"/>
      <c r="AL87" s="206"/>
      <c r="AM87" s="206"/>
      <c r="AN87" s="206"/>
      <c r="AO87" s="206"/>
      <c r="AP87" s="206"/>
      <c r="AQ87" s="206"/>
      <c r="AR87" s="206"/>
      <c r="AS87" s="206"/>
      <c r="AT87" s="206"/>
      <c r="AU87" s="206"/>
      <c r="AV87" s="206"/>
      <c r="AW87" s="206"/>
      <c r="AX87" s="206"/>
      <c r="AY87" s="206"/>
      <c r="AZ87" s="211" t="str">
        <f>B87</f>
        <v>zapažených i nezapažených s urovnáním dna do předepsaného profilu a spádu, s přehozením výkopku na přilehlém terénu na vzdálenost do 3 m od podélné osy rýhy nebo s naložením výkopku na dopravní prostředek.</v>
      </c>
      <c r="BA87" s="206"/>
      <c r="BB87" s="206"/>
      <c r="BC87" s="206"/>
      <c r="BD87" s="206"/>
      <c r="BE87" s="206"/>
      <c r="BF87" s="206"/>
      <c r="BG87" s="206"/>
      <c r="BH87" s="206"/>
    </row>
    <row r="88" spans="1:60" outlineLevel="1" x14ac:dyDescent="0.25">
      <c r="A88" s="252">
        <v>11</v>
      </c>
      <c r="B88" s="220" t="s">
        <v>303</v>
      </c>
      <c r="C88" s="242" t="s">
        <v>304</v>
      </c>
      <c r="D88" s="223" t="s">
        <v>251</v>
      </c>
      <c r="E88" s="227">
        <v>3.4826999999999999</v>
      </c>
      <c r="F88" s="233"/>
      <c r="G88" s="234">
        <f>ROUND(E88*F88,2)</f>
        <v>0</v>
      </c>
      <c r="H88" s="235" t="s">
        <v>260</v>
      </c>
      <c r="I88" s="255" t="s">
        <v>192</v>
      </c>
      <c r="J88" s="206"/>
      <c r="K88" s="206"/>
      <c r="L88" s="206"/>
      <c r="M88" s="206"/>
      <c r="N88" s="206"/>
      <c r="O88" s="206"/>
      <c r="P88" s="206"/>
      <c r="Q88" s="206"/>
      <c r="R88" s="206"/>
      <c r="S88" s="206"/>
      <c r="T88" s="206"/>
      <c r="U88" s="206"/>
      <c r="V88" s="206"/>
      <c r="W88" s="206"/>
      <c r="X88" s="206"/>
      <c r="Y88" s="206"/>
      <c r="Z88" s="206"/>
      <c r="AA88" s="206"/>
      <c r="AB88" s="206"/>
      <c r="AC88" s="206"/>
      <c r="AD88" s="206"/>
      <c r="AE88" s="206" t="s">
        <v>261</v>
      </c>
      <c r="AF88" s="206"/>
      <c r="AG88" s="206"/>
      <c r="AH88" s="206"/>
      <c r="AI88" s="206"/>
      <c r="AJ88" s="206"/>
      <c r="AK88" s="206"/>
      <c r="AL88" s="206"/>
      <c r="AM88" s="206">
        <v>21</v>
      </c>
      <c r="AN88" s="206"/>
      <c r="AO88" s="206"/>
      <c r="AP88" s="206"/>
      <c r="AQ88" s="206"/>
      <c r="AR88" s="206"/>
      <c r="AS88" s="206"/>
      <c r="AT88" s="206"/>
      <c r="AU88" s="206"/>
      <c r="AV88" s="206"/>
      <c r="AW88" s="206"/>
      <c r="AX88" s="206"/>
      <c r="AY88" s="206"/>
      <c r="AZ88" s="206"/>
      <c r="BA88" s="206"/>
      <c r="BB88" s="206"/>
      <c r="BC88" s="206"/>
      <c r="BD88" s="206"/>
      <c r="BE88" s="206"/>
      <c r="BF88" s="206"/>
      <c r="BG88" s="206"/>
      <c r="BH88" s="206"/>
    </row>
    <row r="89" spans="1:60" outlineLevel="1" x14ac:dyDescent="0.25">
      <c r="A89" s="253"/>
      <c r="B89" s="221"/>
      <c r="C89" s="244" t="s">
        <v>305</v>
      </c>
      <c r="D89" s="225"/>
      <c r="E89" s="229"/>
      <c r="F89" s="234"/>
      <c r="G89" s="234"/>
      <c r="H89" s="235"/>
      <c r="I89" s="255"/>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row>
    <row r="90" spans="1:60" outlineLevel="1" x14ac:dyDescent="0.25">
      <c r="A90" s="253"/>
      <c r="B90" s="221"/>
      <c r="C90" s="244" t="s">
        <v>306</v>
      </c>
      <c r="D90" s="225"/>
      <c r="E90" s="229">
        <v>2.04</v>
      </c>
      <c r="F90" s="234"/>
      <c r="G90" s="234"/>
      <c r="H90" s="235"/>
      <c r="I90" s="255"/>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row>
    <row r="91" spans="1:60" outlineLevel="1" x14ac:dyDescent="0.25">
      <c r="A91" s="253"/>
      <c r="B91" s="221"/>
      <c r="C91" s="244" t="s">
        <v>307</v>
      </c>
      <c r="D91" s="225"/>
      <c r="E91" s="229">
        <v>1.44</v>
      </c>
      <c r="F91" s="234"/>
      <c r="G91" s="234"/>
      <c r="H91" s="235"/>
      <c r="I91" s="255"/>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row>
    <row r="92" spans="1:60" x14ac:dyDescent="0.25">
      <c r="A92" s="251" t="s">
        <v>187</v>
      </c>
      <c r="B92" s="219" t="s">
        <v>125</v>
      </c>
      <c r="C92" s="241" t="s">
        <v>126</v>
      </c>
      <c r="D92" s="222"/>
      <c r="E92" s="226"/>
      <c r="F92" s="238">
        <f>SUM(G93:G174)</f>
        <v>0</v>
      </c>
      <c r="G92" s="239"/>
      <c r="H92" s="232"/>
      <c r="I92" s="254"/>
      <c r="AE92" t="s">
        <v>188</v>
      </c>
    </row>
    <row r="93" spans="1:60" outlineLevel="1" x14ac:dyDescent="0.25">
      <c r="A93" s="253"/>
      <c r="B93" s="277" t="s">
        <v>308</v>
      </c>
      <c r="C93" s="287"/>
      <c r="D93" s="279"/>
      <c r="E93" s="281"/>
      <c r="F93" s="284"/>
      <c r="G93" s="285"/>
      <c r="H93" s="235"/>
      <c r="I93" s="255"/>
      <c r="J93" s="206"/>
      <c r="K93" s="206"/>
      <c r="L93" s="206"/>
      <c r="M93" s="206"/>
      <c r="N93" s="206"/>
      <c r="O93" s="206"/>
      <c r="P93" s="206"/>
      <c r="Q93" s="206"/>
      <c r="R93" s="206"/>
      <c r="S93" s="206"/>
      <c r="T93" s="206"/>
      <c r="U93" s="206"/>
      <c r="V93" s="206"/>
      <c r="W93" s="206"/>
      <c r="X93" s="206"/>
      <c r="Y93" s="206"/>
      <c r="Z93" s="206"/>
      <c r="AA93" s="206"/>
      <c r="AB93" s="206"/>
      <c r="AC93" s="206">
        <v>0</v>
      </c>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row>
    <row r="94" spans="1:60" outlineLevel="1" x14ac:dyDescent="0.25">
      <c r="A94" s="253"/>
      <c r="B94" s="278" t="s">
        <v>309</v>
      </c>
      <c r="C94" s="288"/>
      <c r="D94" s="291"/>
      <c r="E94" s="292"/>
      <c r="F94" s="293"/>
      <c r="G94" s="286"/>
      <c r="H94" s="235"/>
      <c r="I94" s="255"/>
      <c r="J94" s="206"/>
      <c r="K94" s="206"/>
      <c r="L94" s="206"/>
      <c r="M94" s="206"/>
      <c r="N94" s="206"/>
      <c r="O94" s="206"/>
      <c r="P94" s="206"/>
      <c r="Q94" s="206"/>
      <c r="R94" s="206"/>
      <c r="S94" s="206"/>
      <c r="T94" s="206"/>
      <c r="U94" s="206"/>
      <c r="V94" s="206"/>
      <c r="W94" s="206"/>
      <c r="X94" s="206"/>
      <c r="Y94" s="206"/>
      <c r="Z94" s="206"/>
      <c r="AA94" s="206"/>
      <c r="AB94" s="206"/>
      <c r="AC94" s="206"/>
      <c r="AD94" s="206"/>
      <c r="AE94" s="206" t="s">
        <v>255</v>
      </c>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row>
    <row r="95" spans="1:60" outlineLevel="1" x14ac:dyDescent="0.25">
      <c r="A95" s="252">
        <v>12</v>
      </c>
      <c r="B95" s="220" t="s">
        <v>310</v>
      </c>
      <c r="C95" s="242" t="s">
        <v>311</v>
      </c>
      <c r="D95" s="223" t="s">
        <v>251</v>
      </c>
      <c r="E95" s="227">
        <v>38767.177199999998</v>
      </c>
      <c r="F95" s="233"/>
      <c r="G95" s="234">
        <f>ROUND(E95*F95,2)</f>
        <v>0</v>
      </c>
      <c r="H95" s="235" t="s">
        <v>260</v>
      </c>
      <c r="I95" s="255" t="s">
        <v>192</v>
      </c>
      <c r="J95" s="206"/>
      <c r="K95" s="206"/>
      <c r="L95" s="206"/>
      <c r="M95" s="206"/>
      <c r="N95" s="206"/>
      <c r="O95" s="206"/>
      <c r="P95" s="206"/>
      <c r="Q95" s="206"/>
      <c r="R95" s="206"/>
      <c r="S95" s="206"/>
      <c r="T95" s="206"/>
      <c r="U95" s="206"/>
      <c r="V95" s="206"/>
      <c r="W95" s="206"/>
      <c r="X95" s="206"/>
      <c r="Y95" s="206"/>
      <c r="Z95" s="206"/>
      <c r="AA95" s="206"/>
      <c r="AB95" s="206"/>
      <c r="AC95" s="206"/>
      <c r="AD95" s="206"/>
      <c r="AE95" s="206" t="s">
        <v>261</v>
      </c>
      <c r="AF95" s="206"/>
      <c r="AG95" s="206"/>
      <c r="AH95" s="206"/>
      <c r="AI95" s="206"/>
      <c r="AJ95" s="206"/>
      <c r="AK95" s="206"/>
      <c r="AL95" s="206"/>
      <c r="AM95" s="206">
        <v>21</v>
      </c>
      <c r="AN95" s="206"/>
      <c r="AO95" s="206"/>
      <c r="AP95" s="206"/>
      <c r="AQ95" s="206"/>
      <c r="AR95" s="206"/>
      <c r="AS95" s="206"/>
      <c r="AT95" s="206"/>
      <c r="AU95" s="206"/>
      <c r="AV95" s="206"/>
      <c r="AW95" s="206"/>
      <c r="AX95" s="206"/>
      <c r="AY95" s="206"/>
      <c r="AZ95" s="206"/>
      <c r="BA95" s="206"/>
      <c r="BB95" s="206"/>
      <c r="BC95" s="206"/>
      <c r="BD95" s="206"/>
      <c r="BE95" s="206"/>
      <c r="BF95" s="206"/>
      <c r="BG95" s="206"/>
      <c r="BH95" s="206"/>
    </row>
    <row r="96" spans="1:60" outlineLevel="1" x14ac:dyDescent="0.25">
      <c r="A96" s="253"/>
      <c r="B96" s="221"/>
      <c r="C96" s="244" t="s">
        <v>275</v>
      </c>
      <c r="D96" s="225"/>
      <c r="E96" s="229"/>
      <c r="F96" s="234"/>
      <c r="G96" s="234"/>
      <c r="H96" s="235"/>
      <c r="I96" s="255"/>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row>
    <row r="97" spans="1:60" outlineLevel="1" x14ac:dyDescent="0.25">
      <c r="A97" s="253"/>
      <c r="B97" s="221"/>
      <c r="C97" s="244" t="s">
        <v>276</v>
      </c>
      <c r="D97" s="225"/>
      <c r="E97" s="229">
        <v>1315.42</v>
      </c>
      <c r="F97" s="234"/>
      <c r="G97" s="234"/>
      <c r="H97" s="235"/>
      <c r="I97" s="255"/>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row>
    <row r="98" spans="1:60" outlineLevel="1" x14ac:dyDescent="0.25">
      <c r="A98" s="253"/>
      <c r="B98" s="221"/>
      <c r="C98" s="244" t="s">
        <v>282</v>
      </c>
      <c r="D98" s="225"/>
      <c r="E98" s="229"/>
      <c r="F98" s="234"/>
      <c r="G98" s="234"/>
      <c r="H98" s="235"/>
      <c r="I98" s="255"/>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row>
    <row r="99" spans="1:60" outlineLevel="1" x14ac:dyDescent="0.25">
      <c r="A99" s="253"/>
      <c r="B99" s="221"/>
      <c r="C99" s="244" t="s">
        <v>283</v>
      </c>
      <c r="D99" s="225"/>
      <c r="E99" s="229"/>
      <c r="F99" s="234"/>
      <c r="G99" s="234"/>
      <c r="H99" s="235"/>
      <c r="I99" s="255"/>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row>
    <row r="100" spans="1:60" outlineLevel="1" x14ac:dyDescent="0.25">
      <c r="A100" s="253"/>
      <c r="B100" s="221"/>
      <c r="C100" s="244" t="s">
        <v>284</v>
      </c>
      <c r="D100" s="225"/>
      <c r="E100" s="229"/>
      <c r="F100" s="234"/>
      <c r="G100" s="234"/>
      <c r="H100" s="235"/>
      <c r="I100" s="255"/>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row>
    <row r="101" spans="1:60" outlineLevel="1" x14ac:dyDescent="0.25">
      <c r="A101" s="253"/>
      <c r="B101" s="221"/>
      <c r="C101" s="244" t="s">
        <v>285</v>
      </c>
      <c r="D101" s="225"/>
      <c r="E101" s="229">
        <v>9496.14</v>
      </c>
      <c r="F101" s="234"/>
      <c r="G101" s="234"/>
      <c r="H101" s="235"/>
      <c r="I101" s="255"/>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row>
    <row r="102" spans="1:60" outlineLevel="1" x14ac:dyDescent="0.25">
      <c r="A102" s="253"/>
      <c r="B102" s="221"/>
      <c r="C102" s="244" t="s">
        <v>282</v>
      </c>
      <c r="D102" s="225"/>
      <c r="E102" s="229"/>
      <c r="F102" s="234"/>
      <c r="G102" s="234"/>
      <c r="H102" s="235"/>
      <c r="I102" s="255"/>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row>
    <row r="103" spans="1:60" outlineLevel="1" x14ac:dyDescent="0.25">
      <c r="A103" s="253"/>
      <c r="B103" s="221"/>
      <c r="C103" s="244" t="s">
        <v>283</v>
      </c>
      <c r="D103" s="225"/>
      <c r="E103" s="229"/>
      <c r="F103" s="234"/>
      <c r="G103" s="234"/>
      <c r="H103" s="235"/>
      <c r="I103" s="255"/>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row>
    <row r="104" spans="1:60" outlineLevel="1" x14ac:dyDescent="0.25">
      <c r="A104" s="253"/>
      <c r="B104" s="221"/>
      <c r="C104" s="244" t="s">
        <v>284</v>
      </c>
      <c r="D104" s="225"/>
      <c r="E104" s="229"/>
      <c r="F104" s="234"/>
      <c r="G104" s="234"/>
      <c r="H104" s="235"/>
      <c r="I104" s="255"/>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row>
    <row r="105" spans="1:60" outlineLevel="1" x14ac:dyDescent="0.25">
      <c r="A105" s="253"/>
      <c r="B105" s="221"/>
      <c r="C105" s="244" t="s">
        <v>288</v>
      </c>
      <c r="D105" s="225"/>
      <c r="E105" s="229">
        <v>24330.66</v>
      </c>
      <c r="F105" s="234"/>
      <c r="G105" s="234"/>
      <c r="H105" s="235"/>
      <c r="I105" s="255"/>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row>
    <row r="106" spans="1:60" outlineLevel="1" x14ac:dyDescent="0.25">
      <c r="A106" s="253"/>
      <c r="B106" s="221"/>
      <c r="C106" s="244" t="s">
        <v>282</v>
      </c>
      <c r="D106" s="225"/>
      <c r="E106" s="229"/>
      <c r="F106" s="234"/>
      <c r="G106" s="234"/>
      <c r="H106" s="235"/>
      <c r="I106" s="255"/>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row>
    <row r="107" spans="1:60" outlineLevel="1" x14ac:dyDescent="0.25">
      <c r="A107" s="253"/>
      <c r="B107" s="221"/>
      <c r="C107" s="244" t="s">
        <v>299</v>
      </c>
      <c r="D107" s="225"/>
      <c r="E107" s="229"/>
      <c r="F107" s="234"/>
      <c r="G107" s="234"/>
      <c r="H107" s="235"/>
      <c r="I107" s="255"/>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row>
    <row r="108" spans="1:60" outlineLevel="1" x14ac:dyDescent="0.25">
      <c r="A108" s="253"/>
      <c r="B108" s="221"/>
      <c r="C108" s="244" t="s">
        <v>284</v>
      </c>
      <c r="D108" s="225"/>
      <c r="E108" s="229"/>
      <c r="F108" s="234"/>
      <c r="G108" s="234"/>
      <c r="H108" s="235"/>
      <c r="I108" s="255"/>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row>
    <row r="109" spans="1:60" outlineLevel="1" x14ac:dyDescent="0.25">
      <c r="A109" s="253"/>
      <c r="B109" s="221"/>
      <c r="C109" s="244" t="s">
        <v>291</v>
      </c>
      <c r="D109" s="225"/>
      <c r="E109" s="229">
        <v>3494.42</v>
      </c>
      <c r="F109" s="234"/>
      <c r="G109" s="234"/>
      <c r="H109" s="235"/>
      <c r="I109" s="255"/>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row>
    <row r="110" spans="1:60" outlineLevel="1" x14ac:dyDescent="0.25">
      <c r="A110" s="253"/>
      <c r="B110" s="221"/>
      <c r="C110" s="244" t="s">
        <v>292</v>
      </c>
      <c r="D110" s="225"/>
      <c r="E110" s="229"/>
      <c r="F110" s="234"/>
      <c r="G110" s="234"/>
      <c r="H110" s="235"/>
      <c r="I110" s="255"/>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row>
    <row r="111" spans="1:60" outlineLevel="1" x14ac:dyDescent="0.25">
      <c r="A111" s="253"/>
      <c r="B111" s="221"/>
      <c r="C111" s="244" t="s">
        <v>293</v>
      </c>
      <c r="D111" s="225"/>
      <c r="E111" s="229">
        <v>127.06</v>
      </c>
      <c r="F111" s="234"/>
      <c r="G111" s="234"/>
      <c r="H111" s="235"/>
      <c r="I111" s="255"/>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row>
    <row r="112" spans="1:60" outlineLevel="1" x14ac:dyDescent="0.25">
      <c r="A112" s="253"/>
      <c r="B112" s="221"/>
      <c r="C112" s="244" t="s">
        <v>305</v>
      </c>
      <c r="D112" s="225"/>
      <c r="E112" s="229"/>
      <c r="F112" s="234"/>
      <c r="G112" s="234"/>
      <c r="H112" s="235"/>
      <c r="I112" s="255"/>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row>
    <row r="113" spans="1:60" outlineLevel="1" x14ac:dyDescent="0.25">
      <c r="A113" s="253"/>
      <c r="B113" s="221"/>
      <c r="C113" s="244" t="s">
        <v>306</v>
      </c>
      <c r="D113" s="225"/>
      <c r="E113" s="229">
        <v>2.04</v>
      </c>
      <c r="F113" s="234"/>
      <c r="G113" s="234"/>
      <c r="H113" s="235"/>
      <c r="I113" s="255"/>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row>
    <row r="114" spans="1:60" outlineLevel="1" x14ac:dyDescent="0.25">
      <c r="A114" s="253"/>
      <c r="B114" s="221"/>
      <c r="C114" s="244" t="s">
        <v>307</v>
      </c>
      <c r="D114" s="225"/>
      <c r="E114" s="229">
        <v>1.44</v>
      </c>
      <c r="F114" s="234"/>
      <c r="G114" s="234"/>
      <c r="H114" s="235"/>
      <c r="I114" s="255"/>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row>
    <row r="115" spans="1:60" outlineLevel="1" x14ac:dyDescent="0.25">
      <c r="A115" s="252">
        <v>13</v>
      </c>
      <c r="B115" s="220" t="s">
        <v>312</v>
      </c>
      <c r="C115" s="242" t="s">
        <v>313</v>
      </c>
      <c r="D115" s="223" t="s">
        <v>251</v>
      </c>
      <c r="E115" s="227">
        <v>2163.7779999999998</v>
      </c>
      <c r="F115" s="233"/>
      <c r="G115" s="234">
        <f>ROUND(E115*F115,2)</f>
        <v>0</v>
      </c>
      <c r="H115" s="235" t="s">
        <v>260</v>
      </c>
      <c r="I115" s="255" t="s">
        <v>192</v>
      </c>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t="s">
        <v>261</v>
      </c>
      <c r="AF115" s="206"/>
      <c r="AG115" s="206"/>
      <c r="AH115" s="206"/>
      <c r="AI115" s="206"/>
      <c r="AJ115" s="206"/>
      <c r="AK115" s="206"/>
      <c r="AL115" s="206"/>
      <c r="AM115" s="206">
        <v>21</v>
      </c>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row>
    <row r="116" spans="1:60" outlineLevel="1" x14ac:dyDescent="0.25">
      <c r="A116" s="253"/>
      <c r="B116" s="221"/>
      <c r="C116" s="244" t="s">
        <v>282</v>
      </c>
      <c r="D116" s="225"/>
      <c r="E116" s="229"/>
      <c r="F116" s="234"/>
      <c r="G116" s="234"/>
      <c r="H116" s="235"/>
      <c r="I116" s="255"/>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row>
    <row r="117" spans="1:60" outlineLevel="1" x14ac:dyDescent="0.25">
      <c r="A117" s="253"/>
      <c r="B117" s="221"/>
      <c r="C117" s="244" t="s">
        <v>283</v>
      </c>
      <c r="D117" s="225"/>
      <c r="E117" s="229"/>
      <c r="F117" s="234"/>
      <c r="G117" s="234"/>
      <c r="H117" s="235"/>
      <c r="I117" s="255"/>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row>
    <row r="118" spans="1:60" outlineLevel="1" x14ac:dyDescent="0.25">
      <c r="A118" s="253"/>
      <c r="B118" s="221"/>
      <c r="C118" s="244" t="s">
        <v>284</v>
      </c>
      <c r="D118" s="225"/>
      <c r="E118" s="229"/>
      <c r="F118" s="234"/>
      <c r="G118" s="234"/>
      <c r="H118" s="235"/>
      <c r="I118" s="255"/>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row>
    <row r="119" spans="1:60" outlineLevel="1" x14ac:dyDescent="0.25">
      <c r="A119" s="253"/>
      <c r="B119" s="221"/>
      <c r="C119" s="244" t="s">
        <v>296</v>
      </c>
      <c r="D119" s="225"/>
      <c r="E119" s="229">
        <v>1322.75</v>
      </c>
      <c r="F119" s="234"/>
      <c r="G119" s="234"/>
      <c r="H119" s="235"/>
      <c r="I119" s="255"/>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row>
    <row r="120" spans="1:60" outlineLevel="1" x14ac:dyDescent="0.25">
      <c r="A120" s="253"/>
      <c r="B120" s="221"/>
      <c r="C120" s="244" t="s">
        <v>282</v>
      </c>
      <c r="D120" s="225"/>
      <c r="E120" s="229"/>
      <c r="F120" s="234"/>
      <c r="G120" s="234"/>
      <c r="H120" s="235"/>
      <c r="I120" s="255"/>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row>
    <row r="121" spans="1:60" outlineLevel="1" x14ac:dyDescent="0.25">
      <c r="A121" s="253"/>
      <c r="B121" s="221"/>
      <c r="C121" s="244" t="s">
        <v>283</v>
      </c>
      <c r="D121" s="225"/>
      <c r="E121" s="229"/>
      <c r="F121" s="234"/>
      <c r="G121" s="234"/>
      <c r="H121" s="235"/>
      <c r="I121" s="255"/>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row>
    <row r="122" spans="1:60" outlineLevel="1" x14ac:dyDescent="0.25">
      <c r="A122" s="253"/>
      <c r="B122" s="221"/>
      <c r="C122" s="244" t="s">
        <v>284</v>
      </c>
      <c r="D122" s="225"/>
      <c r="E122" s="229"/>
      <c r="F122" s="234"/>
      <c r="G122" s="234"/>
      <c r="H122" s="235"/>
      <c r="I122" s="255"/>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row>
    <row r="123" spans="1:60" outlineLevel="1" x14ac:dyDescent="0.25">
      <c r="A123" s="253"/>
      <c r="B123" s="221"/>
      <c r="C123" s="244" t="s">
        <v>300</v>
      </c>
      <c r="D123" s="225"/>
      <c r="E123" s="229">
        <v>841.03</v>
      </c>
      <c r="F123" s="234"/>
      <c r="G123" s="234"/>
      <c r="H123" s="235"/>
      <c r="I123" s="255"/>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row>
    <row r="124" spans="1:60" outlineLevel="1" x14ac:dyDescent="0.25">
      <c r="A124" s="253"/>
      <c r="B124" s="278" t="s">
        <v>314</v>
      </c>
      <c r="C124" s="288"/>
      <c r="D124" s="291"/>
      <c r="E124" s="292"/>
      <c r="F124" s="293"/>
      <c r="G124" s="286"/>
      <c r="H124" s="235"/>
      <c r="I124" s="255"/>
      <c r="J124" s="206"/>
      <c r="K124" s="206"/>
      <c r="L124" s="206"/>
      <c r="M124" s="206"/>
      <c r="N124" s="206"/>
      <c r="O124" s="206"/>
      <c r="P124" s="206"/>
      <c r="Q124" s="206"/>
      <c r="R124" s="206"/>
      <c r="S124" s="206"/>
      <c r="T124" s="206"/>
      <c r="U124" s="206"/>
      <c r="V124" s="206"/>
      <c r="W124" s="206"/>
      <c r="X124" s="206"/>
      <c r="Y124" s="206"/>
      <c r="Z124" s="206"/>
      <c r="AA124" s="206"/>
      <c r="AB124" s="206"/>
      <c r="AC124" s="206">
        <v>0</v>
      </c>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row>
    <row r="125" spans="1:60" outlineLevel="1" x14ac:dyDescent="0.25">
      <c r="A125" s="253"/>
      <c r="B125" s="278" t="s">
        <v>315</v>
      </c>
      <c r="C125" s="288"/>
      <c r="D125" s="291"/>
      <c r="E125" s="292"/>
      <c r="F125" s="293"/>
      <c r="G125" s="286"/>
      <c r="H125" s="235"/>
      <c r="I125" s="255"/>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t="s">
        <v>255</v>
      </c>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row>
    <row r="126" spans="1:60" outlineLevel="1" x14ac:dyDescent="0.25">
      <c r="A126" s="252">
        <v>14</v>
      </c>
      <c r="B126" s="220" t="s">
        <v>316</v>
      </c>
      <c r="C126" s="242" t="s">
        <v>317</v>
      </c>
      <c r="D126" s="223" t="s">
        <v>259</v>
      </c>
      <c r="E126" s="227">
        <v>50</v>
      </c>
      <c r="F126" s="233"/>
      <c r="G126" s="234">
        <f>ROUND(E126*F126,2)</f>
        <v>0</v>
      </c>
      <c r="H126" s="235" t="s">
        <v>260</v>
      </c>
      <c r="I126" s="255" t="s">
        <v>192</v>
      </c>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t="s">
        <v>261</v>
      </c>
      <c r="AF126" s="206"/>
      <c r="AG126" s="206"/>
      <c r="AH126" s="206"/>
      <c r="AI126" s="206"/>
      <c r="AJ126" s="206"/>
      <c r="AK126" s="206"/>
      <c r="AL126" s="206"/>
      <c r="AM126" s="206">
        <v>21</v>
      </c>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row>
    <row r="127" spans="1:60" outlineLevel="1" x14ac:dyDescent="0.25">
      <c r="A127" s="253"/>
      <c r="B127" s="221"/>
      <c r="C127" s="244" t="s">
        <v>262</v>
      </c>
      <c r="D127" s="225"/>
      <c r="E127" s="229"/>
      <c r="F127" s="234"/>
      <c r="G127" s="234"/>
      <c r="H127" s="235"/>
      <c r="I127" s="255"/>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row>
    <row r="128" spans="1:60" outlineLevel="1" x14ac:dyDescent="0.25">
      <c r="A128" s="253"/>
      <c r="B128" s="221"/>
      <c r="C128" s="244" t="s">
        <v>263</v>
      </c>
      <c r="D128" s="225"/>
      <c r="E128" s="229"/>
      <c r="F128" s="234"/>
      <c r="G128" s="234"/>
      <c r="H128" s="235"/>
      <c r="I128" s="255"/>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row>
    <row r="129" spans="1:60" outlineLevel="1" x14ac:dyDescent="0.25">
      <c r="A129" s="253"/>
      <c r="B129" s="221"/>
      <c r="C129" s="244" t="s">
        <v>264</v>
      </c>
      <c r="D129" s="225"/>
      <c r="E129" s="229">
        <v>50</v>
      </c>
      <c r="F129" s="234"/>
      <c r="G129" s="234"/>
      <c r="H129" s="235"/>
      <c r="I129" s="255"/>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row>
    <row r="130" spans="1:60" outlineLevel="1" x14ac:dyDescent="0.25">
      <c r="A130" s="252">
        <v>15</v>
      </c>
      <c r="B130" s="220" t="s">
        <v>318</v>
      </c>
      <c r="C130" s="242" t="s">
        <v>319</v>
      </c>
      <c r="D130" s="223" t="s">
        <v>259</v>
      </c>
      <c r="E130" s="227">
        <v>50</v>
      </c>
      <c r="F130" s="233"/>
      <c r="G130" s="234">
        <f>ROUND(E130*F130,2)</f>
        <v>0</v>
      </c>
      <c r="H130" s="235" t="s">
        <v>260</v>
      </c>
      <c r="I130" s="255" t="s">
        <v>192</v>
      </c>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t="s">
        <v>261</v>
      </c>
      <c r="AF130" s="206"/>
      <c r="AG130" s="206"/>
      <c r="AH130" s="206"/>
      <c r="AI130" s="206"/>
      <c r="AJ130" s="206"/>
      <c r="AK130" s="206"/>
      <c r="AL130" s="206"/>
      <c r="AM130" s="206">
        <v>21</v>
      </c>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row>
    <row r="131" spans="1:60" outlineLevel="1" x14ac:dyDescent="0.25">
      <c r="A131" s="253"/>
      <c r="B131" s="221"/>
      <c r="C131" s="244" t="s">
        <v>262</v>
      </c>
      <c r="D131" s="225"/>
      <c r="E131" s="229"/>
      <c r="F131" s="234"/>
      <c r="G131" s="234"/>
      <c r="H131" s="235"/>
      <c r="I131" s="255"/>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row>
    <row r="132" spans="1:60" outlineLevel="1" x14ac:dyDescent="0.25">
      <c r="A132" s="253"/>
      <c r="B132" s="221"/>
      <c r="C132" s="244" t="s">
        <v>263</v>
      </c>
      <c r="D132" s="225"/>
      <c r="E132" s="229"/>
      <c r="F132" s="234"/>
      <c r="G132" s="234"/>
      <c r="H132" s="235"/>
      <c r="I132" s="255"/>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row>
    <row r="133" spans="1:60" outlineLevel="1" x14ac:dyDescent="0.25">
      <c r="A133" s="253"/>
      <c r="B133" s="221"/>
      <c r="C133" s="244" t="s">
        <v>264</v>
      </c>
      <c r="D133" s="225"/>
      <c r="E133" s="229">
        <v>50</v>
      </c>
      <c r="F133" s="234"/>
      <c r="G133" s="234"/>
      <c r="H133" s="235"/>
      <c r="I133" s="255"/>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row>
    <row r="134" spans="1:60" outlineLevel="1" x14ac:dyDescent="0.25">
      <c r="A134" s="252">
        <v>16</v>
      </c>
      <c r="B134" s="220" t="s">
        <v>320</v>
      </c>
      <c r="C134" s="242" t="s">
        <v>321</v>
      </c>
      <c r="D134" s="223" t="s">
        <v>259</v>
      </c>
      <c r="E134" s="227">
        <v>50</v>
      </c>
      <c r="F134" s="233"/>
      <c r="G134" s="234">
        <f>ROUND(E134*F134,2)</f>
        <v>0</v>
      </c>
      <c r="H134" s="235" t="s">
        <v>260</v>
      </c>
      <c r="I134" s="255" t="s">
        <v>192</v>
      </c>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t="s">
        <v>261</v>
      </c>
      <c r="AF134" s="206"/>
      <c r="AG134" s="206"/>
      <c r="AH134" s="206"/>
      <c r="AI134" s="206"/>
      <c r="AJ134" s="206"/>
      <c r="AK134" s="206"/>
      <c r="AL134" s="206"/>
      <c r="AM134" s="206">
        <v>21</v>
      </c>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row>
    <row r="135" spans="1:60" outlineLevel="1" x14ac:dyDescent="0.25">
      <c r="A135" s="253"/>
      <c r="B135" s="221"/>
      <c r="C135" s="244" t="s">
        <v>262</v>
      </c>
      <c r="D135" s="225"/>
      <c r="E135" s="229"/>
      <c r="F135" s="234"/>
      <c r="G135" s="234"/>
      <c r="H135" s="235"/>
      <c r="I135" s="255"/>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row>
    <row r="136" spans="1:60" outlineLevel="1" x14ac:dyDescent="0.25">
      <c r="A136" s="253"/>
      <c r="B136" s="221"/>
      <c r="C136" s="244" t="s">
        <v>263</v>
      </c>
      <c r="D136" s="225"/>
      <c r="E136" s="229"/>
      <c r="F136" s="234"/>
      <c r="G136" s="234"/>
      <c r="H136" s="235"/>
      <c r="I136" s="255"/>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row>
    <row r="137" spans="1:60" outlineLevel="1" x14ac:dyDescent="0.25">
      <c r="A137" s="253"/>
      <c r="B137" s="221"/>
      <c r="C137" s="244" t="s">
        <v>264</v>
      </c>
      <c r="D137" s="225"/>
      <c r="E137" s="229">
        <v>50</v>
      </c>
      <c r="F137" s="234"/>
      <c r="G137" s="234"/>
      <c r="H137" s="235"/>
      <c r="I137" s="255"/>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row>
    <row r="138" spans="1:60" outlineLevel="1" x14ac:dyDescent="0.25">
      <c r="A138" s="252">
        <v>17</v>
      </c>
      <c r="B138" s="220" t="s">
        <v>322</v>
      </c>
      <c r="C138" s="242" t="s">
        <v>323</v>
      </c>
      <c r="D138" s="223" t="s">
        <v>259</v>
      </c>
      <c r="E138" s="227">
        <v>50</v>
      </c>
      <c r="F138" s="233"/>
      <c r="G138" s="234">
        <f>ROUND(E138*F138,2)</f>
        <v>0</v>
      </c>
      <c r="H138" s="235" t="s">
        <v>260</v>
      </c>
      <c r="I138" s="255" t="s">
        <v>192</v>
      </c>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t="s">
        <v>261</v>
      </c>
      <c r="AF138" s="206"/>
      <c r="AG138" s="206"/>
      <c r="AH138" s="206"/>
      <c r="AI138" s="206"/>
      <c r="AJ138" s="206"/>
      <c r="AK138" s="206"/>
      <c r="AL138" s="206"/>
      <c r="AM138" s="206">
        <v>21</v>
      </c>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row>
    <row r="139" spans="1:60" outlineLevel="1" x14ac:dyDescent="0.25">
      <c r="A139" s="253"/>
      <c r="B139" s="221"/>
      <c r="C139" s="244" t="s">
        <v>262</v>
      </c>
      <c r="D139" s="225"/>
      <c r="E139" s="229"/>
      <c r="F139" s="234"/>
      <c r="G139" s="234"/>
      <c r="H139" s="235"/>
      <c r="I139" s="255"/>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row>
    <row r="140" spans="1:60" outlineLevel="1" x14ac:dyDescent="0.25">
      <c r="A140" s="253"/>
      <c r="B140" s="221"/>
      <c r="C140" s="244" t="s">
        <v>263</v>
      </c>
      <c r="D140" s="225"/>
      <c r="E140" s="229"/>
      <c r="F140" s="234"/>
      <c r="G140" s="234"/>
      <c r="H140" s="235"/>
      <c r="I140" s="255"/>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row>
    <row r="141" spans="1:60" outlineLevel="1" x14ac:dyDescent="0.25">
      <c r="A141" s="253"/>
      <c r="B141" s="221"/>
      <c r="C141" s="244" t="s">
        <v>264</v>
      </c>
      <c r="D141" s="225"/>
      <c r="E141" s="229">
        <v>50</v>
      </c>
      <c r="F141" s="234"/>
      <c r="G141" s="234"/>
      <c r="H141" s="235"/>
      <c r="I141" s="255"/>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row>
    <row r="142" spans="1:60" outlineLevel="1" x14ac:dyDescent="0.25">
      <c r="A142" s="253"/>
      <c r="B142" s="278" t="s">
        <v>324</v>
      </c>
      <c r="C142" s="288"/>
      <c r="D142" s="291"/>
      <c r="E142" s="292"/>
      <c r="F142" s="293"/>
      <c r="G142" s="286"/>
      <c r="H142" s="235"/>
      <c r="I142" s="255"/>
      <c r="J142" s="206"/>
      <c r="K142" s="206"/>
      <c r="L142" s="206"/>
      <c r="M142" s="206"/>
      <c r="N142" s="206"/>
      <c r="O142" s="206"/>
      <c r="P142" s="206"/>
      <c r="Q142" s="206"/>
      <c r="R142" s="206"/>
      <c r="S142" s="206"/>
      <c r="T142" s="206"/>
      <c r="U142" s="206"/>
      <c r="V142" s="206"/>
      <c r="W142" s="206"/>
      <c r="X142" s="206"/>
      <c r="Y142" s="206"/>
      <c r="Z142" s="206"/>
      <c r="AA142" s="206"/>
      <c r="AB142" s="206"/>
      <c r="AC142" s="206">
        <v>0</v>
      </c>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row>
    <row r="143" spans="1:60" outlineLevel="1" x14ac:dyDescent="0.25">
      <c r="A143" s="253"/>
      <c r="B143" s="278" t="s">
        <v>325</v>
      </c>
      <c r="C143" s="288"/>
      <c r="D143" s="291"/>
      <c r="E143" s="292"/>
      <c r="F143" s="293"/>
      <c r="G143" s="286"/>
      <c r="H143" s="235"/>
      <c r="I143" s="255"/>
      <c r="J143" s="206"/>
      <c r="K143" s="206"/>
      <c r="L143" s="206"/>
      <c r="M143" s="206"/>
      <c r="N143" s="206"/>
      <c r="O143" s="206"/>
      <c r="P143" s="206"/>
      <c r="Q143" s="206"/>
      <c r="R143" s="206"/>
      <c r="S143" s="206"/>
      <c r="T143" s="206"/>
      <c r="U143" s="206"/>
      <c r="V143" s="206"/>
      <c r="W143" s="206"/>
      <c r="X143" s="206"/>
      <c r="Y143" s="206"/>
      <c r="Z143" s="206"/>
      <c r="AA143" s="206"/>
      <c r="AB143" s="206"/>
      <c r="AC143" s="206">
        <v>1</v>
      </c>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row>
    <row r="144" spans="1:60" outlineLevel="1" x14ac:dyDescent="0.25">
      <c r="A144" s="252">
        <v>18</v>
      </c>
      <c r="B144" s="220" t="s">
        <v>326</v>
      </c>
      <c r="C144" s="242" t="s">
        <v>327</v>
      </c>
      <c r="D144" s="223" t="s">
        <v>251</v>
      </c>
      <c r="E144" s="227">
        <v>38767.177199999998</v>
      </c>
      <c r="F144" s="233"/>
      <c r="G144" s="234">
        <f>ROUND(E144*F144,2)</f>
        <v>0</v>
      </c>
      <c r="H144" s="235" t="s">
        <v>260</v>
      </c>
      <c r="I144" s="255" t="s">
        <v>192</v>
      </c>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t="s">
        <v>261</v>
      </c>
      <c r="AF144" s="206"/>
      <c r="AG144" s="206"/>
      <c r="AH144" s="206"/>
      <c r="AI144" s="206"/>
      <c r="AJ144" s="206"/>
      <c r="AK144" s="206"/>
      <c r="AL144" s="206"/>
      <c r="AM144" s="206">
        <v>21</v>
      </c>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row>
    <row r="145" spans="1:60" outlineLevel="1" x14ac:dyDescent="0.25">
      <c r="A145" s="253"/>
      <c r="B145" s="221"/>
      <c r="C145" s="244" t="s">
        <v>275</v>
      </c>
      <c r="D145" s="225"/>
      <c r="E145" s="229"/>
      <c r="F145" s="234"/>
      <c r="G145" s="234"/>
      <c r="H145" s="235"/>
      <c r="I145" s="255"/>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row>
    <row r="146" spans="1:60" outlineLevel="1" x14ac:dyDescent="0.25">
      <c r="A146" s="253"/>
      <c r="B146" s="221"/>
      <c r="C146" s="244" t="s">
        <v>276</v>
      </c>
      <c r="D146" s="225"/>
      <c r="E146" s="229">
        <v>1315.42</v>
      </c>
      <c r="F146" s="234"/>
      <c r="G146" s="234"/>
      <c r="H146" s="235"/>
      <c r="I146" s="255"/>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row>
    <row r="147" spans="1:60" outlineLevel="1" x14ac:dyDescent="0.25">
      <c r="A147" s="253"/>
      <c r="B147" s="221"/>
      <c r="C147" s="244" t="s">
        <v>282</v>
      </c>
      <c r="D147" s="225"/>
      <c r="E147" s="229"/>
      <c r="F147" s="234"/>
      <c r="G147" s="234"/>
      <c r="H147" s="235"/>
      <c r="I147" s="255"/>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row>
    <row r="148" spans="1:60" outlineLevel="1" x14ac:dyDescent="0.25">
      <c r="A148" s="253"/>
      <c r="B148" s="221"/>
      <c r="C148" s="244" t="s">
        <v>283</v>
      </c>
      <c r="D148" s="225"/>
      <c r="E148" s="229"/>
      <c r="F148" s="234"/>
      <c r="G148" s="234"/>
      <c r="H148" s="235"/>
      <c r="I148" s="255"/>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row>
    <row r="149" spans="1:60" outlineLevel="1" x14ac:dyDescent="0.25">
      <c r="A149" s="253"/>
      <c r="B149" s="221"/>
      <c r="C149" s="244" t="s">
        <v>284</v>
      </c>
      <c r="D149" s="225"/>
      <c r="E149" s="229"/>
      <c r="F149" s="234"/>
      <c r="G149" s="234"/>
      <c r="H149" s="235"/>
      <c r="I149" s="255"/>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row>
    <row r="150" spans="1:60" outlineLevel="1" x14ac:dyDescent="0.25">
      <c r="A150" s="253"/>
      <c r="B150" s="221"/>
      <c r="C150" s="244" t="s">
        <v>285</v>
      </c>
      <c r="D150" s="225"/>
      <c r="E150" s="229">
        <v>9496.14</v>
      </c>
      <c r="F150" s="234"/>
      <c r="G150" s="234"/>
      <c r="H150" s="235"/>
      <c r="I150" s="255"/>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row>
    <row r="151" spans="1:60" outlineLevel="1" x14ac:dyDescent="0.25">
      <c r="A151" s="253"/>
      <c r="B151" s="221"/>
      <c r="C151" s="244" t="s">
        <v>282</v>
      </c>
      <c r="D151" s="225"/>
      <c r="E151" s="229"/>
      <c r="F151" s="234"/>
      <c r="G151" s="234"/>
      <c r="H151" s="235"/>
      <c r="I151" s="255"/>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row>
    <row r="152" spans="1:60" outlineLevel="1" x14ac:dyDescent="0.25">
      <c r="A152" s="253"/>
      <c r="B152" s="221"/>
      <c r="C152" s="244" t="s">
        <v>283</v>
      </c>
      <c r="D152" s="225"/>
      <c r="E152" s="229"/>
      <c r="F152" s="234"/>
      <c r="G152" s="234"/>
      <c r="H152" s="235"/>
      <c r="I152" s="255"/>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row>
    <row r="153" spans="1:60" outlineLevel="1" x14ac:dyDescent="0.25">
      <c r="A153" s="253"/>
      <c r="B153" s="221"/>
      <c r="C153" s="244" t="s">
        <v>284</v>
      </c>
      <c r="D153" s="225"/>
      <c r="E153" s="229"/>
      <c r="F153" s="234"/>
      <c r="G153" s="234"/>
      <c r="H153" s="235"/>
      <c r="I153" s="255"/>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row>
    <row r="154" spans="1:60" outlineLevel="1" x14ac:dyDescent="0.25">
      <c r="A154" s="253"/>
      <c r="B154" s="221"/>
      <c r="C154" s="244" t="s">
        <v>288</v>
      </c>
      <c r="D154" s="225"/>
      <c r="E154" s="229">
        <v>24330.66</v>
      </c>
      <c r="F154" s="234"/>
      <c r="G154" s="234"/>
      <c r="H154" s="235"/>
      <c r="I154" s="255"/>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row>
    <row r="155" spans="1:60" outlineLevel="1" x14ac:dyDescent="0.25">
      <c r="A155" s="253"/>
      <c r="B155" s="221"/>
      <c r="C155" s="244" t="s">
        <v>282</v>
      </c>
      <c r="D155" s="225"/>
      <c r="E155" s="229"/>
      <c r="F155" s="234"/>
      <c r="G155" s="234"/>
      <c r="H155" s="235"/>
      <c r="I155" s="255"/>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row>
    <row r="156" spans="1:60" outlineLevel="1" x14ac:dyDescent="0.25">
      <c r="A156" s="253"/>
      <c r="B156" s="221"/>
      <c r="C156" s="244" t="s">
        <v>283</v>
      </c>
      <c r="D156" s="225"/>
      <c r="E156" s="229"/>
      <c r="F156" s="234"/>
      <c r="G156" s="234"/>
      <c r="H156" s="235"/>
      <c r="I156" s="255"/>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row>
    <row r="157" spans="1:60" outlineLevel="1" x14ac:dyDescent="0.25">
      <c r="A157" s="253"/>
      <c r="B157" s="221"/>
      <c r="C157" s="244" t="s">
        <v>284</v>
      </c>
      <c r="D157" s="225"/>
      <c r="E157" s="229"/>
      <c r="F157" s="234"/>
      <c r="G157" s="234"/>
      <c r="H157" s="235"/>
      <c r="I157" s="255"/>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row>
    <row r="158" spans="1:60" outlineLevel="1" x14ac:dyDescent="0.25">
      <c r="A158" s="253"/>
      <c r="B158" s="221"/>
      <c r="C158" s="244" t="s">
        <v>291</v>
      </c>
      <c r="D158" s="225"/>
      <c r="E158" s="229">
        <v>3494.42</v>
      </c>
      <c r="F158" s="234"/>
      <c r="G158" s="234"/>
      <c r="H158" s="235"/>
      <c r="I158" s="255"/>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row>
    <row r="159" spans="1:60" outlineLevel="1" x14ac:dyDescent="0.25">
      <c r="A159" s="253"/>
      <c r="B159" s="221"/>
      <c r="C159" s="244" t="s">
        <v>292</v>
      </c>
      <c r="D159" s="225"/>
      <c r="E159" s="229"/>
      <c r="F159" s="234"/>
      <c r="G159" s="234"/>
      <c r="H159" s="235"/>
      <c r="I159" s="255"/>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row>
    <row r="160" spans="1:60" outlineLevel="1" x14ac:dyDescent="0.25">
      <c r="A160" s="253"/>
      <c r="B160" s="221"/>
      <c r="C160" s="244" t="s">
        <v>293</v>
      </c>
      <c r="D160" s="225"/>
      <c r="E160" s="229">
        <v>127.06</v>
      </c>
      <c r="F160" s="234"/>
      <c r="G160" s="234"/>
      <c r="H160" s="235"/>
      <c r="I160" s="255"/>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row>
    <row r="161" spans="1:60" outlineLevel="1" x14ac:dyDescent="0.25">
      <c r="A161" s="253"/>
      <c r="B161" s="221"/>
      <c r="C161" s="244" t="s">
        <v>305</v>
      </c>
      <c r="D161" s="225"/>
      <c r="E161" s="229"/>
      <c r="F161" s="234"/>
      <c r="G161" s="234"/>
      <c r="H161" s="235"/>
      <c r="I161" s="255"/>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row>
    <row r="162" spans="1:60" outlineLevel="1" x14ac:dyDescent="0.25">
      <c r="A162" s="253"/>
      <c r="B162" s="221"/>
      <c r="C162" s="244" t="s">
        <v>306</v>
      </c>
      <c r="D162" s="225"/>
      <c r="E162" s="229">
        <v>2.04</v>
      </c>
      <c r="F162" s="234"/>
      <c r="G162" s="234"/>
      <c r="H162" s="235"/>
      <c r="I162" s="255"/>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row>
    <row r="163" spans="1:60" outlineLevel="1" x14ac:dyDescent="0.25">
      <c r="A163" s="253"/>
      <c r="B163" s="221"/>
      <c r="C163" s="244" t="s">
        <v>307</v>
      </c>
      <c r="D163" s="225"/>
      <c r="E163" s="229">
        <v>1.44</v>
      </c>
      <c r="F163" s="234"/>
      <c r="G163" s="234"/>
      <c r="H163" s="235"/>
      <c r="I163" s="255"/>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row>
    <row r="164" spans="1:60" outlineLevel="1" x14ac:dyDescent="0.25">
      <c r="A164" s="253"/>
      <c r="B164" s="278" t="s">
        <v>324</v>
      </c>
      <c r="C164" s="288"/>
      <c r="D164" s="291"/>
      <c r="E164" s="292"/>
      <c r="F164" s="293"/>
      <c r="G164" s="286"/>
      <c r="H164" s="235"/>
      <c r="I164" s="255"/>
      <c r="J164" s="206"/>
      <c r="K164" s="206"/>
      <c r="L164" s="206"/>
      <c r="M164" s="206"/>
      <c r="N164" s="206"/>
      <c r="O164" s="206"/>
      <c r="P164" s="206"/>
      <c r="Q164" s="206"/>
      <c r="R164" s="206"/>
      <c r="S164" s="206"/>
      <c r="T164" s="206"/>
      <c r="U164" s="206"/>
      <c r="V164" s="206"/>
      <c r="W164" s="206"/>
      <c r="X164" s="206"/>
      <c r="Y164" s="206"/>
      <c r="Z164" s="206"/>
      <c r="AA164" s="206"/>
      <c r="AB164" s="206"/>
      <c r="AC164" s="206">
        <v>0</v>
      </c>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row>
    <row r="165" spans="1:60" outlineLevel="1" x14ac:dyDescent="0.25">
      <c r="A165" s="253"/>
      <c r="B165" s="278" t="s">
        <v>325</v>
      </c>
      <c r="C165" s="288"/>
      <c r="D165" s="291"/>
      <c r="E165" s="292"/>
      <c r="F165" s="293"/>
      <c r="G165" s="286"/>
      <c r="H165" s="235"/>
      <c r="I165" s="255"/>
      <c r="J165" s="206"/>
      <c r="K165" s="206"/>
      <c r="L165" s="206"/>
      <c r="M165" s="206"/>
      <c r="N165" s="206"/>
      <c r="O165" s="206"/>
      <c r="P165" s="206"/>
      <c r="Q165" s="206"/>
      <c r="R165" s="206"/>
      <c r="S165" s="206"/>
      <c r="T165" s="206"/>
      <c r="U165" s="206"/>
      <c r="V165" s="206"/>
      <c r="W165" s="206"/>
      <c r="X165" s="206"/>
      <c r="Y165" s="206"/>
      <c r="Z165" s="206"/>
      <c r="AA165" s="206"/>
      <c r="AB165" s="206"/>
      <c r="AC165" s="206">
        <v>1</v>
      </c>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row>
    <row r="166" spans="1:60" outlineLevel="1" x14ac:dyDescent="0.25">
      <c r="A166" s="252">
        <v>19</v>
      </c>
      <c r="B166" s="220" t="s">
        <v>328</v>
      </c>
      <c r="C166" s="242" t="s">
        <v>329</v>
      </c>
      <c r="D166" s="223" t="s">
        <v>251</v>
      </c>
      <c r="E166" s="227">
        <v>2163.7779999999998</v>
      </c>
      <c r="F166" s="233"/>
      <c r="G166" s="234">
        <f>ROUND(E166*F166,2)</f>
        <v>0</v>
      </c>
      <c r="H166" s="235" t="s">
        <v>260</v>
      </c>
      <c r="I166" s="255" t="s">
        <v>192</v>
      </c>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t="s">
        <v>261</v>
      </c>
      <c r="AF166" s="206"/>
      <c r="AG166" s="206"/>
      <c r="AH166" s="206"/>
      <c r="AI166" s="206"/>
      <c r="AJ166" s="206"/>
      <c r="AK166" s="206"/>
      <c r="AL166" s="206"/>
      <c r="AM166" s="206">
        <v>21</v>
      </c>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row>
    <row r="167" spans="1:60" outlineLevel="1" x14ac:dyDescent="0.25">
      <c r="A167" s="253"/>
      <c r="B167" s="221"/>
      <c r="C167" s="244" t="s">
        <v>282</v>
      </c>
      <c r="D167" s="225"/>
      <c r="E167" s="229"/>
      <c r="F167" s="234"/>
      <c r="G167" s="234"/>
      <c r="H167" s="235"/>
      <c r="I167" s="255"/>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row>
    <row r="168" spans="1:60" outlineLevel="1" x14ac:dyDescent="0.25">
      <c r="A168" s="253"/>
      <c r="B168" s="221"/>
      <c r="C168" s="244" t="s">
        <v>283</v>
      </c>
      <c r="D168" s="225"/>
      <c r="E168" s="229"/>
      <c r="F168" s="234"/>
      <c r="G168" s="234"/>
      <c r="H168" s="235"/>
      <c r="I168" s="255"/>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row>
    <row r="169" spans="1:60" outlineLevel="1" x14ac:dyDescent="0.25">
      <c r="A169" s="253"/>
      <c r="B169" s="221"/>
      <c r="C169" s="244" t="s">
        <v>284</v>
      </c>
      <c r="D169" s="225"/>
      <c r="E169" s="229"/>
      <c r="F169" s="234"/>
      <c r="G169" s="234"/>
      <c r="H169" s="235"/>
      <c r="I169" s="255"/>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row>
    <row r="170" spans="1:60" outlineLevel="1" x14ac:dyDescent="0.25">
      <c r="A170" s="253"/>
      <c r="B170" s="221"/>
      <c r="C170" s="244" t="s">
        <v>296</v>
      </c>
      <c r="D170" s="225"/>
      <c r="E170" s="229">
        <v>1322.75</v>
      </c>
      <c r="F170" s="234"/>
      <c r="G170" s="234"/>
      <c r="H170" s="235"/>
      <c r="I170" s="255"/>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row>
    <row r="171" spans="1:60" outlineLevel="1" x14ac:dyDescent="0.25">
      <c r="A171" s="253"/>
      <c r="B171" s="221"/>
      <c r="C171" s="244" t="s">
        <v>282</v>
      </c>
      <c r="D171" s="225"/>
      <c r="E171" s="229"/>
      <c r="F171" s="234"/>
      <c r="G171" s="234"/>
      <c r="H171" s="235"/>
      <c r="I171" s="255"/>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row>
    <row r="172" spans="1:60" outlineLevel="1" x14ac:dyDescent="0.25">
      <c r="A172" s="253"/>
      <c r="B172" s="221"/>
      <c r="C172" s="244" t="s">
        <v>299</v>
      </c>
      <c r="D172" s="225"/>
      <c r="E172" s="229"/>
      <c r="F172" s="234"/>
      <c r="G172" s="234"/>
      <c r="H172" s="235"/>
      <c r="I172" s="255"/>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row>
    <row r="173" spans="1:60" outlineLevel="1" x14ac:dyDescent="0.25">
      <c r="A173" s="253"/>
      <c r="B173" s="221"/>
      <c r="C173" s="244" t="s">
        <v>284</v>
      </c>
      <c r="D173" s="225"/>
      <c r="E173" s="229"/>
      <c r="F173" s="234"/>
      <c r="G173" s="234"/>
      <c r="H173" s="235"/>
      <c r="I173" s="255"/>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row>
    <row r="174" spans="1:60" outlineLevel="1" x14ac:dyDescent="0.25">
      <c r="A174" s="253"/>
      <c r="B174" s="221"/>
      <c r="C174" s="244" t="s">
        <v>300</v>
      </c>
      <c r="D174" s="225"/>
      <c r="E174" s="229">
        <v>841.03</v>
      </c>
      <c r="F174" s="234"/>
      <c r="G174" s="234"/>
      <c r="H174" s="235"/>
      <c r="I174" s="255"/>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row>
    <row r="175" spans="1:60" x14ac:dyDescent="0.25">
      <c r="A175" s="251" t="s">
        <v>187</v>
      </c>
      <c r="B175" s="219" t="s">
        <v>127</v>
      </c>
      <c r="C175" s="241" t="s">
        <v>128</v>
      </c>
      <c r="D175" s="222"/>
      <c r="E175" s="226"/>
      <c r="F175" s="238">
        <f>SUM(G176:G220)</f>
        <v>0</v>
      </c>
      <c r="G175" s="239"/>
      <c r="H175" s="232"/>
      <c r="I175" s="254"/>
      <c r="AE175" t="s">
        <v>188</v>
      </c>
    </row>
    <row r="176" spans="1:60" outlineLevel="1" x14ac:dyDescent="0.25">
      <c r="A176" s="253"/>
      <c r="B176" s="277" t="s">
        <v>330</v>
      </c>
      <c r="C176" s="287"/>
      <c r="D176" s="279"/>
      <c r="E176" s="281"/>
      <c r="F176" s="284"/>
      <c r="G176" s="285"/>
      <c r="H176" s="235"/>
      <c r="I176" s="255"/>
      <c r="J176" s="206"/>
      <c r="K176" s="206"/>
      <c r="L176" s="206"/>
      <c r="M176" s="206"/>
      <c r="N176" s="206"/>
      <c r="O176" s="206"/>
      <c r="P176" s="206"/>
      <c r="Q176" s="206"/>
      <c r="R176" s="206"/>
      <c r="S176" s="206"/>
      <c r="T176" s="206"/>
      <c r="U176" s="206"/>
      <c r="V176" s="206"/>
      <c r="W176" s="206"/>
      <c r="X176" s="206"/>
      <c r="Y176" s="206"/>
      <c r="Z176" s="206"/>
      <c r="AA176" s="206"/>
      <c r="AB176" s="206"/>
      <c r="AC176" s="206">
        <v>0</v>
      </c>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row>
    <row r="177" spans="1:60" outlineLevel="1" x14ac:dyDescent="0.25">
      <c r="A177" s="253"/>
      <c r="B177" s="278" t="s">
        <v>331</v>
      </c>
      <c r="C177" s="288"/>
      <c r="D177" s="291"/>
      <c r="E177" s="292"/>
      <c r="F177" s="293"/>
      <c r="G177" s="286"/>
      <c r="H177" s="235"/>
      <c r="I177" s="255"/>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t="s">
        <v>255</v>
      </c>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row>
    <row r="178" spans="1:60" outlineLevel="1" x14ac:dyDescent="0.25">
      <c r="A178" s="253"/>
      <c r="B178" s="278" t="s">
        <v>332</v>
      </c>
      <c r="C178" s="288"/>
      <c r="D178" s="291"/>
      <c r="E178" s="292"/>
      <c r="F178" s="293"/>
      <c r="G178" s="286"/>
      <c r="H178" s="235"/>
      <c r="I178" s="255"/>
      <c r="J178" s="206"/>
      <c r="K178" s="206"/>
      <c r="L178" s="206"/>
      <c r="M178" s="206"/>
      <c r="N178" s="206"/>
      <c r="O178" s="206"/>
      <c r="P178" s="206"/>
      <c r="Q178" s="206"/>
      <c r="R178" s="206"/>
      <c r="S178" s="206"/>
      <c r="T178" s="206"/>
      <c r="U178" s="206"/>
      <c r="V178" s="206"/>
      <c r="W178" s="206"/>
      <c r="X178" s="206"/>
      <c r="Y178" s="206"/>
      <c r="Z178" s="206"/>
      <c r="AA178" s="206"/>
      <c r="AB178" s="206"/>
      <c r="AC178" s="206">
        <v>1</v>
      </c>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row>
    <row r="179" spans="1:60" outlineLevel="1" x14ac:dyDescent="0.25">
      <c r="A179" s="252">
        <v>20</v>
      </c>
      <c r="B179" s="220" t="s">
        <v>333</v>
      </c>
      <c r="C179" s="242" t="s">
        <v>334</v>
      </c>
      <c r="D179" s="223" t="s">
        <v>251</v>
      </c>
      <c r="E179" s="227">
        <v>40930.955199999997</v>
      </c>
      <c r="F179" s="233"/>
      <c r="G179" s="234">
        <f>ROUND(E179*F179,2)</f>
        <v>0</v>
      </c>
      <c r="H179" s="235" t="s">
        <v>260</v>
      </c>
      <c r="I179" s="255" t="s">
        <v>192</v>
      </c>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t="s">
        <v>261</v>
      </c>
      <c r="AF179" s="206"/>
      <c r="AG179" s="206"/>
      <c r="AH179" s="206"/>
      <c r="AI179" s="206"/>
      <c r="AJ179" s="206"/>
      <c r="AK179" s="206"/>
      <c r="AL179" s="206"/>
      <c r="AM179" s="206">
        <v>21</v>
      </c>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row>
    <row r="180" spans="1:60" outlineLevel="1" x14ac:dyDescent="0.25">
      <c r="A180" s="253"/>
      <c r="B180" s="221"/>
      <c r="C180" s="244" t="s">
        <v>275</v>
      </c>
      <c r="D180" s="225"/>
      <c r="E180" s="229"/>
      <c r="F180" s="234"/>
      <c r="G180" s="234"/>
      <c r="H180" s="235"/>
      <c r="I180" s="255"/>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row>
    <row r="181" spans="1:60" outlineLevel="1" x14ac:dyDescent="0.25">
      <c r="A181" s="253"/>
      <c r="B181" s="221"/>
      <c r="C181" s="244" t="s">
        <v>276</v>
      </c>
      <c r="D181" s="225"/>
      <c r="E181" s="229">
        <v>1315.42</v>
      </c>
      <c r="F181" s="234"/>
      <c r="G181" s="234"/>
      <c r="H181" s="235"/>
      <c r="I181" s="255"/>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row>
    <row r="182" spans="1:60" outlineLevel="1" x14ac:dyDescent="0.25">
      <c r="A182" s="253"/>
      <c r="B182" s="221"/>
      <c r="C182" s="244" t="s">
        <v>282</v>
      </c>
      <c r="D182" s="225"/>
      <c r="E182" s="229"/>
      <c r="F182" s="234"/>
      <c r="G182" s="234"/>
      <c r="H182" s="235"/>
      <c r="I182" s="255"/>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row>
    <row r="183" spans="1:60" outlineLevel="1" x14ac:dyDescent="0.25">
      <c r="A183" s="253"/>
      <c r="B183" s="221"/>
      <c r="C183" s="244" t="s">
        <v>299</v>
      </c>
      <c r="D183" s="225"/>
      <c r="E183" s="229"/>
      <c r="F183" s="234"/>
      <c r="G183" s="234"/>
      <c r="H183" s="235"/>
      <c r="I183" s="255"/>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row>
    <row r="184" spans="1:60" outlineLevel="1" x14ac:dyDescent="0.25">
      <c r="A184" s="253"/>
      <c r="B184" s="221"/>
      <c r="C184" s="244" t="s">
        <v>284</v>
      </c>
      <c r="D184" s="225"/>
      <c r="E184" s="229"/>
      <c r="F184" s="234"/>
      <c r="G184" s="234"/>
      <c r="H184" s="235"/>
      <c r="I184" s="255"/>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row>
    <row r="185" spans="1:60" outlineLevel="1" x14ac:dyDescent="0.25">
      <c r="A185" s="253"/>
      <c r="B185" s="221"/>
      <c r="C185" s="244" t="s">
        <v>285</v>
      </c>
      <c r="D185" s="225"/>
      <c r="E185" s="229">
        <v>9496.14</v>
      </c>
      <c r="F185" s="234"/>
      <c r="G185" s="234"/>
      <c r="H185" s="235"/>
      <c r="I185" s="255"/>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row>
    <row r="186" spans="1:60" outlineLevel="1" x14ac:dyDescent="0.25">
      <c r="A186" s="253"/>
      <c r="B186" s="221"/>
      <c r="C186" s="244" t="s">
        <v>282</v>
      </c>
      <c r="D186" s="225"/>
      <c r="E186" s="229"/>
      <c r="F186" s="234"/>
      <c r="G186" s="234"/>
      <c r="H186" s="235"/>
      <c r="I186" s="255"/>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row>
    <row r="187" spans="1:60" outlineLevel="1" x14ac:dyDescent="0.25">
      <c r="A187" s="253"/>
      <c r="B187" s="221"/>
      <c r="C187" s="244" t="s">
        <v>299</v>
      </c>
      <c r="D187" s="225"/>
      <c r="E187" s="229"/>
      <c r="F187" s="234"/>
      <c r="G187" s="234"/>
      <c r="H187" s="235"/>
      <c r="I187" s="255"/>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row>
    <row r="188" spans="1:60" outlineLevel="1" x14ac:dyDescent="0.25">
      <c r="A188" s="253"/>
      <c r="B188" s="221"/>
      <c r="C188" s="244" t="s">
        <v>284</v>
      </c>
      <c r="D188" s="225"/>
      <c r="E188" s="229"/>
      <c r="F188" s="234"/>
      <c r="G188" s="234"/>
      <c r="H188" s="235"/>
      <c r="I188" s="255"/>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row>
    <row r="189" spans="1:60" outlineLevel="1" x14ac:dyDescent="0.25">
      <c r="A189" s="253"/>
      <c r="B189" s="221"/>
      <c r="C189" s="244" t="s">
        <v>288</v>
      </c>
      <c r="D189" s="225"/>
      <c r="E189" s="229">
        <v>24330.66</v>
      </c>
      <c r="F189" s="234"/>
      <c r="G189" s="234"/>
      <c r="H189" s="235"/>
      <c r="I189" s="255"/>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row>
    <row r="190" spans="1:60" outlineLevel="1" x14ac:dyDescent="0.25">
      <c r="A190" s="253"/>
      <c r="B190" s="221"/>
      <c r="C190" s="244" t="s">
        <v>282</v>
      </c>
      <c r="D190" s="225"/>
      <c r="E190" s="229"/>
      <c r="F190" s="234"/>
      <c r="G190" s="234"/>
      <c r="H190" s="235"/>
      <c r="I190" s="255"/>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row>
    <row r="191" spans="1:60" outlineLevel="1" x14ac:dyDescent="0.25">
      <c r="A191" s="253"/>
      <c r="B191" s="221"/>
      <c r="C191" s="244" t="s">
        <v>299</v>
      </c>
      <c r="D191" s="225"/>
      <c r="E191" s="229"/>
      <c r="F191" s="234"/>
      <c r="G191" s="234"/>
      <c r="H191" s="235"/>
      <c r="I191" s="255"/>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row>
    <row r="192" spans="1:60" outlineLevel="1" x14ac:dyDescent="0.25">
      <c r="A192" s="253"/>
      <c r="B192" s="221"/>
      <c r="C192" s="244" t="s">
        <v>284</v>
      </c>
      <c r="D192" s="225"/>
      <c r="E192" s="229"/>
      <c r="F192" s="234"/>
      <c r="G192" s="234"/>
      <c r="H192" s="235"/>
      <c r="I192" s="255"/>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row>
    <row r="193" spans="1:60" outlineLevel="1" x14ac:dyDescent="0.25">
      <c r="A193" s="253"/>
      <c r="B193" s="221"/>
      <c r="C193" s="244" t="s">
        <v>291</v>
      </c>
      <c r="D193" s="225"/>
      <c r="E193" s="229">
        <v>3494.42</v>
      </c>
      <c r="F193" s="234"/>
      <c r="G193" s="234"/>
      <c r="H193" s="235"/>
      <c r="I193" s="255"/>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row>
    <row r="194" spans="1:60" outlineLevel="1" x14ac:dyDescent="0.25">
      <c r="A194" s="253"/>
      <c r="B194" s="221"/>
      <c r="C194" s="244" t="s">
        <v>292</v>
      </c>
      <c r="D194" s="225"/>
      <c r="E194" s="229"/>
      <c r="F194" s="234"/>
      <c r="G194" s="234"/>
      <c r="H194" s="235"/>
      <c r="I194" s="255"/>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row>
    <row r="195" spans="1:60" outlineLevel="1" x14ac:dyDescent="0.25">
      <c r="A195" s="253"/>
      <c r="B195" s="221"/>
      <c r="C195" s="244" t="s">
        <v>293</v>
      </c>
      <c r="D195" s="225"/>
      <c r="E195" s="229">
        <v>127.06</v>
      </c>
      <c r="F195" s="234"/>
      <c r="G195" s="234"/>
      <c r="H195" s="235"/>
      <c r="I195" s="255"/>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row>
    <row r="196" spans="1:60" outlineLevel="1" x14ac:dyDescent="0.25">
      <c r="A196" s="253"/>
      <c r="B196" s="221"/>
      <c r="C196" s="244" t="s">
        <v>237</v>
      </c>
      <c r="D196" s="225"/>
      <c r="E196" s="229"/>
      <c r="F196" s="234"/>
      <c r="G196" s="234"/>
      <c r="H196" s="235"/>
      <c r="I196" s="255"/>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row>
    <row r="197" spans="1:60" outlineLevel="1" x14ac:dyDescent="0.25">
      <c r="A197" s="253"/>
      <c r="B197" s="221"/>
      <c r="C197" s="244" t="s">
        <v>282</v>
      </c>
      <c r="D197" s="225"/>
      <c r="E197" s="229"/>
      <c r="F197" s="234"/>
      <c r="G197" s="234"/>
      <c r="H197" s="235"/>
      <c r="I197" s="255"/>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row>
    <row r="198" spans="1:60" outlineLevel="1" x14ac:dyDescent="0.25">
      <c r="A198" s="253"/>
      <c r="B198" s="221"/>
      <c r="C198" s="244" t="s">
        <v>299</v>
      </c>
      <c r="D198" s="225"/>
      <c r="E198" s="229"/>
      <c r="F198" s="234"/>
      <c r="G198" s="234"/>
      <c r="H198" s="235"/>
      <c r="I198" s="255"/>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row>
    <row r="199" spans="1:60" outlineLevel="1" x14ac:dyDescent="0.25">
      <c r="A199" s="253"/>
      <c r="B199" s="221"/>
      <c r="C199" s="244" t="s">
        <v>284</v>
      </c>
      <c r="D199" s="225"/>
      <c r="E199" s="229"/>
      <c r="F199" s="234"/>
      <c r="G199" s="234"/>
      <c r="H199" s="235"/>
      <c r="I199" s="255"/>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06"/>
      <c r="BC199" s="206"/>
      <c r="BD199" s="206"/>
      <c r="BE199" s="206"/>
      <c r="BF199" s="206"/>
      <c r="BG199" s="206"/>
      <c r="BH199" s="206"/>
    </row>
    <row r="200" spans="1:60" outlineLevel="1" x14ac:dyDescent="0.25">
      <c r="A200" s="253"/>
      <c r="B200" s="221"/>
      <c r="C200" s="244" t="s">
        <v>296</v>
      </c>
      <c r="D200" s="225"/>
      <c r="E200" s="229">
        <v>1322.75</v>
      </c>
      <c r="F200" s="234"/>
      <c r="G200" s="234"/>
      <c r="H200" s="235"/>
      <c r="I200" s="255"/>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06"/>
      <c r="BC200" s="206"/>
      <c r="BD200" s="206"/>
      <c r="BE200" s="206"/>
      <c r="BF200" s="206"/>
      <c r="BG200" s="206"/>
      <c r="BH200" s="206"/>
    </row>
    <row r="201" spans="1:60" outlineLevel="1" x14ac:dyDescent="0.25">
      <c r="A201" s="253"/>
      <c r="B201" s="221"/>
      <c r="C201" s="244" t="s">
        <v>282</v>
      </c>
      <c r="D201" s="225"/>
      <c r="E201" s="229"/>
      <c r="F201" s="234"/>
      <c r="G201" s="234"/>
      <c r="H201" s="235"/>
      <c r="I201" s="255"/>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06"/>
      <c r="BC201" s="206"/>
      <c r="BD201" s="206"/>
      <c r="BE201" s="206"/>
      <c r="BF201" s="206"/>
      <c r="BG201" s="206"/>
      <c r="BH201" s="206"/>
    </row>
    <row r="202" spans="1:60" outlineLevel="1" x14ac:dyDescent="0.25">
      <c r="A202" s="253"/>
      <c r="B202" s="221"/>
      <c r="C202" s="244" t="s">
        <v>299</v>
      </c>
      <c r="D202" s="225"/>
      <c r="E202" s="229"/>
      <c r="F202" s="234"/>
      <c r="G202" s="234"/>
      <c r="H202" s="235"/>
      <c r="I202" s="255"/>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c r="BD202" s="206"/>
      <c r="BE202" s="206"/>
      <c r="BF202" s="206"/>
      <c r="BG202" s="206"/>
      <c r="BH202" s="206"/>
    </row>
    <row r="203" spans="1:60" outlineLevel="1" x14ac:dyDescent="0.25">
      <c r="A203" s="253"/>
      <c r="B203" s="221"/>
      <c r="C203" s="244" t="s">
        <v>284</v>
      </c>
      <c r="D203" s="225"/>
      <c r="E203" s="229"/>
      <c r="F203" s="234"/>
      <c r="G203" s="234"/>
      <c r="H203" s="235"/>
      <c r="I203" s="255"/>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c r="AT203" s="206"/>
      <c r="AU203" s="206"/>
      <c r="AV203" s="206"/>
      <c r="AW203" s="206"/>
      <c r="AX203" s="206"/>
      <c r="AY203" s="206"/>
      <c r="AZ203" s="206"/>
      <c r="BA203" s="206"/>
      <c r="BB203" s="206"/>
      <c r="BC203" s="206"/>
      <c r="BD203" s="206"/>
      <c r="BE203" s="206"/>
      <c r="BF203" s="206"/>
      <c r="BG203" s="206"/>
      <c r="BH203" s="206"/>
    </row>
    <row r="204" spans="1:60" outlineLevel="1" x14ac:dyDescent="0.25">
      <c r="A204" s="253"/>
      <c r="B204" s="221"/>
      <c r="C204" s="244" t="s">
        <v>300</v>
      </c>
      <c r="D204" s="225"/>
      <c r="E204" s="229">
        <v>841.03</v>
      </c>
      <c r="F204" s="234"/>
      <c r="G204" s="234"/>
      <c r="H204" s="235"/>
      <c r="I204" s="255"/>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c r="AT204" s="206"/>
      <c r="AU204" s="206"/>
      <c r="AV204" s="206"/>
      <c r="AW204" s="206"/>
      <c r="AX204" s="206"/>
      <c r="AY204" s="206"/>
      <c r="AZ204" s="206"/>
      <c r="BA204" s="206"/>
      <c r="BB204" s="206"/>
      <c r="BC204" s="206"/>
      <c r="BD204" s="206"/>
      <c r="BE204" s="206"/>
      <c r="BF204" s="206"/>
      <c r="BG204" s="206"/>
      <c r="BH204" s="206"/>
    </row>
    <row r="205" spans="1:60" outlineLevel="1" x14ac:dyDescent="0.25">
      <c r="A205" s="253"/>
      <c r="B205" s="221"/>
      <c r="C205" s="244" t="s">
        <v>305</v>
      </c>
      <c r="D205" s="225"/>
      <c r="E205" s="229"/>
      <c r="F205" s="234"/>
      <c r="G205" s="234"/>
      <c r="H205" s="235"/>
      <c r="I205" s="255"/>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row>
    <row r="206" spans="1:60" outlineLevel="1" x14ac:dyDescent="0.25">
      <c r="A206" s="253"/>
      <c r="B206" s="221"/>
      <c r="C206" s="244" t="s">
        <v>306</v>
      </c>
      <c r="D206" s="225"/>
      <c r="E206" s="229">
        <v>2.04</v>
      </c>
      <c r="F206" s="234"/>
      <c r="G206" s="234"/>
      <c r="H206" s="235"/>
      <c r="I206" s="255"/>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row>
    <row r="207" spans="1:60" outlineLevel="1" x14ac:dyDescent="0.25">
      <c r="A207" s="253"/>
      <c r="B207" s="221"/>
      <c r="C207" s="244" t="s">
        <v>307</v>
      </c>
      <c r="D207" s="225"/>
      <c r="E207" s="229">
        <v>1.44</v>
      </c>
      <c r="F207" s="234"/>
      <c r="G207" s="234"/>
      <c r="H207" s="235"/>
      <c r="I207" s="255"/>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row>
    <row r="208" spans="1:60" outlineLevel="1" x14ac:dyDescent="0.25">
      <c r="A208" s="253"/>
      <c r="B208" s="278" t="s">
        <v>335</v>
      </c>
      <c r="C208" s="288"/>
      <c r="D208" s="291"/>
      <c r="E208" s="292"/>
      <c r="F208" s="293"/>
      <c r="G208" s="286"/>
      <c r="H208" s="235"/>
      <c r="I208" s="255"/>
      <c r="J208" s="206"/>
      <c r="K208" s="206"/>
      <c r="L208" s="206"/>
      <c r="M208" s="206"/>
      <c r="N208" s="206"/>
      <c r="O208" s="206"/>
      <c r="P208" s="206"/>
      <c r="Q208" s="206"/>
      <c r="R208" s="206"/>
      <c r="S208" s="206"/>
      <c r="T208" s="206"/>
      <c r="U208" s="206"/>
      <c r="V208" s="206"/>
      <c r="W208" s="206"/>
      <c r="X208" s="206"/>
      <c r="Y208" s="206"/>
      <c r="Z208" s="206"/>
      <c r="AA208" s="206"/>
      <c r="AB208" s="206"/>
      <c r="AC208" s="206">
        <v>0</v>
      </c>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row>
    <row r="209" spans="1:60" outlineLevel="1" x14ac:dyDescent="0.25">
      <c r="A209" s="253"/>
      <c r="B209" s="278" t="s">
        <v>336</v>
      </c>
      <c r="C209" s="288"/>
      <c r="D209" s="291"/>
      <c r="E209" s="292"/>
      <c r="F209" s="293"/>
      <c r="G209" s="286"/>
      <c r="H209" s="235"/>
      <c r="I209" s="255"/>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t="s">
        <v>255</v>
      </c>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11" t="str">
        <f>B209</f>
        <v>sypaninou z vhodných hornin tř. 1 - 4 nebo materiálem, uloženým ve vzdálenosti do 30 m od vnějšího kraje objektu, pro jakoukoliv míru zhutnění,</v>
      </c>
      <c r="BA209" s="206"/>
      <c r="BB209" s="206"/>
      <c r="BC209" s="206"/>
      <c r="BD209" s="206"/>
      <c r="BE209" s="206"/>
      <c r="BF209" s="206"/>
      <c r="BG209" s="206"/>
      <c r="BH209" s="206"/>
    </row>
    <row r="210" spans="1:60" outlineLevel="1" x14ac:dyDescent="0.25">
      <c r="A210" s="252">
        <v>21</v>
      </c>
      <c r="B210" s="220" t="s">
        <v>337</v>
      </c>
      <c r="C210" s="242" t="s">
        <v>338</v>
      </c>
      <c r="D210" s="223" t="s">
        <v>251</v>
      </c>
      <c r="E210" s="227">
        <v>84.096000000000004</v>
      </c>
      <c r="F210" s="233"/>
      <c r="G210" s="234">
        <f>ROUND(E210*F210,2)</f>
        <v>0</v>
      </c>
      <c r="H210" s="235" t="s">
        <v>260</v>
      </c>
      <c r="I210" s="255" t="s">
        <v>192</v>
      </c>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t="s">
        <v>261</v>
      </c>
      <c r="AF210" s="206"/>
      <c r="AG210" s="206"/>
      <c r="AH210" s="206"/>
      <c r="AI210" s="206"/>
      <c r="AJ210" s="206"/>
      <c r="AK210" s="206"/>
      <c r="AL210" s="206"/>
      <c r="AM210" s="206">
        <v>21</v>
      </c>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row>
    <row r="211" spans="1:60" outlineLevel="1" x14ac:dyDescent="0.25">
      <c r="A211" s="253"/>
      <c r="B211" s="221"/>
      <c r="C211" s="244" t="s">
        <v>339</v>
      </c>
      <c r="D211" s="225"/>
      <c r="E211" s="229"/>
      <c r="F211" s="234"/>
      <c r="G211" s="234"/>
      <c r="H211" s="235"/>
      <c r="I211" s="255"/>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row>
    <row r="212" spans="1:60" outlineLevel="1" x14ac:dyDescent="0.25">
      <c r="A212" s="253"/>
      <c r="B212" s="221"/>
      <c r="C212" s="244" t="s">
        <v>340</v>
      </c>
      <c r="D212" s="225"/>
      <c r="E212" s="229"/>
      <c r="F212" s="234"/>
      <c r="G212" s="234"/>
      <c r="H212" s="235"/>
      <c r="I212" s="255"/>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row>
    <row r="213" spans="1:60" outlineLevel="1" x14ac:dyDescent="0.25">
      <c r="A213" s="253"/>
      <c r="B213" s="221"/>
      <c r="C213" s="244" t="s">
        <v>341</v>
      </c>
      <c r="D213" s="225"/>
      <c r="E213" s="229">
        <v>84.1</v>
      </c>
      <c r="F213" s="234"/>
      <c r="G213" s="234"/>
      <c r="H213" s="235"/>
      <c r="I213" s="255"/>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row>
    <row r="214" spans="1:60" outlineLevel="1" x14ac:dyDescent="0.25">
      <c r="A214" s="252">
        <v>22</v>
      </c>
      <c r="B214" s="220" t="s">
        <v>342</v>
      </c>
      <c r="C214" s="242" t="s">
        <v>343</v>
      </c>
      <c r="D214" s="223" t="s">
        <v>344</v>
      </c>
      <c r="E214" s="227">
        <v>159.7824</v>
      </c>
      <c r="F214" s="233"/>
      <c r="G214" s="234">
        <f>ROUND(E214*F214,2)</f>
        <v>0</v>
      </c>
      <c r="H214" s="235" t="s">
        <v>345</v>
      </c>
      <c r="I214" s="255" t="s">
        <v>192</v>
      </c>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t="s">
        <v>193</v>
      </c>
      <c r="AF214" s="206"/>
      <c r="AG214" s="206"/>
      <c r="AH214" s="206"/>
      <c r="AI214" s="206"/>
      <c r="AJ214" s="206"/>
      <c r="AK214" s="206"/>
      <c r="AL214" s="206"/>
      <c r="AM214" s="206">
        <v>21</v>
      </c>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row>
    <row r="215" spans="1:60" outlineLevel="1" x14ac:dyDescent="0.25">
      <c r="A215" s="253"/>
      <c r="B215" s="221"/>
      <c r="C215" s="244" t="s">
        <v>339</v>
      </c>
      <c r="D215" s="225"/>
      <c r="E215" s="229"/>
      <c r="F215" s="234"/>
      <c r="G215" s="234"/>
      <c r="H215" s="235"/>
      <c r="I215" s="255"/>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row>
    <row r="216" spans="1:60" outlineLevel="1" x14ac:dyDescent="0.25">
      <c r="A216" s="253"/>
      <c r="B216" s="221"/>
      <c r="C216" s="244" t="s">
        <v>340</v>
      </c>
      <c r="D216" s="225"/>
      <c r="E216" s="229"/>
      <c r="F216" s="234"/>
      <c r="G216" s="234"/>
      <c r="H216" s="235"/>
      <c r="I216" s="255"/>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row>
    <row r="217" spans="1:60" outlineLevel="1" x14ac:dyDescent="0.25">
      <c r="A217" s="253"/>
      <c r="B217" s="221"/>
      <c r="C217" s="289" t="s">
        <v>346</v>
      </c>
      <c r="D217" s="280"/>
      <c r="E217" s="282"/>
      <c r="F217" s="234"/>
      <c r="G217" s="234"/>
      <c r="H217" s="235"/>
      <c r="I217" s="255"/>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row>
    <row r="218" spans="1:60" outlineLevel="1" x14ac:dyDescent="0.25">
      <c r="A218" s="253"/>
      <c r="B218" s="221"/>
      <c r="C218" s="290" t="s">
        <v>347</v>
      </c>
      <c r="D218" s="280"/>
      <c r="E218" s="282">
        <v>84.1</v>
      </c>
      <c r="F218" s="234"/>
      <c r="G218" s="234"/>
      <c r="H218" s="235"/>
      <c r="I218" s="255"/>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row>
    <row r="219" spans="1:60" outlineLevel="1" x14ac:dyDescent="0.25">
      <c r="A219" s="253"/>
      <c r="B219" s="221"/>
      <c r="C219" s="289" t="s">
        <v>348</v>
      </c>
      <c r="D219" s="280"/>
      <c r="E219" s="282"/>
      <c r="F219" s="234"/>
      <c r="G219" s="234"/>
      <c r="H219" s="235"/>
      <c r="I219" s="255"/>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c r="BD219" s="206"/>
      <c r="BE219" s="206"/>
      <c r="BF219" s="206"/>
      <c r="BG219" s="206"/>
      <c r="BH219" s="206"/>
    </row>
    <row r="220" spans="1:60" outlineLevel="1" x14ac:dyDescent="0.25">
      <c r="A220" s="253"/>
      <c r="B220" s="221"/>
      <c r="C220" s="244" t="s">
        <v>349</v>
      </c>
      <c r="D220" s="225"/>
      <c r="E220" s="229">
        <v>159.78</v>
      </c>
      <c r="F220" s="234"/>
      <c r="G220" s="234"/>
      <c r="H220" s="235"/>
      <c r="I220" s="255"/>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row>
    <row r="221" spans="1:60" x14ac:dyDescent="0.25">
      <c r="A221" s="251" t="s">
        <v>187</v>
      </c>
      <c r="B221" s="219" t="s">
        <v>129</v>
      </c>
      <c r="C221" s="241" t="s">
        <v>130</v>
      </c>
      <c r="D221" s="222"/>
      <c r="E221" s="226"/>
      <c r="F221" s="238">
        <f>SUM(G222:G236)</f>
        <v>0</v>
      </c>
      <c r="G221" s="239"/>
      <c r="H221" s="232"/>
      <c r="I221" s="254"/>
      <c r="AE221" t="s">
        <v>188</v>
      </c>
    </row>
    <row r="222" spans="1:60" outlineLevel="1" x14ac:dyDescent="0.25">
      <c r="A222" s="253"/>
      <c r="B222" s="277" t="s">
        <v>350</v>
      </c>
      <c r="C222" s="287"/>
      <c r="D222" s="279"/>
      <c r="E222" s="281"/>
      <c r="F222" s="284"/>
      <c r="G222" s="285"/>
      <c r="H222" s="235"/>
      <c r="I222" s="255"/>
      <c r="J222" s="206"/>
      <c r="K222" s="206"/>
      <c r="L222" s="206"/>
      <c r="M222" s="206"/>
      <c r="N222" s="206"/>
      <c r="O222" s="206"/>
      <c r="P222" s="206"/>
      <c r="Q222" s="206"/>
      <c r="R222" s="206"/>
      <c r="S222" s="206"/>
      <c r="T222" s="206"/>
      <c r="U222" s="206"/>
      <c r="V222" s="206"/>
      <c r="W222" s="206"/>
      <c r="X222" s="206"/>
      <c r="Y222" s="206"/>
      <c r="Z222" s="206"/>
      <c r="AA222" s="206"/>
      <c r="AB222" s="206"/>
      <c r="AC222" s="206">
        <v>0</v>
      </c>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row>
    <row r="223" spans="1:60" outlineLevel="1" x14ac:dyDescent="0.25">
      <c r="A223" s="253"/>
      <c r="B223" s="278" t="s">
        <v>351</v>
      </c>
      <c r="C223" s="288"/>
      <c r="D223" s="291"/>
      <c r="E223" s="292"/>
      <c r="F223" s="293"/>
      <c r="G223" s="286"/>
      <c r="H223" s="235"/>
      <c r="I223" s="255"/>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t="s">
        <v>255</v>
      </c>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row>
    <row r="224" spans="1:60" outlineLevel="1" x14ac:dyDescent="0.25">
      <c r="A224" s="252">
        <v>23</v>
      </c>
      <c r="B224" s="220" t="s">
        <v>352</v>
      </c>
      <c r="C224" s="242" t="s">
        <v>353</v>
      </c>
      <c r="D224" s="223" t="s">
        <v>354</v>
      </c>
      <c r="E224" s="227">
        <v>7320.4</v>
      </c>
      <c r="F224" s="233"/>
      <c r="G224" s="234">
        <f>ROUND(E224*F224,2)</f>
        <v>0</v>
      </c>
      <c r="H224" s="235" t="s">
        <v>260</v>
      </c>
      <c r="I224" s="255" t="s">
        <v>192</v>
      </c>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t="s">
        <v>261</v>
      </c>
      <c r="AF224" s="206"/>
      <c r="AG224" s="206"/>
      <c r="AH224" s="206"/>
      <c r="AI224" s="206"/>
      <c r="AJ224" s="206"/>
      <c r="AK224" s="206"/>
      <c r="AL224" s="206"/>
      <c r="AM224" s="206">
        <v>21</v>
      </c>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row>
    <row r="225" spans="1:60" outlineLevel="1" x14ac:dyDescent="0.25">
      <c r="A225" s="253"/>
      <c r="B225" s="221"/>
      <c r="C225" s="244" t="s">
        <v>355</v>
      </c>
      <c r="D225" s="225"/>
      <c r="E225" s="229"/>
      <c r="F225" s="234"/>
      <c r="G225" s="234"/>
      <c r="H225" s="235"/>
      <c r="I225" s="255"/>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row>
    <row r="226" spans="1:60" outlineLevel="1" x14ac:dyDescent="0.25">
      <c r="A226" s="253"/>
      <c r="B226" s="221"/>
      <c r="C226" s="244" t="s">
        <v>356</v>
      </c>
      <c r="D226" s="225"/>
      <c r="E226" s="229">
        <v>7066.29</v>
      </c>
      <c r="F226" s="234"/>
      <c r="G226" s="234"/>
      <c r="H226" s="235"/>
      <c r="I226" s="255"/>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row>
    <row r="227" spans="1:60" outlineLevel="1" x14ac:dyDescent="0.25">
      <c r="A227" s="253"/>
      <c r="B227" s="221"/>
      <c r="C227" s="244" t="s">
        <v>357</v>
      </c>
      <c r="D227" s="225"/>
      <c r="E227" s="229"/>
      <c r="F227" s="234"/>
      <c r="G227" s="234"/>
      <c r="H227" s="235"/>
      <c r="I227" s="255"/>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row>
    <row r="228" spans="1:60" outlineLevel="1" x14ac:dyDescent="0.25">
      <c r="A228" s="253"/>
      <c r="B228" s="221"/>
      <c r="C228" s="244" t="s">
        <v>358</v>
      </c>
      <c r="D228" s="225"/>
      <c r="E228" s="229">
        <v>254.11</v>
      </c>
      <c r="F228" s="234"/>
      <c r="G228" s="234"/>
      <c r="H228" s="235"/>
      <c r="I228" s="255"/>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row>
    <row r="229" spans="1:60" outlineLevel="1" x14ac:dyDescent="0.25">
      <c r="A229" s="253"/>
      <c r="B229" s="278" t="s">
        <v>359</v>
      </c>
      <c r="C229" s="288"/>
      <c r="D229" s="291"/>
      <c r="E229" s="292"/>
      <c r="F229" s="293"/>
      <c r="G229" s="286"/>
      <c r="H229" s="235"/>
      <c r="I229" s="255"/>
      <c r="J229" s="206"/>
      <c r="K229" s="206"/>
      <c r="L229" s="206"/>
      <c r="M229" s="206"/>
      <c r="N229" s="206"/>
      <c r="O229" s="206"/>
      <c r="P229" s="206"/>
      <c r="Q229" s="206"/>
      <c r="R229" s="206"/>
      <c r="S229" s="206"/>
      <c r="T229" s="206"/>
      <c r="U229" s="206"/>
      <c r="V229" s="206"/>
      <c r="W229" s="206"/>
      <c r="X229" s="206"/>
      <c r="Y229" s="206"/>
      <c r="Z229" s="206"/>
      <c r="AA229" s="206"/>
      <c r="AB229" s="206"/>
      <c r="AC229" s="206">
        <v>0</v>
      </c>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row>
    <row r="230" spans="1:60" outlineLevel="1" x14ac:dyDescent="0.25">
      <c r="A230" s="253"/>
      <c r="B230" s="278" t="s">
        <v>360</v>
      </c>
      <c r="C230" s="288"/>
      <c r="D230" s="291"/>
      <c r="E230" s="292"/>
      <c r="F230" s="293"/>
      <c r="G230" s="286"/>
      <c r="H230" s="235"/>
      <c r="I230" s="255"/>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t="s">
        <v>255</v>
      </c>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row>
    <row r="231" spans="1:60" outlineLevel="1" x14ac:dyDescent="0.25">
      <c r="A231" s="252">
        <v>24</v>
      </c>
      <c r="B231" s="220" t="s">
        <v>361</v>
      </c>
      <c r="C231" s="242" t="s">
        <v>362</v>
      </c>
      <c r="D231" s="223" t="s">
        <v>354</v>
      </c>
      <c r="E231" s="227">
        <v>1090</v>
      </c>
      <c r="F231" s="233"/>
      <c r="G231" s="234">
        <f>ROUND(E231*F231,2)</f>
        <v>0</v>
      </c>
      <c r="H231" s="235" t="s">
        <v>260</v>
      </c>
      <c r="I231" s="255" t="s">
        <v>192</v>
      </c>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t="s">
        <v>261</v>
      </c>
      <c r="AF231" s="206"/>
      <c r="AG231" s="206"/>
      <c r="AH231" s="206"/>
      <c r="AI231" s="206"/>
      <c r="AJ231" s="206"/>
      <c r="AK231" s="206"/>
      <c r="AL231" s="206"/>
      <c r="AM231" s="206">
        <v>21</v>
      </c>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row>
    <row r="232" spans="1:60" outlineLevel="1" x14ac:dyDescent="0.25">
      <c r="A232" s="253"/>
      <c r="B232" s="221"/>
      <c r="C232" s="244" t="s">
        <v>363</v>
      </c>
      <c r="D232" s="225"/>
      <c r="E232" s="229"/>
      <c r="F232" s="234"/>
      <c r="G232" s="234"/>
      <c r="H232" s="235"/>
      <c r="I232" s="255"/>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row>
    <row r="233" spans="1:60" outlineLevel="1" x14ac:dyDescent="0.25">
      <c r="A233" s="253"/>
      <c r="B233" s="221"/>
      <c r="C233" s="244" t="s">
        <v>364</v>
      </c>
      <c r="D233" s="225"/>
      <c r="E233" s="229">
        <v>1090</v>
      </c>
      <c r="F233" s="234"/>
      <c r="G233" s="234"/>
      <c r="H233" s="235"/>
      <c r="I233" s="255"/>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row>
    <row r="234" spans="1:60" outlineLevel="1" x14ac:dyDescent="0.25">
      <c r="A234" s="252">
        <v>25</v>
      </c>
      <c r="B234" s="220" t="s">
        <v>365</v>
      </c>
      <c r="C234" s="242" t="s">
        <v>366</v>
      </c>
      <c r="D234" s="223" t="s">
        <v>354</v>
      </c>
      <c r="E234" s="227">
        <v>1090</v>
      </c>
      <c r="F234" s="233"/>
      <c r="G234" s="234">
        <f>ROUND(E234*F234,2)</f>
        <v>0</v>
      </c>
      <c r="H234" s="235" t="s">
        <v>260</v>
      </c>
      <c r="I234" s="255" t="s">
        <v>192</v>
      </c>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t="s">
        <v>261</v>
      </c>
      <c r="AF234" s="206"/>
      <c r="AG234" s="206"/>
      <c r="AH234" s="206"/>
      <c r="AI234" s="206"/>
      <c r="AJ234" s="206"/>
      <c r="AK234" s="206"/>
      <c r="AL234" s="206"/>
      <c r="AM234" s="206">
        <v>21</v>
      </c>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row>
    <row r="235" spans="1:60" outlineLevel="1" x14ac:dyDescent="0.25">
      <c r="A235" s="253"/>
      <c r="B235" s="221"/>
      <c r="C235" s="244" t="s">
        <v>363</v>
      </c>
      <c r="D235" s="225"/>
      <c r="E235" s="229"/>
      <c r="F235" s="234"/>
      <c r="G235" s="234"/>
      <c r="H235" s="235"/>
      <c r="I235" s="255"/>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row>
    <row r="236" spans="1:60" outlineLevel="1" x14ac:dyDescent="0.25">
      <c r="A236" s="253"/>
      <c r="B236" s="221"/>
      <c r="C236" s="244" t="s">
        <v>364</v>
      </c>
      <c r="D236" s="225"/>
      <c r="E236" s="229">
        <v>1090</v>
      </c>
      <c r="F236" s="234"/>
      <c r="G236" s="234"/>
      <c r="H236" s="235"/>
      <c r="I236" s="255"/>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row>
    <row r="237" spans="1:60" x14ac:dyDescent="0.25">
      <c r="A237" s="251" t="s">
        <v>187</v>
      </c>
      <c r="B237" s="219" t="s">
        <v>131</v>
      </c>
      <c r="C237" s="241" t="s">
        <v>132</v>
      </c>
      <c r="D237" s="222"/>
      <c r="E237" s="226"/>
      <c r="F237" s="238">
        <f>SUM(G238:G246)</f>
        <v>0</v>
      </c>
      <c r="G237" s="239"/>
      <c r="H237" s="232"/>
      <c r="I237" s="254"/>
      <c r="AE237" t="s">
        <v>188</v>
      </c>
    </row>
    <row r="238" spans="1:60" outlineLevel="1" x14ac:dyDescent="0.25">
      <c r="A238" s="253"/>
      <c r="B238" s="277" t="s">
        <v>367</v>
      </c>
      <c r="C238" s="287"/>
      <c r="D238" s="279"/>
      <c r="E238" s="281"/>
      <c r="F238" s="284"/>
      <c r="G238" s="285"/>
      <c r="H238" s="235"/>
      <c r="I238" s="255"/>
      <c r="J238" s="206"/>
      <c r="K238" s="206"/>
      <c r="L238" s="206"/>
      <c r="M238" s="206"/>
      <c r="N238" s="206"/>
      <c r="O238" s="206"/>
      <c r="P238" s="206"/>
      <c r="Q238" s="206"/>
      <c r="R238" s="206"/>
      <c r="S238" s="206"/>
      <c r="T238" s="206"/>
      <c r="U238" s="206"/>
      <c r="V238" s="206"/>
      <c r="W238" s="206"/>
      <c r="X238" s="206"/>
      <c r="Y238" s="206"/>
      <c r="Z238" s="206"/>
      <c r="AA238" s="206"/>
      <c r="AB238" s="206"/>
      <c r="AC238" s="206">
        <v>0</v>
      </c>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row>
    <row r="239" spans="1:60" outlineLevel="1" x14ac:dyDescent="0.25">
      <c r="A239" s="253"/>
      <c r="B239" s="278" t="s">
        <v>368</v>
      </c>
      <c r="C239" s="288"/>
      <c r="D239" s="291"/>
      <c r="E239" s="292"/>
      <c r="F239" s="293"/>
      <c r="G239" s="286"/>
      <c r="H239" s="235"/>
      <c r="I239" s="255"/>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t="s">
        <v>255</v>
      </c>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row>
    <row r="240" spans="1:60" outlineLevel="1" x14ac:dyDescent="0.25">
      <c r="A240" s="252">
        <v>26</v>
      </c>
      <c r="B240" s="220" t="s">
        <v>369</v>
      </c>
      <c r="C240" s="242" t="s">
        <v>370</v>
      </c>
      <c r="D240" s="223" t="s">
        <v>354</v>
      </c>
      <c r="E240" s="227">
        <v>750</v>
      </c>
      <c r="F240" s="233"/>
      <c r="G240" s="234">
        <f>ROUND(E240*F240,2)</f>
        <v>0</v>
      </c>
      <c r="H240" s="235" t="s">
        <v>371</v>
      </c>
      <c r="I240" s="255" t="s">
        <v>192</v>
      </c>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t="s">
        <v>261</v>
      </c>
      <c r="AF240" s="206"/>
      <c r="AG240" s="206"/>
      <c r="AH240" s="206"/>
      <c r="AI240" s="206"/>
      <c r="AJ240" s="206"/>
      <c r="AK240" s="206"/>
      <c r="AL240" s="206"/>
      <c r="AM240" s="206">
        <v>21</v>
      </c>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row>
    <row r="241" spans="1:60" outlineLevel="1" x14ac:dyDescent="0.25">
      <c r="A241" s="253"/>
      <c r="B241" s="221"/>
      <c r="C241" s="244" t="s">
        <v>372</v>
      </c>
      <c r="D241" s="225"/>
      <c r="E241" s="229"/>
      <c r="F241" s="234"/>
      <c r="G241" s="234"/>
      <c r="H241" s="235"/>
      <c r="I241" s="255"/>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row>
    <row r="242" spans="1:60" outlineLevel="1" x14ac:dyDescent="0.25">
      <c r="A242" s="253"/>
      <c r="B242" s="221"/>
      <c r="C242" s="244" t="s">
        <v>373</v>
      </c>
      <c r="D242" s="225"/>
      <c r="E242" s="229">
        <v>750</v>
      </c>
      <c r="F242" s="234"/>
      <c r="G242" s="234"/>
      <c r="H242" s="235"/>
      <c r="I242" s="255"/>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row>
    <row r="243" spans="1:60" outlineLevel="1" x14ac:dyDescent="0.25">
      <c r="A243" s="253"/>
      <c r="B243" s="278" t="s">
        <v>374</v>
      </c>
      <c r="C243" s="288"/>
      <c r="D243" s="291"/>
      <c r="E243" s="292"/>
      <c r="F243" s="293"/>
      <c r="G243" s="286"/>
      <c r="H243" s="235"/>
      <c r="I243" s="255"/>
      <c r="J243" s="206"/>
      <c r="K243" s="206"/>
      <c r="L243" s="206"/>
      <c r="M243" s="206"/>
      <c r="N243" s="206"/>
      <c r="O243" s="206"/>
      <c r="P243" s="206"/>
      <c r="Q243" s="206"/>
      <c r="R243" s="206"/>
      <c r="S243" s="206"/>
      <c r="T243" s="206"/>
      <c r="U243" s="206"/>
      <c r="V243" s="206"/>
      <c r="W243" s="206"/>
      <c r="X243" s="206"/>
      <c r="Y243" s="206"/>
      <c r="Z243" s="206"/>
      <c r="AA243" s="206"/>
      <c r="AB243" s="206"/>
      <c r="AC243" s="206">
        <v>0</v>
      </c>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row>
    <row r="244" spans="1:60" outlineLevel="1" x14ac:dyDescent="0.25">
      <c r="A244" s="252">
        <v>27</v>
      </c>
      <c r="B244" s="220" t="s">
        <v>375</v>
      </c>
      <c r="C244" s="242" t="s">
        <v>376</v>
      </c>
      <c r="D244" s="223" t="s">
        <v>354</v>
      </c>
      <c r="E244" s="227">
        <v>750</v>
      </c>
      <c r="F244" s="233"/>
      <c r="G244" s="234">
        <f>ROUND(E244*F244,2)</f>
        <v>0</v>
      </c>
      <c r="H244" s="235" t="s">
        <v>377</v>
      </c>
      <c r="I244" s="255" t="s">
        <v>192</v>
      </c>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t="s">
        <v>261</v>
      </c>
      <c r="AF244" s="206"/>
      <c r="AG244" s="206"/>
      <c r="AH244" s="206"/>
      <c r="AI244" s="206"/>
      <c r="AJ244" s="206"/>
      <c r="AK244" s="206"/>
      <c r="AL244" s="206"/>
      <c r="AM244" s="206">
        <v>21</v>
      </c>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row>
    <row r="245" spans="1:60" outlineLevel="1" x14ac:dyDescent="0.25">
      <c r="A245" s="253"/>
      <c r="B245" s="221"/>
      <c r="C245" s="244" t="s">
        <v>372</v>
      </c>
      <c r="D245" s="225"/>
      <c r="E245" s="229"/>
      <c r="F245" s="234"/>
      <c r="G245" s="234"/>
      <c r="H245" s="235"/>
      <c r="I245" s="255"/>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row>
    <row r="246" spans="1:60" outlineLevel="1" x14ac:dyDescent="0.25">
      <c r="A246" s="253"/>
      <c r="B246" s="221"/>
      <c r="C246" s="244" t="s">
        <v>373</v>
      </c>
      <c r="D246" s="225"/>
      <c r="E246" s="229">
        <v>750</v>
      </c>
      <c r="F246" s="234"/>
      <c r="G246" s="234"/>
      <c r="H246" s="235"/>
      <c r="I246" s="255"/>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row>
    <row r="247" spans="1:60" x14ac:dyDescent="0.25">
      <c r="A247" s="251" t="s">
        <v>187</v>
      </c>
      <c r="B247" s="219" t="s">
        <v>135</v>
      </c>
      <c r="C247" s="241" t="s">
        <v>136</v>
      </c>
      <c r="D247" s="222"/>
      <c r="E247" s="226"/>
      <c r="F247" s="238">
        <f>SUM(G248:G267)</f>
        <v>0</v>
      </c>
      <c r="G247" s="239"/>
      <c r="H247" s="232"/>
      <c r="I247" s="254"/>
      <c r="AE247" t="s">
        <v>188</v>
      </c>
    </row>
    <row r="248" spans="1:60" outlineLevel="1" x14ac:dyDescent="0.25">
      <c r="A248" s="253"/>
      <c r="B248" s="277" t="s">
        <v>378</v>
      </c>
      <c r="C248" s="287"/>
      <c r="D248" s="279"/>
      <c r="E248" s="281"/>
      <c r="F248" s="284"/>
      <c r="G248" s="285"/>
      <c r="H248" s="235"/>
      <c r="I248" s="255"/>
      <c r="J248" s="206"/>
      <c r="K248" s="206"/>
      <c r="L248" s="206"/>
      <c r="M248" s="206"/>
      <c r="N248" s="206"/>
      <c r="O248" s="206"/>
      <c r="P248" s="206"/>
      <c r="Q248" s="206"/>
      <c r="R248" s="206"/>
      <c r="S248" s="206"/>
      <c r="T248" s="206"/>
      <c r="U248" s="206"/>
      <c r="V248" s="206"/>
      <c r="W248" s="206"/>
      <c r="X248" s="206"/>
      <c r="Y248" s="206"/>
      <c r="Z248" s="206"/>
      <c r="AA248" s="206"/>
      <c r="AB248" s="206"/>
      <c r="AC248" s="206">
        <v>0</v>
      </c>
      <c r="AD248" s="206"/>
      <c r="AE248" s="206"/>
      <c r="AF248" s="206"/>
      <c r="AG248" s="206"/>
      <c r="AH248" s="206"/>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row>
    <row r="249" spans="1:60" ht="20.5" outlineLevel="1" x14ac:dyDescent="0.25">
      <c r="A249" s="253"/>
      <c r="B249" s="278" t="s">
        <v>379</v>
      </c>
      <c r="C249" s="288"/>
      <c r="D249" s="291"/>
      <c r="E249" s="292"/>
      <c r="F249" s="293"/>
      <c r="G249" s="286"/>
      <c r="H249" s="235"/>
      <c r="I249" s="255"/>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t="s">
        <v>255</v>
      </c>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11" t="str">
        <f>B249</f>
        <v>Montáž prefabrikovaných dílců opěrných zárubní nebo obkladních z betonu železového (2) nebo předpjatého (3) včetně případné nutné spojovací vrstvy z jakékoliv cementové malty</v>
      </c>
      <c r="BA249" s="206"/>
      <c r="BB249" s="206"/>
      <c r="BC249" s="206"/>
      <c r="BD249" s="206"/>
      <c r="BE249" s="206"/>
      <c r="BF249" s="206"/>
      <c r="BG249" s="206"/>
      <c r="BH249" s="206"/>
    </row>
    <row r="250" spans="1:60" outlineLevel="1" x14ac:dyDescent="0.25">
      <c r="A250" s="252">
        <v>28</v>
      </c>
      <c r="B250" s="220" t="s">
        <v>380</v>
      </c>
      <c r="C250" s="242" t="s">
        <v>381</v>
      </c>
      <c r="D250" s="223" t="s">
        <v>259</v>
      </c>
      <c r="E250" s="227">
        <v>146</v>
      </c>
      <c r="F250" s="233"/>
      <c r="G250" s="234">
        <f>ROUND(E250*F250,2)</f>
        <v>0</v>
      </c>
      <c r="H250" s="235" t="s">
        <v>382</v>
      </c>
      <c r="I250" s="255" t="s">
        <v>192</v>
      </c>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t="s">
        <v>261</v>
      </c>
      <c r="AF250" s="206"/>
      <c r="AG250" s="206"/>
      <c r="AH250" s="206"/>
      <c r="AI250" s="206"/>
      <c r="AJ250" s="206"/>
      <c r="AK250" s="206"/>
      <c r="AL250" s="206"/>
      <c r="AM250" s="206">
        <v>21</v>
      </c>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row>
    <row r="251" spans="1:60" outlineLevel="1" x14ac:dyDescent="0.25">
      <c r="A251" s="253"/>
      <c r="B251" s="221"/>
      <c r="C251" s="244" t="s">
        <v>383</v>
      </c>
      <c r="D251" s="225"/>
      <c r="E251" s="229"/>
      <c r="F251" s="234"/>
      <c r="G251" s="234"/>
      <c r="H251" s="235"/>
      <c r="I251" s="255"/>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row>
    <row r="252" spans="1:60" outlineLevel="1" x14ac:dyDescent="0.25">
      <c r="A252" s="253"/>
      <c r="B252" s="221"/>
      <c r="C252" s="289" t="s">
        <v>346</v>
      </c>
      <c r="D252" s="280"/>
      <c r="E252" s="282"/>
      <c r="F252" s="234"/>
      <c r="G252" s="234"/>
      <c r="H252" s="235"/>
      <c r="I252" s="255"/>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row>
    <row r="253" spans="1:60" outlineLevel="1" x14ac:dyDescent="0.25">
      <c r="A253" s="253"/>
      <c r="B253" s="221"/>
      <c r="C253" s="290" t="s">
        <v>384</v>
      </c>
      <c r="D253" s="280"/>
      <c r="E253" s="282">
        <v>146</v>
      </c>
      <c r="F253" s="234"/>
      <c r="G253" s="234"/>
      <c r="H253" s="235"/>
      <c r="I253" s="255"/>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row>
    <row r="254" spans="1:60" outlineLevel="1" x14ac:dyDescent="0.25">
      <c r="A254" s="253"/>
      <c r="B254" s="221"/>
      <c r="C254" s="289" t="s">
        <v>348</v>
      </c>
      <c r="D254" s="280"/>
      <c r="E254" s="282"/>
      <c r="F254" s="234"/>
      <c r="G254" s="234"/>
      <c r="H254" s="235"/>
      <c r="I254" s="255"/>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row>
    <row r="255" spans="1:60" outlineLevel="1" x14ac:dyDescent="0.25">
      <c r="A255" s="253"/>
      <c r="B255" s="221"/>
      <c r="C255" s="244" t="s">
        <v>385</v>
      </c>
      <c r="D255" s="225"/>
      <c r="E255" s="229">
        <v>146</v>
      </c>
      <c r="F255" s="234"/>
      <c r="G255" s="234"/>
      <c r="H255" s="235"/>
      <c r="I255" s="255"/>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row>
    <row r="256" spans="1:60" outlineLevel="1" x14ac:dyDescent="0.25">
      <c r="A256" s="252">
        <v>29</v>
      </c>
      <c r="B256" s="220" t="s">
        <v>386</v>
      </c>
      <c r="C256" s="242" t="s">
        <v>387</v>
      </c>
      <c r="D256" s="223" t="s">
        <v>259</v>
      </c>
      <c r="E256" s="227">
        <v>146</v>
      </c>
      <c r="F256" s="233"/>
      <c r="G256" s="234">
        <f>ROUND(E256*F256,2)</f>
        <v>0</v>
      </c>
      <c r="H256" s="235"/>
      <c r="I256" s="255" t="s">
        <v>209</v>
      </c>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t="s">
        <v>193</v>
      </c>
      <c r="AF256" s="206"/>
      <c r="AG256" s="206"/>
      <c r="AH256" s="206"/>
      <c r="AI256" s="206"/>
      <c r="AJ256" s="206"/>
      <c r="AK256" s="206"/>
      <c r="AL256" s="206"/>
      <c r="AM256" s="206">
        <v>21</v>
      </c>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row>
    <row r="257" spans="1:60" outlineLevel="1" x14ac:dyDescent="0.25">
      <c r="A257" s="253"/>
      <c r="B257" s="221"/>
      <c r="C257" s="244" t="s">
        <v>383</v>
      </c>
      <c r="D257" s="225"/>
      <c r="E257" s="229"/>
      <c r="F257" s="234"/>
      <c r="G257" s="234"/>
      <c r="H257" s="235"/>
      <c r="I257" s="255"/>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row>
    <row r="258" spans="1:60" outlineLevel="1" x14ac:dyDescent="0.25">
      <c r="A258" s="253"/>
      <c r="B258" s="221"/>
      <c r="C258" s="289" t="s">
        <v>346</v>
      </c>
      <c r="D258" s="280"/>
      <c r="E258" s="282"/>
      <c r="F258" s="234"/>
      <c r="G258" s="234"/>
      <c r="H258" s="235"/>
      <c r="I258" s="255"/>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row>
    <row r="259" spans="1:60" outlineLevel="1" x14ac:dyDescent="0.25">
      <c r="A259" s="253"/>
      <c r="B259" s="221"/>
      <c r="C259" s="290" t="s">
        <v>384</v>
      </c>
      <c r="D259" s="280"/>
      <c r="E259" s="282">
        <v>146</v>
      </c>
      <c r="F259" s="234"/>
      <c r="G259" s="234"/>
      <c r="H259" s="235"/>
      <c r="I259" s="255"/>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row>
    <row r="260" spans="1:60" outlineLevel="1" x14ac:dyDescent="0.25">
      <c r="A260" s="253"/>
      <c r="B260" s="221"/>
      <c r="C260" s="289" t="s">
        <v>348</v>
      </c>
      <c r="D260" s="280"/>
      <c r="E260" s="282"/>
      <c r="F260" s="234"/>
      <c r="G260" s="234"/>
      <c r="H260" s="235"/>
      <c r="I260" s="255"/>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row>
    <row r="261" spans="1:60" outlineLevel="1" x14ac:dyDescent="0.25">
      <c r="A261" s="253"/>
      <c r="B261" s="221"/>
      <c r="C261" s="244" t="s">
        <v>385</v>
      </c>
      <c r="D261" s="225"/>
      <c r="E261" s="229">
        <v>146</v>
      </c>
      <c r="F261" s="234"/>
      <c r="G261" s="234"/>
      <c r="H261" s="235"/>
      <c r="I261" s="255"/>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row>
    <row r="262" spans="1:60" outlineLevel="1" x14ac:dyDescent="0.25">
      <c r="A262" s="252">
        <v>30</v>
      </c>
      <c r="B262" s="220" t="s">
        <v>388</v>
      </c>
      <c r="C262" s="242" t="s">
        <v>389</v>
      </c>
      <c r="D262" s="223" t="s">
        <v>259</v>
      </c>
      <c r="E262" s="227">
        <v>146</v>
      </c>
      <c r="F262" s="233"/>
      <c r="G262" s="234">
        <f>ROUND(E262*F262,2)</f>
        <v>0</v>
      </c>
      <c r="H262" s="235"/>
      <c r="I262" s="255" t="s">
        <v>209</v>
      </c>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t="s">
        <v>193</v>
      </c>
      <c r="AF262" s="206"/>
      <c r="AG262" s="206"/>
      <c r="AH262" s="206"/>
      <c r="AI262" s="206"/>
      <c r="AJ262" s="206"/>
      <c r="AK262" s="206"/>
      <c r="AL262" s="206"/>
      <c r="AM262" s="206">
        <v>21</v>
      </c>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row>
    <row r="263" spans="1:60" outlineLevel="1" x14ac:dyDescent="0.25">
      <c r="A263" s="253"/>
      <c r="B263" s="221"/>
      <c r="C263" s="244" t="s">
        <v>383</v>
      </c>
      <c r="D263" s="225"/>
      <c r="E263" s="229"/>
      <c r="F263" s="234"/>
      <c r="G263" s="234"/>
      <c r="H263" s="235"/>
      <c r="I263" s="255"/>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row>
    <row r="264" spans="1:60" outlineLevel="1" x14ac:dyDescent="0.25">
      <c r="A264" s="253"/>
      <c r="B264" s="221"/>
      <c r="C264" s="289" t="s">
        <v>346</v>
      </c>
      <c r="D264" s="280"/>
      <c r="E264" s="282"/>
      <c r="F264" s="234"/>
      <c r="G264" s="234"/>
      <c r="H264" s="235"/>
      <c r="I264" s="255"/>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row>
    <row r="265" spans="1:60" outlineLevel="1" x14ac:dyDescent="0.25">
      <c r="A265" s="253"/>
      <c r="B265" s="221"/>
      <c r="C265" s="290" t="s">
        <v>384</v>
      </c>
      <c r="D265" s="280"/>
      <c r="E265" s="282">
        <v>146</v>
      </c>
      <c r="F265" s="234"/>
      <c r="G265" s="234"/>
      <c r="H265" s="235"/>
      <c r="I265" s="255"/>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row>
    <row r="266" spans="1:60" outlineLevel="1" x14ac:dyDescent="0.25">
      <c r="A266" s="253"/>
      <c r="B266" s="221"/>
      <c r="C266" s="289" t="s">
        <v>348</v>
      </c>
      <c r="D266" s="280"/>
      <c r="E266" s="282"/>
      <c r="F266" s="234"/>
      <c r="G266" s="234"/>
      <c r="H266" s="235"/>
      <c r="I266" s="255"/>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row>
    <row r="267" spans="1:60" outlineLevel="1" x14ac:dyDescent="0.25">
      <c r="A267" s="253"/>
      <c r="B267" s="221"/>
      <c r="C267" s="244" t="s">
        <v>385</v>
      </c>
      <c r="D267" s="225"/>
      <c r="E267" s="229">
        <v>146</v>
      </c>
      <c r="F267" s="234"/>
      <c r="G267" s="234"/>
      <c r="H267" s="235"/>
      <c r="I267" s="255"/>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row>
    <row r="268" spans="1:60" x14ac:dyDescent="0.25">
      <c r="A268" s="251" t="s">
        <v>187</v>
      </c>
      <c r="B268" s="219" t="s">
        <v>139</v>
      </c>
      <c r="C268" s="241" t="s">
        <v>140</v>
      </c>
      <c r="D268" s="222"/>
      <c r="E268" s="226"/>
      <c r="F268" s="238">
        <f>SUM(G269:G314)</f>
        <v>0</v>
      </c>
      <c r="G268" s="239"/>
      <c r="H268" s="232"/>
      <c r="I268" s="254"/>
      <c r="AE268" t="s">
        <v>188</v>
      </c>
    </row>
    <row r="269" spans="1:60" outlineLevel="1" x14ac:dyDescent="0.25">
      <c r="A269" s="253"/>
      <c r="B269" s="277" t="s">
        <v>390</v>
      </c>
      <c r="C269" s="287"/>
      <c r="D269" s="279"/>
      <c r="E269" s="281"/>
      <c r="F269" s="284"/>
      <c r="G269" s="285"/>
      <c r="H269" s="235"/>
      <c r="I269" s="255"/>
      <c r="J269" s="206"/>
      <c r="K269" s="206"/>
      <c r="L269" s="206"/>
      <c r="M269" s="206"/>
      <c r="N269" s="206"/>
      <c r="O269" s="206"/>
      <c r="P269" s="206"/>
      <c r="Q269" s="206"/>
      <c r="R269" s="206"/>
      <c r="S269" s="206"/>
      <c r="T269" s="206"/>
      <c r="U269" s="206"/>
      <c r="V269" s="206"/>
      <c r="W269" s="206"/>
      <c r="X269" s="206"/>
      <c r="Y269" s="206"/>
      <c r="Z269" s="206"/>
      <c r="AA269" s="206"/>
      <c r="AB269" s="206"/>
      <c r="AC269" s="206">
        <v>0</v>
      </c>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c r="BE269" s="206"/>
      <c r="BF269" s="206"/>
      <c r="BG269" s="206"/>
      <c r="BH269" s="206"/>
    </row>
    <row r="270" spans="1:60" outlineLevel="1" x14ac:dyDescent="0.25">
      <c r="A270" s="253"/>
      <c r="B270" s="278" t="s">
        <v>391</v>
      </c>
      <c r="C270" s="288"/>
      <c r="D270" s="291"/>
      <c r="E270" s="292"/>
      <c r="F270" s="293"/>
      <c r="G270" s="286"/>
      <c r="H270" s="235"/>
      <c r="I270" s="255"/>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t="s">
        <v>255</v>
      </c>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row>
    <row r="271" spans="1:60" outlineLevel="1" x14ac:dyDescent="0.25">
      <c r="A271" s="252">
        <v>31</v>
      </c>
      <c r="B271" s="220" t="s">
        <v>392</v>
      </c>
      <c r="C271" s="242" t="s">
        <v>393</v>
      </c>
      <c r="D271" s="223" t="s">
        <v>354</v>
      </c>
      <c r="E271" s="227">
        <v>7066.29</v>
      </c>
      <c r="F271" s="233"/>
      <c r="G271" s="234">
        <f>ROUND(E271*F271,2)</f>
        <v>0</v>
      </c>
      <c r="H271" s="235" t="s">
        <v>394</v>
      </c>
      <c r="I271" s="255" t="s">
        <v>192</v>
      </c>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t="s">
        <v>261</v>
      </c>
      <c r="AF271" s="206"/>
      <c r="AG271" s="206"/>
      <c r="AH271" s="206"/>
      <c r="AI271" s="206"/>
      <c r="AJ271" s="206"/>
      <c r="AK271" s="206"/>
      <c r="AL271" s="206"/>
      <c r="AM271" s="206">
        <v>21</v>
      </c>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row>
    <row r="272" spans="1:60" outlineLevel="1" x14ac:dyDescent="0.25">
      <c r="A272" s="253"/>
      <c r="B272" s="221"/>
      <c r="C272" s="244" t="s">
        <v>355</v>
      </c>
      <c r="D272" s="225"/>
      <c r="E272" s="229"/>
      <c r="F272" s="234"/>
      <c r="G272" s="234"/>
      <c r="H272" s="235"/>
      <c r="I272" s="255"/>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row>
    <row r="273" spans="1:60" outlineLevel="1" x14ac:dyDescent="0.25">
      <c r="A273" s="253"/>
      <c r="B273" s="221"/>
      <c r="C273" s="244" t="s">
        <v>395</v>
      </c>
      <c r="D273" s="225"/>
      <c r="E273" s="229"/>
      <c r="F273" s="234"/>
      <c r="G273" s="234"/>
      <c r="H273" s="235"/>
      <c r="I273" s="255"/>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row>
    <row r="274" spans="1:60" outlineLevel="1" x14ac:dyDescent="0.25">
      <c r="A274" s="253"/>
      <c r="B274" s="221"/>
      <c r="C274" s="244" t="s">
        <v>356</v>
      </c>
      <c r="D274" s="225"/>
      <c r="E274" s="229">
        <v>7066.29</v>
      </c>
      <c r="F274" s="234"/>
      <c r="G274" s="234"/>
      <c r="H274" s="235"/>
      <c r="I274" s="255"/>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row>
    <row r="275" spans="1:60" outlineLevel="1" x14ac:dyDescent="0.25">
      <c r="A275" s="253"/>
      <c r="B275" s="278" t="s">
        <v>396</v>
      </c>
      <c r="C275" s="288"/>
      <c r="D275" s="291"/>
      <c r="E275" s="292"/>
      <c r="F275" s="293"/>
      <c r="G275" s="286"/>
      <c r="H275" s="235"/>
      <c r="I275" s="255"/>
      <c r="J275" s="206"/>
      <c r="K275" s="206"/>
      <c r="L275" s="206"/>
      <c r="M275" s="206"/>
      <c r="N275" s="206"/>
      <c r="O275" s="206"/>
      <c r="P275" s="206"/>
      <c r="Q275" s="206"/>
      <c r="R275" s="206"/>
      <c r="S275" s="206"/>
      <c r="T275" s="206"/>
      <c r="U275" s="206"/>
      <c r="V275" s="206"/>
      <c r="W275" s="206"/>
      <c r="X275" s="206"/>
      <c r="Y275" s="206"/>
      <c r="Z275" s="206"/>
      <c r="AA275" s="206"/>
      <c r="AB275" s="206"/>
      <c r="AC275" s="206">
        <v>0</v>
      </c>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row>
    <row r="276" spans="1:60" outlineLevel="1" x14ac:dyDescent="0.25">
      <c r="A276" s="252">
        <v>32</v>
      </c>
      <c r="B276" s="220" t="s">
        <v>397</v>
      </c>
      <c r="C276" s="242" t="s">
        <v>393</v>
      </c>
      <c r="D276" s="223" t="s">
        <v>354</v>
      </c>
      <c r="E276" s="227">
        <v>7574.51</v>
      </c>
      <c r="F276" s="233"/>
      <c r="G276" s="234">
        <f>ROUND(E276*F276,2)</f>
        <v>0</v>
      </c>
      <c r="H276" s="235" t="s">
        <v>394</v>
      </c>
      <c r="I276" s="255" t="s">
        <v>192</v>
      </c>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t="s">
        <v>261</v>
      </c>
      <c r="AF276" s="206"/>
      <c r="AG276" s="206"/>
      <c r="AH276" s="206"/>
      <c r="AI276" s="206"/>
      <c r="AJ276" s="206"/>
      <c r="AK276" s="206"/>
      <c r="AL276" s="206"/>
      <c r="AM276" s="206">
        <v>21</v>
      </c>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row>
    <row r="277" spans="1:60" outlineLevel="1" x14ac:dyDescent="0.25">
      <c r="A277" s="253"/>
      <c r="B277" s="221"/>
      <c r="C277" s="244" t="s">
        <v>355</v>
      </c>
      <c r="D277" s="225"/>
      <c r="E277" s="229"/>
      <c r="F277" s="234"/>
      <c r="G277" s="234"/>
      <c r="H277" s="235"/>
      <c r="I277" s="255"/>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row>
    <row r="278" spans="1:60" outlineLevel="1" x14ac:dyDescent="0.25">
      <c r="A278" s="253"/>
      <c r="B278" s="221"/>
      <c r="C278" s="244" t="s">
        <v>398</v>
      </c>
      <c r="D278" s="225"/>
      <c r="E278" s="229"/>
      <c r="F278" s="234"/>
      <c r="G278" s="234"/>
      <c r="H278" s="235"/>
      <c r="I278" s="255"/>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row>
    <row r="279" spans="1:60" outlineLevel="1" x14ac:dyDescent="0.25">
      <c r="A279" s="253"/>
      <c r="B279" s="221"/>
      <c r="C279" s="244" t="s">
        <v>356</v>
      </c>
      <c r="D279" s="225"/>
      <c r="E279" s="229">
        <v>7066.29</v>
      </c>
      <c r="F279" s="234"/>
      <c r="G279" s="234"/>
      <c r="H279" s="235"/>
      <c r="I279" s="255"/>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row>
    <row r="280" spans="1:60" outlineLevel="1" x14ac:dyDescent="0.25">
      <c r="A280" s="253"/>
      <c r="B280" s="221"/>
      <c r="C280" s="244" t="s">
        <v>357</v>
      </c>
      <c r="D280" s="225"/>
      <c r="E280" s="229"/>
      <c r="F280" s="234"/>
      <c r="G280" s="234"/>
      <c r="H280" s="235"/>
      <c r="I280" s="255"/>
      <c r="J280" s="206"/>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row>
    <row r="281" spans="1:60" outlineLevel="1" x14ac:dyDescent="0.25">
      <c r="A281" s="253"/>
      <c r="B281" s="221"/>
      <c r="C281" s="244" t="s">
        <v>399</v>
      </c>
      <c r="D281" s="225"/>
      <c r="E281" s="229"/>
      <c r="F281" s="234"/>
      <c r="G281" s="234"/>
      <c r="H281" s="235"/>
      <c r="I281" s="255"/>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row>
    <row r="282" spans="1:60" outlineLevel="1" x14ac:dyDescent="0.25">
      <c r="A282" s="253"/>
      <c r="B282" s="221"/>
      <c r="C282" s="244" t="s">
        <v>358</v>
      </c>
      <c r="D282" s="225"/>
      <c r="E282" s="229">
        <v>254.11</v>
      </c>
      <c r="F282" s="234"/>
      <c r="G282" s="234"/>
      <c r="H282" s="235"/>
      <c r="I282" s="255"/>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row>
    <row r="283" spans="1:60" outlineLevel="1" x14ac:dyDescent="0.25">
      <c r="A283" s="253"/>
      <c r="B283" s="221"/>
      <c r="C283" s="244" t="s">
        <v>358</v>
      </c>
      <c r="D283" s="225"/>
      <c r="E283" s="229">
        <v>254.11</v>
      </c>
      <c r="F283" s="234"/>
      <c r="G283" s="234"/>
      <c r="H283" s="235"/>
      <c r="I283" s="255"/>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row>
    <row r="284" spans="1:60" outlineLevel="1" x14ac:dyDescent="0.25">
      <c r="A284" s="253"/>
      <c r="B284" s="278" t="s">
        <v>400</v>
      </c>
      <c r="C284" s="288"/>
      <c r="D284" s="291"/>
      <c r="E284" s="292"/>
      <c r="F284" s="293"/>
      <c r="G284" s="286"/>
      <c r="H284" s="235"/>
      <c r="I284" s="255"/>
      <c r="J284" s="206"/>
      <c r="K284" s="206"/>
      <c r="L284" s="206"/>
      <c r="M284" s="206"/>
      <c r="N284" s="206"/>
      <c r="O284" s="206"/>
      <c r="P284" s="206"/>
      <c r="Q284" s="206"/>
      <c r="R284" s="206"/>
      <c r="S284" s="206"/>
      <c r="T284" s="206"/>
      <c r="U284" s="206"/>
      <c r="V284" s="206"/>
      <c r="W284" s="206"/>
      <c r="X284" s="206"/>
      <c r="Y284" s="206"/>
      <c r="Z284" s="206"/>
      <c r="AA284" s="206"/>
      <c r="AB284" s="206"/>
      <c r="AC284" s="206">
        <v>0</v>
      </c>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row>
    <row r="285" spans="1:60" outlineLevel="1" x14ac:dyDescent="0.25">
      <c r="A285" s="253"/>
      <c r="B285" s="278" t="s">
        <v>401</v>
      </c>
      <c r="C285" s="288"/>
      <c r="D285" s="291"/>
      <c r="E285" s="292"/>
      <c r="F285" s="293"/>
      <c r="G285" s="286"/>
      <c r="H285" s="235"/>
      <c r="I285" s="255"/>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t="s">
        <v>255</v>
      </c>
      <c r="AF285" s="206"/>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row>
    <row r="286" spans="1:60" outlineLevel="1" x14ac:dyDescent="0.25">
      <c r="A286" s="252">
        <v>33</v>
      </c>
      <c r="B286" s="220" t="s">
        <v>402</v>
      </c>
      <c r="C286" s="242" t="s">
        <v>403</v>
      </c>
      <c r="D286" s="223" t="s">
        <v>354</v>
      </c>
      <c r="E286" s="227">
        <v>254.11</v>
      </c>
      <c r="F286" s="233"/>
      <c r="G286" s="234">
        <f>ROUND(E286*F286,2)</f>
        <v>0</v>
      </c>
      <c r="H286" s="235" t="s">
        <v>394</v>
      </c>
      <c r="I286" s="255" t="s">
        <v>192</v>
      </c>
      <c r="J286" s="206"/>
      <c r="K286" s="206"/>
      <c r="L286" s="206"/>
      <c r="M286" s="206"/>
      <c r="N286" s="206"/>
      <c r="O286" s="206"/>
      <c r="P286" s="206"/>
      <c r="Q286" s="206"/>
      <c r="R286" s="206"/>
      <c r="S286" s="206"/>
      <c r="T286" s="206"/>
      <c r="U286" s="206"/>
      <c r="V286" s="206"/>
      <c r="W286" s="206"/>
      <c r="X286" s="206"/>
      <c r="Y286" s="206"/>
      <c r="Z286" s="206"/>
      <c r="AA286" s="206"/>
      <c r="AB286" s="206"/>
      <c r="AC286" s="206"/>
      <c r="AD286" s="206"/>
      <c r="AE286" s="206" t="s">
        <v>261</v>
      </c>
      <c r="AF286" s="206"/>
      <c r="AG286" s="206"/>
      <c r="AH286" s="206"/>
      <c r="AI286" s="206"/>
      <c r="AJ286" s="206"/>
      <c r="AK286" s="206"/>
      <c r="AL286" s="206"/>
      <c r="AM286" s="206">
        <v>21</v>
      </c>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row>
    <row r="287" spans="1:60" outlineLevel="1" x14ac:dyDescent="0.25">
      <c r="A287" s="253"/>
      <c r="B287" s="221"/>
      <c r="C287" s="244" t="s">
        <v>357</v>
      </c>
      <c r="D287" s="225"/>
      <c r="E287" s="229"/>
      <c r="F287" s="234"/>
      <c r="G287" s="234"/>
      <c r="H287" s="235"/>
      <c r="I287" s="255"/>
      <c r="J287" s="206"/>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row>
    <row r="288" spans="1:60" outlineLevel="1" x14ac:dyDescent="0.25">
      <c r="A288" s="253"/>
      <c r="B288" s="221"/>
      <c r="C288" s="244" t="s">
        <v>358</v>
      </c>
      <c r="D288" s="225"/>
      <c r="E288" s="229">
        <v>254.11</v>
      </c>
      <c r="F288" s="234"/>
      <c r="G288" s="234"/>
      <c r="H288" s="235"/>
      <c r="I288" s="255"/>
      <c r="J288" s="206"/>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row>
    <row r="289" spans="1:60" outlineLevel="1" x14ac:dyDescent="0.25">
      <c r="A289" s="253"/>
      <c r="B289" s="278" t="s">
        <v>404</v>
      </c>
      <c r="C289" s="288"/>
      <c r="D289" s="291"/>
      <c r="E289" s="292"/>
      <c r="F289" s="293"/>
      <c r="G289" s="286"/>
      <c r="H289" s="235"/>
      <c r="I289" s="255"/>
      <c r="J289" s="206"/>
      <c r="K289" s="206"/>
      <c r="L289" s="206"/>
      <c r="M289" s="206"/>
      <c r="N289" s="206"/>
      <c r="O289" s="206"/>
      <c r="P289" s="206"/>
      <c r="Q289" s="206"/>
      <c r="R289" s="206"/>
      <c r="S289" s="206"/>
      <c r="T289" s="206"/>
      <c r="U289" s="206"/>
      <c r="V289" s="206"/>
      <c r="W289" s="206"/>
      <c r="X289" s="206"/>
      <c r="Y289" s="206"/>
      <c r="Z289" s="206"/>
      <c r="AA289" s="206"/>
      <c r="AB289" s="206"/>
      <c r="AC289" s="206">
        <v>0</v>
      </c>
      <c r="AD289" s="206"/>
      <c r="AE289" s="206"/>
      <c r="AF289" s="206"/>
      <c r="AG289" s="206"/>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row>
    <row r="290" spans="1:60" outlineLevel="1" x14ac:dyDescent="0.25">
      <c r="A290" s="252">
        <v>34</v>
      </c>
      <c r="B290" s="220" t="s">
        <v>405</v>
      </c>
      <c r="C290" s="242" t="s">
        <v>406</v>
      </c>
      <c r="D290" s="223" t="s">
        <v>354</v>
      </c>
      <c r="E290" s="227">
        <v>254.11</v>
      </c>
      <c r="F290" s="233"/>
      <c r="G290" s="234">
        <f>ROUND(E290*F290,2)</f>
        <v>0</v>
      </c>
      <c r="H290" s="235" t="s">
        <v>394</v>
      </c>
      <c r="I290" s="255" t="s">
        <v>192</v>
      </c>
      <c r="J290" s="206"/>
      <c r="K290" s="206"/>
      <c r="L290" s="206"/>
      <c r="M290" s="206"/>
      <c r="N290" s="206"/>
      <c r="O290" s="206"/>
      <c r="P290" s="206"/>
      <c r="Q290" s="206"/>
      <c r="R290" s="206"/>
      <c r="S290" s="206"/>
      <c r="T290" s="206"/>
      <c r="U290" s="206"/>
      <c r="V290" s="206"/>
      <c r="W290" s="206"/>
      <c r="X290" s="206"/>
      <c r="Y290" s="206"/>
      <c r="Z290" s="206"/>
      <c r="AA290" s="206"/>
      <c r="AB290" s="206"/>
      <c r="AC290" s="206"/>
      <c r="AD290" s="206"/>
      <c r="AE290" s="206" t="s">
        <v>261</v>
      </c>
      <c r="AF290" s="206"/>
      <c r="AG290" s="206"/>
      <c r="AH290" s="206"/>
      <c r="AI290" s="206"/>
      <c r="AJ290" s="206"/>
      <c r="AK290" s="206"/>
      <c r="AL290" s="206"/>
      <c r="AM290" s="206">
        <v>21</v>
      </c>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row>
    <row r="291" spans="1:60" outlineLevel="1" x14ac:dyDescent="0.25">
      <c r="A291" s="253"/>
      <c r="B291" s="221"/>
      <c r="C291" s="244" t="s">
        <v>357</v>
      </c>
      <c r="D291" s="225"/>
      <c r="E291" s="229"/>
      <c r="F291" s="234"/>
      <c r="G291" s="234"/>
      <c r="H291" s="235"/>
      <c r="I291" s="255"/>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06"/>
      <c r="BC291" s="206"/>
      <c r="BD291" s="206"/>
      <c r="BE291" s="206"/>
      <c r="BF291" s="206"/>
      <c r="BG291" s="206"/>
      <c r="BH291" s="206"/>
    </row>
    <row r="292" spans="1:60" outlineLevel="1" x14ac:dyDescent="0.25">
      <c r="A292" s="253"/>
      <c r="B292" s="221"/>
      <c r="C292" s="244" t="s">
        <v>358</v>
      </c>
      <c r="D292" s="225"/>
      <c r="E292" s="229">
        <v>254.11</v>
      </c>
      <c r="F292" s="234"/>
      <c r="G292" s="234"/>
      <c r="H292" s="235"/>
      <c r="I292" s="255"/>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row>
    <row r="293" spans="1:60" outlineLevel="1" x14ac:dyDescent="0.25">
      <c r="A293" s="253"/>
      <c r="B293" s="278" t="s">
        <v>407</v>
      </c>
      <c r="C293" s="288"/>
      <c r="D293" s="291"/>
      <c r="E293" s="292"/>
      <c r="F293" s="293"/>
      <c r="G293" s="286"/>
      <c r="H293" s="235"/>
      <c r="I293" s="255"/>
      <c r="J293" s="206"/>
      <c r="K293" s="206"/>
      <c r="L293" s="206"/>
      <c r="M293" s="206"/>
      <c r="N293" s="206"/>
      <c r="O293" s="206"/>
      <c r="P293" s="206"/>
      <c r="Q293" s="206"/>
      <c r="R293" s="206"/>
      <c r="S293" s="206"/>
      <c r="T293" s="206"/>
      <c r="U293" s="206"/>
      <c r="V293" s="206"/>
      <c r="W293" s="206"/>
      <c r="X293" s="206"/>
      <c r="Y293" s="206"/>
      <c r="Z293" s="206"/>
      <c r="AA293" s="206"/>
      <c r="AB293" s="206"/>
      <c r="AC293" s="206">
        <v>0</v>
      </c>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row>
    <row r="294" spans="1:60" outlineLevel="1" x14ac:dyDescent="0.25">
      <c r="A294" s="252">
        <v>35</v>
      </c>
      <c r="B294" s="220" t="s">
        <v>408</v>
      </c>
      <c r="C294" s="242" t="s">
        <v>409</v>
      </c>
      <c r="D294" s="223" t="s">
        <v>354</v>
      </c>
      <c r="E294" s="227">
        <v>254.11</v>
      </c>
      <c r="F294" s="233"/>
      <c r="G294" s="234">
        <f>ROUND(E294*F294,2)</f>
        <v>0</v>
      </c>
      <c r="H294" s="235" t="s">
        <v>394</v>
      </c>
      <c r="I294" s="255" t="s">
        <v>192</v>
      </c>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t="s">
        <v>261</v>
      </c>
      <c r="AF294" s="206"/>
      <c r="AG294" s="206"/>
      <c r="AH294" s="206"/>
      <c r="AI294" s="206"/>
      <c r="AJ294" s="206"/>
      <c r="AK294" s="206"/>
      <c r="AL294" s="206"/>
      <c r="AM294" s="206">
        <v>21</v>
      </c>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row>
    <row r="295" spans="1:60" outlineLevel="1" x14ac:dyDescent="0.25">
      <c r="A295" s="253"/>
      <c r="B295" s="221"/>
      <c r="C295" s="244" t="s">
        <v>357</v>
      </c>
      <c r="D295" s="225"/>
      <c r="E295" s="229"/>
      <c r="F295" s="234"/>
      <c r="G295" s="234"/>
      <c r="H295" s="235"/>
      <c r="I295" s="255"/>
      <c r="J295" s="206"/>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row>
    <row r="296" spans="1:60" outlineLevel="1" x14ac:dyDescent="0.25">
      <c r="A296" s="253"/>
      <c r="B296" s="221"/>
      <c r="C296" s="244" t="s">
        <v>358</v>
      </c>
      <c r="D296" s="225"/>
      <c r="E296" s="229">
        <v>254.11</v>
      </c>
      <c r="F296" s="234"/>
      <c r="G296" s="234"/>
      <c r="H296" s="235"/>
      <c r="I296" s="255"/>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row>
    <row r="297" spans="1:60" outlineLevel="1" x14ac:dyDescent="0.25">
      <c r="A297" s="253"/>
      <c r="B297" s="278" t="s">
        <v>410</v>
      </c>
      <c r="C297" s="288"/>
      <c r="D297" s="291"/>
      <c r="E297" s="292"/>
      <c r="F297" s="293"/>
      <c r="G297" s="286"/>
      <c r="H297" s="235"/>
      <c r="I297" s="255"/>
      <c r="J297" s="206"/>
      <c r="K297" s="206"/>
      <c r="L297" s="206"/>
      <c r="M297" s="206"/>
      <c r="N297" s="206"/>
      <c r="O297" s="206"/>
      <c r="P297" s="206"/>
      <c r="Q297" s="206"/>
      <c r="R297" s="206"/>
      <c r="S297" s="206"/>
      <c r="T297" s="206"/>
      <c r="U297" s="206"/>
      <c r="V297" s="206"/>
      <c r="W297" s="206"/>
      <c r="X297" s="206"/>
      <c r="Y297" s="206"/>
      <c r="Z297" s="206"/>
      <c r="AA297" s="206"/>
      <c r="AB297" s="206"/>
      <c r="AC297" s="206">
        <v>0</v>
      </c>
      <c r="AD297" s="206"/>
      <c r="AE297" s="206"/>
      <c r="AF297" s="206"/>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row>
    <row r="298" spans="1:60" outlineLevel="1" x14ac:dyDescent="0.25">
      <c r="A298" s="252">
        <v>36</v>
      </c>
      <c r="B298" s="220" t="s">
        <v>411</v>
      </c>
      <c r="C298" s="242" t="s">
        <v>412</v>
      </c>
      <c r="D298" s="223" t="s">
        <v>354</v>
      </c>
      <c r="E298" s="227">
        <v>254.11</v>
      </c>
      <c r="F298" s="233"/>
      <c r="G298" s="234">
        <f>ROUND(E298*F298,2)</f>
        <v>0</v>
      </c>
      <c r="H298" s="235" t="s">
        <v>394</v>
      </c>
      <c r="I298" s="255" t="s">
        <v>192</v>
      </c>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t="s">
        <v>261</v>
      </c>
      <c r="AF298" s="206"/>
      <c r="AG298" s="206"/>
      <c r="AH298" s="206"/>
      <c r="AI298" s="206"/>
      <c r="AJ298" s="206"/>
      <c r="AK298" s="206"/>
      <c r="AL298" s="206"/>
      <c r="AM298" s="206">
        <v>21</v>
      </c>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row>
    <row r="299" spans="1:60" outlineLevel="1" x14ac:dyDescent="0.25">
      <c r="A299" s="253"/>
      <c r="B299" s="221"/>
      <c r="C299" s="244" t="s">
        <v>357</v>
      </c>
      <c r="D299" s="225"/>
      <c r="E299" s="229"/>
      <c r="F299" s="234"/>
      <c r="G299" s="234"/>
      <c r="H299" s="235"/>
      <c r="I299" s="255"/>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row>
    <row r="300" spans="1:60" outlineLevel="1" x14ac:dyDescent="0.25">
      <c r="A300" s="253"/>
      <c r="B300" s="221"/>
      <c r="C300" s="244" t="s">
        <v>358</v>
      </c>
      <c r="D300" s="225"/>
      <c r="E300" s="229">
        <v>254.11</v>
      </c>
      <c r="F300" s="234"/>
      <c r="G300" s="234"/>
      <c r="H300" s="235"/>
      <c r="I300" s="255"/>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row>
    <row r="301" spans="1:60" outlineLevel="1" x14ac:dyDescent="0.25">
      <c r="A301" s="253"/>
      <c r="B301" s="278" t="s">
        <v>413</v>
      </c>
      <c r="C301" s="288"/>
      <c r="D301" s="291"/>
      <c r="E301" s="292"/>
      <c r="F301" s="293"/>
      <c r="G301" s="286"/>
      <c r="H301" s="235"/>
      <c r="I301" s="255"/>
      <c r="J301" s="206"/>
      <c r="K301" s="206"/>
      <c r="L301" s="206"/>
      <c r="M301" s="206"/>
      <c r="N301" s="206"/>
      <c r="O301" s="206"/>
      <c r="P301" s="206"/>
      <c r="Q301" s="206"/>
      <c r="R301" s="206"/>
      <c r="S301" s="206"/>
      <c r="T301" s="206"/>
      <c r="U301" s="206"/>
      <c r="V301" s="206"/>
      <c r="W301" s="206"/>
      <c r="X301" s="206"/>
      <c r="Y301" s="206"/>
      <c r="Z301" s="206"/>
      <c r="AA301" s="206"/>
      <c r="AB301" s="206"/>
      <c r="AC301" s="206">
        <v>0</v>
      </c>
      <c r="AD301" s="206"/>
      <c r="AE301" s="206"/>
      <c r="AF301" s="206"/>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row>
    <row r="302" spans="1:60" outlineLevel="1" x14ac:dyDescent="0.25">
      <c r="A302" s="253"/>
      <c r="B302" s="278" t="s">
        <v>414</v>
      </c>
      <c r="C302" s="288"/>
      <c r="D302" s="291"/>
      <c r="E302" s="292"/>
      <c r="F302" s="293"/>
      <c r="G302" s="286"/>
      <c r="H302" s="235"/>
      <c r="I302" s="255"/>
      <c r="J302" s="206"/>
      <c r="K302" s="206"/>
      <c r="L302" s="206"/>
      <c r="M302" s="206"/>
      <c r="N302" s="206"/>
      <c r="O302" s="206"/>
      <c r="P302" s="206"/>
      <c r="Q302" s="206"/>
      <c r="R302" s="206"/>
      <c r="S302" s="206"/>
      <c r="T302" s="206"/>
      <c r="U302" s="206"/>
      <c r="V302" s="206"/>
      <c r="W302" s="206"/>
      <c r="X302" s="206"/>
      <c r="Y302" s="206"/>
      <c r="Z302" s="206"/>
      <c r="AA302" s="206"/>
      <c r="AB302" s="206"/>
      <c r="AC302" s="206"/>
      <c r="AD302" s="206"/>
      <c r="AE302" s="206" t="s">
        <v>255</v>
      </c>
      <c r="AF302" s="206"/>
      <c r="AG302" s="206"/>
      <c r="AH302" s="206"/>
      <c r="AI302" s="206"/>
      <c r="AJ302" s="206"/>
      <c r="AK302" s="206"/>
      <c r="AL302" s="206"/>
      <c r="AM302" s="206"/>
      <c r="AN302" s="206"/>
      <c r="AO302" s="206"/>
      <c r="AP302" s="206"/>
      <c r="AQ302" s="206"/>
      <c r="AR302" s="206"/>
      <c r="AS302" s="206"/>
      <c r="AT302" s="206"/>
      <c r="AU302" s="206"/>
      <c r="AV302" s="206"/>
      <c r="AW302" s="206"/>
      <c r="AX302" s="206"/>
      <c r="AY302" s="206"/>
      <c r="AZ302" s="211" t="str">
        <f>B302</f>
        <v>s provedením lože z kameniva drceného, s vyplněním spár, s dvojitým hutněním a se smetením přebytečného materiálu na krajnici. S dodáním hmot pro lože a výplň spár.</v>
      </c>
      <c r="BA302" s="206"/>
      <c r="BB302" s="206"/>
      <c r="BC302" s="206"/>
      <c r="BD302" s="206"/>
      <c r="BE302" s="206"/>
      <c r="BF302" s="206"/>
      <c r="BG302" s="206"/>
      <c r="BH302" s="206"/>
    </row>
    <row r="303" spans="1:60" outlineLevel="1" x14ac:dyDescent="0.25">
      <c r="A303" s="252">
        <v>37</v>
      </c>
      <c r="B303" s="220" t="s">
        <v>415</v>
      </c>
      <c r="C303" s="242" t="s">
        <v>416</v>
      </c>
      <c r="D303" s="223" t="s">
        <v>354</v>
      </c>
      <c r="E303" s="227">
        <v>7066.29</v>
      </c>
      <c r="F303" s="233"/>
      <c r="G303" s="234">
        <f>ROUND(E303*F303,2)</f>
        <v>0</v>
      </c>
      <c r="H303" s="235" t="s">
        <v>394</v>
      </c>
      <c r="I303" s="255" t="s">
        <v>192</v>
      </c>
      <c r="J303" s="206"/>
      <c r="K303" s="206"/>
      <c r="L303" s="206"/>
      <c r="M303" s="206"/>
      <c r="N303" s="206"/>
      <c r="O303" s="206"/>
      <c r="P303" s="206"/>
      <c r="Q303" s="206"/>
      <c r="R303" s="206"/>
      <c r="S303" s="206"/>
      <c r="T303" s="206"/>
      <c r="U303" s="206"/>
      <c r="V303" s="206"/>
      <c r="W303" s="206"/>
      <c r="X303" s="206"/>
      <c r="Y303" s="206"/>
      <c r="Z303" s="206"/>
      <c r="AA303" s="206"/>
      <c r="AB303" s="206"/>
      <c r="AC303" s="206"/>
      <c r="AD303" s="206"/>
      <c r="AE303" s="206" t="s">
        <v>261</v>
      </c>
      <c r="AF303" s="206"/>
      <c r="AG303" s="206"/>
      <c r="AH303" s="206"/>
      <c r="AI303" s="206"/>
      <c r="AJ303" s="206"/>
      <c r="AK303" s="206"/>
      <c r="AL303" s="206"/>
      <c r="AM303" s="206">
        <v>21</v>
      </c>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row>
    <row r="304" spans="1:60" outlineLevel="1" x14ac:dyDescent="0.25">
      <c r="A304" s="253"/>
      <c r="B304" s="221"/>
      <c r="C304" s="244" t="s">
        <v>355</v>
      </c>
      <c r="D304" s="225"/>
      <c r="E304" s="229"/>
      <c r="F304" s="234"/>
      <c r="G304" s="234"/>
      <c r="H304" s="235"/>
      <c r="I304" s="255"/>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row>
    <row r="305" spans="1:60" outlineLevel="1" x14ac:dyDescent="0.25">
      <c r="A305" s="253"/>
      <c r="B305" s="221"/>
      <c r="C305" s="244" t="s">
        <v>417</v>
      </c>
      <c r="D305" s="225"/>
      <c r="E305" s="229"/>
      <c r="F305" s="234"/>
      <c r="G305" s="234"/>
      <c r="H305" s="235"/>
      <c r="I305" s="255"/>
      <c r="J305" s="206"/>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row>
    <row r="306" spans="1:60" outlineLevel="1" x14ac:dyDescent="0.25">
      <c r="A306" s="253"/>
      <c r="B306" s="221"/>
      <c r="C306" s="244" t="s">
        <v>356</v>
      </c>
      <c r="D306" s="225"/>
      <c r="E306" s="229">
        <v>7066.29</v>
      </c>
      <c r="F306" s="234"/>
      <c r="G306" s="234"/>
      <c r="H306" s="235"/>
      <c r="I306" s="255"/>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row>
    <row r="307" spans="1:60" outlineLevel="1" x14ac:dyDescent="0.25">
      <c r="A307" s="252">
        <v>38</v>
      </c>
      <c r="B307" s="220" t="s">
        <v>418</v>
      </c>
      <c r="C307" s="242" t="s">
        <v>419</v>
      </c>
      <c r="D307" s="223" t="s">
        <v>354</v>
      </c>
      <c r="E307" s="227">
        <v>7419.6045000000004</v>
      </c>
      <c r="F307" s="233"/>
      <c r="G307" s="234">
        <f>ROUND(E307*F307,2)</f>
        <v>0</v>
      </c>
      <c r="H307" s="235"/>
      <c r="I307" s="255" t="s">
        <v>209</v>
      </c>
      <c r="J307" s="206"/>
      <c r="K307" s="206"/>
      <c r="L307" s="206"/>
      <c r="M307" s="206"/>
      <c r="N307" s="206"/>
      <c r="O307" s="206"/>
      <c r="P307" s="206"/>
      <c r="Q307" s="206"/>
      <c r="R307" s="206"/>
      <c r="S307" s="206"/>
      <c r="T307" s="206"/>
      <c r="U307" s="206"/>
      <c r="V307" s="206"/>
      <c r="W307" s="206"/>
      <c r="X307" s="206"/>
      <c r="Y307" s="206"/>
      <c r="Z307" s="206"/>
      <c r="AA307" s="206"/>
      <c r="AB307" s="206"/>
      <c r="AC307" s="206"/>
      <c r="AD307" s="206"/>
      <c r="AE307" s="206" t="s">
        <v>193</v>
      </c>
      <c r="AF307" s="206"/>
      <c r="AG307" s="206"/>
      <c r="AH307" s="206"/>
      <c r="AI307" s="206"/>
      <c r="AJ307" s="206"/>
      <c r="AK307" s="206"/>
      <c r="AL307" s="206"/>
      <c r="AM307" s="206">
        <v>21</v>
      </c>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row>
    <row r="308" spans="1:60" outlineLevel="1" x14ac:dyDescent="0.25">
      <c r="A308" s="253"/>
      <c r="B308" s="221"/>
      <c r="C308" s="244" t="s">
        <v>355</v>
      </c>
      <c r="D308" s="225"/>
      <c r="E308" s="229"/>
      <c r="F308" s="234"/>
      <c r="G308" s="234"/>
      <c r="H308" s="235"/>
      <c r="I308" s="255"/>
      <c r="J308" s="206"/>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row>
    <row r="309" spans="1:60" outlineLevel="1" x14ac:dyDescent="0.25">
      <c r="A309" s="253"/>
      <c r="B309" s="221"/>
      <c r="C309" s="244" t="s">
        <v>417</v>
      </c>
      <c r="D309" s="225"/>
      <c r="E309" s="229"/>
      <c r="F309" s="234"/>
      <c r="G309" s="234"/>
      <c r="H309" s="235"/>
      <c r="I309" s="255"/>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row>
    <row r="310" spans="1:60" outlineLevel="1" x14ac:dyDescent="0.25">
      <c r="A310" s="253"/>
      <c r="B310" s="221"/>
      <c r="C310" s="244" t="s">
        <v>420</v>
      </c>
      <c r="D310" s="225"/>
      <c r="E310" s="229">
        <v>7419.6</v>
      </c>
      <c r="F310" s="234"/>
      <c r="G310" s="234"/>
      <c r="H310" s="235"/>
      <c r="I310" s="255"/>
      <c r="J310" s="206"/>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row>
    <row r="311" spans="1:60" outlineLevel="1" x14ac:dyDescent="0.25">
      <c r="A311" s="252">
        <v>39</v>
      </c>
      <c r="B311" s="220" t="s">
        <v>421</v>
      </c>
      <c r="C311" s="242" t="s">
        <v>422</v>
      </c>
      <c r="D311" s="223" t="s">
        <v>354</v>
      </c>
      <c r="E311" s="227">
        <v>7066.29</v>
      </c>
      <c r="F311" s="233"/>
      <c r="G311" s="234">
        <f>ROUND(E311*F311,2)</f>
        <v>0</v>
      </c>
      <c r="H311" s="235"/>
      <c r="I311" s="255" t="s">
        <v>209</v>
      </c>
      <c r="J311" s="206"/>
      <c r="K311" s="206"/>
      <c r="L311" s="206"/>
      <c r="M311" s="206"/>
      <c r="N311" s="206"/>
      <c r="O311" s="206"/>
      <c r="P311" s="206"/>
      <c r="Q311" s="206"/>
      <c r="R311" s="206"/>
      <c r="S311" s="206"/>
      <c r="T311" s="206"/>
      <c r="U311" s="206"/>
      <c r="V311" s="206"/>
      <c r="W311" s="206"/>
      <c r="X311" s="206"/>
      <c r="Y311" s="206"/>
      <c r="Z311" s="206"/>
      <c r="AA311" s="206"/>
      <c r="AB311" s="206"/>
      <c r="AC311" s="206"/>
      <c r="AD311" s="206"/>
      <c r="AE311" s="206" t="s">
        <v>193</v>
      </c>
      <c r="AF311" s="206"/>
      <c r="AG311" s="206"/>
      <c r="AH311" s="206"/>
      <c r="AI311" s="206"/>
      <c r="AJ311" s="206"/>
      <c r="AK311" s="206"/>
      <c r="AL311" s="206"/>
      <c r="AM311" s="206">
        <v>21</v>
      </c>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row>
    <row r="312" spans="1:60" outlineLevel="1" x14ac:dyDescent="0.25">
      <c r="A312" s="253"/>
      <c r="B312" s="221"/>
      <c r="C312" s="244" t="s">
        <v>355</v>
      </c>
      <c r="D312" s="225"/>
      <c r="E312" s="229"/>
      <c r="F312" s="234"/>
      <c r="G312" s="234"/>
      <c r="H312" s="235"/>
      <c r="I312" s="255"/>
      <c r="J312" s="206"/>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row>
    <row r="313" spans="1:60" outlineLevel="1" x14ac:dyDescent="0.25">
      <c r="A313" s="253"/>
      <c r="B313" s="221"/>
      <c r="C313" s="244" t="s">
        <v>417</v>
      </c>
      <c r="D313" s="225"/>
      <c r="E313" s="229"/>
      <c r="F313" s="234"/>
      <c r="G313" s="234"/>
      <c r="H313" s="235"/>
      <c r="I313" s="255"/>
      <c r="J313" s="206"/>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row>
    <row r="314" spans="1:60" outlineLevel="1" x14ac:dyDescent="0.25">
      <c r="A314" s="253"/>
      <c r="B314" s="221"/>
      <c r="C314" s="244" t="s">
        <v>356</v>
      </c>
      <c r="D314" s="225"/>
      <c r="E314" s="229">
        <v>7066.29</v>
      </c>
      <c r="F314" s="234"/>
      <c r="G314" s="234"/>
      <c r="H314" s="235"/>
      <c r="I314" s="255"/>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row>
    <row r="315" spans="1:60" x14ac:dyDescent="0.25">
      <c r="A315" s="251" t="s">
        <v>187</v>
      </c>
      <c r="B315" s="219" t="s">
        <v>141</v>
      </c>
      <c r="C315" s="241" t="s">
        <v>142</v>
      </c>
      <c r="D315" s="222"/>
      <c r="E315" s="226"/>
      <c r="F315" s="238">
        <f>SUM(G316:G321)</f>
        <v>0</v>
      </c>
      <c r="G315" s="239"/>
      <c r="H315" s="232"/>
      <c r="I315" s="254"/>
      <c r="AE315" t="s">
        <v>188</v>
      </c>
    </row>
    <row r="316" spans="1:60" outlineLevel="1" x14ac:dyDescent="0.25">
      <c r="A316" s="253"/>
      <c r="B316" s="277" t="s">
        <v>423</v>
      </c>
      <c r="C316" s="287"/>
      <c r="D316" s="279"/>
      <c r="E316" s="281"/>
      <c r="F316" s="284"/>
      <c r="G316" s="285"/>
      <c r="H316" s="235"/>
      <c r="I316" s="255"/>
      <c r="J316" s="206"/>
      <c r="K316" s="206"/>
      <c r="L316" s="206"/>
      <c r="M316" s="206"/>
      <c r="N316" s="206"/>
      <c r="O316" s="206"/>
      <c r="P316" s="206"/>
      <c r="Q316" s="206"/>
      <c r="R316" s="206"/>
      <c r="S316" s="206"/>
      <c r="T316" s="206"/>
      <c r="U316" s="206"/>
      <c r="V316" s="206"/>
      <c r="W316" s="206"/>
      <c r="X316" s="206"/>
      <c r="Y316" s="206"/>
      <c r="Z316" s="206"/>
      <c r="AA316" s="206"/>
      <c r="AB316" s="206"/>
      <c r="AC316" s="206">
        <v>0</v>
      </c>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row>
    <row r="317" spans="1:60" outlineLevel="1" x14ac:dyDescent="0.25">
      <c r="A317" s="253"/>
      <c r="B317" s="278" t="s">
        <v>424</v>
      </c>
      <c r="C317" s="288"/>
      <c r="D317" s="291"/>
      <c r="E317" s="292"/>
      <c r="F317" s="293"/>
      <c r="G317" s="286"/>
      <c r="H317" s="235"/>
      <c r="I317" s="255"/>
      <c r="J317" s="206"/>
      <c r="K317" s="206"/>
      <c r="L317" s="206"/>
      <c r="M317" s="206"/>
      <c r="N317" s="206"/>
      <c r="O317" s="206"/>
      <c r="P317" s="206"/>
      <c r="Q317" s="206"/>
      <c r="R317" s="206"/>
      <c r="S317" s="206"/>
      <c r="T317" s="206"/>
      <c r="U317" s="206"/>
      <c r="V317" s="206"/>
      <c r="W317" s="206"/>
      <c r="X317" s="206"/>
      <c r="Y317" s="206"/>
      <c r="Z317" s="206"/>
      <c r="AA317" s="206"/>
      <c r="AB317" s="206"/>
      <c r="AC317" s="206"/>
      <c r="AD317" s="206"/>
      <c r="AE317" s="206" t="s">
        <v>255</v>
      </c>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row>
    <row r="318" spans="1:60" outlineLevel="1" x14ac:dyDescent="0.25">
      <c r="A318" s="253"/>
      <c r="B318" s="278" t="s">
        <v>425</v>
      </c>
      <c r="C318" s="288"/>
      <c r="D318" s="291"/>
      <c r="E318" s="292"/>
      <c r="F318" s="293"/>
      <c r="G318" s="286"/>
      <c r="H318" s="235"/>
      <c r="I318" s="255"/>
      <c r="J318" s="206"/>
      <c r="K318" s="206"/>
      <c r="L318" s="206"/>
      <c r="M318" s="206"/>
      <c r="N318" s="206"/>
      <c r="O318" s="206"/>
      <c r="P318" s="206"/>
      <c r="Q318" s="206"/>
      <c r="R318" s="206"/>
      <c r="S318" s="206"/>
      <c r="T318" s="206"/>
      <c r="U318" s="206"/>
      <c r="V318" s="206"/>
      <c r="W318" s="206"/>
      <c r="X318" s="206"/>
      <c r="Y318" s="206"/>
      <c r="Z318" s="206"/>
      <c r="AA318" s="206"/>
      <c r="AB318" s="206"/>
      <c r="AC318" s="206">
        <v>1</v>
      </c>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row>
    <row r="319" spans="1:60" outlineLevel="1" x14ac:dyDescent="0.25">
      <c r="A319" s="252">
        <v>40</v>
      </c>
      <c r="B319" s="220" t="s">
        <v>426</v>
      </c>
      <c r="C319" s="242" t="s">
        <v>427</v>
      </c>
      <c r="D319" s="223" t="s">
        <v>251</v>
      </c>
      <c r="E319" s="227">
        <v>45.552</v>
      </c>
      <c r="F319" s="233"/>
      <c r="G319" s="234">
        <f>ROUND(E319*F319,2)</f>
        <v>0</v>
      </c>
      <c r="H319" s="235" t="s">
        <v>428</v>
      </c>
      <c r="I319" s="255" t="s">
        <v>192</v>
      </c>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206" t="s">
        <v>261</v>
      </c>
      <c r="AF319" s="206"/>
      <c r="AG319" s="206"/>
      <c r="AH319" s="206"/>
      <c r="AI319" s="206"/>
      <c r="AJ319" s="206"/>
      <c r="AK319" s="206"/>
      <c r="AL319" s="206"/>
      <c r="AM319" s="206">
        <v>21</v>
      </c>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row>
    <row r="320" spans="1:60" outlineLevel="1" x14ac:dyDescent="0.25">
      <c r="A320" s="253"/>
      <c r="B320" s="221"/>
      <c r="C320" s="244" t="s">
        <v>429</v>
      </c>
      <c r="D320" s="225"/>
      <c r="E320" s="229"/>
      <c r="F320" s="234"/>
      <c r="G320" s="234"/>
      <c r="H320" s="235"/>
      <c r="I320" s="255"/>
      <c r="J320" s="206"/>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row>
    <row r="321" spans="1:60" outlineLevel="1" x14ac:dyDescent="0.25">
      <c r="A321" s="253"/>
      <c r="B321" s="221"/>
      <c r="C321" s="244" t="s">
        <v>430</v>
      </c>
      <c r="D321" s="225"/>
      <c r="E321" s="229">
        <v>45.55</v>
      </c>
      <c r="F321" s="234"/>
      <c r="G321" s="234"/>
      <c r="H321" s="235"/>
      <c r="I321" s="255"/>
      <c r="J321" s="206"/>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row>
    <row r="322" spans="1:60" x14ac:dyDescent="0.25">
      <c r="A322" s="251" t="s">
        <v>187</v>
      </c>
      <c r="B322" s="219" t="s">
        <v>149</v>
      </c>
      <c r="C322" s="241" t="s">
        <v>150</v>
      </c>
      <c r="D322" s="222"/>
      <c r="E322" s="226"/>
      <c r="F322" s="238">
        <f>SUM(G323:G335)</f>
        <v>0</v>
      </c>
      <c r="G322" s="239"/>
      <c r="H322" s="232"/>
      <c r="I322" s="254"/>
      <c r="AE322" t="s">
        <v>188</v>
      </c>
    </row>
    <row r="323" spans="1:60" outlineLevel="1" x14ac:dyDescent="0.25">
      <c r="A323" s="252">
        <v>41</v>
      </c>
      <c r="B323" s="220" t="s">
        <v>431</v>
      </c>
      <c r="C323" s="242" t="s">
        <v>432</v>
      </c>
      <c r="D323" s="223" t="s">
        <v>251</v>
      </c>
      <c r="E323" s="227">
        <v>337.5</v>
      </c>
      <c r="F323" s="233"/>
      <c r="G323" s="234">
        <f>ROUND(E323*F323,2)</f>
        <v>0</v>
      </c>
      <c r="H323" s="235"/>
      <c r="I323" s="255" t="s">
        <v>209</v>
      </c>
      <c r="J323" s="206"/>
      <c r="K323" s="206"/>
      <c r="L323" s="206"/>
      <c r="M323" s="206"/>
      <c r="N323" s="206"/>
      <c r="O323" s="206"/>
      <c r="P323" s="206"/>
      <c r="Q323" s="206"/>
      <c r="R323" s="206"/>
      <c r="S323" s="206"/>
      <c r="T323" s="206"/>
      <c r="U323" s="206"/>
      <c r="V323" s="206"/>
      <c r="W323" s="206"/>
      <c r="X323" s="206"/>
      <c r="Y323" s="206"/>
      <c r="Z323" s="206"/>
      <c r="AA323" s="206"/>
      <c r="AB323" s="206"/>
      <c r="AC323" s="206"/>
      <c r="AD323" s="206"/>
      <c r="AE323" s="206" t="s">
        <v>193</v>
      </c>
      <c r="AF323" s="206"/>
      <c r="AG323" s="206"/>
      <c r="AH323" s="206"/>
      <c r="AI323" s="206"/>
      <c r="AJ323" s="206"/>
      <c r="AK323" s="206"/>
      <c r="AL323" s="206"/>
      <c r="AM323" s="206">
        <v>21</v>
      </c>
      <c r="AN323" s="206"/>
      <c r="AO323" s="206"/>
      <c r="AP323" s="206"/>
      <c r="AQ323" s="206"/>
      <c r="AR323" s="206"/>
      <c r="AS323" s="206"/>
      <c r="AT323" s="206"/>
      <c r="AU323" s="206"/>
      <c r="AV323" s="206"/>
      <c r="AW323" s="206"/>
      <c r="AX323" s="206"/>
      <c r="AY323" s="206"/>
      <c r="AZ323" s="206"/>
      <c r="BA323" s="206"/>
      <c r="BB323" s="206"/>
      <c r="BC323" s="206"/>
      <c r="BD323" s="206"/>
      <c r="BE323" s="206"/>
      <c r="BF323" s="206"/>
      <c r="BG323" s="206"/>
      <c r="BH323" s="206"/>
    </row>
    <row r="324" spans="1:60" outlineLevel="1" x14ac:dyDescent="0.25">
      <c r="A324" s="253"/>
      <c r="B324" s="221"/>
      <c r="C324" s="244" t="s">
        <v>433</v>
      </c>
      <c r="D324" s="225"/>
      <c r="E324" s="229"/>
      <c r="F324" s="234"/>
      <c r="G324" s="234"/>
      <c r="H324" s="235"/>
      <c r="I324" s="255"/>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c r="AI324" s="206"/>
      <c r="AJ324" s="206"/>
      <c r="AK324" s="206"/>
      <c r="AL324" s="206"/>
      <c r="AM324" s="206"/>
      <c r="AN324" s="206"/>
      <c r="AO324" s="206"/>
      <c r="AP324" s="206"/>
      <c r="AQ324" s="206"/>
      <c r="AR324" s="206"/>
      <c r="AS324" s="206"/>
      <c r="AT324" s="206"/>
      <c r="AU324" s="206"/>
      <c r="AV324" s="206"/>
      <c r="AW324" s="206"/>
      <c r="AX324" s="206"/>
      <c r="AY324" s="206"/>
      <c r="AZ324" s="206"/>
      <c r="BA324" s="206"/>
      <c r="BB324" s="206"/>
      <c r="BC324" s="206"/>
      <c r="BD324" s="206"/>
      <c r="BE324" s="206"/>
      <c r="BF324" s="206"/>
      <c r="BG324" s="206"/>
      <c r="BH324" s="206"/>
    </row>
    <row r="325" spans="1:60" outlineLevel="1" x14ac:dyDescent="0.25">
      <c r="A325" s="253"/>
      <c r="B325" s="221"/>
      <c r="C325" s="244" t="s">
        <v>434</v>
      </c>
      <c r="D325" s="225"/>
      <c r="E325" s="229"/>
      <c r="F325" s="234"/>
      <c r="G325" s="234"/>
      <c r="H325" s="235"/>
      <c r="I325" s="255"/>
      <c r="J325" s="206"/>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c r="AI325" s="206"/>
      <c r="AJ325" s="206"/>
      <c r="AK325" s="206"/>
      <c r="AL325" s="206"/>
      <c r="AM325" s="206"/>
      <c r="AN325" s="206"/>
      <c r="AO325" s="206"/>
      <c r="AP325" s="206"/>
      <c r="AQ325" s="206"/>
      <c r="AR325" s="206"/>
      <c r="AS325" s="206"/>
      <c r="AT325" s="206"/>
      <c r="AU325" s="206"/>
      <c r="AV325" s="206"/>
      <c r="AW325" s="206"/>
      <c r="AX325" s="206"/>
      <c r="AY325" s="206"/>
      <c r="AZ325" s="206"/>
      <c r="BA325" s="206"/>
      <c r="BB325" s="206"/>
      <c r="BC325" s="206"/>
      <c r="BD325" s="206"/>
      <c r="BE325" s="206"/>
      <c r="BF325" s="206"/>
      <c r="BG325" s="206"/>
      <c r="BH325" s="206"/>
    </row>
    <row r="326" spans="1:60" outlineLevel="1" x14ac:dyDescent="0.25">
      <c r="A326" s="253"/>
      <c r="B326" s="221"/>
      <c r="C326" s="244" t="s">
        <v>435</v>
      </c>
      <c r="D326" s="225"/>
      <c r="E326" s="229">
        <v>337.5</v>
      </c>
      <c r="F326" s="234"/>
      <c r="G326" s="234"/>
      <c r="H326" s="235"/>
      <c r="I326" s="255"/>
      <c r="J326" s="206"/>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c r="AI326" s="206"/>
      <c r="AJ326" s="206"/>
      <c r="AK326" s="206"/>
      <c r="AL326" s="206"/>
      <c r="AM326" s="206"/>
      <c r="AN326" s="206"/>
      <c r="AO326" s="206"/>
      <c r="AP326" s="206"/>
      <c r="AQ326" s="206"/>
      <c r="AR326" s="206"/>
      <c r="AS326" s="206"/>
      <c r="AT326" s="206"/>
      <c r="AU326" s="206"/>
      <c r="AV326" s="206"/>
      <c r="AW326" s="206"/>
      <c r="AX326" s="206"/>
      <c r="AY326" s="206"/>
      <c r="AZ326" s="206"/>
      <c r="BA326" s="206"/>
      <c r="BB326" s="206"/>
      <c r="BC326" s="206"/>
      <c r="BD326" s="206"/>
      <c r="BE326" s="206"/>
      <c r="BF326" s="206"/>
      <c r="BG326" s="206"/>
      <c r="BH326" s="206"/>
    </row>
    <row r="327" spans="1:60" ht="19.95" outlineLevel="1" x14ac:dyDescent="0.25">
      <c r="A327" s="252">
        <v>42</v>
      </c>
      <c r="B327" s="220" t="s">
        <v>436</v>
      </c>
      <c r="C327" s="242" t="s">
        <v>437</v>
      </c>
      <c r="D327" s="223" t="s">
        <v>354</v>
      </c>
      <c r="E327" s="227">
        <v>2180</v>
      </c>
      <c r="F327" s="233"/>
      <c r="G327" s="234">
        <f>ROUND(E327*F327,2)</f>
        <v>0</v>
      </c>
      <c r="H327" s="235"/>
      <c r="I327" s="255" t="s">
        <v>209</v>
      </c>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t="s">
        <v>193</v>
      </c>
      <c r="AF327" s="206"/>
      <c r="AG327" s="206"/>
      <c r="AH327" s="206"/>
      <c r="AI327" s="206"/>
      <c r="AJ327" s="206"/>
      <c r="AK327" s="206"/>
      <c r="AL327" s="206"/>
      <c r="AM327" s="206">
        <v>21</v>
      </c>
      <c r="AN327" s="206"/>
      <c r="AO327" s="206"/>
      <c r="AP327" s="206"/>
      <c r="AQ327" s="206"/>
      <c r="AR327" s="206"/>
      <c r="AS327" s="206"/>
      <c r="AT327" s="206"/>
      <c r="AU327" s="206"/>
      <c r="AV327" s="206"/>
      <c r="AW327" s="206"/>
      <c r="AX327" s="206"/>
      <c r="AY327" s="206"/>
      <c r="AZ327" s="206"/>
      <c r="BA327" s="206"/>
      <c r="BB327" s="206"/>
      <c r="BC327" s="206"/>
      <c r="BD327" s="206"/>
      <c r="BE327" s="206"/>
      <c r="BF327" s="206"/>
      <c r="BG327" s="206"/>
      <c r="BH327" s="206"/>
    </row>
    <row r="328" spans="1:60" outlineLevel="1" x14ac:dyDescent="0.25">
      <c r="A328" s="253"/>
      <c r="B328" s="221"/>
      <c r="C328" s="244" t="s">
        <v>438</v>
      </c>
      <c r="D328" s="225"/>
      <c r="E328" s="229"/>
      <c r="F328" s="234"/>
      <c r="G328" s="234"/>
      <c r="H328" s="235"/>
      <c r="I328" s="255"/>
      <c r="J328" s="206"/>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c r="AI328" s="206"/>
      <c r="AJ328" s="206"/>
      <c r="AK328" s="206"/>
      <c r="AL328" s="206"/>
      <c r="AM328" s="206"/>
      <c r="AN328" s="206"/>
      <c r="AO328" s="206"/>
      <c r="AP328" s="206"/>
      <c r="AQ328" s="206"/>
      <c r="AR328" s="206"/>
      <c r="AS328" s="206"/>
      <c r="AT328" s="206"/>
      <c r="AU328" s="206"/>
      <c r="AV328" s="206"/>
      <c r="AW328" s="206"/>
      <c r="AX328" s="206"/>
      <c r="AY328" s="206"/>
      <c r="AZ328" s="206"/>
      <c r="BA328" s="206"/>
      <c r="BB328" s="206"/>
      <c r="BC328" s="206"/>
      <c r="BD328" s="206"/>
      <c r="BE328" s="206"/>
      <c r="BF328" s="206"/>
      <c r="BG328" s="206"/>
      <c r="BH328" s="206"/>
    </row>
    <row r="329" spans="1:60" outlineLevel="1" x14ac:dyDescent="0.25">
      <c r="A329" s="253"/>
      <c r="B329" s="221"/>
      <c r="C329" s="244" t="s">
        <v>439</v>
      </c>
      <c r="D329" s="225"/>
      <c r="E329" s="229"/>
      <c r="F329" s="234"/>
      <c r="G329" s="234"/>
      <c r="H329" s="235"/>
      <c r="I329" s="255"/>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c r="AI329" s="206"/>
      <c r="AJ329" s="206"/>
      <c r="AK329" s="206"/>
      <c r="AL329" s="206"/>
      <c r="AM329" s="206"/>
      <c r="AN329" s="206"/>
      <c r="AO329" s="206"/>
      <c r="AP329" s="206"/>
      <c r="AQ329" s="206"/>
      <c r="AR329" s="206"/>
      <c r="AS329" s="206"/>
      <c r="AT329" s="206"/>
      <c r="AU329" s="206"/>
      <c r="AV329" s="206"/>
      <c r="AW329" s="206"/>
      <c r="AX329" s="206"/>
      <c r="AY329" s="206"/>
      <c r="AZ329" s="206"/>
      <c r="BA329" s="206"/>
      <c r="BB329" s="206"/>
      <c r="BC329" s="206"/>
      <c r="BD329" s="206"/>
      <c r="BE329" s="206"/>
      <c r="BF329" s="206"/>
      <c r="BG329" s="206"/>
      <c r="BH329" s="206"/>
    </row>
    <row r="330" spans="1:60" outlineLevel="1" x14ac:dyDescent="0.25">
      <c r="A330" s="253"/>
      <c r="B330" s="221"/>
      <c r="C330" s="244" t="s">
        <v>440</v>
      </c>
      <c r="D330" s="225"/>
      <c r="E330" s="229"/>
      <c r="F330" s="234"/>
      <c r="G330" s="234"/>
      <c r="H330" s="235"/>
      <c r="I330" s="255"/>
      <c r="J330" s="206"/>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c r="AI330" s="206"/>
      <c r="AJ330" s="206"/>
      <c r="AK330" s="206"/>
      <c r="AL330" s="206"/>
      <c r="AM330" s="206"/>
      <c r="AN330" s="206"/>
      <c r="AO330" s="206"/>
      <c r="AP330" s="206"/>
      <c r="AQ330" s="206"/>
      <c r="AR330" s="206"/>
      <c r="AS330" s="206"/>
      <c r="AT330" s="206"/>
      <c r="AU330" s="206"/>
      <c r="AV330" s="206"/>
      <c r="AW330" s="206"/>
      <c r="AX330" s="206"/>
      <c r="AY330" s="206"/>
      <c r="AZ330" s="206"/>
      <c r="BA330" s="206"/>
      <c r="BB330" s="206"/>
      <c r="BC330" s="206"/>
      <c r="BD330" s="206"/>
      <c r="BE330" s="206"/>
      <c r="BF330" s="206"/>
      <c r="BG330" s="206"/>
      <c r="BH330" s="206"/>
    </row>
    <row r="331" spans="1:60" outlineLevel="1" x14ac:dyDescent="0.25">
      <c r="A331" s="253"/>
      <c r="B331" s="221"/>
      <c r="C331" s="244" t="s">
        <v>441</v>
      </c>
      <c r="D331" s="225"/>
      <c r="E331" s="229">
        <v>2180</v>
      </c>
      <c r="F331" s="234"/>
      <c r="G331" s="234"/>
      <c r="H331" s="235"/>
      <c r="I331" s="255"/>
      <c r="J331" s="206"/>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6"/>
      <c r="AP331" s="206"/>
      <c r="AQ331" s="206"/>
      <c r="AR331" s="206"/>
      <c r="AS331" s="206"/>
      <c r="AT331" s="206"/>
      <c r="AU331" s="206"/>
      <c r="AV331" s="206"/>
      <c r="AW331" s="206"/>
      <c r="AX331" s="206"/>
      <c r="AY331" s="206"/>
      <c r="AZ331" s="206"/>
      <c r="BA331" s="206"/>
      <c r="BB331" s="206"/>
      <c r="BC331" s="206"/>
      <c r="BD331" s="206"/>
      <c r="BE331" s="206"/>
      <c r="BF331" s="206"/>
      <c r="BG331" s="206"/>
      <c r="BH331" s="206"/>
    </row>
    <row r="332" spans="1:60" outlineLevel="1" x14ac:dyDescent="0.25">
      <c r="A332" s="252">
        <v>43</v>
      </c>
      <c r="B332" s="220" t="s">
        <v>442</v>
      </c>
      <c r="C332" s="242" t="s">
        <v>443</v>
      </c>
      <c r="D332" s="223" t="s">
        <v>444</v>
      </c>
      <c r="E332" s="227">
        <v>1116.6500000000001</v>
      </c>
      <c r="F332" s="233"/>
      <c r="G332" s="234">
        <f>ROUND(E332*F332,2)</f>
        <v>0</v>
      </c>
      <c r="H332" s="235"/>
      <c r="I332" s="255" t="s">
        <v>209</v>
      </c>
      <c r="J332" s="206"/>
      <c r="K332" s="206"/>
      <c r="L332" s="206"/>
      <c r="M332" s="206"/>
      <c r="N332" s="206"/>
      <c r="O332" s="206"/>
      <c r="P332" s="206"/>
      <c r="Q332" s="206"/>
      <c r="R332" s="206"/>
      <c r="S332" s="206"/>
      <c r="T332" s="206"/>
      <c r="U332" s="206"/>
      <c r="V332" s="206"/>
      <c r="W332" s="206"/>
      <c r="X332" s="206"/>
      <c r="Y332" s="206"/>
      <c r="Z332" s="206"/>
      <c r="AA332" s="206"/>
      <c r="AB332" s="206"/>
      <c r="AC332" s="206"/>
      <c r="AD332" s="206"/>
      <c r="AE332" s="206" t="s">
        <v>193</v>
      </c>
      <c r="AF332" s="206"/>
      <c r="AG332" s="206"/>
      <c r="AH332" s="206"/>
      <c r="AI332" s="206"/>
      <c r="AJ332" s="206"/>
      <c r="AK332" s="206"/>
      <c r="AL332" s="206"/>
      <c r="AM332" s="206">
        <v>21</v>
      </c>
      <c r="AN332" s="206"/>
      <c r="AO332" s="206"/>
      <c r="AP332" s="206"/>
      <c r="AQ332" s="206"/>
      <c r="AR332" s="206"/>
      <c r="AS332" s="206"/>
      <c r="AT332" s="206"/>
      <c r="AU332" s="206"/>
      <c r="AV332" s="206"/>
      <c r="AW332" s="206"/>
      <c r="AX332" s="206"/>
      <c r="AY332" s="206"/>
      <c r="AZ332" s="206"/>
      <c r="BA332" s="206"/>
      <c r="BB332" s="206"/>
      <c r="BC332" s="206"/>
      <c r="BD332" s="206"/>
      <c r="BE332" s="206"/>
      <c r="BF332" s="206"/>
      <c r="BG332" s="206"/>
      <c r="BH332" s="206"/>
    </row>
    <row r="333" spans="1:60" outlineLevel="1" x14ac:dyDescent="0.25">
      <c r="A333" s="253"/>
      <c r="B333" s="221"/>
      <c r="C333" s="244" t="s">
        <v>445</v>
      </c>
      <c r="D333" s="225"/>
      <c r="E333" s="229"/>
      <c r="F333" s="234"/>
      <c r="G333" s="234"/>
      <c r="H333" s="235"/>
      <c r="I333" s="255"/>
      <c r="J333" s="206"/>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c r="AI333" s="206"/>
      <c r="AJ333" s="206"/>
      <c r="AK333" s="206"/>
      <c r="AL333" s="206"/>
      <c r="AM333" s="206"/>
      <c r="AN333" s="206"/>
      <c r="AO333" s="206"/>
      <c r="AP333" s="206"/>
      <c r="AQ333" s="206"/>
      <c r="AR333" s="206"/>
      <c r="AS333" s="206"/>
      <c r="AT333" s="206"/>
      <c r="AU333" s="206"/>
      <c r="AV333" s="206"/>
      <c r="AW333" s="206"/>
      <c r="AX333" s="206"/>
      <c r="AY333" s="206"/>
      <c r="AZ333" s="206"/>
      <c r="BA333" s="206"/>
      <c r="BB333" s="206"/>
      <c r="BC333" s="206"/>
      <c r="BD333" s="206"/>
      <c r="BE333" s="206"/>
      <c r="BF333" s="206"/>
      <c r="BG333" s="206"/>
      <c r="BH333" s="206"/>
    </row>
    <row r="334" spans="1:60" outlineLevel="1" x14ac:dyDescent="0.25">
      <c r="A334" s="253"/>
      <c r="B334" s="221"/>
      <c r="C334" s="244" t="s">
        <v>446</v>
      </c>
      <c r="D334" s="225"/>
      <c r="E334" s="229">
        <v>392.65</v>
      </c>
      <c r="F334" s="234"/>
      <c r="G334" s="234"/>
      <c r="H334" s="235"/>
      <c r="I334" s="255"/>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206"/>
      <c r="AK334" s="206"/>
      <c r="AL334" s="206"/>
      <c r="AM334" s="206"/>
      <c r="AN334" s="206"/>
      <c r="AO334" s="206"/>
      <c r="AP334" s="206"/>
      <c r="AQ334" s="206"/>
      <c r="AR334" s="206"/>
      <c r="AS334" s="206"/>
      <c r="AT334" s="206"/>
      <c r="AU334" s="206"/>
      <c r="AV334" s="206"/>
      <c r="AW334" s="206"/>
      <c r="AX334" s="206"/>
      <c r="AY334" s="206"/>
      <c r="AZ334" s="206"/>
      <c r="BA334" s="206"/>
      <c r="BB334" s="206"/>
      <c r="BC334" s="206"/>
      <c r="BD334" s="206"/>
      <c r="BE334" s="206"/>
      <c r="BF334" s="206"/>
      <c r="BG334" s="206"/>
      <c r="BH334" s="206"/>
    </row>
    <row r="335" spans="1:60" outlineLevel="1" x14ac:dyDescent="0.25">
      <c r="A335" s="253"/>
      <c r="B335" s="221"/>
      <c r="C335" s="244" t="s">
        <v>447</v>
      </c>
      <c r="D335" s="225"/>
      <c r="E335" s="229">
        <v>724</v>
      </c>
      <c r="F335" s="234"/>
      <c r="G335" s="234"/>
      <c r="H335" s="235"/>
      <c r="I335" s="255"/>
      <c r="J335" s="206"/>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c r="AI335" s="206"/>
      <c r="AJ335" s="206"/>
      <c r="AK335" s="206"/>
      <c r="AL335" s="206"/>
      <c r="AM335" s="206"/>
      <c r="AN335" s="206"/>
      <c r="AO335" s="206"/>
      <c r="AP335" s="206"/>
      <c r="AQ335" s="206"/>
      <c r="AR335" s="206"/>
      <c r="AS335" s="206"/>
      <c r="AT335" s="206"/>
      <c r="AU335" s="206"/>
      <c r="AV335" s="206"/>
      <c r="AW335" s="206"/>
      <c r="AX335" s="206"/>
      <c r="AY335" s="206"/>
      <c r="AZ335" s="206"/>
      <c r="BA335" s="206"/>
      <c r="BB335" s="206"/>
      <c r="BC335" s="206"/>
      <c r="BD335" s="206"/>
      <c r="BE335" s="206"/>
      <c r="BF335" s="206"/>
      <c r="BG335" s="206"/>
      <c r="BH335" s="206"/>
    </row>
    <row r="336" spans="1:60" x14ac:dyDescent="0.25">
      <c r="A336" s="251" t="s">
        <v>187</v>
      </c>
      <c r="B336" s="219" t="s">
        <v>153</v>
      </c>
      <c r="C336" s="241" t="s">
        <v>154</v>
      </c>
      <c r="D336" s="222"/>
      <c r="E336" s="226"/>
      <c r="F336" s="238">
        <f>SUM(G337:G383)</f>
        <v>0</v>
      </c>
      <c r="G336" s="239"/>
      <c r="H336" s="232"/>
      <c r="I336" s="254"/>
      <c r="AE336" t="s">
        <v>188</v>
      </c>
    </row>
    <row r="337" spans="1:60" outlineLevel="1" x14ac:dyDescent="0.25">
      <c r="A337" s="253"/>
      <c r="B337" s="277" t="s">
        <v>448</v>
      </c>
      <c r="C337" s="287"/>
      <c r="D337" s="279"/>
      <c r="E337" s="281"/>
      <c r="F337" s="284"/>
      <c r="G337" s="285"/>
      <c r="H337" s="235"/>
      <c r="I337" s="255"/>
      <c r="J337" s="206"/>
      <c r="K337" s="206"/>
      <c r="L337" s="206"/>
      <c r="M337" s="206"/>
      <c r="N337" s="206"/>
      <c r="O337" s="206"/>
      <c r="P337" s="206"/>
      <c r="Q337" s="206"/>
      <c r="R337" s="206"/>
      <c r="S337" s="206"/>
      <c r="T337" s="206"/>
      <c r="U337" s="206"/>
      <c r="V337" s="206"/>
      <c r="W337" s="206"/>
      <c r="X337" s="206"/>
      <c r="Y337" s="206"/>
      <c r="Z337" s="206"/>
      <c r="AA337" s="206"/>
      <c r="AB337" s="206"/>
      <c r="AC337" s="206">
        <v>0</v>
      </c>
      <c r="AD337" s="206"/>
      <c r="AE337" s="206"/>
      <c r="AF337" s="206"/>
      <c r="AG337" s="206"/>
      <c r="AH337" s="206"/>
      <c r="AI337" s="206"/>
      <c r="AJ337" s="206"/>
      <c r="AK337" s="206"/>
      <c r="AL337" s="206"/>
      <c r="AM337" s="206"/>
      <c r="AN337" s="206"/>
      <c r="AO337" s="206"/>
      <c r="AP337" s="206"/>
      <c r="AQ337" s="206"/>
      <c r="AR337" s="206"/>
      <c r="AS337" s="206"/>
      <c r="AT337" s="206"/>
      <c r="AU337" s="206"/>
      <c r="AV337" s="206"/>
      <c r="AW337" s="206"/>
      <c r="AX337" s="206"/>
      <c r="AY337" s="206"/>
      <c r="AZ337" s="206"/>
      <c r="BA337" s="206"/>
      <c r="BB337" s="206"/>
      <c r="BC337" s="206"/>
      <c r="BD337" s="206"/>
      <c r="BE337" s="206"/>
      <c r="BF337" s="206"/>
      <c r="BG337" s="206"/>
      <c r="BH337" s="206"/>
    </row>
    <row r="338" spans="1:60" outlineLevel="1" x14ac:dyDescent="0.25">
      <c r="A338" s="253"/>
      <c r="B338" s="278" t="s">
        <v>449</v>
      </c>
      <c r="C338" s="288"/>
      <c r="D338" s="291"/>
      <c r="E338" s="292"/>
      <c r="F338" s="293"/>
      <c r="G338" s="286"/>
      <c r="H338" s="235"/>
      <c r="I338" s="255"/>
      <c r="J338" s="206"/>
      <c r="K338" s="206"/>
      <c r="L338" s="206"/>
      <c r="M338" s="206"/>
      <c r="N338" s="206"/>
      <c r="O338" s="206"/>
      <c r="P338" s="206"/>
      <c r="Q338" s="206"/>
      <c r="R338" s="206"/>
      <c r="S338" s="206"/>
      <c r="T338" s="206"/>
      <c r="U338" s="206"/>
      <c r="V338" s="206"/>
      <c r="W338" s="206"/>
      <c r="X338" s="206"/>
      <c r="Y338" s="206"/>
      <c r="Z338" s="206"/>
      <c r="AA338" s="206"/>
      <c r="AB338" s="206"/>
      <c r="AC338" s="206"/>
      <c r="AD338" s="206"/>
      <c r="AE338" s="206" t="s">
        <v>255</v>
      </c>
      <c r="AF338" s="206"/>
      <c r="AG338" s="206"/>
      <c r="AH338" s="206"/>
      <c r="AI338" s="206"/>
      <c r="AJ338" s="206"/>
      <c r="AK338" s="206"/>
      <c r="AL338" s="206"/>
      <c r="AM338" s="206"/>
      <c r="AN338" s="206"/>
      <c r="AO338" s="206"/>
      <c r="AP338" s="206"/>
      <c r="AQ338" s="206"/>
      <c r="AR338" s="206"/>
      <c r="AS338" s="206"/>
      <c r="AT338" s="206"/>
      <c r="AU338" s="206"/>
      <c r="AV338" s="206"/>
      <c r="AW338" s="206"/>
      <c r="AX338" s="206"/>
      <c r="AY338" s="206"/>
      <c r="AZ338" s="206"/>
      <c r="BA338" s="206"/>
      <c r="BB338" s="206"/>
      <c r="BC338" s="206"/>
      <c r="BD338" s="206"/>
      <c r="BE338" s="206"/>
      <c r="BF338" s="206"/>
      <c r="BG338" s="206"/>
      <c r="BH338" s="206"/>
    </row>
    <row r="339" spans="1:60" outlineLevel="1" x14ac:dyDescent="0.25">
      <c r="A339" s="252">
        <v>44</v>
      </c>
      <c r="B339" s="220" t="s">
        <v>450</v>
      </c>
      <c r="C339" s="242" t="s">
        <v>451</v>
      </c>
      <c r="D339" s="223" t="s">
        <v>444</v>
      </c>
      <c r="E339" s="227">
        <v>366.46</v>
      </c>
      <c r="F339" s="233"/>
      <c r="G339" s="234">
        <f>ROUND(E339*F339,2)</f>
        <v>0</v>
      </c>
      <c r="H339" s="235" t="s">
        <v>394</v>
      </c>
      <c r="I339" s="255" t="s">
        <v>192</v>
      </c>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206" t="s">
        <v>261</v>
      </c>
      <c r="AF339" s="206"/>
      <c r="AG339" s="206"/>
      <c r="AH339" s="206"/>
      <c r="AI339" s="206"/>
      <c r="AJ339" s="206"/>
      <c r="AK339" s="206"/>
      <c r="AL339" s="206"/>
      <c r="AM339" s="206">
        <v>21</v>
      </c>
      <c r="AN339" s="206"/>
      <c r="AO339" s="206"/>
      <c r="AP339" s="206"/>
      <c r="AQ339" s="206"/>
      <c r="AR339" s="206"/>
      <c r="AS339" s="206"/>
      <c r="AT339" s="206"/>
      <c r="AU339" s="206"/>
      <c r="AV339" s="206"/>
      <c r="AW339" s="206"/>
      <c r="AX339" s="206"/>
      <c r="AY339" s="206"/>
      <c r="AZ339" s="206"/>
      <c r="BA339" s="206"/>
      <c r="BB339" s="206"/>
      <c r="BC339" s="206"/>
      <c r="BD339" s="206"/>
      <c r="BE339" s="206"/>
      <c r="BF339" s="206"/>
      <c r="BG339" s="206"/>
      <c r="BH339" s="206"/>
    </row>
    <row r="340" spans="1:60" outlineLevel="1" x14ac:dyDescent="0.25">
      <c r="A340" s="253"/>
      <c r="B340" s="221"/>
      <c r="C340" s="244" t="s">
        <v>452</v>
      </c>
      <c r="D340" s="225"/>
      <c r="E340" s="229"/>
      <c r="F340" s="234"/>
      <c r="G340" s="234"/>
      <c r="H340" s="235"/>
      <c r="I340" s="255"/>
      <c r="J340" s="206"/>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c r="BD340" s="206"/>
      <c r="BE340" s="206"/>
      <c r="BF340" s="206"/>
      <c r="BG340" s="206"/>
      <c r="BH340" s="206"/>
    </row>
    <row r="341" spans="1:60" outlineLevel="1" x14ac:dyDescent="0.25">
      <c r="A341" s="253"/>
      <c r="B341" s="221"/>
      <c r="C341" s="244" t="s">
        <v>453</v>
      </c>
      <c r="D341" s="225"/>
      <c r="E341" s="229">
        <v>313.45999999999998</v>
      </c>
      <c r="F341" s="234"/>
      <c r="G341" s="234"/>
      <c r="H341" s="235"/>
      <c r="I341" s="255"/>
      <c r="J341" s="206"/>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c r="AI341" s="206"/>
      <c r="AJ341" s="206"/>
      <c r="AK341" s="206"/>
      <c r="AL341" s="206"/>
      <c r="AM341" s="206"/>
      <c r="AN341" s="206"/>
      <c r="AO341" s="206"/>
      <c r="AP341" s="206"/>
      <c r="AQ341" s="206"/>
      <c r="AR341" s="206"/>
      <c r="AS341" s="206"/>
      <c r="AT341" s="206"/>
      <c r="AU341" s="206"/>
      <c r="AV341" s="206"/>
      <c r="AW341" s="206"/>
      <c r="AX341" s="206"/>
      <c r="AY341" s="206"/>
      <c r="AZ341" s="206"/>
      <c r="BA341" s="206"/>
      <c r="BB341" s="206"/>
      <c r="BC341" s="206"/>
      <c r="BD341" s="206"/>
      <c r="BE341" s="206"/>
      <c r="BF341" s="206"/>
      <c r="BG341" s="206"/>
      <c r="BH341" s="206"/>
    </row>
    <row r="342" spans="1:60" outlineLevel="1" x14ac:dyDescent="0.25">
      <c r="A342" s="253"/>
      <c r="B342" s="221"/>
      <c r="C342" s="244" t="s">
        <v>454</v>
      </c>
      <c r="D342" s="225"/>
      <c r="E342" s="229"/>
      <c r="F342" s="234"/>
      <c r="G342" s="234"/>
      <c r="H342" s="235"/>
      <c r="I342" s="255"/>
      <c r="J342" s="206"/>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6"/>
      <c r="AT342" s="206"/>
      <c r="AU342" s="206"/>
      <c r="AV342" s="206"/>
      <c r="AW342" s="206"/>
      <c r="AX342" s="206"/>
      <c r="AY342" s="206"/>
      <c r="AZ342" s="206"/>
      <c r="BA342" s="206"/>
      <c r="BB342" s="206"/>
      <c r="BC342" s="206"/>
      <c r="BD342" s="206"/>
      <c r="BE342" s="206"/>
      <c r="BF342" s="206"/>
      <c r="BG342" s="206"/>
      <c r="BH342" s="206"/>
    </row>
    <row r="343" spans="1:60" outlineLevel="1" x14ac:dyDescent="0.25">
      <c r="A343" s="253"/>
      <c r="B343" s="221"/>
      <c r="C343" s="244" t="s">
        <v>455</v>
      </c>
      <c r="D343" s="225"/>
      <c r="E343" s="229">
        <v>53</v>
      </c>
      <c r="F343" s="234"/>
      <c r="G343" s="234"/>
      <c r="H343" s="235"/>
      <c r="I343" s="255"/>
      <c r="J343" s="206"/>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6"/>
      <c r="AP343" s="206"/>
      <c r="AQ343" s="206"/>
      <c r="AR343" s="206"/>
      <c r="AS343" s="206"/>
      <c r="AT343" s="206"/>
      <c r="AU343" s="206"/>
      <c r="AV343" s="206"/>
      <c r="AW343" s="206"/>
      <c r="AX343" s="206"/>
      <c r="AY343" s="206"/>
      <c r="AZ343" s="206"/>
      <c r="BA343" s="206"/>
      <c r="BB343" s="206"/>
      <c r="BC343" s="206"/>
      <c r="BD343" s="206"/>
      <c r="BE343" s="206"/>
      <c r="BF343" s="206"/>
      <c r="BG343" s="206"/>
      <c r="BH343" s="206"/>
    </row>
    <row r="344" spans="1:60" outlineLevel="1" x14ac:dyDescent="0.25">
      <c r="A344" s="253"/>
      <c r="B344" s="278" t="s">
        <v>456</v>
      </c>
      <c r="C344" s="288"/>
      <c r="D344" s="291"/>
      <c r="E344" s="292"/>
      <c r="F344" s="293"/>
      <c r="G344" s="286"/>
      <c r="H344" s="235"/>
      <c r="I344" s="255"/>
      <c r="J344" s="206"/>
      <c r="K344" s="206"/>
      <c r="L344" s="206"/>
      <c r="M344" s="206"/>
      <c r="N344" s="206"/>
      <c r="O344" s="206"/>
      <c r="P344" s="206"/>
      <c r="Q344" s="206"/>
      <c r="R344" s="206"/>
      <c r="S344" s="206"/>
      <c r="T344" s="206"/>
      <c r="U344" s="206"/>
      <c r="V344" s="206"/>
      <c r="W344" s="206"/>
      <c r="X344" s="206"/>
      <c r="Y344" s="206"/>
      <c r="Z344" s="206"/>
      <c r="AA344" s="206"/>
      <c r="AB344" s="206"/>
      <c r="AC344" s="206">
        <v>0</v>
      </c>
      <c r="AD344" s="206"/>
      <c r="AE344" s="206"/>
      <c r="AF344" s="206"/>
      <c r="AG344" s="206"/>
      <c r="AH344" s="206"/>
      <c r="AI344" s="206"/>
      <c r="AJ344" s="206"/>
      <c r="AK344" s="206"/>
      <c r="AL344" s="206"/>
      <c r="AM344" s="206"/>
      <c r="AN344" s="206"/>
      <c r="AO344" s="206"/>
      <c r="AP344" s="206"/>
      <c r="AQ344" s="206"/>
      <c r="AR344" s="206"/>
      <c r="AS344" s="206"/>
      <c r="AT344" s="206"/>
      <c r="AU344" s="206"/>
      <c r="AV344" s="206"/>
      <c r="AW344" s="206"/>
      <c r="AX344" s="206"/>
      <c r="AY344" s="206"/>
      <c r="AZ344" s="206"/>
      <c r="BA344" s="206"/>
      <c r="BB344" s="206"/>
      <c r="BC344" s="206"/>
      <c r="BD344" s="206"/>
      <c r="BE344" s="206"/>
      <c r="BF344" s="206"/>
      <c r="BG344" s="206"/>
      <c r="BH344" s="206"/>
    </row>
    <row r="345" spans="1:60" outlineLevel="1" x14ac:dyDescent="0.25">
      <c r="A345" s="253"/>
      <c r="B345" s="278" t="s">
        <v>457</v>
      </c>
      <c r="C345" s="288"/>
      <c r="D345" s="291"/>
      <c r="E345" s="292"/>
      <c r="F345" s="293"/>
      <c r="G345" s="286"/>
      <c r="H345" s="235"/>
      <c r="I345" s="255"/>
      <c r="J345" s="206"/>
      <c r="K345" s="206"/>
      <c r="L345" s="206"/>
      <c r="M345" s="206"/>
      <c r="N345" s="206"/>
      <c r="O345" s="206"/>
      <c r="P345" s="206"/>
      <c r="Q345" s="206"/>
      <c r="R345" s="206"/>
      <c r="S345" s="206"/>
      <c r="T345" s="206"/>
      <c r="U345" s="206"/>
      <c r="V345" s="206"/>
      <c r="W345" s="206"/>
      <c r="X345" s="206"/>
      <c r="Y345" s="206"/>
      <c r="Z345" s="206"/>
      <c r="AA345" s="206"/>
      <c r="AB345" s="206"/>
      <c r="AC345" s="206"/>
      <c r="AD345" s="206"/>
      <c r="AE345" s="206" t="s">
        <v>255</v>
      </c>
      <c r="AF345" s="206"/>
      <c r="AG345" s="206"/>
      <c r="AH345" s="206"/>
      <c r="AI345" s="206"/>
      <c r="AJ345" s="206"/>
      <c r="AK345" s="206"/>
      <c r="AL345" s="206"/>
      <c r="AM345" s="206"/>
      <c r="AN345" s="206"/>
      <c r="AO345" s="206"/>
      <c r="AP345" s="206"/>
      <c r="AQ345" s="206"/>
      <c r="AR345" s="206"/>
      <c r="AS345" s="206"/>
      <c r="AT345" s="206"/>
      <c r="AU345" s="206"/>
      <c r="AV345" s="206"/>
      <c r="AW345" s="206"/>
      <c r="AX345" s="206"/>
      <c r="AY345" s="206"/>
      <c r="AZ345" s="206"/>
      <c r="BA345" s="206"/>
      <c r="BB345" s="206"/>
      <c r="BC345" s="206"/>
      <c r="BD345" s="206"/>
      <c r="BE345" s="206"/>
      <c r="BF345" s="206"/>
      <c r="BG345" s="206"/>
      <c r="BH345" s="206"/>
    </row>
    <row r="346" spans="1:60" outlineLevel="1" x14ac:dyDescent="0.25">
      <c r="A346" s="252">
        <v>45</v>
      </c>
      <c r="B346" s="220" t="s">
        <v>458</v>
      </c>
      <c r="C346" s="242" t="s">
        <v>459</v>
      </c>
      <c r="D346" s="223" t="s">
        <v>251</v>
      </c>
      <c r="E346" s="227">
        <v>27.484500000000001</v>
      </c>
      <c r="F346" s="233"/>
      <c r="G346" s="234">
        <f>ROUND(E346*F346,2)</f>
        <v>0</v>
      </c>
      <c r="H346" s="235" t="s">
        <v>394</v>
      </c>
      <c r="I346" s="255" t="s">
        <v>192</v>
      </c>
      <c r="J346" s="206"/>
      <c r="K346" s="206"/>
      <c r="L346" s="206"/>
      <c r="M346" s="206"/>
      <c r="N346" s="206"/>
      <c r="O346" s="206"/>
      <c r="P346" s="206"/>
      <c r="Q346" s="206"/>
      <c r="R346" s="206"/>
      <c r="S346" s="206"/>
      <c r="T346" s="206"/>
      <c r="U346" s="206"/>
      <c r="V346" s="206"/>
      <c r="W346" s="206"/>
      <c r="X346" s="206"/>
      <c r="Y346" s="206"/>
      <c r="Z346" s="206"/>
      <c r="AA346" s="206"/>
      <c r="AB346" s="206"/>
      <c r="AC346" s="206"/>
      <c r="AD346" s="206"/>
      <c r="AE346" s="206" t="s">
        <v>261</v>
      </c>
      <c r="AF346" s="206"/>
      <c r="AG346" s="206"/>
      <c r="AH346" s="206"/>
      <c r="AI346" s="206"/>
      <c r="AJ346" s="206"/>
      <c r="AK346" s="206"/>
      <c r="AL346" s="206"/>
      <c r="AM346" s="206">
        <v>21</v>
      </c>
      <c r="AN346" s="206"/>
      <c r="AO346" s="206"/>
      <c r="AP346" s="206"/>
      <c r="AQ346" s="206"/>
      <c r="AR346" s="206"/>
      <c r="AS346" s="206"/>
      <c r="AT346" s="206"/>
      <c r="AU346" s="206"/>
      <c r="AV346" s="206"/>
      <c r="AW346" s="206"/>
      <c r="AX346" s="206"/>
      <c r="AY346" s="206"/>
      <c r="AZ346" s="206"/>
      <c r="BA346" s="206"/>
      <c r="BB346" s="206"/>
      <c r="BC346" s="206"/>
      <c r="BD346" s="206"/>
      <c r="BE346" s="206"/>
      <c r="BF346" s="206"/>
      <c r="BG346" s="206"/>
      <c r="BH346" s="206"/>
    </row>
    <row r="347" spans="1:60" outlineLevel="1" x14ac:dyDescent="0.25">
      <c r="A347" s="253"/>
      <c r="B347" s="221"/>
      <c r="C347" s="244" t="s">
        <v>452</v>
      </c>
      <c r="D347" s="225"/>
      <c r="E347" s="229"/>
      <c r="F347" s="234"/>
      <c r="G347" s="234"/>
      <c r="H347" s="235"/>
      <c r="I347" s="255"/>
      <c r="J347" s="206"/>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c r="AI347" s="206"/>
      <c r="AJ347" s="206"/>
      <c r="AK347" s="206"/>
      <c r="AL347" s="206"/>
      <c r="AM347" s="206"/>
      <c r="AN347" s="206"/>
      <c r="AO347" s="206"/>
      <c r="AP347" s="206"/>
      <c r="AQ347" s="206"/>
      <c r="AR347" s="206"/>
      <c r="AS347" s="206"/>
      <c r="AT347" s="206"/>
      <c r="AU347" s="206"/>
      <c r="AV347" s="206"/>
      <c r="AW347" s="206"/>
      <c r="AX347" s="206"/>
      <c r="AY347" s="206"/>
      <c r="AZ347" s="206"/>
      <c r="BA347" s="206"/>
      <c r="BB347" s="206"/>
      <c r="BC347" s="206"/>
      <c r="BD347" s="206"/>
      <c r="BE347" s="206"/>
      <c r="BF347" s="206"/>
      <c r="BG347" s="206"/>
      <c r="BH347" s="206"/>
    </row>
    <row r="348" spans="1:60" outlineLevel="1" x14ac:dyDescent="0.25">
      <c r="A348" s="253"/>
      <c r="B348" s="221"/>
      <c r="C348" s="289" t="s">
        <v>346</v>
      </c>
      <c r="D348" s="280"/>
      <c r="E348" s="282"/>
      <c r="F348" s="234"/>
      <c r="G348" s="234"/>
      <c r="H348" s="235"/>
      <c r="I348" s="255"/>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206"/>
      <c r="AK348" s="206"/>
      <c r="AL348" s="206"/>
      <c r="AM348" s="206"/>
      <c r="AN348" s="206"/>
      <c r="AO348" s="206"/>
      <c r="AP348" s="206"/>
      <c r="AQ348" s="206"/>
      <c r="AR348" s="206"/>
      <c r="AS348" s="206"/>
      <c r="AT348" s="206"/>
      <c r="AU348" s="206"/>
      <c r="AV348" s="206"/>
      <c r="AW348" s="206"/>
      <c r="AX348" s="206"/>
      <c r="AY348" s="206"/>
      <c r="AZ348" s="206"/>
      <c r="BA348" s="206"/>
      <c r="BB348" s="206"/>
      <c r="BC348" s="206"/>
      <c r="BD348" s="206"/>
      <c r="BE348" s="206"/>
      <c r="BF348" s="206"/>
      <c r="BG348" s="206"/>
      <c r="BH348" s="206"/>
    </row>
    <row r="349" spans="1:60" outlineLevel="1" x14ac:dyDescent="0.25">
      <c r="A349" s="253"/>
      <c r="B349" s="221"/>
      <c r="C349" s="290" t="s">
        <v>460</v>
      </c>
      <c r="D349" s="280"/>
      <c r="E349" s="282">
        <v>313.45999999999998</v>
      </c>
      <c r="F349" s="234"/>
      <c r="G349" s="234"/>
      <c r="H349" s="235"/>
      <c r="I349" s="255"/>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c r="AI349" s="206"/>
      <c r="AJ349" s="206"/>
      <c r="AK349" s="206"/>
      <c r="AL349" s="206"/>
      <c r="AM349" s="206"/>
      <c r="AN349" s="206"/>
      <c r="AO349" s="206"/>
      <c r="AP349" s="206"/>
      <c r="AQ349" s="206"/>
      <c r="AR349" s="206"/>
      <c r="AS349" s="206"/>
      <c r="AT349" s="206"/>
      <c r="AU349" s="206"/>
      <c r="AV349" s="206"/>
      <c r="AW349" s="206"/>
      <c r="AX349" s="206"/>
      <c r="AY349" s="206"/>
      <c r="AZ349" s="206"/>
      <c r="BA349" s="206"/>
      <c r="BB349" s="206"/>
      <c r="BC349" s="206"/>
      <c r="BD349" s="206"/>
      <c r="BE349" s="206"/>
      <c r="BF349" s="206"/>
      <c r="BG349" s="206"/>
      <c r="BH349" s="206"/>
    </row>
    <row r="350" spans="1:60" outlineLevel="1" x14ac:dyDescent="0.25">
      <c r="A350" s="253"/>
      <c r="B350" s="221"/>
      <c r="C350" s="289" t="s">
        <v>348</v>
      </c>
      <c r="D350" s="280"/>
      <c r="E350" s="282"/>
      <c r="F350" s="234"/>
      <c r="G350" s="234"/>
      <c r="H350" s="235"/>
      <c r="I350" s="255"/>
      <c r="J350" s="206"/>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c r="AI350" s="206"/>
      <c r="AJ350" s="206"/>
      <c r="AK350" s="206"/>
      <c r="AL350" s="206"/>
      <c r="AM350" s="206"/>
      <c r="AN350" s="206"/>
      <c r="AO350" s="206"/>
      <c r="AP350" s="206"/>
      <c r="AQ350" s="206"/>
      <c r="AR350" s="206"/>
      <c r="AS350" s="206"/>
      <c r="AT350" s="206"/>
      <c r="AU350" s="206"/>
      <c r="AV350" s="206"/>
      <c r="AW350" s="206"/>
      <c r="AX350" s="206"/>
      <c r="AY350" s="206"/>
      <c r="AZ350" s="206"/>
      <c r="BA350" s="206"/>
      <c r="BB350" s="206"/>
      <c r="BC350" s="206"/>
      <c r="BD350" s="206"/>
      <c r="BE350" s="206"/>
      <c r="BF350" s="206"/>
      <c r="BG350" s="206"/>
      <c r="BH350" s="206"/>
    </row>
    <row r="351" spans="1:60" outlineLevel="1" x14ac:dyDescent="0.25">
      <c r="A351" s="253"/>
      <c r="B351" s="221"/>
      <c r="C351" s="244" t="s">
        <v>461</v>
      </c>
      <c r="D351" s="225"/>
      <c r="E351" s="229">
        <v>23.51</v>
      </c>
      <c r="F351" s="234"/>
      <c r="G351" s="234"/>
      <c r="H351" s="235"/>
      <c r="I351" s="255"/>
      <c r="J351" s="206"/>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c r="BD351" s="206"/>
      <c r="BE351" s="206"/>
      <c r="BF351" s="206"/>
      <c r="BG351" s="206"/>
      <c r="BH351" s="206"/>
    </row>
    <row r="352" spans="1:60" outlineLevel="1" x14ac:dyDescent="0.25">
      <c r="A352" s="253"/>
      <c r="B352" s="221"/>
      <c r="C352" s="244" t="s">
        <v>454</v>
      </c>
      <c r="D352" s="225"/>
      <c r="E352" s="229"/>
      <c r="F352" s="234"/>
      <c r="G352" s="234"/>
      <c r="H352" s="235"/>
      <c r="I352" s="255"/>
      <c r="J352" s="206"/>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c r="AI352" s="206"/>
      <c r="AJ352" s="206"/>
      <c r="AK352" s="206"/>
      <c r="AL352" s="206"/>
      <c r="AM352" s="206"/>
      <c r="AN352" s="206"/>
      <c r="AO352" s="206"/>
      <c r="AP352" s="206"/>
      <c r="AQ352" s="206"/>
      <c r="AR352" s="206"/>
      <c r="AS352" s="206"/>
      <c r="AT352" s="206"/>
      <c r="AU352" s="206"/>
      <c r="AV352" s="206"/>
      <c r="AW352" s="206"/>
      <c r="AX352" s="206"/>
      <c r="AY352" s="206"/>
      <c r="AZ352" s="206"/>
      <c r="BA352" s="206"/>
      <c r="BB352" s="206"/>
      <c r="BC352" s="206"/>
      <c r="BD352" s="206"/>
      <c r="BE352" s="206"/>
      <c r="BF352" s="206"/>
      <c r="BG352" s="206"/>
      <c r="BH352" s="206"/>
    </row>
    <row r="353" spans="1:60" outlineLevel="1" x14ac:dyDescent="0.25">
      <c r="A353" s="253"/>
      <c r="B353" s="221"/>
      <c r="C353" s="289" t="s">
        <v>346</v>
      </c>
      <c r="D353" s="280"/>
      <c r="E353" s="282"/>
      <c r="F353" s="234"/>
      <c r="G353" s="234"/>
      <c r="H353" s="235"/>
      <c r="I353" s="255"/>
      <c r="J353" s="206"/>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c r="AI353" s="206"/>
      <c r="AJ353" s="206"/>
      <c r="AK353" s="206"/>
      <c r="AL353" s="206"/>
      <c r="AM353" s="206"/>
      <c r="AN353" s="206"/>
      <c r="AO353" s="206"/>
      <c r="AP353" s="206"/>
      <c r="AQ353" s="206"/>
      <c r="AR353" s="206"/>
      <c r="AS353" s="206"/>
      <c r="AT353" s="206"/>
      <c r="AU353" s="206"/>
      <c r="AV353" s="206"/>
      <c r="AW353" s="206"/>
      <c r="AX353" s="206"/>
      <c r="AY353" s="206"/>
      <c r="AZ353" s="206"/>
      <c r="BA353" s="206"/>
      <c r="BB353" s="206"/>
      <c r="BC353" s="206"/>
      <c r="BD353" s="206"/>
      <c r="BE353" s="206"/>
      <c r="BF353" s="206"/>
      <c r="BG353" s="206"/>
      <c r="BH353" s="206"/>
    </row>
    <row r="354" spans="1:60" outlineLevel="1" x14ac:dyDescent="0.25">
      <c r="A354" s="253"/>
      <c r="B354" s="221"/>
      <c r="C354" s="290" t="s">
        <v>462</v>
      </c>
      <c r="D354" s="280"/>
      <c r="E354" s="282">
        <v>53</v>
      </c>
      <c r="F354" s="234"/>
      <c r="G354" s="234"/>
      <c r="H354" s="235"/>
      <c r="I354" s="255"/>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c r="AI354" s="206"/>
      <c r="AJ354" s="206"/>
      <c r="AK354" s="206"/>
      <c r="AL354" s="206"/>
      <c r="AM354" s="206"/>
      <c r="AN354" s="206"/>
      <c r="AO354" s="206"/>
      <c r="AP354" s="206"/>
      <c r="AQ354" s="206"/>
      <c r="AR354" s="206"/>
      <c r="AS354" s="206"/>
      <c r="AT354" s="206"/>
      <c r="AU354" s="206"/>
      <c r="AV354" s="206"/>
      <c r="AW354" s="206"/>
      <c r="AX354" s="206"/>
      <c r="AY354" s="206"/>
      <c r="AZ354" s="206"/>
      <c r="BA354" s="206"/>
      <c r="BB354" s="206"/>
      <c r="BC354" s="206"/>
      <c r="BD354" s="206"/>
      <c r="BE354" s="206"/>
      <c r="BF354" s="206"/>
      <c r="BG354" s="206"/>
      <c r="BH354" s="206"/>
    </row>
    <row r="355" spans="1:60" outlineLevel="1" x14ac:dyDescent="0.25">
      <c r="A355" s="253"/>
      <c r="B355" s="221"/>
      <c r="C355" s="289" t="s">
        <v>348</v>
      </c>
      <c r="D355" s="280"/>
      <c r="E355" s="282"/>
      <c r="F355" s="234"/>
      <c r="G355" s="234"/>
      <c r="H355" s="235"/>
      <c r="I355" s="255"/>
      <c r="J355" s="206"/>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6"/>
      <c r="AT355" s="206"/>
      <c r="AU355" s="206"/>
      <c r="AV355" s="206"/>
      <c r="AW355" s="206"/>
      <c r="AX355" s="206"/>
      <c r="AY355" s="206"/>
      <c r="AZ355" s="206"/>
      <c r="BA355" s="206"/>
      <c r="BB355" s="206"/>
      <c r="BC355" s="206"/>
      <c r="BD355" s="206"/>
      <c r="BE355" s="206"/>
      <c r="BF355" s="206"/>
      <c r="BG355" s="206"/>
      <c r="BH355" s="206"/>
    </row>
    <row r="356" spans="1:60" outlineLevel="1" x14ac:dyDescent="0.25">
      <c r="A356" s="253"/>
      <c r="B356" s="221"/>
      <c r="C356" s="244" t="s">
        <v>463</v>
      </c>
      <c r="D356" s="225"/>
      <c r="E356" s="229">
        <v>3.98</v>
      </c>
      <c r="F356" s="234"/>
      <c r="G356" s="234"/>
      <c r="H356" s="235"/>
      <c r="I356" s="255"/>
      <c r="J356" s="206"/>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c r="AI356" s="206"/>
      <c r="AJ356" s="206"/>
      <c r="AK356" s="206"/>
      <c r="AL356" s="206"/>
      <c r="AM356" s="206"/>
      <c r="AN356" s="206"/>
      <c r="AO356" s="206"/>
      <c r="AP356" s="206"/>
      <c r="AQ356" s="206"/>
      <c r="AR356" s="206"/>
      <c r="AS356" s="206"/>
      <c r="AT356" s="206"/>
      <c r="AU356" s="206"/>
      <c r="AV356" s="206"/>
      <c r="AW356" s="206"/>
      <c r="AX356" s="206"/>
      <c r="AY356" s="206"/>
      <c r="AZ356" s="206"/>
      <c r="BA356" s="206"/>
      <c r="BB356" s="206"/>
      <c r="BC356" s="206"/>
      <c r="BD356" s="206"/>
      <c r="BE356" s="206"/>
      <c r="BF356" s="206"/>
      <c r="BG356" s="206"/>
      <c r="BH356" s="206"/>
    </row>
    <row r="357" spans="1:60" outlineLevel="1" x14ac:dyDescent="0.25">
      <c r="A357" s="253"/>
      <c r="B357" s="278" t="s">
        <v>464</v>
      </c>
      <c r="C357" s="288"/>
      <c r="D357" s="291"/>
      <c r="E357" s="292"/>
      <c r="F357" s="293"/>
      <c r="G357" s="286"/>
      <c r="H357" s="235"/>
      <c r="I357" s="255"/>
      <c r="J357" s="206"/>
      <c r="K357" s="206"/>
      <c r="L357" s="206"/>
      <c r="M357" s="206"/>
      <c r="N357" s="206"/>
      <c r="O357" s="206"/>
      <c r="P357" s="206"/>
      <c r="Q357" s="206"/>
      <c r="R357" s="206"/>
      <c r="S357" s="206"/>
      <c r="T357" s="206"/>
      <c r="U357" s="206"/>
      <c r="V357" s="206"/>
      <c r="W357" s="206"/>
      <c r="X357" s="206"/>
      <c r="Y357" s="206"/>
      <c r="Z357" s="206"/>
      <c r="AA357" s="206"/>
      <c r="AB357" s="206"/>
      <c r="AC357" s="206">
        <v>0</v>
      </c>
      <c r="AD357" s="206"/>
      <c r="AE357" s="206"/>
      <c r="AF357" s="206"/>
      <c r="AG357" s="206"/>
      <c r="AH357" s="206"/>
      <c r="AI357" s="206"/>
      <c r="AJ357" s="206"/>
      <c r="AK357" s="206"/>
      <c r="AL357" s="206"/>
      <c r="AM357" s="206"/>
      <c r="AN357" s="206"/>
      <c r="AO357" s="206"/>
      <c r="AP357" s="206"/>
      <c r="AQ357" s="206"/>
      <c r="AR357" s="206"/>
      <c r="AS357" s="206"/>
      <c r="AT357" s="206"/>
      <c r="AU357" s="206"/>
      <c r="AV357" s="206"/>
      <c r="AW357" s="206"/>
      <c r="AX357" s="206"/>
      <c r="AY357" s="206"/>
      <c r="AZ357" s="206"/>
      <c r="BA357" s="206"/>
      <c r="BB357" s="206"/>
      <c r="BC357" s="206"/>
      <c r="BD357" s="206"/>
      <c r="BE357" s="206"/>
      <c r="BF357" s="206"/>
      <c r="BG357" s="206"/>
      <c r="BH357" s="206"/>
    </row>
    <row r="358" spans="1:60" outlineLevel="1" x14ac:dyDescent="0.25">
      <c r="A358" s="253"/>
      <c r="B358" s="278" t="s">
        <v>465</v>
      </c>
      <c r="C358" s="288"/>
      <c r="D358" s="291"/>
      <c r="E358" s="292"/>
      <c r="F358" s="293"/>
      <c r="G358" s="286"/>
      <c r="H358" s="235"/>
      <c r="I358" s="255"/>
      <c r="J358" s="206"/>
      <c r="K358" s="206"/>
      <c r="L358" s="206"/>
      <c r="M358" s="206"/>
      <c r="N358" s="206"/>
      <c r="O358" s="206"/>
      <c r="P358" s="206"/>
      <c r="Q358" s="206"/>
      <c r="R358" s="206"/>
      <c r="S358" s="206"/>
      <c r="T358" s="206"/>
      <c r="U358" s="206"/>
      <c r="V358" s="206"/>
      <c r="W358" s="206"/>
      <c r="X358" s="206"/>
      <c r="Y358" s="206"/>
      <c r="Z358" s="206"/>
      <c r="AA358" s="206"/>
      <c r="AB358" s="206"/>
      <c r="AC358" s="206"/>
      <c r="AD358" s="206"/>
      <c r="AE358" s="206" t="s">
        <v>255</v>
      </c>
      <c r="AF358" s="206"/>
      <c r="AG358" s="206"/>
      <c r="AH358" s="206"/>
      <c r="AI358" s="206"/>
      <c r="AJ358" s="206"/>
      <c r="AK358" s="206"/>
      <c r="AL358" s="206"/>
      <c r="AM358" s="206"/>
      <c r="AN358" s="206"/>
      <c r="AO358" s="206"/>
      <c r="AP358" s="206"/>
      <c r="AQ358" s="206"/>
      <c r="AR358" s="206"/>
      <c r="AS358" s="206"/>
      <c r="AT358" s="206"/>
      <c r="AU358" s="206"/>
      <c r="AV358" s="206"/>
      <c r="AW358" s="206"/>
      <c r="AX358" s="206"/>
      <c r="AY358" s="206"/>
      <c r="AZ358" s="206"/>
      <c r="BA358" s="206"/>
      <c r="BB358" s="206"/>
      <c r="BC358" s="206"/>
      <c r="BD358" s="206"/>
      <c r="BE358" s="206"/>
      <c r="BF358" s="206"/>
      <c r="BG358" s="206"/>
      <c r="BH358" s="206"/>
    </row>
    <row r="359" spans="1:60" outlineLevel="1" x14ac:dyDescent="0.25">
      <c r="A359" s="252">
        <v>46</v>
      </c>
      <c r="B359" s="220" t="s">
        <v>466</v>
      </c>
      <c r="C359" s="242" t="s">
        <v>467</v>
      </c>
      <c r="D359" s="223" t="s">
        <v>259</v>
      </c>
      <c r="E359" s="227">
        <v>2</v>
      </c>
      <c r="F359" s="233"/>
      <c r="G359" s="234">
        <f>ROUND(E359*F359,2)</f>
        <v>0</v>
      </c>
      <c r="H359" s="235" t="s">
        <v>394</v>
      </c>
      <c r="I359" s="255" t="s">
        <v>192</v>
      </c>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206" t="s">
        <v>261</v>
      </c>
      <c r="AF359" s="206"/>
      <c r="AG359" s="206"/>
      <c r="AH359" s="206"/>
      <c r="AI359" s="206"/>
      <c r="AJ359" s="206"/>
      <c r="AK359" s="206"/>
      <c r="AL359" s="206"/>
      <c r="AM359" s="206">
        <v>21</v>
      </c>
      <c r="AN359" s="206"/>
      <c r="AO359" s="206"/>
      <c r="AP359" s="206"/>
      <c r="AQ359" s="206"/>
      <c r="AR359" s="206"/>
      <c r="AS359" s="206"/>
      <c r="AT359" s="206"/>
      <c r="AU359" s="206"/>
      <c r="AV359" s="206"/>
      <c r="AW359" s="206"/>
      <c r="AX359" s="206"/>
      <c r="AY359" s="206"/>
      <c r="AZ359" s="206"/>
      <c r="BA359" s="206"/>
      <c r="BB359" s="206"/>
      <c r="BC359" s="206"/>
      <c r="BD359" s="206"/>
      <c r="BE359" s="206"/>
      <c r="BF359" s="206"/>
      <c r="BG359" s="206"/>
      <c r="BH359" s="206"/>
    </row>
    <row r="360" spans="1:60" outlineLevel="1" x14ac:dyDescent="0.25">
      <c r="A360" s="253"/>
      <c r="B360" s="221"/>
      <c r="C360" s="244" t="s">
        <v>468</v>
      </c>
      <c r="D360" s="225"/>
      <c r="E360" s="229"/>
      <c r="F360" s="234"/>
      <c r="G360" s="234"/>
      <c r="H360" s="235"/>
      <c r="I360" s="255"/>
      <c r="J360" s="206"/>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c r="BD360" s="206"/>
      <c r="BE360" s="206"/>
      <c r="BF360" s="206"/>
      <c r="BG360" s="206"/>
      <c r="BH360" s="206"/>
    </row>
    <row r="361" spans="1:60" outlineLevel="1" x14ac:dyDescent="0.25">
      <c r="A361" s="253"/>
      <c r="B361" s="221"/>
      <c r="C361" s="244" t="s">
        <v>469</v>
      </c>
      <c r="D361" s="225"/>
      <c r="E361" s="229"/>
      <c r="F361" s="234"/>
      <c r="G361" s="234"/>
      <c r="H361" s="235"/>
      <c r="I361" s="255"/>
      <c r="J361" s="206"/>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c r="AI361" s="206"/>
      <c r="AJ361" s="206"/>
      <c r="AK361" s="206"/>
      <c r="AL361" s="206"/>
      <c r="AM361" s="206"/>
      <c r="AN361" s="206"/>
      <c r="AO361" s="206"/>
      <c r="AP361" s="206"/>
      <c r="AQ361" s="206"/>
      <c r="AR361" s="206"/>
      <c r="AS361" s="206"/>
      <c r="AT361" s="206"/>
      <c r="AU361" s="206"/>
      <c r="AV361" s="206"/>
      <c r="AW361" s="206"/>
      <c r="AX361" s="206"/>
      <c r="AY361" s="206"/>
      <c r="AZ361" s="206"/>
      <c r="BA361" s="206"/>
      <c r="BB361" s="206"/>
      <c r="BC361" s="206"/>
      <c r="BD361" s="206"/>
      <c r="BE361" s="206"/>
      <c r="BF361" s="206"/>
      <c r="BG361" s="206"/>
      <c r="BH361" s="206"/>
    </row>
    <row r="362" spans="1:60" outlineLevel="1" x14ac:dyDescent="0.25">
      <c r="A362" s="253"/>
      <c r="B362" s="221"/>
      <c r="C362" s="244" t="s">
        <v>470</v>
      </c>
      <c r="D362" s="225"/>
      <c r="E362" s="229"/>
      <c r="F362" s="234"/>
      <c r="G362" s="234"/>
      <c r="H362" s="235"/>
      <c r="I362" s="255"/>
      <c r="J362" s="206"/>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c r="AI362" s="206"/>
      <c r="AJ362" s="206"/>
      <c r="AK362" s="206"/>
      <c r="AL362" s="206"/>
      <c r="AM362" s="206"/>
      <c r="AN362" s="206"/>
      <c r="AO362" s="206"/>
      <c r="AP362" s="206"/>
      <c r="AQ362" s="206"/>
      <c r="AR362" s="206"/>
      <c r="AS362" s="206"/>
      <c r="AT362" s="206"/>
      <c r="AU362" s="206"/>
      <c r="AV362" s="206"/>
      <c r="AW362" s="206"/>
      <c r="AX362" s="206"/>
      <c r="AY362" s="206"/>
      <c r="AZ362" s="206"/>
      <c r="BA362" s="206"/>
      <c r="BB362" s="206"/>
      <c r="BC362" s="206"/>
      <c r="BD362" s="206"/>
      <c r="BE362" s="206"/>
      <c r="BF362" s="206"/>
      <c r="BG362" s="206"/>
      <c r="BH362" s="206"/>
    </row>
    <row r="363" spans="1:60" outlineLevel="1" x14ac:dyDescent="0.25">
      <c r="A363" s="253"/>
      <c r="B363" s="221"/>
      <c r="C363" s="244" t="s">
        <v>471</v>
      </c>
      <c r="D363" s="225"/>
      <c r="E363" s="229">
        <v>2</v>
      </c>
      <c r="F363" s="234"/>
      <c r="G363" s="234"/>
      <c r="H363" s="235"/>
      <c r="I363" s="255"/>
      <c r="J363" s="206"/>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c r="AI363" s="206"/>
      <c r="AJ363" s="206"/>
      <c r="AK363" s="206"/>
      <c r="AL363" s="206"/>
      <c r="AM363" s="206"/>
      <c r="AN363" s="206"/>
      <c r="AO363" s="206"/>
      <c r="AP363" s="206"/>
      <c r="AQ363" s="206"/>
      <c r="AR363" s="206"/>
      <c r="AS363" s="206"/>
      <c r="AT363" s="206"/>
      <c r="AU363" s="206"/>
      <c r="AV363" s="206"/>
      <c r="AW363" s="206"/>
      <c r="AX363" s="206"/>
      <c r="AY363" s="206"/>
      <c r="AZ363" s="206"/>
      <c r="BA363" s="206"/>
      <c r="BB363" s="206"/>
      <c r="BC363" s="206"/>
      <c r="BD363" s="206"/>
      <c r="BE363" s="206"/>
      <c r="BF363" s="206"/>
      <c r="BG363" s="206"/>
      <c r="BH363" s="206"/>
    </row>
    <row r="364" spans="1:60" outlineLevel="1" x14ac:dyDescent="0.25">
      <c r="A364" s="253"/>
      <c r="B364" s="278" t="s">
        <v>472</v>
      </c>
      <c r="C364" s="288"/>
      <c r="D364" s="291"/>
      <c r="E364" s="292"/>
      <c r="F364" s="293"/>
      <c r="G364" s="286"/>
      <c r="H364" s="235"/>
      <c r="I364" s="255"/>
      <c r="J364" s="206"/>
      <c r="K364" s="206"/>
      <c r="L364" s="206"/>
      <c r="M364" s="206"/>
      <c r="N364" s="206"/>
      <c r="O364" s="206"/>
      <c r="P364" s="206"/>
      <c r="Q364" s="206"/>
      <c r="R364" s="206"/>
      <c r="S364" s="206"/>
      <c r="T364" s="206"/>
      <c r="U364" s="206"/>
      <c r="V364" s="206"/>
      <c r="W364" s="206"/>
      <c r="X364" s="206"/>
      <c r="Y364" s="206"/>
      <c r="Z364" s="206"/>
      <c r="AA364" s="206"/>
      <c r="AB364" s="206"/>
      <c r="AC364" s="206">
        <v>0</v>
      </c>
      <c r="AD364" s="206"/>
      <c r="AE364" s="206"/>
      <c r="AF364" s="206"/>
      <c r="AG364" s="206"/>
      <c r="AH364" s="206"/>
      <c r="AI364" s="206"/>
      <c r="AJ364" s="206"/>
      <c r="AK364" s="206"/>
      <c r="AL364" s="206"/>
      <c r="AM364" s="206"/>
      <c r="AN364" s="206"/>
      <c r="AO364" s="206"/>
      <c r="AP364" s="206"/>
      <c r="AQ364" s="206"/>
      <c r="AR364" s="206"/>
      <c r="AS364" s="206"/>
      <c r="AT364" s="206"/>
      <c r="AU364" s="206"/>
      <c r="AV364" s="206"/>
      <c r="AW364" s="206"/>
      <c r="AX364" s="206"/>
      <c r="AY364" s="206"/>
      <c r="AZ364" s="206"/>
      <c r="BA364" s="206"/>
      <c r="BB364" s="206"/>
      <c r="BC364" s="206"/>
      <c r="BD364" s="206"/>
      <c r="BE364" s="206"/>
      <c r="BF364" s="206"/>
      <c r="BG364" s="206"/>
      <c r="BH364" s="206"/>
    </row>
    <row r="365" spans="1:60" outlineLevel="1" x14ac:dyDescent="0.25">
      <c r="A365" s="252">
        <v>47</v>
      </c>
      <c r="B365" s="220" t="s">
        <v>473</v>
      </c>
      <c r="C365" s="242" t="s">
        <v>474</v>
      </c>
      <c r="D365" s="223" t="s">
        <v>444</v>
      </c>
      <c r="E365" s="227">
        <v>10.085000000000001</v>
      </c>
      <c r="F365" s="233"/>
      <c r="G365" s="234">
        <f>ROUND(E365*F365,2)</f>
        <v>0</v>
      </c>
      <c r="H365" s="235" t="s">
        <v>475</v>
      </c>
      <c r="I365" s="255" t="s">
        <v>192</v>
      </c>
      <c r="J365" s="206"/>
      <c r="K365" s="206"/>
      <c r="L365" s="206"/>
      <c r="M365" s="206"/>
      <c r="N365" s="206"/>
      <c r="O365" s="206"/>
      <c r="P365" s="206"/>
      <c r="Q365" s="206"/>
      <c r="R365" s="206"/>
      <c r="S365" s="206"/>
      <c r="T365" s="206"/>
      <c r="U365" s="206"/>
      <c r="V365" s="206"/>
      <c r="W365" s="206"/>
      <c r="X365" s="206"/>
      <c r="Y365" s="206"/>
      <c r="Z365" s="206"/>
      <c r="AA365" s="206"/>
      <c r="AB365" s="206"/>
      <c r="AC365" s="206"/>
      <c r="AD365" s="206"/>
      <c r="AE365" s="206" t="s">
        <v>261</v>
      </c>
      <c r="AF365" s="206"/>
      <c r="AG365" s="206"/>
      <c r="AH365" s="206"/>
      <c r="AI365" s="206"/>
      <c r="AJ365" s="206"/>
      <c r="AK365" s="206"/>
      <c r="AL365" s="206"/>
      <c r="AM365" s="206">
        <v>21</v>
      </c>
      <c r="AN365" s="206"/>
      <c r="AO365" s="206"/>
      <c r="AP365" s="206"/>
      <c r="AQ365" s="206"/>
      <c r="AR365" s="206"/>
      <c r="AS365" s="206"/>
      <c r="AT365" s="206"/>
      <c r="AU365" s="206"/>
      <c r="AV365" s="206"/>
      <c r="AW365" s="206"/>
      <c r="AX365" s="206"/>
      <c r="AY365" s="206"/>
      <c r="AZ365" s="206"/>
      <c r="BA365" s="206"/>
      <c r="BB365" s="206"/>
      <c r="BC365" s="206"/>
      <c r="BD365" s="206"/>
      <c r="BE365" s="206"/>
      <c r="BF365" s="206"/>
      <c r="BG365" s="206"/>
      <c r="BH365" s="206"/>
    </row>
    <row r="366" spans="1:60" outlineLevel="1" x14ac:dyDescent="0.25">
      <c r="A366" s="253"/>
      <c r="B366" s="221"/>
      <c r="C366" s="244" t="s">
        <v>476</v>
      </c>
      <c r="D366" s="225"/>
      <c r="E366" s="229"/>
      <c r="F366" s="234"/>
      <c r="G366" s="234"/>
      <c r="H366" s="235"/>
      <c r="I366" s="255"/>
      <c r="J366" s="206"/>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c r="AI366" s="206"/>
      <c r="AJ366" s="206"/>
      <c r="AK366" s="206"/>
      <c r="AL366" s="206"/>
      <c r="AM366" s="206"/>
      <c r="AN366" s="206"/>
      <c r="AO366" s="206"/>
      <c r="AP366" s="206"/>
      <c r="AQ366" s="206"/>
      <c r="AR366" s="206"/>
      <c r="AS366" s="206"/>
      <c r="AT366" s="206"/>
      <c r="AU366" s="206"/>
      <c r="AV366" s="206"/>
      <c r="AW366" s="206"/>
      <c r="AX366" s="206"/>
      <c r="AY366" s="206"/>
      <c r="AZ366" s="206"/>
      <c r="BA366" s="206"/>
      <c r="BB366" s="206"/>
      <c r="BC366" s="206"/>
      <c r="BD366" s="206"/>
      <c r="BE366" s="206"/>
      <c r="BF366" s="206"/>
      <c r="BG366" s="206"/>
      <c r="BH366" s="206"/>
    </row>
    <row r="367" spans="1:60" outlineLevel="1" x14ac:dyDescent="0.25">
      <c r="A367" s="253"/>
      <c r="B367" s="221"/>
      <c r="C367" s="244" t="s">
        <v>470</v>
      </c>
      <c r="D367" s="225"/>
      <c r="E367" s="229"/>
      <c r="F367" s="234"/>
      <c r="G367" s="234"/>
      <c r="H367" s="235"/>
      <c r="I367" s="255"/>
      <c r="J367" s="206"/>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6"/>
      <c r="AP367" s="206"/>
      <c r="AQ367" s="206"/>
      <c r="AR367" s="206"/>
      <c r="AS367" s="206"/>
      <c r="AT367" s="206"/>
      <c r="AU367" s="206"/>
      <c r="AV367" s="206"/>
      <c r="AW367" s="206"/>
      <c r="AX367" s="206"/>
      <c r="AY367" s="206"/>
      <c r="AZ367" s="206"/>
      <c r="BA367" s="206"/>
      <c r="BB367" s="206"/>
      <c r="BC367" s="206"/>
      <c r="BD367" s="206"/>
      <c r="BE367" s="206"/>
      <c r="BF367" s="206"/>
      <c r="BG367" s="206"/>
      <c r="BH367" s="206"/>
    </row>
    <row r="368" spans="1:60" outlineLevel="1" x14ac:dyDescent="0.25">
      <c r="A368" s="253"/>
      <c r="B368" s="221"/>
      <c r="C368" s="244" t="s">
        <v>477</v>
      </c>
      <c r="D368" s="225"/>
      <c r="E368" s="229">
        <v>10.09</v>
      </c>
      <c r="F368" s="234"/>
      <c r="G368" s="234"/>
      <c r="H368" s="235"/>
      <c r="I368" s="255"/>
      <c r="J368" s="206"/>
      <c r="K368" s="206"/>
      <c r="L368" s="206"/>
      <c r="M368" s="206"/>
      <c r="N368" s="206"/>
      <c r="O368" s="206"/>
      <c r="P368" s="206"/>
      <c r="Q368" s="206"/>
      <c r="R368" s="206"/>
      <c r="S368" s="206"/>
      <c r="T368" s="206"/>
      <c r="U368" s="206"/>
      <c r="V368" s="206"/>
      <c r="W368" s="206"/>
      <c r="X368" s="206"/>
      <c r="Y368" s="206"/>
      <c r="Z368" s="206"/>
      <c r="AA368" s="206"/>
      <c r="AB368" s="206"/>
      <c r="AC368" s="206"/>
      <c r="AD368" s="206"/>
      <c r="AE368" s="206"/>
      <c r="AF368" s="206"/>
      <c r="AG368" s="206"/>
      <c r="AH368" s="206"/>
      <c r="AI368" s="206"/>
      <c r="AJ368" s="206"/>
      <c r="AK368" s="206"/>
      <c r="AL368" s="206"/>
      <c r="AM368" s="206"/>
      <c r="AN368" s="206"/>
      <c r="AO368" s="206"/>
      <c r="AP368" s="206"/>
      <c r="AQ368" s="206"/>
      <c r="AR368" s="206"/>
      <c r="AS368" s="206"/>
      <c r="AT368" s="206"/>
      <c r="AU368" s="206"/>
      <c r="AV368" s="206"/>
      <c r="AW368" s="206"/>
      <c r="AX368" s="206"/>
      <c r="AY368" s="206"/>
      <c r="AZ368" s="206"/>
      <c r="BA368" s="206"/>
      <c r="BB368" s="206"/>
      <c r="BC368" s="206"/>
      <c r="BD368" s="206"/>
      <c r="BE368" s="206"/>
      <c r="BF368" s="206"/>
      <c r="BG368" s="206"/>
      <c r="BH368" s="206"/>
    </row>
    <row r="369" spans="1:60" outlineLevel="1" x14ac:dyDescent="0.25">
      <c r="A369" s="252">
        <v>48</v>
      </c>
      <c r="B369" s="220" t="s">
        <v>478</v>
      </c>
      <c r="C369" s="242" t="s">
        <v>479</v>
      </c>
      <c r="D369" s="223" t="s">
        <v>259</v>
      </c>
      <c r="E369" s="227">
        <v>384.78300000000002</v>
      </c>
      <c r="F369" s="233"/>
      <c r="G369" s="234">
        <f>ROUND(E369*F369,2)</f>
        <v>0</v>
      </c>
      <c r="H369" s="235" t="s">
        <v>345</v>
      </c>
      <c r="I369" s="255" t="s">
        <v>192</v>
      </c>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t="s">
        <v>193</v>
      </c>
      <c r="AF369" s="206"/>
      <c r="AG369" s="206"/>
      <c r="AH369" s="206"/>
      <c r="AI369" s="206"/>
      <c r="AJ369" s="206"/>
      <c r="AK369" s="206"/>
      <c r="AL369" s="206"/>
      <c r="AM369" s="206">
        <v>21</v>
      </c>
      <c r="AN369" s="206"/>
      <c r="AO369" s="206"/>
      <c r="AP369" s="206"/>
      <c r="AQ369" s="206"/>
      <c r="AR369" s="206"/>
      <c r="AS369" s="206"/>
      <c r="AT369" s="206"/>
      <c r="AU369" s="206"/>
      <c r="AV369" s="206"/>
      <c r="AW369" s="206"/>
      <c r="AX369" s="206"/>
      <c r="AY369" s="206"/>
      <c r="AZ369" s="206"/>
      <c r="BA369" s="206"/>
      <c r="BB369" s="206"/>
      <c r="BC369" s="206"/>
      <c r="BD369" s="206"/>
      <c r="BE369" s="206"/>
      <c r="BF369" s="206"/>
      <c r="BG369" s="206"/>
      <c r="BH369" s="206"/>
    </row>
    <row r="370" spans="1:60" outlineLevel="1" x14ac:dyDescent="0.25">
      <c r="A370" s="253"/>
      <c r="B370" s="221"/>
      <c r="C370" s="244" t="s">
        <v>452</v>
      </c>
      <c r="D370" s="225"/>
      <c r="E370" s="229"/>
      <c r="F370" s="234"/>
      <c r="G370" s="234"/>
      <c r="H370" s="235"/>
      <c r="I370" s="255"/>
      <c r="J370" s="206"/>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c r="AI370" s="206"/>
      <c r="AJ370" s="206"/>
      <c r="AK370" s="206"/>
      <c r="AL370" s="206"/>
      <c r="AM370" s="206"/>
      <c r="AN370" s="206"/>
      <c r="AO370" s="206"/>
      <c r="AP370" s="206"/>
      <c r="AQ370" s="206"/>
      <c r="AR370" s="206"/>
      <c r="AS370" s="206"/>
      <c r="AT370" s="206"/>
      <c r="AU370" s="206"/>
      <c r="AV370" s="206"/>
      <c r="AW370" s="206"/>
      <c r="AX370" s="206"/>
      <c r="AY370" s="206"/>
      <c r="AZ370" s="206"/>
      <c r="BA370" s="206"/>
      <c r="BB370" s="206"/>
      <c r="BC370" s="206"/>
      <c r="BD370" s="206"/>
      <c r="BE370" s="206"/>
      <c r="BF370" s="206"/>
      <c r="BG370" s="206"/>
      <c r="BH370" s="206"/>
    </row>
    <row r="371" spans="1:60" outlineLevel="1" x14ac:dyDescent="0.25">
      <c r="A371" s="253"/>
      <c r="B371" s="221"/>
      <c r="C371" s="289" t="s">
        <v>346</v>
      </c>
      <c r="D371" s="280"/>
      <c r="E371" s="282"/>
      <c r="F371" s="234"/>
      <c r="G371" s="234"/>
      <c r="H371" s="235"/>
      <c r="I371" s="255"/>
      <c r="J371" s="206"/>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c r="AI371" s="206"/>
      <c r="AJ371" s="206"/>
      <c r="AK371" s="206"/>
      <c r="AL371" s="206"/>
      <c r="AM371" s="206"/>
      <c r="AN371" s="206"/>
      <c r="AO371" s="206"/>
      <c r="AP371" s="206"/>
      <c r="AQ371" s="206"/>
      <c r="AR371" s="206"/>
      <c r="AS371" s="206"/>
      <c r="AT371" s="206"/>
      <c r="AU371" s="206"/>
      <c r="AV371" s="206"/>
      <c r="AW371" s="206"/>
      <c r="AX371" s="206"/>
      <c r="AY371" s="206"/>
      <c r="AZ371" s="206"/>
      <c r="BA371" s="206"/>
      <c r="BB371" s="206"/>
      <c r="BC371" s="206"/>
      <c r="BD371" s="206"/>
      <c r="BE371" s="206"/>
      <c r="BF371" s="206"/>
      <c r="BG371" s="206"/>
      <c r="BH371" s="206"/>
    </row>
    <row r="372" spans="1:60" outlineLevel="1" x14ac:dyDescent="0.25">
      <c r="A372" s="253"/>
      <c r="B372" s="221"/>
      <c r="C372" s="290" t="s">
        <v>460</v>
      </c>
      <c r="D372" s="280"/>
      <c r="E372" s="282">
        <v>313.45999999999998</v>
      </c>
      <c r="F372" s="234"/>
      <c r="G372" s="234"/>
      <c r="H372" s="235"/>
      <c r="I372" s="255"/>
      <c r="J372" s="206"/>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c r="AI372" s="206"/>
      <c r="AJ372" s="206"/>
      <c r="AK372" s="206"/>
      <c r="AL372" s="206"/>
      <c r="AM372" s="206"/>
      <c r="AN372" s="206"/>
      <c r="AO372" s="206"/>
      <c r="AP372" s="206"/>
      <c r="AQ372" s="206"/>
      <c r="AR372" s="206"/>
      <c r="AS372" s="206"/>
      <c r="AT372" s="206"/>
      <c r="AU372" s="206"/>
      <c r="AV372" s="206"/>
      <c r="AW372" s="206"/>
      <c r="AX372" s="206"/>
      <c r="AY372" s="206"/>
      <c r="AZ372" s="206"/>
      <c r="BA372" s="206"/>
      <c r="BB372" s="206"/>
      <c r="BC372" s="206"/>
      <c r="BD372" s="206"/>
      <c r="BE372" s="206"/>
      <c r="BF372" s="206"/>
      <c r="BG372" s="206"/>
      <c r="BH372" s="206"/>
    </row>
    <row r="373" spans="1:60" outlineLevel="1" x14ac:dyDescent="0.25">
      <c r="A373" s="253"/>
      <c r="B373" s="221"/>
      <c r="C373" s="289" t="s">
        <v>348</v>
      </c>
      <c r="D373" s="280"/>
      <c r="E373" s="282"/>
      <c r="F373" s="234"/>
      <c r="G373" s="234"/>
      <c r="H373" s="235"/>
      <c r="I373" s="255"/>
      <c r="J373" s="206"/>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c r="AI373" s="206"/>
      <c r="AJ373" s="206"/>
      <c r="AK373" s="206"/>
      <c r="AL373" s="206"/>
      <c r="AM373" s="206"/>
      <c r="AN373" s="206"/>
      <c r="AO373" s="206"/>
      <c r="AP373" s="206"/>
      <c r="AQ373" s="206"/>
      <c r="AR373" s="206"/>
      <c r="AS373" s="206"/>
      <c r="AT373" s="206"/>
      <c r="AU373" s="206"/>
      <c r="AV373" s="206"/>
      <c r="AW373" s="206"/>
      <c r="AX373" s="206"/>
      <c r="AY373" s="206"/>
      <c r="AZ373" s="206"/>
      <c r="BA373" s="206"/>
      <c r="BB373" s="206"/>
      <c r="BC373" s="206"/>
      <c r="BD373" s="206"/>
      <c r="BE373" s="206"/>
      <c r="BF373" s="206"/>
      <c r="BG373" s="206"/>
      <c r="BH373" s="206"/>
    </row>
    <row r="374" spans="1:60" outlineLevel="1" x14ac:dyDescent="0.25">
      <c r="A374" s="253"/>
      <c r="B374" s="221"/>
      <c r="C374" s="244" t="s">
        <v>480</v>
      </c>
      <c r="D374" s="225"/>
      <c r="E374" s="229">
        <v>329.13</v>
      </c>
      <c r="F374" s="234"/>
      <c r="G374" s="234"/>
      <c r="H374" s="235"/>
      <c r="I374" s="255"/>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206"/>
      <c r="AU374" s="206"/>
      <c r="AV374" s="206"/>
      <c r="AW374" s="206"/>
      <c r="AX374" s="206"/>
      <c r="AY374" s="206"/>
      <c r="AZ374" s="206"/>
      <c r="BA374" s="206"/>
      <c r="BB374" s="206"/>
      <c r="BC374" s="206"/>
      <c r="BD374" s="206"/>
      <c r="BE374" s="206"/>
      <c r="BF374" s="206"/>
      <c r="BG374" s="206"/>
      <c r="BH374" s="206"/>
    </row>
    <row r="375" spans="1:60" outlineLevel="1" x14ac:dyDescent="0.25">
      <c r="A375" s="253"/>
      <c r="B375" s="221"/>
      <c r="C375" s="244" t="s">
        <v>454</v>
      </c>
      <c r="D375" s="225"/>
      <c r="E375" s="229"/>
      <c r="F375" s="234"/>
      <c r="G375" s="234"/>
      <c r="H375" s="235"/>
      <c r="I375" s="25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AN375" s="206"/>
      <c r="AO375" s="206"/>
      <c r="AP375" s="206"/>
      <c r="AQ375" s="206"/>
      <c r="AR375" s="206"/>
      <c r="AS375" s="206"/>
      <c r="AT375" s="206"/>
      <c r="AU375" s="206"/>
      <c r="AV375" s="206"/>
      <c r="AW375" s="206"/>
      <c r="AX375" s="206"/>
      <c r="AY375" s="206"/>
      <c r="AZ375" s="206"/>
      <c r="BA375" s="206"/>
      <c r="BB375" s="206"/>
      <c r="BC375" s="206"/>
      <c r="BD375" s="206"/>
      <c r="BE375" s="206"/>
      <c r="BF375" s="206"/>
      <c r="BG375" s="206"/>
      <c r="BH375" s="206"/>
    </row>
    <row r="376" spans="1:60" outlineLevel="1" x14ac:dyDescent="0.25">
      <c r="A376" s="253"/>
      <c r="B376" s="221"/>
      <c r="C376" s="289" t="s">
        <v>346</v>
      </c>
      <c r="D376" s="280"/>
      <c r="E376" s="282"/>
      <c r="F376" s="234"/>
      <c r="G376" s="234"/>
      <c r="H376" s="235"/>
      <c r="I376" s="255"/>
      <c r="J376" s="206"/>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c r="AI376" s="206"/>
      <c r="AJ376" s="206"/>
      <c r="AK376" s="206"/>
      <c r="AL376" s="206"/>
      <c r="AM376" s="206"/>
      <c r="AN376" s="206"/>
      <c r="AO376" s="206"/>
      <c r="AP376" s="206"/>
      <c r="AQ376" s="206"/>
      <c r="AR376" s="206"/>
      <c r="AS376" s="206"/>
      <c r="AT376" s="206"/>
      <c r="AU376" s="206"/>
      <c r="AV376" s="206"/>
      <c r="AW376" s="206"/>
      <c r="AX376" s="206"/>
      <c r="AY376" s="206"/>
      <c r="AZ376" s="206"/>
      <c r="BA376" s="206"/>
      <c r="BB376" s="206"/>
      <c r="BC376" s="206"/>
      <c r="BD376" s="206"/>
      <c r="BE376" s="206"/>
      <c r="BF376" s="206"/>
      <c r="BG376" s="206"/>
      <c r="BH376" s="206"/>
    </row>
    <row r="377" spans="1:60" outlineLevel="1" x14ac:dyDescent="0.25">
      <c r="A377" s="253"/>
      <c r="B377" s="221"/>
      <c r="C377" s="290" t="s">
        <v>462</v>
      </c>
      <c r="D377" s="280"/>
      <c r="E377" s="282">
        <v>53</v>
      </c>
      <c r="F377" s="234"/>
      <c r="G377" s="234"/>
      <c r="H377" s="235"/>
      <c r="I377" s="255"/>
      <c r="J377" s="206"/>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6"/>
      <c r="AN377" s="206"/>
      <c r="AO377" s="206"/>
      <c r="AP377" s="206"/>
      <c r="AQ377" s="206"/>
      <c r="AR377" s="206"/>
      <c r="AS377" s="206"/>
      <c r="AT377" s="206"/>
      <c r="AU377" s="206"/>
      <c r="AV377" s="206"/>
      <c r="AW377" s="206"/>
      <c r="AX377" s="206"/>
      <c r="AY377" s="206"/>
      <c r="AZ377" s="206"/>
      <c r="BA377" s="206"/>
      <c r="BB377" s="206"/>
      <c r="BC377" s="206"/>
      <c r="BD377" s="206"/>
      <c r="BE377" s="206"/>
      <c r="BF377" s="206"/>
      <c r="BG377" s="206"/>
      <c r="BH377" s="206"/>
    </row>
    <row r="378" spans="1:60" outlineLevel="1" x14ac:dyDescent="0.25">
      <c r="A378" s="253"/>
      <c r="B378" s="221"/>
      <c r="C378" s="289" t="s">
        <v>348</v>
      </c>
      <c r="D378" s="280"/>
      <c r="E378" s="282"/>
      <c r="F378" s="234"/>
      <c r="G378" s="234"/>
      <c r="H378" s="235"/>
      <c r="I378" s="255"/>
      <c r="J378" s="206"/>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c r="AI378" s="206"/>
      <c r="AJ378" s="206"/>
      <c r="AK378" s="206"/>
      <c r="AL378" s="206"/>
      <c r="AM378" s="206"/>
      <c r="AN378" s="206"/>
      <c r="AO378" s="206"/>
      <c r="AP378" s="206"/>
      <c r="AQ378" s="206"/>
      <c r="AR378" s="206"/>
      <c r="AS378" s="206"/>
      <c r="AT378" s="206"/>
      <c r="AU378" s="206"/>
      <c r="AV378" s="206"/>
      <c r="AW378" s="206"/>
      <c r="AX378" s="206"/>
      <c r="AY378" s="206"/>
      <c r="AZ378" s="206"/>
      <c r="BA378" s="206"/>
      <c r="BB378" s="206"/>
      <c r="BC378" s="206"/>
      <c r="BD378" s="206"/>
      <c r="BE378" s="206"/>
      <c r="BF378" s="206"/>
      <c r="BG378" s="206"/>
      <c r="BH378" s="206"/>
    </row>
    <row r="379" spans="1:60" outlineLevel="1" x14ac:dyDescent="0.25">
      <c r="A379" s="253"/>
      <c r="B379" s="221"/>
      <c r="C379" s="244" t="s">
        <v>481</v>
      </c>
      <c r="D379" s="225"/>
      <c r="E379" s="229">
        <v>55.65</v>
      </c>
      <c r="F379" s="234"/>
      <c r="G379" s="234"/>
      <c r="H379" s="235"/>
      <c r="I379" s="255"/>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6"/>
      <c r="AP379" s="206"/>
      <c r="AQ379" s="206"/>
      <c r="AR379" s="206"/>
      <c r="AS379" s="206"/>
      <c r="AT379" s="206"/>
      <c r="AU379" s="206"/>
      <c r="AV379" s="206"/>
      <c r="AW379" s="206"/>
      <c r="AX379" s="206"/>
      <c r="AY379" s="206"/>
      <c r="AZ379" s="206"/>
      <c r="BA379" s="206"/>
      <c r="BB379" s="206"/>
      <c r="BC379" s="206"/>
      <c r="BD379" s="206"/>
      <c r="BE379" s="206"/>
      <c r="BF379" s="206"/>
      <c r="BG379" s="206"/>
      <c r="BH379" s="206"/>
    </row>
    <row r="380" spans="1:60" outlineLevel="1" x14ac:dyDescent="0.25">
      <c r="A380" s="252">
        <v>49</v>
      </c>
      <c r="B380" s="220" t="s">
        <v>482</v>
      </c>
      <c r="C380" s="242" t="s">
        <v>483</v>
      </c>
      <c r="D380" s="223" t="s">
        <v>259</v>
      </c>
      <c r="E380" s="227">
        <v>4.2356999999999996</v>
      </c>
      <c r="F380" s="233"/>
      <c r="G380" s="234">
        <f>ROUND(E380*F380,2)</f>
        <v>0</v>
      </c>
      <c r="H380" s="235" t="s">
        <v>345</v>
      </c>
      <c r="I380" s="255" t="s">
        <v>192</v>
      </c>
      <c r="J380" s="206"/>
      <c r="K380" s="206"/>
      <c r="L380" s="206"/>
      <c r="M380" s="206"/>
      <c r="N380" s="206"/>
      <c r="O380" s="206"/>
      <c r="P380" s="206"/>
      <c r="Q380" s="206"/>
      <c r="R380" s="206"/>
      <c r="S380" s="206"/>
      <c r="T380" s="206"/>
      <c r="U380" s="206"/>
      <c r="V380" s="206"/>
      <c r="W380" s="206"/>
      <c r="X380" s="206"/>
      <c r="Y380" s="206"/>
      <c r="Z380" s="206"/>
      <c r="AA380" s="206"/>
      <c r="AB380" s="206"/>
      <c r="AC380" s="206"/>
      <c r="AD380" s="206"/>
      <c r="AE380" s="206" t="s">
        <v>193</v>
      </c>
      <c r="AF380" s="206"/>
      <c r="AG380" s="206"/>
      <c r="AH380" s="206"/>
      <c r="AI380" s="206"/>
      <c r="AJ380" s="206"/>
      <c r="AK380" s="206"/>
      <c r="AL380" s="206"/>
      <c r="AM380" s="206">
        <v>21</v>
      </c>
      <c r="AN380" s="206"/>
      <c r="AO380" s="206"/>
      <c r="AP380" s="206"/>
      <c r="AQ380" s="206"/>
      <c r="AR380" s="206"/>
      <c r="AS380" s="206"/>
      <c r="AT380" s="206"/>
      <c r="AU380" s="206"/>
      <c r="AV380" s="206"/>
      <c r="AW380" s="206"/>
      <c r="AX380" s="206"/>
      <c r="AY380" s="206"/>
      <c r="AZ380" s="206"/>
      <c r="BA380" s="206"/>
      <c r="BB380" s="206"/>
      <c r="BC380" s="206"/>
      <c r="BD380" s="206"/>
      <c r="BE380" s="206"/>
      <c r="BF380" s="206"/>
      <c r="BG380" s="206"/>
      <c r="BH380" s="206"/>
    </row>
    <row r="381" spans="1:60" outlineLevel="1" x14ac:dyDescent="0.25">
      <c r="A381" s="253"/>
      <c r="B381" s="221"/>
      <c r="C381" s="244" t="s">
        <v>476</v>
      </c>
      <c r="D381" s="225"/>
      <c r="E381" s="229"/>
      <c r="F381" s="234"/>
      <c r="G381" s="234"/>
      <c r="H381" s="235"/>
      <c r="I381" s="255"/>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206"/>
      <c r="AL381" s="206"/>
      <c r="AM381" s="206"/>
      <c r="AN381" s="206"/>
      <c r="AO381" s="206"/>
      <c r="AP381" s="206"/>
      <c r="AQ381" s="206"/>
      <c r="AR381" s="206"/>
      <c r="AS381" s="206"/>
      <c r="AT381" s="206"/>
      <c r="AU381" s="206"/>
      <c r="AV381" s="206"/>
      <c r="AW381" s="206"/>
      <c r="AX381" s="206"/>
      <c r="AY381" s="206"/>
      <c r="AZ381" s="206"/>
      <c r="BA381" s="206"/>
      <c r="BB381" s="206"/>
      <c r="BC381" s="206"/>
      <c r="BD381" s="206"/>
      <c r="BE381" s="206"/>
      <c r="BF381" s="206"/>
      <c r="BG381" s="206"/>
      <c r="BH381" s="206"/>
    </row>
    <row r="382" spans="1:60" outlineLevel="1" x14ac:dyDescent="0.25">
      <c r="A382" s="253"/>
      <c r="B382" s="221"/>
      <c r="C382" s="244" t="s">
        <v>484</v>
      </c>
      <c r="D382" s="225"/>
      <c r="E382" s="229"/>
      <c r="F382" s="234"/>
      <c r="G382" s="234"/>
      <c r="H382" s="235"/>
      <c r="I382" s="255"/>
      <c r="J382" s="206"/>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c r="AI382" s="206"/>
      <c r="AJ382" s="206"/>
      <c r="AK382" s="206"/>
      <c r="AL382" s="206"/>
      <c r="AM382" s="206"/>
      <c r="AN382" s="206"/>
      <c r="AO382" s="206"/>
      <c r="AP382" s="206"/>
      <c r="AQ382" s="206"/>
      <c r="AR382" s="206"/>
      <c r="AS382" s="206"/>
      <c r="AT382" s="206"/>
      <c r="AU382" s="206"/>
      <c r="AV382" s="206"/>
      <c r="AW382" s="206"/>
      <c r="AX382" s="206"/>
      <c r="AY382" s="206"/>
      <c r="AZ382" s="206"/>
      <c r="BA382" s="206"/>
      <c r="BB382" s="206"/>
      <c r="BC382" s="206"/>
      <c r="BD382" s="206"/>
      <c r="BE382" s="206"/>
      <c r="BF382" s="206"/>
      <c r="BG382" s="206"/>
      <c r="BH382" s="206"/>
    </row>
    <row r="383" spans="1:60" outlineLevel="1" x14ac:dyDescent="0.25">
      <c r="A383" s="253"/>
      <c r="B383" s="221"/>
      <c r="C383" s="244" t="s">
        <v>485</v>
      </c>
      <c r="D383" s="225"/>
      <c r="E383" s="229">
        <v>4.24</v>
      </c>
      <c r="F383" s="234"/>
      <c r="G383" s="234"/>
      <c r="H383" s="235"/>
      <c r="I383" s="255"/>
      <c r="J383" s="206"/>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c r="AI383" s="206"/>
      <c r="AJ383" s="206"/>
      <c r="AK383" s="206"/>
      <c r="AL383" s="206"/>
      <c r="AM383" s="206"/>
      <c r="AN383" s="206"/>
      <c r="AO383" s="206"/>
      <c r="AP383" s="206"/>
      <c r="AQ383" s="206"/>
      <c r="AR383" s="206"/>
      <c r="AS383" s="206"/>
      <c r="AT383" s="206"/>
      <c r="AU383" s="206"/>
      <c r="AV383" s="206"/>
      <c r="AW383" s="206"/>
      <c r="AX383" s="206"/>
      <c r="AY383" s="206"/>
      <c r="AZ383" s="206"/>
      <c r="BA383" s="206"/>
      <c r="BB383" s="206"/>
      <c r="BC383" s="206"/>
      <c r="BD383" s="206"/>
      <c r="BE383" s="206"/>
      <c r="BF383" s="206"/>
      <c r="BG383" s="206"/>
      <c r="BH383" s="206"/>
    </row>
    <row r="384" spans="1:60" x14ac:dyDescent="0.25">
      <c r="A384" s="251" t="s">
        <v>187</v>
      </c>
      <c r="B384" s="219" t="s">
        <v>155</v>
      </c>
      <c r="C384" s="241" t="s">
        <v>156</v>
      </c>
      <c r="D384" s="222"/>
      <c r="E384" s="226"/>
      <c r="F384" s="238">
        <f>SUM(G385:G390)</f>
        <v>0</v>
      </c>
      <c r="G384" s="239"/>
      <c r="H384" s="232"/>
      <c r="I384" s="254"/>
      <c r="AE384" t="s">
        <v>188</v>
      </c>
    </row>
    <row r="385" spans="1:60" outlineLevel="1" x14ac:dyDescent="0.25">
      <c r="A385" s="253"/>
      <c r="B385" s="277" t="s">
        <v>486</v>
      </c>
      <c r="C385" s="287"/>
      <c r="D385" s="279"/>
      <c r="E385" s="281"/>
      <c r="F385" s="284"/>
      <c r="G385" s="285"/>
      <c r="H385" s="235"/>
      <c r="I385" s="255"/>
      <c r="J385" s="206"/>
      <c r="K385" s="206"/>
      <c r="L385" s="206"/>
      <c r="M385" s="206"/>
      <c r="N385" s="206"/>
      <c r="O385" s="206"/>
      <c r="P385" s="206"/>
      <c r="Q385" s="206"/>
      <c r="R385" s="206"/>
      <c r="S385" s="206"/>
      <c r="T385" s="206"/>
      <c r="U385" s="206"/>
      <c r="V385" s="206"/>
      <c r="W385" s="206"/>
      <c r="X385" s="206"/>
      <c r="Y385" s="206"/>
      <c r="Z385" s="206"/>
      <c r="AA385" s="206"/>
      <c r="AB385" s="206"/>
      <c r="AC385" s="206">
        <v>0</v>
      </c>
      <c r="AD385" s="206"/>
      <c r="AE385" s="206"/>
      <c r="AF385" s="206"/>
      <c r="AG385" s="206"/>
      <c r="AH385" s="206"/>
      <c r="AI385" s="206"/>
      <c r="AJ385" s="206"/>
      <c r="AK385" s="206"/>
      <c r="AL385" s="206"/>
      <c r="AM385" s="206"/>
      <c r="AN385" s="206"/>
      <c r="AO385" s="206"/>
      <c r="AP385" s="206"/>
      <c r="AQ385" s="206"/>
      <c r="AR385" s="206"/>
      <c r="AS385" s="206"/>
      <c r="AT385" s="206"/>
      <c r="AU385" s="206"/>
      <c r="AV385" s="206"/>
      <c r="AW385" s="206"/>
      <c r="AX385" s="206"/>
      <c r="AY385" s="206"/>
      <c r="AZ385" s="206"/>
      <c r="BA385" s="206"/>
      <c r="BB385" s="206"/>
      <c r="BC385" s="206"/>
      <c r="BD385" s="206"/>
      <c r="BE385" s="206"/>
      <c r="BF385" s="206"/>
      <c r="BG385" s="206"/>
      <c r="BH385" s="206"/>
    </row>
    <row r="386" spans="1:60" outlineLevel="1" x14ac:dyDescent="0.25">
      <c r="A386" s="253"/>
      <c r="B386" s="278" t="s">
        <v>487</v>
      </c>
      <c r="C386" s="288"/>
      <c r="D386" s="291"/>
      <c r="E386" s="292"/>
      <c r="F386" s="293"/>
      <c r="G386" s="286"/>
      <c r="H386" s="235"/>
      <c r="I386" s="255"/>
      <c r="J386" s="206"/>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c r="AI386" s="206"/>
      <c r="AJ386" s="206"/>
      <c r="AK386" s="206"/>
      <c r="AL386" s="206"/>
      <c r="AM386" s="206"/>
      <c r="AN386" s="206"/>
      <c r="AO386" s="206"/>
      <c r="AP386" s="206"/>
      <c r="AQ386" s="206"/>
      <c r="AR386" s="206"/>
      <c r="AS386" s="206"/>
      <c r="AT386" s="206"/>
      <c r="AU386" s="206"/>
      <c r="AV386" s="206"/>
      <c r="AW386" s="206"/>
      <c r="AX386" s="206"/>
      <c r="AY386" s="206"/>
      <c r="AZ386" s="206"/>
      <c r="BA386" s="206"/>
      <c r="BB386" s="206"/>
      <c r="BC386" s="206"/>
      <c r="BD386" s="206"/>
      <c r="BE386" s="206"/>
      <c r="BF386" s="206"/>
      <c r="BG386" s="206"/>
      <c r="BH386" s="206"/>
    </row>
    <row r="387" spans="1:60" outlineLevel="1" x14ac:dyDescent="0.25">
      <c r="A387" s="253"/>
      <c r="B387" s="278" t="s">
        <v>488</v>
      </c>
      <c r="C387" s="288"/>
      <c r="D387" s="291"/>
      <c r="E387" s="292"/>
      <c r="F387" s="293"/>
      <c r="G387" s="286"/>
      <c r="H387" s="235"/>
      <c r="I387" s="255"/>
      <c r="J387" s="206"/>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c r="AI387" s="206"/>
      <c r="AJ387" s="206"/>
      <c r="AK387" s="206"/>
      <c r="AL387" s="206"/>
      <c r="AM387" s="206"/>
      <c r="AN387" s="206"/>
      <c r="AO387" s="206"/>
      <c r="AP387" s="206"/>
      <c r="AQ387" s="206"/>
      <c r="AR387" s="206"/>
      <c r="AS387" s="206"/>
      <c r="AT387" s="206"/>
      <c r="AU387" s="206"/>
      <c r="AV387" s="206"/>
      <c r="AW387" s="206"/>
      <c r="AX387" s="206"/>
      <c r="AY387" s="206"/>
      <c r="AZ387" s="206"/>
      <c r="BA387" s="206"/>
      <c r="BB387" s="206"/>
      <c r="BC387" s="206"/>
      <c r="BD387" s="206"/>
      <c r="BE387" s="206"/>
      <c r="BF387" s="206"/>
      <c r="BG387" s="206"/>
      <c r="BH387" s="206"/>
    </row>
    <row r="388" spans="1:60" ht="20.5" outlineLevel="1" x14ac:dyDescent="0.25">
      <c r="A388" s="253"/>
      <c r="B388" s="278" t="s">
        <v>489</v>
      </c>
      <c r="C388" s="288"/>
      <c r="D388" s="291"/>
      <c r="E388" s="292"/>
      <c r="F388" s="293"/>
      <c r="G388" s="286"/>
      <c r="H388" s="235"/>
      <c r="I388" s="255"/>
      <c r="J388" s="206"/>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c r="AI388" s="206"/>
      <c r="AJ388" s="206"/>
      <c r="AK388" s="206"/>
      <c r="AL388" s="206"/>
      <c r="AM388" s="206"/>
      <c r="AN388" s="206"/>
      <c r="AO388" s="206"/>
      <c r="AP388" s="206"/>
      <c r="AQ388" s="206"/>
      <c r="AR388" s="206"/>
      <c r="AS388" s="206"/>
      <c r="AT388" s="206"/>
      <c r="AU388" s="206"/>
      <c r="AV388" s="206"/>
      <c r="AW388" s="206"/>
      <c r="AX388" s="206"/>
      <c r="AY388" s="206"/>
      <c r="AZ388" s="211" t="str">
        <f>B388</f>
        <v>se svislou nosnou konstrukcí montovanou z dílců betonových plošných, tyčových pro nosnou konstrukci zakrytí monolitickou betonovou nebo montovanou betonovou nebo bez zakrytí</v>
      </c>
      <c r="BA388" s="206"/>
      <c r="BB388" s="206"/>
      <c r="BC388" s="206"/>
      <c r="BD388" s="206"/>
      <c r="BE388" s="206"/>
      <c r="BF388" s="206"/>
      <c r="BG388" s="206"/>
      <c r="BH388" s="206"/>
    </row>
    <row r="389" spans="1:60" outlineLevel="1" x14ac:dyDescent="0.25">
      <c r="A389" s="253"/>
      <c r="B389" s="278" t="s">
        <v>490</v>
      </c>
      <c r="C389" s="288"/>
      <c r="D389" s="291"/>
      <c r="E389" s="292"/>
      <c r="F389" s="293"/>
      <c r="G389" s="286"/>
      <c r="H389" s="235"/>
      <c r="I389" s="255"/>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206" t="s">
        <v>255</v>
      </c>
      <c r="AF389" s="206"/>
      <c r="AG389" s="206"/>
      <c r="AH389" s="206"/>
      <c r="AI389" s="206"/>
      <c r="AJ389" s="206"/>
      <c r="AK389" s="206"/>
      <c r="AL389" s="206"/>
      <c r="AM389" s="206"/>
      <c r="AN389" s="206"/>
      <c r="AO389" s="206"/>
      <c r="AP389" s="206"/>
      <c r="AQ389" s="206"/>
      <c r="AR389" s="206"/>
      <c r="AS389" s="206"/>
      <c r="AT389" s="206"/>
      <c r="AU389" s="206"/>
      <c r="AV389" s="206"/>
      <c r="AW389" s="206"/>
      <c r="AX389" s="206"/>
      <c r="AY389" s="206"/>
      <c r="AZ389" s="206"/>
      <c r="BA389" s="206"/>
      <c r="BB389" s="206"/>
      <c r="BC389" s="206"/>
      <c r="BD389" s="206"/>
      <c r="BE389" s="206"/>
      <c r="BF389" s="206"/>
      <c r="BG389" s="206"/>
      <c r="BH389" s="206"/>
    </row>
    <row r="390" spans="1:60" outlineLevel="1" x14ac:dyDescent="0.25">
      <c r="A390" s="252">
        <v>50</v>
      </c>
      <c r="B390" s="220" t="s">
        <v>491</v>
      </c>
      <c r="C390" s="242" t="s">
        <v>492</v>
      </c>
      <c r="D390" s="223" t="s">
        <v>493</v>
      </c>
      <c r="E390" s="227">
        <v>8365.9445899999992</v>
      </c>
      <c r="F390" s="233"/>
      <c r="G390" s="234">
        <f>ROUND(E390*F390,2)</f>
        <v>0</v>
      </c>
      <c r="H390" s="235" t="s">
        <v>382</v>
      </c>
      <c r="I390" s="255" t="s">
        <v>192</v>
      </c>
      <c r="J390" s="206"/>
      <c r="K390" s="206"/>
      <c r="L390" s="206"/>
      <c r="M390" s="206"/>
      <c r="N390" s="206"/>
      <c r="O390" s="206"/>
      <c r="P390" s="206"/>
      <c r="Q390" s="206"/>
      <c r="R390" s="206"/>
      <c r="S390" s="206"/>
      <c r="T390" s="206"/>
      <c r="U390" s="206"/>
      <c r="V390" s="206"/>
      <c r="W390" s="206"/>
      <c r="X390" s="206"/>
      <c r="Y390" s="206"/>
      <c r="Z390" s="206"/>
      <c r="AA390" s="206"/>
      <c r="AB390" s="206"/>
      <c r="AC390" s="206"/>
      <c r="AD390" s="206"/>
      <c r="AE390" s="206" t="s">
        <v>261</v>
      </c>
      <c r="AF390" s="206"/>
      <c r="AG390" s="206"/>
      <c r="AH390" s="206"/>
      <c r="AI390" s="206"/>
      <c r="AJ390" s="206"/>
      <c r="AK390" s="206"/>
      <c r="AL390" s="206"/>
      <c r="AM390" s="206">
        <v>21</v>
      </c>
      <c r="AN390" s="206"/>
      <c r="AO390" s="206"/>
      <c r="AP390" s="206"/>
      <c r="AQ390" s="206"/>
      <c r="AR390" s="206"/>
      <c r="AS390" s="206"/>
      <c r="AT390" s="206"/>
      <c r="AU390" s="206"/>
      <c r="AV390" s="206"/>
      <c r="AW390" s="206"/>
      <c r="AX390" s="206"/>
      <c r="AY390" s="206"/>
      <c r="AZ390" s="206"/>
      <c r="BA390" s="206"/>
      <c r="BB390" s="206"/>
      <c r="BC390" s="206"/>
      <c r="BD390" s="206"/>
      <c r="BE390" s="206"/>
      <c r="BF390" s="206"/>
      <c r="BG390" s="206"/>
      <c r="BH390" s="206"/>
    </row>
    <row r="391" spans="1:60" x14ac:dyDescent="0.25">
      <c r="A391" s="251" t="s">
        <v>187</v>
      </c>
      <c r="B391" s="219" t="s">
        <v>157</v>
      </c>
      <c r="C391" s="241" t="s">
        <v>158</v>
      </c>
      <c r="D391" s="222"/>
      <c r="E391" s="226"/>
      <c r="F391" s="238">
        <f>SUM(G392:G442)</f>
        <v>0</v>
      </c>
      <c r="G391" s="239"/>
      <c r="H391" s="232"/>
      <c r="I391" s="254"/>
      <c r="AE391" t="s">
        <v>188</v>
      </c>
    </row>
    <row r="392" spans="1:60" outlineLevel="1" x14ac:dyDescent="0.25">
      <c r="A392" s="253"/>
      <c r="B392" s="277" t="s">
        <v>494</v>
      </c>
      <c r="C392" s="287"/>
      <c r="D392" s="279"/>
      <c r="E392" s="281"/>
      <c r="F392" s="284"/>
      <c r="G392" s="285"/>
      <c r="H392" s="235"/>
      <c r="I392" s="255"/>
      <c r="J392" s="206"/>
      <c r="K392" s="206"/>
      <c r="L392" s="206"/>
      <c r="M392" s="206"/>
      <c r="N392" s="206"/>
      <c r="O392" s="206"/>
      <c r="P392" s="206"/>
      <c r="Q392" s="206"/>
      <c r="R392" s="206"/>
      <c r="S392" s="206"/>
      <c r="T392" s="206"/>
      <c r="U392" s="206"/>
      <c r="V392" s="206"/>
      <c r="W392" s="206"/>
      <c r="X392" s="206"/>
      <c r="Y392" s="206"/>
      <c r="Z392" s="206"/>
      <c r="AA392" s="206"/>
      <c r="AB392" s="206"/>
      <c r="AC392" s="206">
        <v>0</v>
      </c>
      <c r="AD392" s="206"/>
      <c r="AE392" s="206"/>
      <c r="AF392" s="206"/>
      <c r="AG392" s="206"/>
      <c r="AH392" s="206"/>
      <c r="AI392" s="206"/>
      <c r="AJ392" s="206"/>
      <c r="AK392" s="206"/>
      <c r="AL392" s="206"/>
      <c r="AM392" s="206"/>
      <c r="AN392" s="206"/>
      <c r="AO392" s="206"/>
      <c r="AP392" s="206"/>
      <c r="AQ392" s="206"/>
      <c r="AR392" s="206"/>
      <c r="AS392" s="206"/>
      <c r="AT392" s="206"/>
      <c r="AU392" s="206"/>
      <c r="AV392" s="206"/>
      <c r="AW392" s="206"/>
      <c r="AX392" s="206"/>
      <c r="AY392" s="206"/>
      <c r="AZ392" s="206"/>
      <c r="BA392" s="206"/>
      <c r="BB392" s="206"/>
      <c r="BC392" s="206"/>
      <c r="BD392" s="206"/>
      <c r="BE392" s="206"/>
      <c r="BF392" s="206"/>
      <c r="BG392" s="206"/>
      <c r="BH392" s="206"/>
    </row>
    <row r="393" spans="1:60" outlineLevel="1" x14ac:dyDescent="0.25">
      <c r="A393" s="252">
        <v>51</v>
      </c>
      <c r="B393" s="220" t="s">
        <v>495</v>
      </c>
      <c r="C393" s="242" t="s">
        <v>496</v>
      </c>
      <c r="D393" s="223" t="s">
        <v>354</v>
      </c>
      <c r="E393" s="227">
        <v>13020</v>
      </c>
      <c r="F393" s="233"/>
      <c r="G393" s="234">
        <f>ROUND(E393*F393,2)</f>
        <v>0</v>
      </c>
      <c r="H393" s="235" t="s">
        <v>497</v>
      </c>
      <c r="I393" s="255" t="s">
        <v>192</v>
      </c>
      <c r="J393" s="206"/>
      <c r="K393" s="206"/>
      <c r="L393" s="206"/>
      <c r="M393" s="206"/>
      <c r="N393" s="206"/>
      <c r="O393" s="206"/>
      <c r="P393" s="206"/>
      <c r="Q393" s="206"/>
      <c r="R393" s="206"/>
      <c r="S393" s="206"/>
      <c r="T393" s="206"/>
      <c r="U393" s="206"/>
      <c r="V393" s="206"/>
      <c r="W393" s="206"/>
      <c r="X393" s="206"/>
      <c r="Y393" s="206"/>
      <c r="Z393" s="206"/>
      <c r="AA393" s="206"/>
      <c r="AB393" s="206"/>
      <c r="AC393" s="206"/>
      <c r="AD393" s="206"/>
      <c r="AE393" s="206" t="s">
        <v>261</v>
      </c>
      <c r="AF393" s="206"/>
      <c r="AG393" s="206"/>
      <c r="AH393" s="206"/>
      <c r="AI393" s="206"/>
      <c r="AJ393" s="206"/>
      <c r="AK393" s="206"/>
      <c r="AL393" s="206"/>
      <c r="AM393" s="206">
        <v>21</v>
      </c>
      <c r="AN393" s="206"/>
      <c r="AO393" s="206"/>
      <c r="AP393" s="206"/>
      <c r="AQ393" s="206"/>
      <c r="AR393" s="206"/>
      <c r="AS393" s="206"/>
      <c r="AT393" s="206"/>
      <c r="AU393" s="206"/>
      <c r="AV393" s="206"/>
      <c r="AW393" s="206"/>
      <c r="AX393" s="206"/>
      <c r="AY393" s="206"/>
      <c r="AZ393" s="206"/>
      <c r="BA393" s="206"/>
      <c r="BB393" s="206"/>
      <c r="BC393" s="206"/>
      <c r="BD393" s="206"/>
      <c r="BE393" s="206"/>
      <c r="BF393" s="206"/>
      <c r="BG393" s="206"/>
      <c r="BH393" s="206"/>
    </row>
    <row r="394" spans="1:60" outlineLevel="1" x14ac:dyDescent="0.25">
      <c r="A394" s="253"/>
      <c r="B394" s="221"/>
      <c r="C394" s="244" t="s">
        <v>438</v>
      </c>
      <c r="D394" s="225"/>
      <c r="E394" s="229"/>
      <c r="F394" s="234"/>
      <c r="G394" s="234"/>
      <c r="H394" s="235"/>
      <c r="I394" s="255"/>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c r="AI394" s="206"/>
      <c r="AJ394" s="206"/>
      <c r="AK394" s="206"/>
      <c r="AL394" s="206"/>
      <c r="AM394" s="206"/>
      <c r="AN394" s="206"/>
      <c r="AO394" s="206"/>
      <c r="AP394" s="206"/>
      <c r="AQ394" s="206"/>
      <c r="AR394" s="206"/>
      <c r="AS394" s="206"/>
      <c r="AT394" s="206"/>
      <c r="AU394" s="206"/>
      <c r="AV394" s="206"/>
      <c r="AW394" s="206"/>
      <c r="AX394" s="206"/>
      <c r="AY394" s="206"/>
      <c r="AZ394" s="206"/>
      <c r="BA394" s="206"/>
      <c r="BB394" s="206"/>
      <c r="BC394" s="206"/>
      <c r="BD394" s="206"/>
      <c r="BE394" s="206"/>
      <c r="BF394" s="206"/>
      <c r="BG394" s="206"/>
      <c r="BH394" s="206"/>
    </row>
    <row r="395" spans="1:60" outlineLevel="1" x14ac:dyDescent="0.25">
      <c r="A395" s="253"/>
      <c r="B395" s="221"/>
      <c r="C395" s="244" t="s">
        <v>439</v>
      </c>
      <c r="D395" s="225"/>
      <c r="E395" s="229"/>
      <c r="F395" s="234"/>
      <c r="G395" s="234"/>
      <c r="H395" s="235"/>
      <c r="I395" s="255"/>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06"/>
      <c r="AO395" s="206"/>
      <c r="AP395" s="206"/>
      <c r="AQ395" s="206"/>
      <c r="AR395" s="206"/>
      <c r="AS395" s="206"/>
      <c r="AT395" s="206"/>
      <c r="AU395" s="206"/>
      <c r="AV395" s="206"/>
      <c r="AW395" s="206"/>
      <c r="AX395" s="206"/>
      <c r="AY395" s="206"/>
      <c r="AZ395" s="206"/>
      <c r="BA395" s="206"/>
      <c r="BB395" s="206"/>
      <c r="BC395" s="206"/>
      <c r="BD395" s="206"/>
      <c r="BE395" s="206"/>
      <c r="BF395" s="206"/>
      <c r="BG395" s="206"/>
      <c r="BH395" s="206"/>
    </row>
    <row r="396" spans="1:60" outlineLevel="1" x14ac:dyDescent="0.25">
      <c r="A396" s="253"/>
      <c r="B396" s="221"/>
      <c r="C396" s="244" t="s">
        <v>440</v>
      </c>
      <c r="D396" s="225"/>
      <c r="E396" s="229"/>
      <c r="F396" s="234"/>
      <c r="G396" s="234"/>
      <c r="H396" s="235"/>
      <c r="I396" s="255"/>
      <c r="J396" s="206"/>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c r="AI396" s="206"/>
      <c r="AJ396" s="206"/>
      <c r="AK396" s="206"/>
      <c r="AL396" s="206"/>
      <c r="AM396" s="206"/>
      <c r="AN396" s="206"/>
      <c r="AO396" s="206"/>
      <c r="AP396" s="206"/>
      <c r="AQ396" s="206"/>
      <c r="AR396" s="206"/>
      <c r="AS396" s="206"/>
      <c r="AT396" s="206"/>
      <c r="AU396" s="206"/>
      <c r="AV396" s="206"/>
      <c r="AW396" s="206"/>
      <c r="AX396" s="206"/>
      <c r="AY396" s="206"/>
      <c r="AZ396" s="206"/>
      <c r="BA396" s="206"/>
      <c r="BB396" s="206"/>
      <c r="BC396" s="206"/>
      <c r="BD396" s="206"/>
      <c r="BE396" s="206"/>
      <c r="BF396" s="206"/>
      <c r="BG396" s="206"/>
      <c r="BH396" s="206"/>
    </row>
    <row r="397" spans="1:60" outlineLevel="1" x14ac:dyDescent="0.25">
      <c r="A397" s="253"/>
      <c r="B397" s="221"/>
      <c r="C397" s="244" t="s">
        <v>441</v>
      </c>
      <c r="D397" s="225"/>
      <c r="E397" s="229">
        <v>2180</v>
      </c>
      <c r="F397" s="234"/>
      <c r="G397" s="234"/>
      <c r="H397" s="235"/>
      <c r="I397" s="255"/>
      <c r="J397" s="206"/>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6"/>
      <c r="AN397" s="206"/>
      <c r="AO397" s="206"/>
      <c r="AP397" s="206"/>
      <c r="AQ397" s="206"/>
      <c r="AR397" s="206"/>
      <c r="AS397" s="206"/>
      <c r="AT397" s="206"/>
      <c r="AU397" s="206"/>
      <c r="AV397" s="206"/>
      <c r="AW397" s="206"/>
      <c r="AX397" s="206"/>
      <c r="AY397" s="206"/>
      <c r="AZ397" s="206"/>
      <c r="BA397" s="206"/>
      <c r="BB397" s="206"/>
      <c r="BC397" s="206"/>
      <c r="BD397" s="206"/>
      <c r="BE397" s="206"/>
      <c r="BF397" s="206"/>
      <c r="BG397" s="206"/>
      <c r="BH397" s="206"/>
    </row>
    <row r="398" spans="1:60" outlineLevel="1" x14ac:dyDescent="0.25">
      <c r="A398" s="253"/>
      <c r="B398" s="221"/>
      <c r="C398" s="244" t="s">
        <v>498</v>
      </c>
      <c r="D398" s="225"/>
      <c r="E398" s="229"/>
      <c r="F398" s="234"/>
      <c r="G398" s="234"/>
      <c r="H398" s="235"/>
      <c r="I398" s="255"/>
      <c r="J398" s="206"/>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c r="AI398" s="206"/>
      <c r="AJ398" s="206"/>
      <c r="AK398" s="206"/>
      <c r="AL398" s="206"/>
      <c r="AM398" s="206"/>
      <c r="AN398" s="206"/>
      <c r="AO398" s="206"/>
      <c r="AP398" s="206"/>
      <c r="AQ398" s="206"/>
      <c r="AR398" s="206"/>
      <c r="AS398" s="206"/>
      <c r="AT398" s="206"/>
      <c r="AU398" s="206"/>
      <c r="AV398" s="206"/>
      <c r="AW398" s="206"/>
      <c r="AX398" s="206"/>
      <c r="AY398" s="206"/>
      <c r="AZ398" s="206"/>
      <c r="BA398" s="206"/>
      <c r="BB398" s="206"/>
      <c r="BC398" s="206"/>
      <c r="BD398" s="206"/>
      <c r="BE398" s="206"/>
      <c r="BF398" s="206"/>
      <c r="BG398" s="206"/>
      <c r="BH398" s="206"/>
    </row>
    <row r="399" spans="1:60" outlineLevel="1" x14ac:dyDescent="0.25">
      <c r="A399" s="253"/>
      <c r="B399" s="221"/>
      <c r="C399" s="244" t="s">
        <v>499</v>
      </c>
      <c r="D399" s="225"/>
      <c r="E399" s="229"/>
      <c r="F399" s="234"/>
      <c r="G399" s="234"/>
      <c r="H399" s="235"/>
      <c r="I399" s="255"/>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c r="AI399" s="206"/>
      <c r="AJ399" s="206"/>
      <c r="AK399" s="206"/>
      <c r="AL399" s="206"/>
      <c r="AM399" s="206"/>
      <c r="AN399" s="206"/>
      <c r="AO399" s="206"/>
      <c r="AP399" s="206"/>
      <c r="AQ399" s="206"/>
      <c r="AR399" s="206"/>
      <c r="AS399" s="206"/>
      <c r="AT399" s="206"/>
      <c r="AU399" s="206"/>
      <c r="AV399" s="206"/>
      <c r="AW399" s="206"/>
      <c r="AX399" s="206"/>
      <c r="AY399" s="206"/>
      <c r="AZ399" s="206"/>
      <c r="BA399" s="206"/>
      <c r="BB399" s="206"/>
      <c r="BC399" s="206"/>
      <c r="BD399" s="206"/>
      <c r="BE399" s="206"/>
      <c r="BF399" s="206"/>
      <c r="BG399" s="206"/>
      <c r="BH399" s="206"/>
    </row>
    <row r="400" spans="1:60" outlineLevel="1" x14ac:dyDescent="0.25">
      <c r="A400" s="253"/>
      <c r="B400" s="221"/>
      <c r="C400" s="244" t="s">
        <v>440</v>
      </c>
      <c r="D400" s="225"/>
      <c r="E400" s="229"/>
      <c r="F400" s="234"/>
      <c r="G400" s="234"/>
      <c r="H400" s="235"/>
      <c r="I400" s="255"/>
      <c r="J400" s="206"/>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c r="AI400" s="206"/>
      <c r="AJ400" s="206"/>
      <c r="AK400" s="206"/>
      <c r="AL400" s="206"/>
      <c r="AM400" s="206"/>
      <c r="AN400" s="206"/>
      <c r="AO400" s="206"/>
      <c r="AP400" s="206"/>
      <c r="AQ400" s="206"/>
      <c r="AR400" s="206"/>
      <c r="AS400" s="206"/>
      <c r="AT400" s="206"/>
      <c r="AU400" s="206"/>
      <c r="AV400" s="206"/>
      <c r="AW400" s="206"/>
      <c r="AX400" s="206"/>
      <c r="AY400" s="206"/>
      <c r="AZ400" s="206"/>
      <c r="BA400" s="206"/>
      <c r="BB400" s="206"/>
      <c r="BC400" s="206"/>
      <c r="BD400" s="206"/>
      <c r="BE400" s="206"/>
      <c r="BF400" s="206"/>
      <c r="BG400" s="206"/>
      <c r="BH400" s="206"/>
    </row>
    <row r="401" spans="1:60" outlineLevel="1" x14ac:dyDescent="0.25">
      <c r="A401" s="253"/>
      <c r="B401" s="221"/>
      <c r="C401" s="244" t="s">
        <v>500</v>
      </c>
      <c r="D401" s="225"/>
      <c r="E401" s="229">
        <v>10840</v>
      </c>
      <c r="F401" s="234"/>
      <c r="G401" s="234"/>
      <c r="H401" s="235"/>
      <c r="I401" s="255"/>
      <c r="J401" s="206"/>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c r="AI401" s="206"/>
      <c r="AJ401" s="206"/>
      <c r="AK401" s="206"/>
      <c r="AL401" s="206"/>
      <c r="AM401" s="206"/>
      <c r="AN401" s="206"/>
      <c r="AO401" s="206"/>
      <c r="AP401" s="206"/>
      <c r="AQ401" s="206"/>
      <c r="AR401" s="206"/>
      <c r="AS401" s="206"/>
      <c r="AT401" s="206"/>
      <c r="AU401" s="206"/>
      <c r="AV401" s="206"/>
      <c r="AW401" s="206"/>
      <c r="AX401" s="206"/>
      <c r="AY401" s="206"/>
      <c r="AZ401" s="206"/>
      <c r="BA401" s="206"/>
      <c r="BB401" s="206"/>
      <c r="BC401" s="206"/>
      <c r="BD401" s="206"/>
      <c r="BE401" s="206"/>
      <c r="BF401" s="206"/>
      <c r="BG401" s="206"/>
      <c r="BH401" s="206"/>
    </row>
    <row r="402" spans="1:60" ht="19.95" outlineLevel="1" x14ac:dyDescent="0.25">
      <c r="A402" s="252">
        <v>52</v>
      </c>
      <c r="B402" s="220" t="s">
        <v>501</v>
      </c>
      <c r="C402" s="242" t="s">
        <v>502</v>
      </c>
      <c r="D402" s="223" t="s">
        <v>354</v>
      </c>
      <c r="E402" s="227">
        <v>14973</v>
      </c>
      <c r="F402" s="233"/>
      <c r="G402" s="234">
        <f>ROUND(E402*F402,2)</f>
        <v>0</v>
      </c>
      <c r="H402" s="235" t="s">
        <v>345</v>
      </c>
      <c r="I402" s="255" t="s">
        <v>192</v>
      </c>
      <c r="J402" s="206"/>
      <c r="K402" s="206"/>
      <c r="L402" s="206"/>
      <c r="M402" s="206"/>
      <c r="N402" s="206"/>
      <c r="O402" s="206"/>
      <c r="P402" s="206"/>
      <c r="Q402" s="206"/>
      <c r="R402" s="206"/>
      <c r="S402" s="206"/>
      <c r="T402" s="206"/>
      <c r="U402" s="206"/>
      <c r="V402" s="206"/>
      <c r="W402" s="206"/>
      <c r="X402" s="206"/>
      <c r="Y402" s="206"/>
      <c r="Z402" s="206"/>
      <c r="AA402" s="206"/>
      <c r="AB402" s="206"/>
      <c r="AC402" s="206"/>
      <c r="AD402" s="206"/>
      <c r="AE402" s="206" t="s">
        <v>193</v>
      </c>
      <c r="AF402" s="206"/>
      <c r="AG402" s="206"/>
      <c r="AH402" s="206"/>
      <c r="AI402" s="206"/>
      <c r="AJ402" s="206"/>
      <c r="AK402" s="206"/>
      <c r="AL402" s="206"/>
      <c r="AM402" s="206">
        <v>21</v>
      </c>
      <c r="AN402" s="206"/>
      <c r="AO402" s="206"/>
      <c r="AP402" s="206"/>
      <c r="AQ402" s="206"/>
      <c r="AR402" s="206"/>
      <c r="AS402" s="206"/>
      <c r="AT402" s="206"/>
      <c r="AU402" s="206"/>
      <c r="AV402" s="206"/>
      <c r="AW402" s="206"/>
      <c r="AX402" s="206"/>
      <c r="AY402" s="206"/>
      <c r="AZ402" s="206"/>
      <c r="BA402" s="206"/>
      <c r="BB402" s="206"/>
      <c r="BC402" s="206"/>
      <c r="BD402" s="206"/>
      <c r="BE402" s="206"/>
      <c r="BF402" s="206"/>
      <c r="BG402" s="206"/>
      <c r="BH402" s="206"/>
    </row>
    <row r="403" spans="1:60" outlineLevel="1" x14ac:dyDescent="0.25">
      <c r="A403" s="253"/>
      <c r="B403" s="221"/>
      <c r="C403" s="244" t="s">
        <v>438</v>
      </c>
      <c r="D403" s="225"/>
      <c r="E403" s="229"/>
      <c r="F403" s="234"/>
      <c r="G403" s="234"/>
      <c r="H403" s="235"/>
      <c r="I403" s="255"/>
      <c r="J403" s="206"/>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6"/>
      <c r="AP403" s="206"/>
      <c r="AQ403" s="206"/>
      <c r="AR403" s="206"/>
      <c r="AS403" s="206"/>
      <c r="AT403" s="206"/>
      <c r="AU403" s="206"/>
      <c r="AV403" s="206"/>
      <c r="AW403" s="206"/>
      <c r="AX403" s="206"/>
      <c r="AY403" s="206"/>
      <c r="AZ403" s="206"/>
      <c r="BA403" s="206"/>
      <c r="BB403" s="206"/>
      <c r="BC403" s="206"/>
      <c r="BD403" s="206"/>
      <c r="BE403" s="206"/>
      <c r="BF403" s="206"/>
      <c r="BG403" s="206"/>
      <c r="BH403" s="206"/>
    </row>
    <row r="404" spans="1:60" outlineLevel="1" x14ac:dyDescent="0.25">
      <c r="A404" s="253"/>
      <c r="B404" s="221"/>
      <c r="C404" s="244" t="s">
        <v>439</v>
      </c>
      <c r="D404" s="225"/>
      <c r="E404" s="229"/>
      <c r="F404" s="234"/>
      <c r="G404" s="234"/>
      <c r="H404" s="235"/>
      <c r="I404" s="255"/>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c r="AI404" s="206"/>
      <c r="AJ404" s="206"/>
      <c r="AK404" s="206"/>
      <c r="AL404" s="206"/>
      <c r="AM404" s="206"/>
      <c r="AN404" s="206"/>
      <c r="AO404" s="206"/>
      <c r="AP404" s="206"/>
      <c r="AQ404" s="206"/>
      <c r="AR404" s="206"/>
      <c r="AS404" s="206"/>
      <c r="AT404" s="206"/>
      <c r="AU404" s="206"/>
      <c r="AV404" s="206"/>
      <c r="AW404" s="206"/>
      <c r="AX404" s="206"/>
      <c r="AY404" s="206"/>
      <c r="AZ404" s="206"/>
      <c r="BA404" s="206"/>
      <c r="BB404" s="206"/>
      <c r="BC404" s="206"/>
      <c r="BD404" s="206"/>
      <c r="BE404" s="206"/>
      <c r="BF404" s="206"/>
      <c r="BG404" s="206"/>
      <c r="BH404" s="206"/>
    </row>
    <row r="405" spans="1:60" outlineLevel="1" x14ac:dyDescent="0.25">
      <c r="A405" s="253"/>
      <c r="B405" s="221"/>
      <c r="C405" s="244" t="s">
        <v>440</v>
      </c>
      <c r="D405" s="225"/>
      <c r="E405" s="229"/>
      <c r="F405" s="234"/>
      <c r="G405" s="234"/>
      <c r="H405" s="235"/>
      <c r="I405" s="255"/>
      <c r="J405" s="206"/>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c r="AI405" s="206"/>
      <c r="AJ405" s="206"/>
      <c r="AK405" s="206"/>
      <c r="AL405" s="206"/>
      <c r="AM405" s="206"/>
      <c r="AN405" s="206"/>
      <c r="AO405" s="206"/>
      <c r="AP405" s="206"/>
      <c r="AQ405" s="206"/>
      <c r="AR405" s="206"/>
      <c r="AS405" s="206"/>
      <c r="AT405" s="206"/>
      <c r="AU405" s="206"/>
      <c r="AV405" s="206"/>
      <c r="AW405" s="206"/>
      <c r="AX405" s="206"/>
      <c r="AY405" s="206"/>
      <c r="AZ405" s="206"/>
      <c r="BA405" s="206"/>
      <c r="BB405" s="206"/>
      <c r="BC405" s="206"/>
      <c r="BD405" s="206"/>
      <c r="BE405" s="206"/>
      <c r="BF405" s="206"/>
      <c r="BG405" s="206"/>
      <c r="BH405" s="206"/>
    </row>
    <row r="406" spans="1:60" outlineLevel="1" x14ac:dyDescent="0.25">
      <c r="A406" s="253"/>
      <c r="B406" s="221"/>
      <c r="C406" s="289" t="s">
        <v>346</v>
      </c>
      <c r="D406" s="280"/>
      <c r="E406" s="282"/>
      <c r="F406" s="234"/>
      <c r="G406" s="234"/>
      <c r="H406" s="235"/>
      <c r="I406" s="255"/>
      <c r="J406" s="206"/>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c r="AI406" s="206"/>
      <c r="AJ406" s="206"/>
      <c r="AK406" s="206"/>
      <c r="AL406" s="206"/>
      <c r="AM406" s="206"/>
      <c r="AN406" s="206"/>
      <c r="AO406" s="206"/>
      <c r="AP406" s="206"/>
      <c r="AQ406" s="206"/>
      <c r="AR406" s="206"/>
      <c r="AS406" s="206"/>
      <c r="AT406" s="206"/>
      <c r="AU406" s="206"/>
      <c r="AV406" s="206"/>
      <c r="AW406" s="206"/>
      <c r="AX406" s="206"/>
      <c r="AY406" s="206"/>
      <c r="AZ406" s="206"/>
      <c r="BA406" s="206"/>
      <c r="BB406" s="206"/>
      <c r="BC406" s="206"/>
      <c r="BD406" s="206"/>
      <c r="BE406" s="206"/>
      <c r="BF406" s="206"/>
      <c r="BG406" s="206"/>
      <c r="BH406" s="206"/>
    </row>
    <row r="407" spans="1:60" outlineLevel="1" x14ac:dyDescent="0.25">
      <c r="A407" s="253"/>
      <c r="B407" s="221"/>
      <c r="C407" s="290" t="s">
        <v>503</v>
      </c>
      <c r="D407" s="280"/>
      <c r="E407" s="282">
        <v>2180</v>
      </c>
      <c r="F407" s="234"/>
      <c r="G407" s="234"/>
      <c r="H407" s="235"/>
      <c r="I407" s="255"/>
      <c r="J407" s="206"/>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c r="AI407" s="206"/>
      <c r="AJ407" s="206"/>
      <c r="AK407" s="206"/>
      <c r="AL407" s="206"/>
      <c r="AM407" s="206"/>
      <c r="AN407" s="206"/>
      <c r="AO407" s="206"/>
      <c r="AP407" s="206"/>
      <c r="AQ407" s="206"/>
      <c r="AR407" s="206"/>
      <c r="AS407" s="206"/>
      <c r="AT407" s="206"/>
      <c r="AU407" s="206"/>
      <c r="AV407" s="206"/>
      <c r="AW407" s="206"/>
      <c r="AX407" s="206"/>
      <c r="AY407" s="206"/>
      <c r="AZ407" s="206"/>
      <c r="BA407" s="206"/>
      <c r="BB407" s="206"/>
      <c r="BC407" s="206"/>
      <c r="BD407" s="206"/>
      <c r="BE407" s="206"/>
      <c r="BF407" s="206"/>
      <c r="BG407" s="206"/>
      <c r="BH407" s="206"/>
    </row>
    <row r="408" spans="1:60" outlineLevel="1" x14ac:dyDescent="0.25">
      <c r="A408" s="253"/>
      <c r="B408" s="221"/>
      <c r="C408" s="289" t="s">
        <v>348</v>
      </c>
      <c r="D408" s="280"/>
      <c r="E408" s="282"/>
      <c r="F408" s="234"/>
      <c r="G408" s="234"/>
      <c r="H408" s="235"/>
      <c r="I408" s="255"/>
      <c r="J408" s="206"/>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c r="AI408" s="206"/>
      <c r="AJ408" s="206"/>
      <c r="AK408" s="206"/>
      <c r="AL408" s="206"/>
      <c r="AM408" s="206"/>
      <c r="AN408" s="206"/>
      <c r="AO408" s="206"/>
      <c r="AP408" s="206"/>
      <c r="AQ408" s="206"/>
      <c r="AR408" s="206"/>
      <c r="AS408" s="206"/>
      <c r="AT408" s="206"/>
      <c r="AU408" s="206"/>
      <c r="AV408" s="206"/>
      <c r="AW408" s="206"/>
      <c r="AX408" s="206"/>
      <c r="AY408" s="206"/>
      <c r="AZ408" s="206"/>
      <c r="BA408" s="206"/>
      <c r="BB408" s="206"/>
      <c r="BC408" s="206"/>
      <c r="BD408" s="206"/>
      <c r="BE408" s="206"/>
      <c r="BF408" s="206"/>
      <c r="BG408" s="206"/>
      <c r="BH408" s="206"/>
    </row>
    <row r="409" spans="1:60" outlineLevel="1" x14ac:dyDescent="0.25">
      <c r="A409" s="253"/>
      <c r="B409" s="221"/>
      <c r="C409" s="244" t="s">
        <v>504</v>
      </c>
      <c r="D409" s="225"/>
      <c r="E409" s="229">
        <v>2507</v>
      </c>
      <c r="F409" s="234"/>
      <c r="G409" s="234"/>
      <c r="H409" s="235"/>
      <c r="I409" s="255"/>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206"/>
      <c r="AU409" s="206"/>
      <c r="AV409" s="206"/>
      <c r="AW409" s="206"/>
      <c r="AX409" s="206"/>
      <c r="AY409" s="206"/>
      <c r="AZ409" s="206"/>
      <c r="BA409" s="206"/>
      <c r="BB409" s="206"/>
      <c r="BC409" s="206"/>
      <c r="BD409" s="206"/>
      <c r="BE409" s="206"/>
      <c r="BF409" s="206"/>
      <c r="BG409" s="206"/>
      <c r="BH409" s="206"/>
    </row>
    <row r="410" spans="1:60" outlineLevel="1" x14ac:dyDescent="0.25">
      <c r="A410" s="253"/>
      <c r="B410" s="221"/>
      <c r="C410" s="244" t="s">
        <v>498</v>
      </c>
      <c r="D410" s="225"/>
      <c r="E410" s="229"/>
      <c r="F410" s="234"/>
      <c r="G410" s="234"/>
      <c r="H410" s="235"/>
      <c r="I410" s="255"/>
      <c r="J410" s="206"/>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c r="AI410" s="206"/>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06"/>
      <c r="BF410" s="206"/>
      <c r="BG410" s="206"/>
      <c r="BH410" s="206"/>
    </row>
    <row r="411" spans="1:60" outlineLevel="1" x14ac:dyDescent="0.25">
      <c r="A411" s="253"/>
      <c r="B411" s="221"/>
      <c r="C411" s="244" t="s">
        <v>499</v>
      </c>
      <c r="D411" s="225"/>
      <c r="E411" s="229"/>
      <c r="F411" s="234"/>
      <c r="G411" s="234"/>
      <c r="H411" s="235"/>
      <c r="I411" s="255"/>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206"/>
      <c r="AL411" s="206"/>
      <c r="AM411" s="206"/>
      <c r="AN411" s="206"/>
      <c r="AO411" s="206"/>
      <c r="AP411" s="206"/>
      <c r="AQ411" s="206"/>
      <c r="AR411" s="206"/>
      <c r="AS411" s="206"/>
      <c r="AT411" s="206"/>
      <c r="AU411" s="206"/>
      <c r="AV411" s="206"/>
      <c r="AW411" s="206"/>
      <c r="AX411" s="206"/>
      <c r="AY411" s="206"/>
      <c r="AZ411" s="206"/>
      <c r="BA411" s="206"/>
      <c r="BB411" s="206"/>
      <c r="BC411" s="206"/>
      <c r="BD411" s="206"/>
      <c r="BE411" s="206"/>
      <c r="BF411" s="206"/>
      <c r="BG411" s="206"/>
      <c r="BH411" s="206"/>
    </row>
    <row r="412" spans="1:60" outlineLevel="1" x14ac:dyDescent="0.25">
      <c r="A412" s="253"/>
      <c r="B412" s="221"/>
      <c r="C412" s="244" t="s">
        <v>440</v>
      </c>
      <c r="D412" s="225"/>
      <c r="E412" s="229"/>
      <c r="F412" s="234"/>
      <c r="G412" s="234"/>
      <c r="H412" s="235"/>
      <c r="I412" s="255"/>
      <c r="J412" s="206"/>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c r="AI412" s="206"/>
      <c r="AJ412" s="206"/>
      <c r="AK412" s="206"/>
      <c r="AL412" s="206"/>
      <c r="AM412" s="206"/>
      <c r="AN412" s="206"/>
      <c r="AO412" s="206"/>
      <c r="AP412" s="206"/>
      <c r="AQ412" s="206"/>
      <c r="AR412" s="206"/>
      <c r="AS412" s="206"/>
      <c r="AT412" s="206"/>
      <c r="AU412" s="206"/>
      <c r="AV412" s="206"/>
      <c r="AW412" s="206"/>
      <c r="AX412" s="206"/>
      <c r="AY412" s="206"/>
      <c r="AZ412" s="206"/>
      <c r="BA412" s="206"/>
      <c r="BB412" s="206"/>
      <c r="BC412" s="206"/>
      <c r="BD412" s="206"/>
      <c r="BE412" s="206"/>
      <c r="BF412" s="206"/>
      <c r="BG412" s="206"/>
      <c r="BH412" s="206"/>
    </row>
    <row r="413" spans="1:60" outlineLevel="1" x14ac:dyDescent="0.25">
      <c r="A413" s="253"/>
      <c r="B413" s="221"/>
      <c r="C413" s="289" t="s">
        <v>346</v>
      </c>
      <c r="D413" s="280"/>
      <c r="E413" s="282"/>
      <c r="F413" s="234"/>
      <c r="G413" s="234"/>
      <c r="H413" s="235"/>
      <c r="I413" s="255"/>
      <c r="J413" s="206"/>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c r="AI413" s="206"/>
      <c r="AJ413" s="206"/>
      <c r="AK413" s="206"/>
      <c r="AL413" s="206"/>
      <c r="AM413" s="206"/>
      <c r="AN413" s="206"/>
      <c r="AO413" s="206"/>
      <c r="AP413" s="206"/>
      <c r="AQ413" s="206"/>
      <c r="AR413" s="206"/>
      <c r="AS413" s="206"/>
      <c r="AT413" s="206"/>
      <c r="AU413" s="206"/>
      <c r="AV413" s="206"/>
      <c r="AW413" s="206"/>
      <c r="AX413" s="206"/>
      <c r="AY413" s="206"/>
      <c r="AZ413" s="206"/>
      <c r="BA413" s="206"/>
      <c r="BB413" s="206"/>
      <c r="BC413" s="206"/>
      <c r="BD413" s="206"/>
      <c r="BE413" s="206"/>
      <c r="BF413" s="206"/>
      <c r="BG413" s="206"/>
      <c r="BH413" s="206"/>
    </row>
    <row r="414" spans="1:60" outlineLevel="1" x14ac:dyDescent="0.25">
      <c r="A414" s="253"/>
      <c r="B414" s="221"/>
      <c r="C414" s="290" t="s">
        <v>505</v>
      </c>
      <c r="D414" s="280"/>
      <c r="E414" s="282">
        <v>10840</v>
      </c>
      <c r="F414" s="234"/>
      <c r="G414" s="234"/>
      <c r="H414" s="235"/>
      <c r="I414" s="255"/>
      <c r="J414" s="206"/>
      <c r="K414" s="206"/>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c r="AI414" s="206"/>
      <c r="AJ414" s="206"/>
      <c r="AK414" s="206"/>
      <c r="AL414" s="206"/>
      <c r="AM414" s="206"/>
      <c r="AN414" s="206"/>
      <c r="AO414" s="206"/>
      <c r="AP414" s="206"/>
      <c r="AQ414" s="206"/>
      <c r="AR414" s="206"/>
      <c r="AS414" s="206"/>
      <c r="AT414" s="206"/>
      <c r="AU414" s="206"/>
      <c r="AV414" s="206"/>
      <c r="AW414" s="206"/>
      <c r="AX414" s="206"/>
      <c r="AY414" s="206"/>
      <c r="AZ414" s="206"/>
      <c r="BA414" s="206"/>
      <c r="BB414" s="206"/>
      <c r="BC414" s="206"/>
      <c r="BD414" s="206"/>
      <c r="BE414" s="206"/>
      <c r="BF414" s="206"/>
      <c r="BG414" s="206"/>
      <c r="BH414" s="206"/>
    </row>
    <row r="415" spans="1:60" outlineLevel="1" x14ac:dyDescent="0.25">
      <c r="A415" s="253"/>
      <c r="B415" s="221"/>
      <c r="C415" s="289" t="s">
        <v>348</v>
      </c>
      <c r="D415" s="280"/>
      <c r="E415" s="282"/>
      <c r="F415" s="234"/>
      <c r="G415" s="234"/>
      <c r="H415" s="235"/>
      <c r="I415" s="255"/>
      <c r="J415" s="206"/>
      <c r="K415" s="206"/>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6"/>
      <c r="AP415" s="206"/>
      <c r="AQ415" s="206"/>
      <c r="AR415" s="206"/>
      <c r="AS415" s="206"/>
      <c r="AT415" s="206"/>
      <c r="AU415" s="206"/>
      <c r="AV415" s="206"/>
      <c r="AW415" s="206"/>
      <c r="AX415" s="206"/>
      <c r="AY415" s="206"/>
      <c r="AZ415" s="206"/>
      <c r="BA415" s="206"/>
      <c r="BB415" s="206"/>
      <c r="BC415" s="206"/>
      <c r="BD415" s="206"/>
      <c r="BE415" s="206"/>
      <c r="BF415" s="206"/>
      <c r="BG415" s="206"/>
      <c r="BH415" s="206"/>
    </row>
    <row r="416" spans="1:60" outlineLevel="1" x14ac:dyDescent="0.25">
      <c r="A416" s="253"/>
      <c r="B416" s="221"/>
      <c r="C416" s="244" t="s">
        <v>506</v>
      </c>
      <c r="D416" s="225"/>
      <c r="E416" s="229">
        <v>12466</v>
      </c>
      <c r="F416" s="234"/>
      <c r="G416" s="234"/>
      <c r="H416" s="235"/>
      <c r="I416" s="255"/>
      <c r="J416" s="206"/>
      <c r="K416" s="206"/>
      <c r="L416" s="206"/>
      <c r="M416" s="206"/>
      <c r="N416" s="206"/>
      <c r="O416" s="206"/>
      <c r="P416" s="206"/>
      <c r="Q416" s="206"/>
      <c r="R416" s="206"/>
      <c r="S416" s="206"/>
      <c r="T416" s="206"/>
      <c r="U416" s="206"/>
      <c r="V416" s="206"/>
      <c r="W416" s="206"/>
      <c r="X416" s="206"/>
      <c r="Y416" s="206"/>
      <c r="Z416" s="206"/>
      <c r="AA416" s="206"/>
      <c r="AB416" s="206"/>
      <c r="AC416" s="206"/>
      <c r="AD416" s="206"/>
      <c r="AE416" s="206"/>
      <c r="AF416" s="206"/>
      <c r="AG416" s="206"/>
      <c r="AH416" s="206"/>
      <c r="AI416" s="206"/>
      <c r="AJ416" s="206"/>
      <c r="AK416" s="206"/>
      <c r="AL416" s="206"/>
      <c r="AM416" s="206"/>
      <c r="AN416" s="206"/>
      <c r="AO416" s="206"/>
      <c r="AP416" s="206"/>
      <c r="AQ416" s="206"/>
      <c r="AR416" s="206"/>
      <c r="AS416" s="206"/>
      <c r="AT416" s="206"/>
      <c r="AU416" s="206"/>
      <c r="AV416" s="206"/>
      <c r="AW416" s="206"/>
      <c r="AX416" s="206"/>
      <c r="AY416" s="206"/>
      <c r="AZ416" s="206"/>
      <c r="BA416" s="206"/>
      <c r="BB416" s="206"/>
      <c r="BC416" s="206"/>
      <c r="BD416" s="206"/>
      <c r="BE416" s="206"/>
      <c r="BF416" s="206"/>
      <c r="BG416" s="206"/>
      <c r="BH416" s="206"/>
    </row>
    <row r="417" spans="1:60" outlineLevel="1" x14ac:dyDescent="0.25">
      <c r="A417" s="252">
        <v>53</v>
      </c>
      <c r="B417" s="220" t="s">
        <v>507</v>
      </c>
      <c r="C417" s="242" t="s">
        <v>508</v>
      </c>
      <c r="D417" s="223" t="s">
        <v>354</v>
      </c>
      <c r="E417" s="227">
        <v>9600</v>
      </c>
      <c r="F417" s="233"/>
      <c r="G417" s="234">
        <f>ROUND(E417*F417,2)</f>
        <v>0</v>
      </c>
      <c r="H417" s="235"/>
      <c r="I417" s="255" t="s">
        <v>209</v>
      </c>
      <c r="J417" s="206"/>
      <c r="K417" s="206"/>
      <c r="L417" s="206"/>
      <c r="M417" s="206"/>
      <c r="N417" s="206"/>
      <c r="O417" s="206"/>
      <c r="P417" s="206"/>
      <c r="Q417" s="206"/>
      <c r="R417" s="206"/>
      <c r="S417" s="206"/>
      <c r="T417" s="206"/>
      <c r="U417" s="206"/>
      <c r="V417" s="206"/>
      <c r="W417" s="206"/>
      <c r="X417" s="206"/>
      <c r="Y417" s="206"/>
      <c r="Z417" s="206"/>
      <c r="AA417" s="206"/>
      <c r="AB417" s="206"/>
      <c r="AC417" s="206"/>
      <c r="AD417" s="206"/>
      <c r="AE417" s="206" t="s">
        <v>193</v>
      </c>
      <c r="AF417" s="206"/>
      <c r="AG417" s="206"/>
      <c r="AH417" s="206"/>
      <c r="AI417" s="206"/>
      <c r="AJ417" s="206"/>
      <c r="AK417" s="206"/>
      <c r="AL417" s="206"/>
      <c r="AM417" s="206">
        <v>21</v>
      </c>
      <c r="AN417" s="206"/>
      <c r="AO417" s="206"/>
      <c r="AP417" s="206"/>
      <c r="AQ417" s="206"/>
      <c r="AR417" s="206"/>
      <c r="AS417" s="206"/>
      <c r="AT417" s="206"/>
      <c r="AU417" s="206"/>
      <c r="AV417" s="206"/>
      <c r="AW417" s="206"/>
      <c r="AX417" s="206"/>
      <c r="AY417" s="206"/>
      <c r="AZ417" s="206"/>
      <c r="BA417" s="206"/>
      <c r="BB417" s="206"/>
      <c r="BC417" s="206"/>
      <c r="BD417" s="206"/>
      <c r="BE417" s="206"/>
      <c r="BF417" s="206"/>
      <c r="BG417" s="206"/>
      <c r="BH417" s="206"/>
    </row>
    <row r="418" spans="1:60" outlineLevel="1" x14ac:dyDescent="0.25">
      <c r="A418" s="253"/>
      <c r="B418" s="221"/>
      <c r="C418" s="244" t="s">
        <v>498</v>
      </c>
      <c r="D418" s="225"/>
      <c r="E418" s="229"/>
      <c r="F418" s="234"/>
      <c r="G418" s="234"/>
      <c r="H418" s="235"/>
      <c r="I418" s="255"/>
      <c r="J418" s="206"/>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c r="AI418" s="206"/>
      <c r="AJ418" s="206"/>
      <c r="AK418" s="206"/>
      <c r="AL418" s="206"/>
      <c r="AM418" s="206"/>
      <c r="AN418" s="206"/>
      <c r="AO418" s="206"/>
      <c r="AP418" s="206"/>
      <c r="AQ418" s="206"/>
      <c r="AR418" s="206"/>
      <c r="AS418" s="206"/>
      <c r="AT418" s="206"/>
      <c r="AU418" s="206"/>
      <c r="AV418" s="206"/>
      <c r="AW418" s="206"/>
      <c r="AX418" s="206"/>
      <c r="AY418" s="206"/>
      <c r="AZ418" s="206"/>
      <c r="BA418" s="206"/>
      <c r="BB418" s="206"/>
      <c r="BC418" s="206"/>
      <c r="BD418" s="206"/>
      <c r="BE418" s="206"/>
      <c r="BF418" s="206"/>
      <c r="BG418" s="206"/>
      <c r="BH418" s="206"/>
    </row>
    <row r="419" spans="1:60" outlineLevel="1" x14ac:dyDescent="0.25">
      <c r="A419" s="253"/>
      <c r="B419" s="221"/>
      <c r="C419" s="244" t="s">
        <v>509</v>
      </c>
      <c r="D419" s="225"/>
      <c r="E419" s="229"/>
      <c r="F419" s="234"/>
      <c r="G419" s="234"/>
      <c r="H419" s="235"/>
      <c r="I419" s="255"/>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c r="AI419" s="206"/>
      <c r="AJ419" s="206"/>
      <c r="AK419" s="206"/>
      <c r="AL419" s="206"/>
      <c r="AM419" s="206"/>
      <c r="AN419" s="206"/>
      <c r="AO419" s="206"/>
      <c r="AP419" s="206"/>
      <c r="AQ419" s="206"/>
      <c r="AR419" s="206"/>
      <c r="AS419" s="206"/>
      <c r="AT419" s="206"/>
      <c r="AU419" s="206"/>
      <c r="AV419" s="206"/>
      <c r="AW419" s="206"/>
      <c r="AX419" s="206"/>
      <c r="AY419" s="206"/>
      <c r="AZ419" s="206"/>
      <c r="BA419" s="206"/>
      <c r="BB419" s="206"/>
      <c r="BC419" s="206"/>
      <c r="BD419" s="206"/>
      <c r="BE419" s="206"/>
      <c r="BF419" s="206"/>
      <c r="BG419" s="206"/>
      <c r="BH419" s="206"/>
    </row>
    <row r="420" spans="1:60" outlineLevel="1" x14ac:dyDescent="0.25">
      <c r="A420" s="253"/>
      <c r="B420" s="221"/>
      <c r="C420" s="244" t="s">
        <v>510</v>
      </c>
      <c r="D420" s="225"/>
      <c r="E420" s="229">
        <v>9600</v>
      </c>
      <c r="F420" s="234"/>
      <c r="G420" s="234"/>
      <c r="H420" s="235"/>
      <c r="I420" s="255"/>
      <c r="J420" s="206"/>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c r="AI420" s="206"/>
      <c r="AJ420" s="206"/>
      <c r="AK420" s="206"/>
      <c r="AL420" s="206"/>
      <c r="AM420" s="206"/>
      <c r="AN420" s="206"/>
      <c r="AO420" s="206"/>
      <c r="AP420" s="206"/>
      <c r="AQ420" s="206"/>
      <c r="AR420" s="206"/>
      <c r="AS420" s="206"/>
      <c r="AT420" s="206"/>
      <c r="AU420" s="206"/>
      <c r="AV420" s="206"/>
      <c r="AW420" s="206"/>
      <c r="AX420" s="206"/>
      <c r="AY420" s="206"/>
      <c r="AZ420" s="206"/>
      <c r="BA420" s="206"/>
      <c r="BB420" s="206"/>
      <c r="BC420" s="206"/>
      <c r="BD420" s="206"/>
      <c r="BE420" s="206"/>
      <c r="BF420" s="206"/>
      <c r="BG420" s="206"/>
      <c r="BH420" s="206"/>
    </row>
    <row r="421" spans="1:60" outlineLevel="1" x14ac:dyDescent="0.25">
      <c r="A421" s="252">
        <v>54</v>
      </c>
      <c r="B421" s="220" t="s">
        <v>511</v>
      </c>
      <c r="C421" s="242" t="s">
        <v>512</v>
      </c>
      <c r="D421" s="223" t="s">
        <v>354</v>
      </c>
      <c r="E421" s="227">
        <v>11076</v>
      </c>
      <c r="F421" s="233"/>
      <c r="G421" s="234">
        <f>ROUND(E421*F421,2)</f>
        <v>0</v>
      </c>
      <c r="H421" s="235"/>
      <c r="I421" s="255" t="s">
        <v>209</v>
      </c>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t="s">
        <v>193</v>
      </c>
      <c r="AF421" s="206"/>
      <c r="AG421" s="206"/>
      <c r="AH421" s="206"/>
      <c r="AI421" s="206"/>
      <c r="AJ421" s="206"/>
      <c r="AK421" s="206"/>
      <c r="AL421" s="206"/>
      <c r="AM421" s="206">
        <v>21</v>
      </c>
      <c r="AN421" s="206"/>
      <c r="AO421" s="206"/>
      <c r="AP421" s="206"/>
      <c r="AQ421" s="206"/>
      <c r="AR421" s="206"/>
      <c r="AS421" s="206"/>
      <c r="AT421" s="206"/>
      <c r="AU421" s="206"/>
      <c r="AV421" s="206"/>
      <c r="AW421" s="206"/>
      <c r="AX421" s="206"/>
      <c r="AY421" s="206"/>
      <c r="AZ421" s="206"/>
      <c r="BA421" s="206"/>
      <c r="BB421" s="206"/>
      <c r="BC421" s="206"/>
      <c r="BD421" s="206"/>
      <c r="BE421" s="206"/>
      <c r="BF421" s="206"/>
      <c r="BG421" s="206"/>
      <c r="BH421" s="206"/>
    </row>
    <row r="422" spans="1:60" outlineLevel="1" x14ac:dyDescent="0.25">
      <c r="A422" s="253"/>
      <c r="B422" s="221"/>
      <c r="C422" s="244" t="s">
        <v>498</v>
      </c>
      <c r="D422" s="225"/>
      <c r="E422" s="229"/>
      <c r="F422" s="234"/>
      <c r="G422" s="234"/>
      <c r="H422" s="235"/>
      <c r="I422" s="255"/>
      <c r="J422" s="206"/>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c r="AI422" s="206"/>
      <c r="AJ422" s="206"/>
      <c r="AK422" s="206"/>
      <c r="AL422" s="206"/>
      <c r="AM422" s="206"/>
      <c r="AN422" s="206"/>
      <c r="AO422" s="206"/>
      <c r="AP422" s="206"/>
      <c r="AQ422" s="206"/>
      <c r="AR422" s="206"/>
      <c r="AS422" s="206"/>
      <c r="AT422" s="206"/>
      <c r="AU422" s="206"/>
      <c r="AV422" s="206"/>
      <c r="AW422" s="206"/>
      <c r="AX422" s="206"/>
      <c r="AY422" s="206"/>
      <c r="AZ422" s="206"/>
      <c r="BA422" s="206"/>
      <c r="BB422" s="206"/>
      <c r="BC422" s="206"/>
      <c r="BD422" s="206"/>
      <c r="BE422" s="206"/>
      <c r="BF422" s="206"/>
      <c r="BG422" s="206"/>
      <c r="BH422" s="206"/>
    </row>
    <row r="423" spans="1:60" outlineLevel="1" x14ac:dyDescent="0.25">
      <c r="A423" s="253"/>
      <c r="B423" s="221"/>
      <c r="C423" s="244" t="s">
        <v>513</v>
      </c>
      <c r="D423" s="225"/>
      <c r="E423" s="229"/>
      <c r="F423" s="234"/>
      <c r="G423" s="234"/>
      <c r="H423" s="235"/>
      <c r="I423" s="255"/>
      <c r="J423" s="206"/>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c r="AI423" s="206"/>
      <c r="AJ423" s="206"/>
      <c r="AK423" s="206"/>
      <c r="AL423" s="206"/>
      <c r="AM423" s="206"/>
      <c r="AN423" s="206"/>
      <c r="AO423" s="206"/>
      <c r="AP423" s="206"/>
      <c r="AQ423" s="206"/>
      <c r="AR423" s="206"/>
      <c r="AS423" s="206"/>
      <c r="AT423" s="206"/>
      <c r="AU423" s="206"/>
      <c r="AV423" s="206"/>
      <c r="AW423" s="206"/>
      <c r="AX423" s="206"/>
      <c r="AY423" s="206"/>
      <c r="AZ423" s="206"/>
      <c r="BA423" s="206"/>
      <c r="BB423" s="206"/>
      <c r="BC423" s="206"/>
      <c r="BD423" s="206"/>
      <c r="BE423" s="206"/>
      <c r="BF423" s="206"/>
      <c r="BG423" s="206"/>
      <c r="BH423" s="206"/>
    </row>
    <row r="424" spans="1:60" outlineLevel="1" x14ac:dyDescent="0.25">
      <c r="A424" s="253"/>
      <c r="B424" s="221"/>
      <c r="C424" s="244" t="s">
        <v>514</v>
      </c>
      <c r="D424" s="225"/>
      <c r="E424" s="229"/>
      <c r="F424" s="234"/>
      <c r="G424" s="234"/>
      <c r="H424" s="235"/>
      <c r="I424" s="255"/>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c r="AI424" s="206"/>
      <c r="AJ424" s="206"/>
      <c r="AK424" s="206"/>
      <c r="AL424" s="206"/>
      <c r="AM424" s="206"/>
      <c r="AN424" s="206"/>
      <c r="AO424" s="206"/>
      <c r="AP424" s="206"/>
      <c r="AQ424" s="206"/>
      <c r="AR424" s="206"/>
      <c r="AS424" s="206"/>
      <c r="AT424" s="206"/>
      <c r="AU424" s="206"/>
      <c r="AV424" s="206"/>
      <c r="AW424" s="206"/>
      <c r="AX424" s="206"/>
      <c r="AY424" s="206"/>
      <c r="AZ424" s="206"/>
      <c r="BA424" s="206"/>
      <c r="BB424" s="206"/>
      <c r="BC424" s="206"/>
      <c r="BD424" s="206"/>
      <c r="BE424" s="206"/>
      <c r="BF424" s="206"/>
      <c r="BG424" s="206"/>
      <c r="BH424" s="206"/>
    </row>
    <row r="425" spans="1:60" outlineLevel="1" x14ac:dyDescent="0.25">
      <c r="A425" s="253"/>
      <c r="B425" s="221"/>
      <c r="C425" s="244" t="s">
        <v>515</v>
      </c>
      <c r="D425" s="225"/>
      <c r="E425" s="229"/>
      <c r="F425" s="234"/>
      <c r="G425" s="234"/>
      <c r="H425" s="235"/>
      <c r="I425" s="255"/>
      <c r="J425" s="206"/>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c r="AI425" s="206"/>
      <c r="AJ425" s="206"/>
      <c r="AK425" s="206"/>
      <c r="AL425" s="206"/>
      <c r="AM425" s="206"/>
      <c r="AN425" s="206"/>
      <c r="AO425" s="206"/>
      <c r="AP425" s="206"/>
      <c r="AQ425" s="206"/>
      <c r="AR425" s="206"/>
      <c r="AS425" s="206"/>
      <c r="AT425" s="206"/>
      <c r="AU425" s="206"/>
      <c r="AV425" s="206"/>
      <c r="AW425" s="206"/>
      <c r="AX425" s="206"/>
      <c r="AY425" s="206"/>
      <c r="AZ425" s="206"/>
      <c r="BA425" s="206"/>
      <c r="BB425" s="206"/>
      <c r="BC425" s="206"/>
      <c r="BD425" s="206"/>
      <c r="BE425" s="206"/>
      <c r="BF425" s="206"/>
      <c r="BG425" s="206"/>
      <c r="BH425" s="206"/>
    </row>
    <row r="426" spans="1:60" outlineLevel="1" x14ac:dyDescent="0.25">
      <c r="A426" s="253"/>
      <c r="B426" s="221"/>
      <c r="C426" s="244" t="s">
        <v>516</v>
      </c>
      <c r="D426" s="225"/>
      <c r="E426" s="229"/>
      <c r="F426" s="234"/>
      <c r="G426" s="234"/>
      <c r="H426" s="235"/>
      <c r="I426" s="255"/>
      <c r="J426" s="206"/>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c r="AI426" s="206"/>
      <c r="AJ426" s="206"/>
      <c r="AK426" s="206"/>
      <c r="AL426" s="206"/>
      <c r="AM426" s="206"/>
      <c r="AN426" s="206"/>
      <c r="AO426" s="206"/>
      <c r="AP426" s="206"/>
      <c r="AQ426" s="206"/>
      <c r="AR426" s="206"/>
      <c r="AS426" s="206"/>
      <c r="AT426" s="206"/>
      <c r="AU426" s="206"/>
      <c r="AV426" s="206"/>
      <c r="AW426" s="206"/>
      <c r="AX426" s="206"/>
      <c r="AY426" s="206"/>
      <c r="AZ426" s="206"/>
      <c r="BA426" s="206"/>
      <c r="BB426" s="206"/>
      <c r="BC426" s="206"/>
      <c r="BD426" s="206"/>
      <c r="BE426" s="206"/>
      <c r="BF426" s="206"/>
      <c r="BG426" s="206"/>
      <c r="BH426" s="206"/>
    </row>
    <row r="427" spans="1:60" outlineLevel="1" x14ac:dyDescent="0.25">
      <c r="A427" s="253"/>
      <c r="B427" s="221"/>
      <c r="C427" s="244" t="s">
        <v>517</v>
      </c>
      <c r="D427" s="225"/>
      <c r="E427" s="229">
        <v>11076</v>
      </c>
      <c r="F427" s="234"/>
      <c r="G427" s="234"/>
      <c r="H427" s="235"/>
      <c r="I427" s="255"/>
      <c r="J427" s="206"/>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6"/>
      <c r="AP427" s="206"/>
      <c r="AQ427" s="206"/>
      <c r="AR427" s="206"/>
      <c r="AS427" s="206"/>
      <c r="AT427" s="206"/>
      <c r="AU427" s="206"/>
      <c r="AV427" s="206"/>
      <c r="AW427" s="206"/>
      <c r="AX427" s="206"/>
      <c r="AY427" s="206"/>
      <c r="AZ427" s="206"/>
      <c r="BA427" s="206"/>
      <c r="BB427" s="206"/>
      <c r="BC427" s="206"/>
      <c r="BD427" s="206"/>
      <c r="BE427" s="206"/>
      <c r="BF427" s="206"/>
      <c r="BG427" s="206"/>
      <c r="BH427" s="206"/>
    </row>
    <row r="428" spans="1:60" ht="19.95" outlineLevel="1" x14ac:dyDescent="0.25">
      <c r="A428" s="252">
        <v>55</v>
      </c>
      <c r="B428" s="220" t="s">
        <v>518</v>
      </c>
      <c r="C428" s="242" t="s">
        <v>519</v>
      </c>
      <c r="D428" s="223" t="s">
        <v>354</v>
      </c>
      <c r="E428" s="227">
        <v>18066</v>
      </c>
      <c r="F428" s="233"/>
      <c r="G428" s="234">
        <f>ROUND(E428*F428,2)</f>
        <v>0</v>
      </c>
      <c r="H428" s="235"/>
      <c r="I428" s="255" t="s">
        <v>209</v>
      </c>
      <c r="J428" s="206"/>
      <c r="K428" s="206"/>
      <c r="L428" s="206"/>
      <c r="M428" s="206"/>
      <c r="N428" s="206"/>
      <c r="O428" s="206"/>
      <c r="P428" s="206"/>
      <c r="Q428" s="206"/>
      <c r="R428" s="206"/>
      <c r="S428" s="206"/>
      <c r="T428" s="206"/>
      <c r="U428" s="206"/>
      <c r="V428" s="206"/>
      <c r="W428" s="206"/>
      <c r="X428" s="206"/>
      <c r="Y428" s="206"/>
      <c r="Z428" s="206"/>
      <c r="AA428" s="206"/>
      <c r="AB428" s="206"/>
      <c r="AC428" s="206"/>
      <c r="AD428" s="206"/>
      <c r="AE428" s="206" t="s">
        <v>193</v>
      </c>
      <c r="AF428" s="206"/>
      <c r="AG428" s="206"/>
      <c r="AH428" s="206"/>
      <c r="AI428" s="206"/>
      <c r="AJ428" s="206"/>
      <c r="AK428" s="206"/>
      <c r="AL428" s="206"/>
      <c r="AM428" s="206">
        <v>21</v>
      </c>
      <c r="AN428" s="206"/>
      <c r="AO428" s="206"/>
      <c r="AP428" s="206"/>
      <c r="AQ428" s="206"/>
      <c r="AR428" s="206"/>
      <c r="AS428" s="206"/>
      <c r="AT428" s="206"/>
      <c r="AU428" s="206"/>
      <c r="AV428" s="206"/>
      <c r="AW428" s="206"/>
      <c r="AX428" s="206"/>
      <c r="AY428" s="206"/>
      <c r="AZ428" s="206"/>
      <c r="BA428" s="206"/>
      <c r="BB428" s="206"/>
      <c r="BC428" s="206"/>
      <c r="BD428" s="206"/>
      <c r="BE428" s="206"/>
      <c r="BF428" s="206"/>
      <c r="BG428" s="206"/>
      <c r="BH428" s="206"/>
    </row>
    <row r="429" spans="1:60" outlineLevel="1" x14ac:dyDescent="0.25">
      <c r="A429" s="253"/>
      <c r="B429" s="221"/>
      <c r="C429" s="244" t="s">
        <v>498</v>
      </c>
      <c r="D429" s="225"/>
      <c r="E429" s="229"/>
      <c r="F429" s="234"/>
      <c r="G429" s="234"/>
      <c r="H429" s="235"/>
      <c r="I429" s="255"/>
      <c r="J429" s="206"/>
      <c r="K429" s="206"/>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c r="AI429" s="206"/>
      <c r="AJ429" s="206"/>
      <c r="AK429" s="206"/>
      <c r="AL429" s="206"/>
      <c r="AM429" s="206"/>
      <c r="AN429" s="206"/>
      <c r="AO429" s="206"/>
      <c r="AP429" s="206"/>
      <c r="AQ429" s="206"/>
      <c r="AR429" s="206"/>
      <c r="AS429" s="206"/>
      <c r="AT429" s="206"/>
      <c r="AU429" s="206"/>
      <c r="AV429" s="206"/>
      <c r="AW429" s="206"/>
      <c r="AX429" s="206"/>
      <c r="AY429" s="206"/>
      <c r="AZ429" s="206"/>
      <c r="BA429" s="206"/>
      <c r="BB429" s="206"/>
      <c r="BC429" s="206"/>
      <c r="BD429" s="206"/>
      <c r="BE429" s="206"/>
      <c r="BF429" s="206"/>
      <c r="BG429" s="206"/>
      <c r="BH429" s="206"/>
    </row>
    <row r="430" spans="1:60" outlineLevel="1" x14ac:dyDescent="0.25">
      <c r="A430" s="253"/>
      <c r="B430" s="221"/>
      <c r="C430" s="244" t="s">
        <v>520</v>
      </c>
      <c r="D430" s="225"/>
      <c r="E430" s="229"/>
      <c r="F430" s="234"/>
      <c r="G430" s="234"/>
      <c r="H430" s="235"/>
      <c r="I430" s="255"/>
      <c r="J430" s="206"/>
      <c r="K430" s="206"/>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c r="AI430" s="206"/>
      <c r="AJ430" s="206"/>
      <c r="AK430" s="206"/>
      <c r="AL430" s="206"/>
      <c r="AM430" s="206"/>
      <c r="AN430" s="206"/>
      <c r="AO430" s="206"/>
      <c r="AP430" s="206"/>
      <c r="AQ430" s="206"/>
      <c r="AR430" s="206"/>
      <c r="AS430" s="206"/>
      <c r="AT430" s="206"/>
      <c r="AU430" s="206"/>
      <c r="AV430" s="206"/>
      <c r="AW430" s="206"/>
      <c r="AX430" s="206"/>
      <c r="AY430" s="206"/>
      <c r="AZ430" s="206"/>
      <c r="BA430" s="206"/>
      <c r="BB430" s="206"/>
      <c r="BC430" s="206"/>
      <c r="BD430" s="206"/>
      <c r="BE430" s="206"/>
      <c r="BF430" s="206"/>
      <c r="BG430" s="206"/>
      <c r="BH430" s="206"/>
    </row>
    <row r="431" spans="1:60" outlineLevel="1" x14ac:dyDescent="0.25">
      <c r="A431" s="253"/>
      <c r="B431" s="221"/>
      <c r="C431" s="244" t="s">
        <v>521</v>
      </c>
      <c r="D431" s="225"/>
      <c r="E431" s="229"/>
      <c r="F431" s="234"/>
      <c r="G431" s="234"/>
      <c r="H431" s="235"/>
      <c r="I431" s="255"/>
      <c r="J431" s="206"/>
      <c r="K431" s="206"/>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c r="AI431" s="206"/>
      <c r="AJ431" s="206"/>
      <c r="AK431" s="206"/>
      <c r="AL431" s="206"/>
      <c r="AM431" s="206"/>
      <c r="AN431" s="206"/>
      <c r="AO431" s="206"/>
      <c r="AP431" s="206"/>
      <c r="AQ431" s="206"/>
      <c r="AR431" s="206"/>
      <c r="AS431" s="206"/>
      <c r="AT431" s="206"/>
      <c r="AU431" s="206"/>
      <c r="AV431" s="206"/>
      <c r="AW431" s="206"/>
      <c r="AX431" s="206"/>
      <c r="AY431" s="206"/>
      <c r="AZ431" s="206"/>
      <c r="BA431" s="206"/>
      <c r="BB431" s="206"/>
      <c r="BC431" s="206"/>
      <c r="BD431" s="206"/>
      <c r="BE431" s="206"/>
      <c r="BF431" s="206"/>
      <c r="BG431" s="206"/>
      <c r="BH431" s="206"/>
    </row>
    <row r="432" spans="1:60" outlineLevel="1" x14ac:dyDescent="0.25">
      <c r="A432" s="253"/>
      <c r="B432" s="221"/>
      <c r="C432" s="244" t="s">
        <v>522</v>
      </c>
      <c r="D432" s="225"/>
      <c r="E432" s="229">
        <v>18066</v>
      </c>
      <c r="F432" s="234"/>
      <c r="G432" s="234"/>
      <c r="H432" s="235"/>
      <c r="I432" s="255"/>
      <c r="J432" s="206"/>
      <c r="K432" s="206"/>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c r="AI432" s="206"/>
      <c r="AJ432" s="206"/>
      <c r="AK432" s="206"/>
      <c r="AL432" s="206"/>
      <c r="AM432" s="206"/>
      <c r="AN432" s="206"/>
      <c r="AO432" s="206"/>
      <c r="AP432" s="206"/>
      <c r="AQ432" s="206"/>
      <c r="AR432" s="206"/>
      <c r="AS432" s="206"/>
      <c r="AT432" s="206"/>
      <c r="AU432" s="206"/>
      <c r="AV432" s="206"/>
      <c r="AW432" s="206"/>
      <c r="AX432" s="206"/>
      <c r="AY432" s="206"/>
      <c r="AZ432" s="206"/>
      <c r="BA432" s="206"/>
      <c r="BB432" s="206"/>
      <c r="BC432" s="206"/>
      <c r="BD432" s="206"/>
      <c r="BE432" s="206"/>
      <c r="BF432" s="206"/>
      <c r="BG432" s="206"/>
      <c r="BH432" s="206"/>
    </row>
    <row r="433" spans="1:60" outlineLevel="1" x14ac:dyDescent="0.25">
      <c r="A433" s="252">
        <v>56</v>
      </c>
      <c r="B433" s="220" t="s">
        <v>523</v>
      </c>
      <c r="C433" s="242" t="s">
        <v>524</v>
      </c>
      <c r="D433" s="223" t="s">
        <v>354</v>
      </c>
      <c r="E433" s="227">
        <v>11076</v>
      </c>
      <c r="F433" s="233"/>
      <c r="G433" s="234">
        <f>ROUND(E433*F433,2)</f>
        <v>0</v>
      </c>
      <c r="H433" s="235"/>
      <c r="I433" s="255" t="s">
        <v>209</v>
      </c>
      <c r="J433" s="206"/>
      <c r="K433" s="206"/>
      <c r="L433" s="206"/>
      <c r="M433" s="206"/>
      <c r="N433" s="206"/>
      <c r="O433" s="206"/>
      <c r="P433" s="206"/>
      <c r="Q433" s="206"/>
      <c r="R433" s="206"/>
      <c r="S433" s="206"/>
      <c r="T433" s="206"/>
      <c r="U433" s="206"/>
      <c r="V433" s="206"/>
      <c r="W433" s="206"/>
      <c r="X433" s="206"/>
      <c r="Y433" s="206"/>
      <c r="Z433" s="206"/>
      <c r="AA433" s="206"/>
      <c r="AB433" s="206"/>
      <c r="AC433" s="206"/>
      <c r="AD433" s="206"/>
      <c r="AE433" s="206" t="s">
        <v>193</v>
      </c>
      <c r="AF433" s="206"/>
      <c r="AG433" s="206"/>
      <c r="AH433" s="206"/>
      <c r="AI433" s="206"/>
      <c r="AJ433" s="206"/>
      <c r="AK433" s="206"/>
      <c r="AL433" s="206"/>
      <c r="AM433" s="206">
        <v>21</v>
      </c>
      <c r="AN433" s="206"/>
      <c r="AO433" s="206"/>
      <c r="AP433" s="206"/>
      <c r="AQ433" s="206"/>
      <c r="AR433" s="206"/>
      <c r="AS433" s="206"/>
      <c r="AT433" s="206"/>
      <c r="AU433" s="206"/>
      <c r="AV433" s="206"/>
      <c r="AW433" s="206"/>
      <c r="AX433" s="206"/>
      <c r="AY433" s="206"/>
      <c r="AZ433" s="206"/>
      <c r="BA433" s="206"/>
      <c r="BB433" s="206"/>
      <c r="BC433" s="206"/>
      <c r="BD433" s="206"/>
      <c r="BE433" s="206"/>
      <c r="BF433" s="206"/>
      <c r="BG433" s="206"/>
      <c r="BH433" s="206"/>
    </row>
    <row r="434" spans="1:60" outlineLevel="1" x14ac:dyDescent="0.25">
      <c r="A434" s="253"/>
      <c r="B434" s="221"/>
      <c r="C434" s="244" t="s">
        <v>498</v>
      </c>
      <c r="D434" s="225"/>
      <c r="E434" s="229"/>
      <c r="F434" s="234"/>
      <c r="G434" s="234"/>
      <c r="H434" s="235"/>
      <c r="I434" s="255"/>
      <c r="J434" s="206"/>
      <c r="K434" s="206"/>
      <c r="L434" s="206"/>
      <c r="M434" s="206"/>
      <c r="N434" s="206"/>
      <c r="O434" s="206"/>
      <c r="P434" s="206"/>
      <c r="Q434" s="206"/>
      <c r="R434" s="206"/>
      <c r="S434" s="206"/>
      <c r="T434" s="206"/>
      <c r="U434" s="206"/>
      <c r="V434" s="206"/>
      <c r="W434" s="206"/>
      <c r="X434" s="206"/>
      <c r="Y434" s="206"/>
      <c r="Z434" s="206"/>
      <c r="AA434" s="206"/>
      <c r="AB434" s="206"/>
      <c r="AC434" s="206"/>
      <c r="AD434" s="206"/>
      <c r="AE434" s="206"/>
      <c r="AF434" s="206"/>
      <c r="AG434" s="206"/>
      <c r="AH434" s="206"/>
      <c r="AI434" s="206"/>
      <c r="AJ434" s="206"/>
      <c r="AK434" s="206"/>
      <c r="AL434" s="206"/>
      <c r="AM434" s="206"/>
      <c r="AN434" s="206"/>
      <c r="AO434" s="206"/>
      <c r="AP434" s="206"/>
      <c r="AQ434" s="206"/>
      <c r="AR434" s="206"/>
      <c r="AS434" s="206"/>
      <c r="AT434" s="206"/>
      <c r="AU434" s="206"/>
      <c r="AV434" s="206"/>
      <c r="AW434" s="206"/>
      <c r="AX434" s="206"/>
      <c r="AY434" s="206"/>
      <c r="AZ434" s="206"/>
      <c r="BA434" s="206"/>
      <c r="BB434" s="206"/>
      <c r="BC434" s="206"/>
      <c r="BD434" s="206"/>
      <c r="BE434" s="206"/>
      <c r="BF434" s="206"/>
      <c r="BG434" s="206"/>
      <c r="BH434" s="206"/>
    </row>
    <row r="435" spans="1:60" outlineLevel="1" x14ac:dyDescent="0.25">
      <c r="A435" s="253"/>
      <c r="B435" s="221"/>
      <c r="C435" s="244" t="s">
        <v>525</v>
      </c>
      <c r="D435" s="225"/>
      <c r="E435" s="229"/>
      <c r="F435" s="234"/>
      <c r="G435" s="234"/>
      <c r="H435" s="235"/>
      <c r="I435" s="255"/>
      <c r="J435" s="206"/>
      <c r="K435" s="206"/>
      <c r="L435" s="206"/>
      <c r="M435" s="206"/>
      <c r="N435" s="206"/>
      <c r="O435" s="206"/>
      <c r="P435" s="206"/>
      <c r="Q435" s="206"/>
      <c r="R435" s="206"/>
      <c r="S435" s="206"/>
      <c r="T435" s="206"/>
      <c r="U435" s="206"/>
      <c r="V435" s="206"/>
      <c r="W435" s="206"/>
      <c r="X435" s="206"/>
      <c r="Y435" s="206"/>
      <c r="Z435" s="206"/>
      <c r="AA435" s="206"/>
      <c r="AB435" s="206"/>
      <c r="AC435" s="206"/>
      <c r="AD435" s="206"/>
      <c r="AE435" s="206"/>
      <c r="AF435" s="206"/>
      <c r="AG435" s="206"/>
      <c r="AH435" s="206"/>
      <c r="AI435" s="206"/>
      <c r="AJ435" s="206"/>
      <c r="AK435" s="206"/>
      <c r="AL435" s="206"/>
      <c r="AM435" s="206"/>
      <c r="AN435" s="206"/>
      <c r="AO435" s="206"/>
      <c r="AP435" s="206"/>
      <c r="AQ435" s="206"/>
      <c r="AR435" s="206"/>
      <c r="AS435" s="206"/>
      <c r="AT435" s="206"/>
      <c r="AU435" s="206"/>
      <c r="AV435" s="206"/>
      <c r="AW435" s="206"/>
      <c r="AX435" s="206"/>
      <c r="AY435" s="206"/>
      <c r="AZ435" s="206"/>
      <c r="BA435" s="206"/>
      <c r="BB435" s="206"/>
      <c r="BC435" s="206"/>
      <c r="BD435" s="206"/>
      <c r="BE435" s="206"/>
      <c r="BF435" s="206"/>
      <c r="BG435" s="206"/>
      <c r="BH435" s="206"/>
    </row>
    <row r="436" spans="1:60" outlineLevel="1" x14ac:dyDescent="0.25">
      <c r="A436" s="253"/>
      <c r="B436" s="221"/>
      <c r="C436" s="244" t="s">
        <v>514</v>
      </c>
      <c r="D436" s="225"/>
      <c r="E436" s="229"/>
      <c r="F436" s="234"/>
      <c r="G436" s="234"/>
      <c r="H436" s="235"/>
      <c r="I436" s="255"/>
      <c r="J436" s="206"/>
      <c r="K436" s="206"/>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c r="AI436" s="206"/>
      <c r="AJ436" s="206"/>
      <c r="AK436" s="206"/>
      <c r="AL436" s="206"/>
      <c r="AM436" s="206"/>
      <c r="AN436" s="206"/>
      <c r="AO436" s="206"/>
      <c r="AP436" s="206"/>
      <c r="AQ436" s="206"/>
      <c r="AR436" s="206"/>
      <c r="AS436" s="206"/>
      <c r="AT436" s="206"/>
      <c r="AU436" s="206"/>
      <c r="AV436" s="206"/>
      <c r="AW436" s="206"/>
      <c r="AX436" s="206"/>
      <c r="AY436" s="206"/>
      <c r="AZ436" s="206"/>
      <c r="BA436" s="206"/>
      <c r="BB436" s="206"/>
      <c r="BC436" s="206"/>
      <c r="BD436" s="206"/>
      <c r="BE436" s="206"/>
      <c r="BF436" s="206"/>
      <c r="BG436" s="206"/>
      <c r="BH436" s="206"/>
    </row>
    <row r="437" spans="1:60" outlineLevel="1" x14ac:dyDescent="0.25">
      <c r="A437" s="253"/>
      <c r="B437" s="221"/>
      <c r="C437" s="244" t="s">
        <v>515</v>
      </c>
      <c r="D437" s="225"/>
      <c r="E437" s="229"/>
      <c r="F437" s="234"/>
      <c r="G437" s="234"/>
      <c r="H437" s="235"/>
      <c r="I437" s="255"/>
      <c r="J437" s="206"/>
      <c r="K437" s="206"/>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6"/>
      <c r="AN437" s="206"/>
      <c r="AO437" s="206"/>
      <c r="AP437" s="206"/>
      <c r="AQ437" s="206"/>
      <c r="AR437" s="206"/>
      <c r="AS437" s="206"/>
      <c r="AT437" s="206"/>
      <c r="AU437" s="206"/>
      <c r="AV437" s="206"/>
      <c r="AW437" s="206"/>
      <c r="AX437" s="206"/>
      <c r="AY437" s="206"/>
      <c r="AZ437" s="206"/>
      <c r="BA437" s="206"/>
      <c r="BB437" s="206"/>
      <c r="BC437" s="206"/>
      <c r="BD437" s="206"/>
      <c r="BE437" s="206"/>
      <c r="BF437" s="206"/>
      <c r="BG437" s="206"/>
      <c r="BH437" s="206"/>
    </row>
    <row r="438" spans="1:60" outlineLevel="1" x14ac:dyDescent="0.25">
      <c r="A438" s="253"/>
      <c r="B438" s="221"/>
      <c r="C438" s="244" t="s">
        <v>516</v>
      </c>
      <c r="D438" s="225"/>
      <c r="E438" s="229"/>
      <c r="F438" s="234"/>
      <c r="G438" s="234"/>
      <c r="H438" s="235"/>
      <c r="I438" s="255"/>
      <c r="J438" s="206"/>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c r="AI438" s="206"/>
      <c r="AJ438" s="206"/>
      <c r="AK438" s="206"/>
      <c r="AL438" s="206"/>
      <c r="AM438" s="206"/>
      <c r="AN438" s="206"/>
      <c r="AO438" s="206"/>
      <c r="AP438" s="206"/>
      <c r="AQ438" s="206"/>
      <c r="AR438" s="206"/>
      <c r="AS438" s="206"/>
      <c r="AT438" s="206"/>
      <c r="AU438" s="206"/>
      <c r="AV438" s="206"/>
      <c r="AW438" s="206"/>
      <c r="AX438" s="206"/>
      <c r="AY438" s="206"/>
      <c r="AZ438" s="206"/>
      <c r="BA438" s="206"/>
      <c r="BB438" s="206"/>
      <c r="BC438" s="206"/>
      <c r="BD438" s="206"/>
      <c r="BE438" s="206"/>
      <c r="BF438" s="206"/>
      <c r="BG438" s="206"/>
      <c r="BH438" s="206"/>
    </row>
    <row r="439" spans="1:60" outlineLevel="1" x14ac:dyDescent="0.25">
      <c r="A439" s="253"/>
      <c r="B439" s="221"/>
      <c r="C439" s="244" t="s">
        <v>517</v>
      </c>
      <c r="D439" s="225"/>
      <c r="E439" s="229">
        <v>11076</v>
      </c>
      <c r="F439" s="234"/>
      <c r="G439" s="234"/>
      <c r="H439" s="235"/>
      <c r="I439" s="255"/>
      <c r="J439" s="206"/>
      <c r="K439" s="206"/>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6"/>
      <c r="AP439" s="206"/>
      <c r="AQ439" s="206"/>
      <c r="AR439" s="206"/>
      <c r="AS439" s="206"/>
      <c r="AT439" s="206"/>
      <c r="AU439" s="206"/>
      <c r="AV439" s="206"/>
      <c r="AW439" s="206"/>
      <c r="AX439" s="206"/>
      <c r="AY439" s="206"/>
      <c r="AZ439" s="206"/>
      <c r="BA439" s="206"/>
      <c r="BB439" s="206"/>
      <c r="BC439" s="206"/>
      <c r="BD439" s="206"/>
      <c r="BE439" s="206"/>
      <c r="BF439" s="206"/>
      <c r="BG439" s="206"/>
      <c r="BH439" s="206"/>
    </row>
    <row r="440" spans="1:60" outlineLevel="1" x14ac:dyDescent="0.25">
      <c r="A440" s="253"/>
      <c r="B440" s="278" t="s">
        <v>526</v>
      </c>
      <c r="C440" s="288"/>
      <c r="D440" s="291"/>
      <c r="E440" s="292"/>
      <c r="F440" s="293"/>
      <c r="G440" s="286"/>
      <c r="H440" s="235"/>
      <c r="I440" s="255"/>
      <c r="J440" s="206"/>
      <c r="K440" s="206"/>
      <c r="L440" s="206"/>
      <c r="M440" s="206"/>
      <c r="N440" s="206"/>
      <c r="O440" s="206"/>
      <c r="P440" s="206"/>
      <c r="Q440" s="206"/>
      <c r="R440" s="206"/>
      <c r="S440" s="206"/>
      <c r="T440" s="206"/>
      <c r="U440" s="206"/>
      <c r="V440" s="206"/>
      <c r="W440" s="206"/>
      <c r="X440" s="206"/>
      <c r="Y440" s="206"/>
      <c r="Z440" s="206"/>
      <c r="AA440" s="206"/>
      <c r="AB440" s="206"/>
      <c r="AC440" s="206">
        <v>0</v>
      </c>
      <c r="AD440" s="206"/>
      <c r="AE440" s="206"/>
      <c r="AF440" s="206"/>
      <c r="AG440" s="206"/>
      <c r="AH440" s="206"/>
      <c r="AI440" s="206"/>
      <c r="AJ440" s="206"/>
      <c r="AK440" s="206"/>
      <c r="AL440" s="206"/>
      <c r="AM440" s="206"/>
      <c r="AN440" s="206"/>
      <c r="AO440" s="206"/>
      <c r="AP440" s="206"/>
      <c r="AQ440" s="206"/>
      <c r="AR440" s="206"/>
      <c r="AS440" s="206"/>
      <c r="AT440" s="206"/>
      <c r="AU440" s="206"/>
      <c r="AV440" s="206"/>
      <c r="AW440" s="206"/>
      <c r="AX440" s="206"/>
      <c r="AY440" s="206"/>
      <c r="AZ440" s="206"/>
      <c r="BA440" s="206"/>
      <c r="BB440" s="206"/>
      <c r="BC440" s="206"/>
      <c r="BD440" s="206"/>
      <c r="BE440" s="206"/>
      <c r="BF440" s="206"/>
      <c r="BG440" s="206"/>
      <c r="BH440" s="206"/>
    </row>
    <row r="441" spans="1:60" outlineLevel="1" x14ac:dyDescent="0.25">
      <c r="A441" s="253"/>
      <c r="B441" s="278" t="s">
        <v>527</v>
      </c>
      <c r="C441" s="288"/>
      <c r="D441" s="291"/>
      <c r="E441" s="292"/>
      <c r="F441" s="293"/>
      <c r="G441" s="286"/>
      <c r="H441" s="235"/>
      <c r="I441" s="255"/>
      <c r="J441" s="206"/>
      <c r="K441" s="206"/>
      <c r="L441" s="206"/>
      <c r="M441" s="206"/>
      <c r="N441" s="206"/>
      <c r="O441" s="206"/>
      <c r="P441" s="206"/>
      <c r="Q441" s="206"/>
      <c r="R441" s="206"/>
      <c r="S441" s="206"/>
      <c r="T441" s="206"/>
      <c r="U441" s="206"/>
      <c r="V441" s="206"/>
      <c r="W441" s="206"/>
      <c r="X441" s="206"/>
      <c r="Y441" s="206"/>
      <c r="Z441" s="206"/>
      <c r="AA441" s="206"/>
      <c r="AB441" s="206"/>
      <c r="AC441" s="206"/>
      <c r="AD441" s="206"/>
      <c r="AE441" s="206" t="s">
        <v>255</v>
      </c>
      <c r="AF441" s="206"/>
      <c r="AG441" s="206"/>
      <c r="AH441" s="206"/>
      <c r="AI441" s="206"/>
      <c r="AJ441" s="206"/>
      <c r="AK441" s="206"/>
      <c r="AL441" s="206"/>
      <c r="AM441" s="206"/>
      <c r="AN441" s="206"/>
      <c r="AO441" s="206"/>
      <c r="AP441" s="206"/>
      <c r="AQ441" s="206"/>
      <c r="AR441" s="206"/>
      <c r="AS441" s="206"/>
      <c r="AT441" s="206"/>
      <c r="AU441" s="206"/>
      <c r="AV441" s="206"/>
      <c r="AW441" s="206"/>
      <c r="AX441" s="206"/>
      <c r="AY441" s="206"/>
      <c r="AZ441" s="206"/>
      <c r="BA441" s="206"/>
      <c r="BB441" s="206"/>
      <c r="BC441" s="206"/>
      <c r="BD441" s="206"/>
      <c r="BE441" s="206"/>
      <c r="BF441" s="206"/>
      <c r="BG441" s="206"/>
      <c r="BH441" s="206"/>
    </row>
    <row r="442" spans="1:60" outlineLevel="1" x14ac:dyDescent="0.25">
      <c r="A442" s="253">
        <v>57</v>
      </c>
      <c r="B442" s="221" t="s">
        <v>528</v>
      </c>
      <c r="C442" s="242" t="s">
        <v>529</v>
      </c>
      <c r="D442" s="223" t="s">
        <v>530</v>
      </c>
      <c r="E442" s="283"/>
      <c r="F442" s="233"/>
      <c r="G442" s="234">
        <f>ROUND(E442*F442,2)</f>
        <v>0</v>
      </c>
      <c r="H442" s="235" t="s">
        <v>497</v>
      </c>
      <c r="I442" s="255" t="s">
        <v>192</v>
      </c>
      <c r="J442" s="206"/>
      <c r="K442" s="206"/>
      <c r="L442" s="206"/>
      <c r="M442" s="206"/>
      <c r="N442" s="206"/>
      <c r="O442" s="206"/>
      <c r="P442" s="206"/>
      <c r="Q442" s="206"/>
      <c r="R442" s="206"/>
      <c r="S442" s="206"/>
      <c r="T442" s="206"/>
      <c r="U442" s="206"/>
      <c r="V442" s="206"/>
      <c r="W442" s="206"/>
      <c r="X442" s="206"/>
      <c r="Y442" s="206"/>
      <c r="Z442" s="206"/>
      <c r="AA442" s="206"/>
      <c r="AB442" s="206"/>
      <c r="AC442" s="206"/>
      <c r="AD442" s="206"/>
      <c r="AE442" s="206" t="s">
        <v>261</v>
      </c>
      <c r="AF442" s="206"/>
      <c r="AG442" s="206"/>
      <c r="AH442" s="206"/>
      <c r="AI442" s="206"/>
      <c r="AJ442" s="206"/>
      <c r="AK442" s="206"/>
      <c r="AL442" s="206"/>
      <c r="AM442" s="206">
        <v>21</v>
      </c>
      <c r="AN442" s="206"/>
      <c r="AO442" s="206"/>
      <c r="AP442" s="206"/>
      <c r="AQ442" s="206"/>
      <c r="AR442" s="206"/>
      <c r="AS442" s="206"/>
      <c r="AT442" s="206"/>
      <c r="AU442" s="206"/>
      <c r="AV442" s="206"/>
      <c r="AW442" s="206"/>
      <c r="AX442" s="206"/>
      <c r="AY442" s="206"/>
      <c r="AZ442" s="206"/>
      <c r="BA442" s="206"/>
      <c r="BB442" s="206"/>
      <c r="BC442" s="206"/>
      <c r="BD442" s="206"/>
      <c r="BE442" s="206"/>
      <c r="BF442" s="206"/>
      <c r="BG442" s="206"/>
      <c r="BH442" s="206"/>
    </row>
    <row r="443" spans="1:60" x14ac:dyDescent="0.25">
      <c r="A443" s="251" t="s">
        <v>187</v>
      </c>
      <c r="B443" s="219" t="s">
        <v>159</v>
      </c>
      <c r="C443" s="241" t="s">
        <v>160</v>
      </c>
      <c r="D443" s="222"/>
      <c r="E443" s="226"/>
      <c r="F443" s="238">
        <f>SUM(G444:G453)</f>
        <v>0</v>
      </c>
      <c r="G443" s="239"/>
      <c r="H443" s="232"/>
      <c r="I443" s="254"/>
      <c r="AE443" t="s">
        <v>188</v>
      </c>
    </row>
    <row r="444" spans="1:60" outlineLevel="1" x14ac:dyDescent="0.25">
      <c r="A444" s="252">
        <v>58</v>
      </c>
      <c r="B444" s="220" t="s">
        <v>531</v>
      </c>
      <c r="C444" s="242" t="s">
        <v>532</v>
      </c>
      <c r="D444" s="223" t="s">
        <v>354</v>
      </c>
      <c r="E444" s="227">
        <v>9033</v>
      </c>
      <c r="F444" s="233"/>
      <c r="G444" s="234">
        <f>ROUND(E444*F444,2)</f>
        <v>0</v>
      </c>
      <c r="H444" s="235"/>
      <c r="I444" s="255" t="s">
        <v>209</v>
      </c>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206" t="s">
        <v>193</v>
      </c>
      <c r="AF444" s="206"/>
      <c r="AG444" s="206"/>
      <c r="AH444" s="206"/>
      <c r="AI444" s="206"/>
      <c r="AJ444" s="206"/>
      <c r="AK444" s="206"/>
      <c r="AL444" s="206"/>
      <c r="AM444" s="206">
        <v>21</v>
      </c>
      <c r="AN444" s="206"/>
      <c r="AO444" s="206"/>
      <c r="AP444" s="206"/>
      <c r="AQ444" s="206"/>
      <c r="AR444" s="206"/>
      <c r="AS444" s="206"/>
      <c r="AT444" s="206"/>
      <c r="AU444" s="206"/>
      <c r="AV444" s="206"/>
      <c r="AW444" s="206"/>
      <c r="AX444" s="206"/>
      <c r="AY444" s="206"/>
      <c r="AZ444" s="206"/>
      <c r="BA444" s="206"/>
      <c r="BB444" s="206"/>
      <c r="BC444" s="206"/>
      <c r="BD444" s="206"/>
      <c r="BE444" s="206"/>
      <c r="BF444" s="206"/>
      <c r="BG444" s="206"/>
      <c r="BH444" s="206"/>
    </row>
    <row r="445" spans="1:60" outlineLevel="1" x14ac:dyDescent="0.25">
      <c r="A445" s="253"/>
      <c r="B445" s="221"/>
      <c r="C445" s="244" t="s">
        <v>498</v>
      </c>
      <c r="D445" s="225"/>
      <c r="E445" s="229"/>
      <c r="F445" s="234"/>
      <c r="G445" s="234"/>
      <c r="H445" s="235"/>
      <c r="I445" s="255"/>
      <c r="J445" s="206"/>
      <c r="K445" s="206"/>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c r="AI445" s="206"/>
      <c r="AJ445" s="206"/>
      <c r="AK445" s="206"/>
      <c r="AL445" s="206"/>
      <c r="AM445" s="206"/>
      <c r="AN445" s="206"/>
      <c r="AO445" s="206"/>
      <c r="AP445" s="206"/>
      <c r="AQ445" s="206"/>
      <c r="AR445" s="206"/>
      <c r="AS445" s="206"/>
      <c r="AT445" s="206"/>
      <c r="AU445" s="206"/>
      <c r="AV445" s="206"/>
      <c r="AW445" s="206"/>
      <c r="AX445" s="206"/>
      <c r="AY445" s="206"/>
      <c r="AZ445" s="206"/>
      <c r="BA445" s="206"/>
      <c r="BB445" s="206"/>
      <c r="BC445" s="206"/>
      <c r="BD445" s="206"/>
      <c r="BE445" s="206"/>
      <c r="BF445" s="206"/>
      <c r="BG445" s="206"/>
      <c r="BH445" s="206"/>
    </row>
    <row r="446" spans="1:60" outlineLevel="1" x14ac:dyDescent="0.25">
      <c r="A446" s="253"/>
      <c r="B446" s="221"/>
      <c r="C446" s="244" t="s">
        <v>533</v>
      </c>
      <c r="D446" s="225"/>
      <c r="E446" s="229"/>
      <c r="F446" s="234"/>
      <c r="G446" s="234"/>
      <c r="H446" s="235"/>
      <c r="I446" s="255"/>
      <c r="J446" s="206"/>
      <c r="K446" s="206"/>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c r="AI446" s="206"/>
      <c r="AJ446" s="206"/>
      <c r="AK446" s="206"/>
      <c r="AL446" s="206"/>
      <c r="AM446" s="206"/>
      <c r="AN446" s="206"/>
      <c r="AO446" s="206"/>
      <c r="AP446" s="206"/>
      <c r="AQ446" s="206"/>
      <c r="AR446" s="206"/>
      <c r="AS446" s="206"/>
      <c r="AT446" s="206"/>
      <c r="AU446" s="206"/>
      <c r="AV446" s="206"/>
      <c r="AW446" s="206"/>
      <c r="AX446" s="206"/>
      <c r="AY446" s="206"/>
      <c r="AZ446" s="206"/>
      <c r="BA446" s="206"/>
      <c r="BB446" s="206"/>
      <c r="BC446" s="206"/>
      <c r="BD446" s="206"/>
      <c r="BE446" s="206"/>
      <c r="BF446" s="206"/>
      <c r="BG446" s="206"/>
      <c r="BH446" s="206"/>
    </row>
    <row r="447" spans="1:60" outlineLevel="1" x14ac:dyDescent="0.25">
      <c r="A447" s="253"/>
      <c r="B447" s="221"/>
      <c r="C447" s="244" t="s">
        <v>534</v>
      </c>
      <c r="D447" s="225"/>
      <c r="E447" s="229"/>
      <c r="F447" s="234"/>
      <c r="G447" s="234"/>
      <c r="H447" s="235"/>
      <c r="I447" s="255"/>
      <c r="J447" s="206"/>
      <c r="K447" s="206"/>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c r="AI447" s="206"/>
      <c r="AJ447" s="206"/>
      <c r="AK447" s="206"/>
      <c r="AL447" s="206"/>
      <c r="AM447" s="206"/>
      <c r="AN447" s="206"/>
      <c r="AO447" s="206"/>
      <c r="AP447" s="206"/>
      <c r="AQ447" s="206"/>
      <c r="AR447" s="206"/>
      <c r="AS447" s="206"/>
      <c r="AT447" s="206"/>
      <c r="AU447" s="206"/>
      <c r="AV447" s="206"/>
      <c r="AW447" s="206"/>
      <c r="AX447" s="206"/>
      <c r="AY447" s="206"/>
      <c r="AZ447" s="206"/>
      <c r="BA447" s="206"/>
      <c r="BB447" s="206"/>
      <c r="BC447" s="206"/>
      <c r="BD447" s="206"/>
      <c r="BE447" s="206"/>
      <c r="BF447" s="206"/>
      <c r="BG447" s="206"/>
      <c r="BH447" s="206"/>
    </row>
    <row r="448" spans="1:60" outlineLevel="1" x14ac:dyDescent="0.25">
      <c r="A448" s="253"/>
      <c r="B448" s="221"/>
      <c r="C448" s="244" t="s">
        <v>535</v>
      </c>
      <c r="D448" s="225"/>
      <c r="E448" s="229"/>
      <c r="F448" s="234"/>
      <c r="G448" s="234"/>
      <c r="H448" s="235"/>
      <c r="I448" s="255"/>
      <c r="J448" s="206"/>
      <c r="K448" s="206"/>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c r="AI448" s="206"/>
      <c r="AJ448" s="206"/>
      <c r="AK448" s="206"/>
      <c r="AL448" s="206"/>
      <c r="AM448" s="206"/>
      <c r="AN448" s="206"/>
      <c r="AO448" s="206"/>
      <c r="AP448" s="206"/>
      <c r="AQ448" s="206"/>
      <c r="AR448" s="206"/>
      <c r="AS448" s="206"/>
      <c r="AT448" s="206"/>
      <c r="AU448" s="206"/>
      <c r="AV448" s="206"/>
      <c r="AW448" s="206"/>
      <c r="AX448" s="206"/>
      <c r="AY448" s="206"/>
      <c r="AZ448" s="206"/>
      <c r="BA448" s="206"/>
      <c r="BB448" s="206"/>
      <c r="BC448" s="206"/>
      <c r="BD448" s="206"/>
      <c r="BE448" s="206"/>
      <c r="BF448" s="206"/>
      <c r="BG448" s="206"/>
      <c r="BH448" s="206"/>
    </row>
    <row r="449" spans="1:60" outlineLevel="1" x14ac:dyDescent="0.25">
      <c r="A449" s="253"/>
      <c r="B449" s="221"/>
      <c r="C449" s="244" t="s">
        <v>536</v>
      </c>
      <c r="D449" s="225"/>
      <c r="E449" s="229"/>
      <c r="F449" s="234"/>
      <c r="G449" s="234"/>
      <c r="H449" s="235"/>
      <c r="I449" s="255"/>
      <c r="J449" s="206"/>
      <c r="K449" s="206"/>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c r="AI449" s="206"/>
      <c r="AJ449" s="206"/>
      <c r="AK449" s="206"/>
      <c r="AL449" s="206"/>
      <c r="AM449" s="206"/>
      <c r="AN449" s="206"/>
      <c r="AO449" s="206"/>
      <c r="AP449" s="206"/>
      <c r="AQ449" s="206"/>
      <c r="AR449" s="206"/>
      <c r="AS449" s="206"/>
      <c r="AT449" s="206"/>
      <c r="AU449" s="206"/>
      <c r="AV449" s="206"/>
      <c r="AW449" s="206"/>
      <c r="AX449" s="206"/>
      <c r="AY449" s="206"/>
      <c r="AZ449" s="206"/>
      <c r="BA449" s="206"/>
      <c r="BB449" s="206"/>
      <c r="BC449" s="206"/>
      <c r="BD449" s="206"/>
      <c r="BE449" s="206"/>
      <c r="BF449" s="206"/>
      <c r="BG449" s="206"/>
      <c r="BH449" s="206"/>
    </row>
    <row r="450" spans="1:60" outlineLevel="1" x14ac:dyDescent="0.25">
      <c r="A450" s="253"/>
      <c r="B450" s="221"/>
      <c r="C450" s="244" t="s">
        <v>537</v>
      </c>
      <c r="D450" s="225"/>
      <c r="E450" s="229">
        <v>9033</v>
      </c>
      <c r="F450" s="234"/>
      <c r="G450" s="234"/>
      <c r="H450" s="235"/>
      <c r="I450" s="255"/>
      <c r="J450" s="206"/>
      <c r="K450" s="206"/>
      <c r="L450" s="206"/>
      <c r="M450" s="206"/>
      <c r="N450" s="206"/>
      <c r="O450" s="206"/>
      <c r="P450" s="206"/>
      <c r="Q450" s="206"/>
      <c r="R450" s="206"/>
      <c r="S450" s="206"/>
      <c r="T450" s="206"/>
      <c r="U450" s="206"/>
      <c r="V450" s="206"/>
      <c r="W450" s="206"/>
      <c r="X450" s="206"/>
      <c r="Y450" s="206"/>
      <c r="Z450" s="206"/>
      <c r="AA450" s="206"/>
      <c r="AB450" s="206"/>
      <c r="AC450" s="206"/>
      <c r="AD450" s="206"/>
      <c r="AE450" s="206"/>
      <c r="AF450" s="206"/>
      <c r="AG450" s="206"/>
      <c r="AH450" s="206"/>
      <c r="AI450" s="206"/>
      <c r="AJ450" s="206"/>
      <c r="AK450" s="206"/>
      <c r="AL450" s="206"/>
      <c r="AM450" s="206"/>
      <c r="AN450" s="206"/>
      <c r="AO450" s="206"/>
      <c r="AP450" s="206"/>
      <c r="AQ450" s="206"/>
      <c r="AR450" s="206"/>
      <c r="AS450" s="206"/>
      <c r="AT450" s="206"/>
      <c r="AU450" s="206"/>
      <c r="AV450" s="206"/>
      <c r="AW450" s="206"/>
      <c r="AX450" s="206"/>
      <c r="AY450" s="206"/>
      <c r="AZ450" s="206"/>
      <c r="BA450" s="206"/>
      <c r="BB450" s="206"/>
      <c r="BC450" s="206"/>
      <c r="BD450" s="206"/>
      <c r="BE450" s="206"/>
      <c r="BF450" s="206"/>
      <c r="BG450" s="206"/>
      <c r="BH450" s="206"/>
    </row>
    <row r="451" spans="1:60" outlineLevel="1" x14ac:dyDescent="0.25">
      <c r="A451" s="253"/>
      <c r="B451" s="278" t="s">
        <v>538</v>
      </c>
      <c r="C451" s="288"/>
      <c r="D451" s="291"/>
      <c r="E451" s="292"/>
      <c r="F451" s="293"/>
      <c r="G451" s="286"/>
      <c r="H451" s="235"/>
      <c r="I451" s="255"/>
      <c r="J451" s="206"/>
      <c r="K451" s="206"/>
      <c r="L451" s="206"/>
      <c r="M451" s="206"/>
      <c r="N451" s="206"/>
      <c r="O451" s="206"/>
      <c r="P451" s="206"/>
      <c r="Q451" s="206"/>
      <c r="R451" s="206"/>
      <c r="S451" s="206"/>
      <c r="T451" s="206"/>
      <c r="U451" s="206"/>
      <c r="V451" s="206"/>
      <c r="W451" s="206"/>
      <c r="X451" s="206"/>
      <c r="Y451" s="206"/>
      <c r="Z451" s="206"/>
      <c r="AA451" s="206"/>
      <c r="AB451" s="206"/>
      <c r="AC451" s="206">
        <v>0</v>
      </c>
      <c r="AD451" s="206"/>
      <c r="AE451" s="206"/>
      <c r="AF451" s="206"/>
      <c r="AG451" s="206"/>
      <c r="AH451" s="206"/>
      <c r="AI451" s="206"/>
      <c r="AJ451" s="206"/>
      <c r="AK451" s="206"/>
      <c r="AL451" s="206"/>
      <c r="AM451" s="206"/>
      <c r="AN451" s="206"/>
      <c r="AO451" s="206"/>
      <c r="AP451" s="206"/>
      <c r="AQ451" s="206"/>
      <c r="AR451" s="206"/>
      <c r="AS451" s="206"/>
      <c r="AT451" s="206"/>
      <c r="AU451" s="206"/>
      <c r="AV451" s="206"/>
      <c r="AW451" s="206"/>
      <c r="AX451" s="206"/>
      <c r="AY451" s="206"/>
      <c r="AZ451" s="206"/>
      <c r="BA451" s="206"/>
      <c r="BB451" s="206"/>
      <c r="BC451" s="206"/>
      <c r="BD451" s="206"/>
      <c r="BE451" s="206"/>
      <c r="BF451" s="206"/>
      <c r="BG451" s="206"/>
      <c r="BH451" s="206"/>
    </row>
    <row r="452" spans="1:60" outlineLevel="1" x14ac:dyDescent="0.25">
      <c r="A452" s="253"/>
      <c r="B452" s="278" t="s">
        <v>539</v>
      </c>
      <c r="C452" s="288"/>
      <c r="D452" s="291"/>
      <c r="E452" s="292"/>
      <c r="F452" s="293"/>
      <c r="G452" s="286"/>
      <c r="H452" s="235"/>
      <c r="I452" s="255"/>
      <c r="J452" s="206"/>
      <c r="K452" s="206"/>
      <c r="L452" s="206"/>
      <c r="M452" s="206"/>
      <c r="N452" s="206"/>
      <c r="O452" s="206"/>
      <c r="P452" s="206"/>
      <c r="Q452" s="206"/>
      <c r="R452" s="206"/>
      <c r="S452" s="206"/>
      <c r="T452" s="206"/>
      <c r="U452" s="206"/>
      <c r="V452" s="206"/>
      <c r="W452" s="206"/>
      <c r="X452" s="206"/>
      <c r="Y452" s="206"/>
      <c r="Z452" s="206"/>
      <c r="AA452" s="206"/>
      <c r="AB452" s="206"/>
      <c r="AC452" s="206"/>
      <c r="AD452" s="206"/>
      <c r="AE452" s="206" t="s">
        <v>255</v>
      </c>
      <c r="AF452" s="206"/>
      <c r="AG452" s="206"/>
      <c r="AH452" s="206"/>
      <c r="AI452" s="206"/>
      <c r="AJ452" s="206"/>
      <c r="AK452" s="206"/>
      <c r="AL452" s="206"/>
      <c r="AM452" s="206"/>
      <c r="AN452" s="206"/>
      <c r="AO452" s="206"/>
      <c r="AP452" s="206"/>
      <c r="AQ452" s="206"/>
      <c r="AR452" s="206"/>
      <c r="AS452" s="206"/>
      <c r="AT452" s="206"/>
      <c r="AU452" s="206"/>
      <c r="AV452" s="206"/>
      <c r="AW452" s="206"/>
      <c r="AX452" s="206"/>
      <c r="AY452" s="206"/>
      <c r="AZ452" s="206"/>
      <c r="BA452" s="206"/>
      <c r="BB452" s="206"/>
      <c r="BC452" s="206"/>
      <c r="BD452" s="206"/>
      <c r="BE452" s="206"/>
      <c r="BF452" s="206"/>
      <c r="BG452" s="206"/>
      <c r="BH452" s="206"/>
    </row>
    <row r="453" spans="1:60" outlineLevel="1" x14ac:dyDescent="0.25">
      <c r="A453" s="253">
        <v>59</v>
      </c>
      <c r="B453" s="221" t="s">
        <v>540</v>
      </c>
      <c r="C453" s="242" t="s">
        <v>541</v>
      </c>
      <c r="D453" s="223" t="s">
        <v>530</v>
      </c>
      <c r="E453" s="283"/>
      <c r="F453" s="233"/>
      <c r="G453" s="234">
        <f>ROUND(E453*F453,2)</f>
        <v>0</v>
      </c>
      <c r="H453" s="235" t="s">
        <v>542</v>
      </c>
      <c r="I453" s="255" t="s">
        <v>192</v>
      </c>
      <c r="J453" s="206"/>
      <c r="K453" s="206"/>
      <c r="L453" s="206"/>
      <c r="M453" s="206"/>
      <c r="N453" s="206"/>
      <c r="O453" s="206"/>
      <c r="P453" s="206"/>
      <c r="Q453" s="206"/>
      <c r="R453" s="206"/>
      <c r="S453" s="206"/>
      <c r="T453" s="206"/>
      <c r="U453" s="206"/>
      <c r="V453" s="206"/>
      <c r="W453" s="206"/>
      <c r="X453" s="206"/>
      <c r="Y453" s="206"/>
      <c r="Z453" s="206"/>
      <c r="AA453" s="206"/>
      <c r="AB453" s="206"/>
      <c r="AC453" s="206"/>
      <c r="AD453" s="206"/>
      <c r="AE453" s="206" t="s">
        <v>261</v>
      </c>
      <c r="AF453" s="206"/>
      <c r="AG453" s="206"/>
      <c r="AH453" s="206"/>
      <c r="AI453" s="206"/>
      <c r="AJ453" s="206"/>
      <c r="AK453" s="206"/>
      <c r="AL453" s="206"/>
      <c r="AM453" s="206">
        <v>21</v>
      </c>
      <c r="AN453" s="206"/>
      <c r="AO453" s="206"/>
      <c r="AP453" s="206"/>
      <c r="AQ453" s="206"/>
      <c r="AR453" s="206"/>
      <c r="AS453" s="206"/>
      <c r="AT453" s="206"/>
      <c r="AU453" s="206"/>
      <c r="AV453" s="206"/>
      <c r="AW453" s="206"/>
      <c r="AX453" s="206"/>
      <c r="AY453" s="206"/>
      <c r="AZ453" s="206"/>
      <c r="BA453" s="206"/>
      <c r="BB453" s="206"/>
      <c r="BC453" s="206"/>
      <c r="BD453" s="206"/>
      <c r="BE453" s="206"/>
      <c r="BF453" s="206"/>
      <c r="BG453" s="206"/>
      <c r="BH453" s="206"/>
    </row>
    <row r="454" spans="1:60" x14ac:dyDescent="0.25">
      <c r="A454" s="251" t="s">
        <v>187</v>
      </c>
      <c r="B454" s="219" t="s">
        <v>161</v>
      </c>
      <c r="C454" s="241" t="s">
        <v>162</v>
      </c>
      <c r="D454" s="222"/>
      <c r="E454" s="226"/>
      <c r="F454" s="238">
        <f>SUM(G455:G461)</f>
        <v>0</v>
      </c>
      <c r="G454" s="239"/>
      <c r="H454" s="232"/>
      <c r="I454" s="254"/>
      <c r="AE454" t="s">
        <v>188</v>
      </c>
    </row>
    <row r="455" spans="1:60" outlineLevel="1" x14ac:dyDescent="0.25">
      <c r="A455" s="252">
        <v>60</v>
      </c>
      <c r="B455" s="220" t="s">
        <v>543</v>
      </c>
      <c r="C455" s="242" t="s">
        <v>544</v>
      </c>
      <c r="D455" s="223" t="s">
        <v>444</v>
      </c>
      <c r="E455" s="227">
        <v>350.4</v>
      </c>
      <c r="F455" s="233"/>
      <c r="G455" s="234">
        <f>ROUND(E455*F455,2)</f>
        <v>0</v>
      </c>
      <c r="H455" s="235"/>
      <c r="I455" s="255" t="s">
        <v>209</v>
      </c>
      <c r="J455" s="206"/>
      <c r="K455" s="206"/>
      <c r="L455" s="206"/>
      <c r="M455" s="206"/>
      <c r="N455" s="206"/>
      <c r="O455" s="206"/>
      <c r="P455" s="206"/>
      <c r="Q455" s="206"/>
      <c r="R455" s="206"/>
      <c r="S455" s="206"/>
      <c r="T455" s="206"/>
      <c r="U455" s="206"/>
      <c r="V455" s="206"/>
      <c r="W455" s="206"/>
      <c r="X455" s="206"/>
      <c r="Y455" s="206"/>
      <c r="Z455" s="206"/>
      <c r="AA455" s="206"/>
      <c r="AB455" s="206"/>
      <c r="AC455" s="206"/>
      <c r="AD455" s="206"/>
      <c r="AE455" s="206" t="s">
        <v>193</v>
      </c>
      <c r="AF455" s="206"/>
      <c r="AG455" s="206"/>
      <c r="AH455" s="206"/>
      <c r="AI455" s="206"/>
      <c r="AJ455" s="206"/>
      <c r="AK455" s="206"/>
      <c r="AL455" s="206"/>
      <c r="AM455" s="206">
        <v>21</v>
      </c>
      <c r="AN455" s="206"/>
      <c r="AO455" s="206"/>
      <c r="AP455" s="206"/>
      <c r="AQ455" s="206"/>
      <c r="AR455" s="206"/>
      <c r="AS455" s="206"/>
      <c r="AT455" s="206"/>
      <c r="AU455" s="206"/>
      <c r="AV455" s="206"/>
      <c r="AW455" s="206"/>
      <c r="AX455" s="206"/>
      <c r="AY455" s="206"/>
      <c r="AZ455" s="206"/>
      <c r="BA455" s="206"/>
      <c r="BB455" s="206"/>
      <c r="BC455" s="206"/>
      <c r="BD455" s="206"/>
      <c r="BE455" s="206"/>
      <c r="BF455" s="206"/>
      <c r="BG455" s="206"/>
      <c r="BH455" s="206"/>
    </row>
    <row r="456" spans="1:60" outlineLevel="1" x14ac:dyDescent="0.25">
      <c r="A456" s="253"/>
      <c r="B456" s="221"/>
      <c r="C456" s="244" t="s">
        <v>545</v>
      </c>
      <c r="D456" s="225"/>
      <c r="E456" s="229"/>
      <c r="F456" s="234"/>
      <c r="G456" s="234"/>
      <c r="H456" s="235"/>
      <c r="I456" s="255"/>
      <c r="J456" s="206"/>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6"/>
      <c r="AT456" s="206"/>
      <c r="AU456" s="206"/>
      <c r="AV456" s="206"/>
      <c r="AW456" s="206"/>
      <c r="AX456" s="206"/>
      <c r="AY456" s="206"/>
      <c r="AZ456" s="206"/>
      <c r="BA456" s="206"/>
      <c r="BB456" s="206"/>
      <c r="BC456" s="206"/>
      <c r="BD456" s="206"/>
      <c r="BE456" s="206"/>
      <c r="BF456" s="206"/>
      <c r="BG456" s="206"/>
      <c r="BH456" s="206"/>
    </row>
    <row r="457" spans="1:60" outlineLevel="1" x14ac:dyDescent="0.25">
      <c r="A457" s="253"/>
      <c r="B457" s="221"/>
      <c r="C457" s="244" t="s">
        <v>546</v>
      </c>
      <c r="D457" s="225"/>
      <c r="E457" s="229"/>
      <c r="F457" s="234"/>
      <c r="G457" s="234"/>
      <c r="H457" s="235"/>
      <c r="I457" s="255"/>
      <c r="J457" s="206"/>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206"/>
      <c r="AU457" s="206"/>
      <c r="AV457" s="206"/>
      <c r="AW457" s="206"/>
      <c r="AX457" s="206"/>
      <c r="AY457" s="206"/>
      <c r="AZ457" s="206"/>
      <c r="BA457" s="206"/>
      <c r="BB457" s="206"/>
      <c r="BC457" s="206"/>
      <c r="BD457" s="206"/>
      <c r="BE457" s="206"/>
      <c r="BF457" s="206"/>
      <c r="BG457" s="206"/>
      <c r="BH457" s="206"/>
    </row>
    <row r="458" spans="1:60" outlineLevel="1" x14ac:dyDescent="0.25">
      <c r="A458" s="253"/>
      <c r="B458" s="221"/>
      <c r="C458" s="244" t="s">
        <v>547</v>
      </c>
      <c r="D458" s="225"/>
      <c r="E458" s="229">
        <v>350.4</v>
      </c>
      <c r="F458" s="234"/>
      <c r="G458" s="234"/>
      <c r="H458" s="235"/>
      <c r="I458" s="255"/>
      <c r="J458" s="206"/>
      <c r="K458" s="206"/>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c r="AI458" s="206"/>
      <c r="AJ458" s="206"/>
      <c r="AK458" s="206"/>
      <c r="AL458" s="206"/>
      <c r="AM458" s="206"/>
      <c r="AN458" s="206"/>
      <c r="AO458" s="206"/>
      <c r="AP458" s="206"/>
      <c r="AQ458" s="206"/>
      <c r="AR458" s="206"/>
      <c r="AS458" s="206"/>
      <c r="AT458" s="206"/>
      <c r="AU458" s="206"/>
      <c r="AV458" s="206"/>
      <c r="AW458" s="206"/>
      <c r="AX458" s="206"/>
      <c r="AY458" s="206"/>
      <c r="AZ458" s="206"/>
      <c r="BA458" s="206"/>
      <c r="BB458" s="206"/>
      <c r="BC458" s="206"/>
      <c r="BD458" s="206"/>
      <c r="BE458" s="206"/>
      <c r="BF458" s="206"/>
      <c r="BG458" s="206"/>
      <c r="BH458" s="206"/>
    </row>
    <row r="459" spans="1:60" outlineLevel="1" x14ac:dyDescent="0.25">
      <c r="A459" s="253"/>
      <c r="B459" s="278" t="s">
        <v>548</v>
      </c>
      <c r="C459" s="288"/>
      <c r="D459" s="291"/>
      <c r="E459" s="292"/>
      <c r="F459" s="293"/>
      <c r="G459" s="286"/>
      <c r="H459" s="235"/>
      <c r="I459" s="255"/>
      <c r="J459" s="206"/>
      <c r="K459" s="206"/>
      <c r="L459" s="206"/>
      <c r="M459" s="206"/>
      <c r="N459" s="206"/>
      <c r="O459" s="206"/>
      <c r="P459" s="206"/>
      <c r="Q459" s="206"/>
      <c r="R459" s="206"/>
      <c r="S459" s="206"/>
      <c r="T459" s="206"/>
      <c r="U459" s="206"/>
      <c r="V459" s="206"/>
      <c r="W459" s="206"/>
      <c r="X459" s="206"/>
      <c r="Y459" s="206"/>
      <c r="Z459" s="206"/>
      <c r="AA459" s="206"/>
      <c r="AB459" s="206"/>
      <c r="AC459" s="206">
        <v>0</v>
      </c>
      <c r="AD459" s="206"/>
      <c r="AE459" s="206"/>
      <c r="AF459" s="206"/>
      <c r="AG459" s="206"/>
      <c r="AH459" s="206"/>
      <c r="AI459" s="206"/>
      <c r="AJ459" s="206"/>
      <c r="AK459" s="206"/>
      <c r="AL459" s="206"/>
      <c r="AM459" s="206"/>
      <c r="AN459" s="206"/>
      <c r="AO459" s="206"/>
      <c r="AP459" s="206"/>
      <c r="AQ459" s="206"/>
      <c r="AR459" s="206"/>
      <c r="AS459" s="206"/>
      <c r="AT459" s="206"/>
      <c r="AU459" s="206"/>
      <c r="AV459" s="206"/>
      <c r="AW459" s="206"/>
      <c r="AX459" s="206"/>
      <c r="AY459" s="206"/>
      <c r="AZ459" s="206"/>
      <c r="BA459" s="206"/>
      <c r="BB459" s="206"/>
      <c r="BC459" s="206"/>
      <c r="BD459" s="206"/>
      <c r="BE459" s="206"/>
      <c r="BF459" s="206"/>
      <c r="BG459" s="206"/>
      <c r="BH459" s="206"/>
    </row>
    <row r="460" spans="1:60" outlineLevel="1" x14ac:dyDescent="0.25">
      <c r="A460" s="253"/>
      <c r="B460" s="278" t="s">
        <v>539</v>
      </c>
      <c r="C460" s="288"/>
      <c r="D460" s="291"/>
      <c r="E460" s="292"/>
      <c r="F460" s="293"/>
      <c r="G460" s="286"/>
      <c r="H460" s="235"/>
      <c r="I460" s="255"/>
      <c r="J460" s="206"/>
      <c r="K460" s="206"/>
      <c r="L460" s="206"/>
      <c r="M460" s="206"/>
      <c r="N460" s="206"/>
      <c r="O460" s="206"/>
      <c r="P460" s="206"/>
      <c r="Q460" s="206"/>
      <c r="R460" s="206"/>
      <c r="S460" s="206"/>
      <c r="T460" s="206"/>
      <c r="U460" s="206"/>
      <c r="V460" s="206"/>
      <c r="W460" s="206"/>
      <c r="X460" s="206"/>
      <c r="Y460" s="206"/>
      <c r="Z460" s="206"/>
      <c r="AA460" s="206"/>
      <c r="AB460" s="206"/>
      <c r="AC460" s="206"/>
      <c r="AD460" s="206"/>
      <c r="AE460" s="206" t="s">
        <v>255</v>
      </c>
      <c r="AF460" s="206"/>
      <c r="AG460" s="206"/>
      <c r="AH460" s="206"/>
      <c r="AI460" s="206"/>
      <c r="AJ460" s="206"/>
      <c r="AK460" s="206"/>
      <c r="AL460" s="206"/>
      <c r="AM460" s="206"/>
      <c r="AN460" s="206"/>
      <c r="AO460" s="206"/>
      <c r="AP460" s="206"/>
      <c r="AQ460" s="206"/>
      <c r="AR460" s="206"/>
      <c r="AS460" s="206"/>
      <c r="AT460" s="206"/>
      <c r="AU460" s="206"/>
      <c r="AV460" s="206"/>
      <c r="AW460" s="206"/>
      <c r="AX460" s="206"/>
      <c r="AY460" s="206"/>
      <c r="AZ460" s="206"/>
      <c r="BA460" s="206"/>
      <c r="BB460" s="206"/>
      <c r="BC460" s="206"/>
      <c r="BD460" s="206"/>
      <c r="BE460" s="206"/>
      <c r="BF460" s="206"/>
      <c r="BG460" s="206"/>
      <c r="BH460" s="206"/>
    </row>
    <row r="461" spans="1:60" ht="13.3" outlineLevel="1" thickBot="1" x14ac:dyDescent="0.3">
      <c r="A461" s="265">
        <v>61</v>
      </c>
      <c r="B461" s="266" t="s">
        <v>549</v>
      </c>
      <c r="C461" s="294" t="s">
        <v>541</v>
      </c>
      <c r="D461" s="295" t="s">
        <v>530</v>
      </c>
      <c r="E461" s="296"/>
      <c r="F461" s="297"/>
      <c r="G461" s="270">
        <f>ROUND(E461*F461,2)</f>
        <v>0</v>
      </c>
      <c r="H461" s="271" t="s">
        <v>550</v>
      </c>
      <c r="I461" s="272" t="s">
        <v>192</v>
      </c>
      <c r="J461" s="206"/>
      <c r="K461" s="206"/>
      <c r="L461" s="206"/>
      <c r="M461" s="206"/>
      <c r="N461" s="206"/>
      <c r="O461" s="206"/>
      <c r="P461" s="206"/>
      <c r="Q461" s="206"/>
      <c r="R461" s="206"/>
      <c r="S461" s="206"/>
      <c r="T461" s="206"/>
      <c r="U461" s="206"/>
      <c r="V461" s="206"/>
      <c r="W461" s="206"/>
      <c r="X461" s="206"/>
      <c r="Y461" s="206"/>
      <c r="Z461" s="206"/>
      <c r="AA461" s="206"/>
      <c r="AB461" s="206"/>
      <c r="AC461" s="206"/>
      <c r="AD461" s="206"/>
      <c r="AE461" s="206" t="s">
        <v>261</v>
      </c>
      <c r="AF461" s="206"/>
      <c r="AG461" s="206"/>
      <c r="AH461" s="206"/>
      <c r="AI461" s="206"/>
      <c r="AJ461" s="206"/>
      <c r="AK461" s="206"/>
      <c r="AL461" s="206"/>
      <c r="AM461" s="206">
        <v>21</v>
      </c>
      <c r="AN461" s="206"/>
      <c r="AO461" s="206"/>
      <c r="AP461" s="206"/>
      <c r="AQ461" s="206"/>
      <c r="AR461" s="206"/>
      <c r="AS461" s="206"/>
      <c r="AT461" s="206"/>
      <c r="AU461" s="206"/>
      <c r="AV461" s="206"/>
      <c r="AW461" s="206"/>
      <c r="AX461" s="206"/>
      <c r="AY461" s="206"/>
      <c r="AZ461" s="206"/>
      <c r="BA461" s="206"/>
      <c r="BB461" s="206"/>
      <c r="BC461" s="206"/>
      <c r="BD461" s="206"/>
      <c r="BE461" s="206"/>
      <c r="BF461" s="206"/>
      <c r="BG461" s="206"/>
      <c r="BH461" s="206"/>
    </row>
    <row r="462" spans="1:60" hidden="1" x14ac:dyDescent="0.25">
      <c r="A462" s="54"/>
      <c r="B462" s="61" t="s">
        <v>237</v>
      </c>
      <c r="C462" s="245" t="s">
        <v>237</v>
      </c>
      <c r="D462" s="209"/>
      <c r="E462" s="207"/>
      <c r="F462" s="207"/>
      <c r="G462" s="207"/>
      <c r="H462" s="207"/>
      <c r="I462" s="208"/>
    </row>
    <row r="463" spans="1:60" hidden="1" x14ac:dyDescent="0.25">
      <c r="A463" s="246"/>
      <c r="B463" s="247" t="s">
        <v>236</v>
      </c>
      <c r="C463" s="248"/>
      <c r="D463" s="249"/>
      <c r="E463" s="246"/>
      <c r="F463" s="246"/>
      <c r="G463" s="250">
        <f>F8+F37+F85+F92+F175+F221+F237+F247+F268+F315+F322+F336+F384+F391+F443+F454</f>
        <v>0</v>
      </c>
      <c r="H463" s="46"/>
      <c r="I463" s="46"/>
      <c r="AN463">
        <v>15</v>
      </c>
      <c r="AO463">
        <v>21</v>
      </c>
    </row>
    <row r="464" spans="1:60" x14ac:dyDescent="0.25">
      <c r="A464" s="46"/>
      <c r="B464" s="240"/>
      <c r="C464" s="240"/>
      <c r="D464" s="185"/>
      <c r="E464" s="46"/>
      <c r="F464" s="46"/>
      <c r="G464" s="46"/>
      <c r="H464" s="46"/>
      <c r="I464" s="46"/>
      <c r="AN464">
        <f>SUMIF(AM8:AM463,AN463,G8:G463)</f>
        <v>0</v>
      </c>
      <c r="AO464">
        <f>SUMIF(AM8:AM463,AO463,G8:G463)</f>
        <v>0</v>
      </c>
    </row>
    <row r="465" spans="4:4" x14ac:dyDescent="0.25">
      <c r="D465" s="183"/>
    </row>
    <row r="466" spans="4:4" x14ac:dyDescent="0.25">
      <c r="D466" s="183"/>
    </row>
    <row r="467" spans="4:4" x14ac:dyDescent="0.25">
      <c r="D467" s="183"/>
    </row>
    <row r="468" spans="4:4" x14ac:dyDescent="0.25">
      <c r="D468" s="183"/>
    </row>
    <row r="469" spans="4:4" x14ac:dyDescent="0.25">
      <c r="D469" s="183"/>
    </row>
    <row r="470" spans="4:4" x14ac:dyDescent="0.25">
      <c r="D470" s="183"/>
    </row>
    <row r="471" spans="4:4" x14ac:dyDescent="0.25">
      <c r="D471" s="183"/>
    </row>
    <row r="472" spans="4:4" x14ac:dyDescent="0.25">
      <c r="D472" s="183"/>
    </row>
    <row r="473" spans="4:4" x14ac:dyDescent="0.25">
      <c r="D473" s="183"/>
    </row>
    <row r="474" spans="4:4" x14ac:dyDescent="0.25">
      <c r="D474" s="183"/>
    </row>
    <row r="475" spans="4:4" x14ac:dyDescent="0.25">
      <c r="D475" s="183"/>
    </row>
    <row r="476" spans="4:4" x14ac:dyDescent="0.25">
      <c r="D476" s="183"/>
    </row>
    <row r="477" spans="4:4" x14ac:dyDescent="0.25">
      <c r="D477" s="183"/>
    </row>
    <row r="478" spans="4:4" x14ac:dyDescent="0.25">
      <c r="D478" s="183"/>
    </row>
    <row r="479" spans="4:4" x14ac:dyDescent="0.25">
      <c r="D479" s="183"/>
    </row>
    <row r="480" spans="4:4" x14ac:dyDescent="0.25">
      <c r="D480" s="183"/>
    </row>
    <row r="481" spans="4:4" x14ac:dyDescent="0.25">
      <c r="D481" s="183"/>
    </row>
    <row r="482" spans="4:4" x14ac:dyDescent="0.25">
      <c r="D482" s="183"/>
    </row>
    <row r="483" spans="4:4" x14ac:dyDescent="0.25">
      <c r="D483" s="183"/>
    </row>
    <row r="484" spans="4:4" x14ac:dyDescent="0.25">
      <c r="D484" s="183"/>
    </row>
    <row r="485" spans="4:4" x14ac:dyDescent="0.25">
      <c r="D485" s="183"/>
    </row>
    <row r="486" spans="4:4" x14ac:dyDescent="0.25">
      <c r="D486" s="183"/>
    </row>
    <row r="487" spans="4:4" x14ac:dyDescent="0.25">
      <c r="D487" s="183"/>
    </row>
    <row r="488" spans="4:4" x14ac:dyDescent="0.25">
      <c r="D488" s="183"/>
    </row>
    <row r="489" spans="4:4" x14ac:dyDescent="0.25">
      <c r="D489" s="183"/>
    </row>
    <row r="490" spans="4:4" x14ac:dyDescent="0.25">
      <c r="D490" s="183"/>
    </row>
    <row r="491" spans="4:4" x14ac:dyDescent="0.25">
      <c r="D491" s="183"/>
    </row>
    <row r="492" spans="4:4" x14ac:dyDescent="0.25">
      <c r="D492" s="183"/>
    </row>
    <row r="493" spans="4:4" x14ac:dyDescent="0.25">
      <c r="D493" s="183"/>
    </row>
    <row r="494" spans="4:4" x14ac:dyDescent="0.25">
      <c r="D494" s="183"/>
    </row>
    <row r="495" spans="4:4" x14ac:dyDescent="0.25">
      <c r="D495" s="183"/>
    </row>
    <row r="496" spans="4:4" x14ac:dyDescent="0.25">
      <c r="D496" s="183"/>
    </row>
    <row r="497" spans="4:4" x14ac:dyDescent="0.25">
      <c r="D497" s="183"/>
    </row>
    <row r="498" spans="4:4" x14ac:dyDescent="0.25">
      <c r="D498" s="183"/>
    </row>
    <row r="499" spans="4:4" x14ac:dyDescent="0.25">
      <c r="D499" s="183"/>
    </row>
    <row r="500" spans="4:4" x14ac:dyDescent="0.25">
      <c r="D500" s="183"/>
    </row>
    <row r="501" spans="4:4" x14ac:dyDescent="0.25">
      <c r="D501" s="183"/>
    </row>
    <row r="502" spans="4:4" x14ac:dyDescent="0.25">
      <c r="D502" s="183"/>
    </row>
    <row r="503" spans="4:4" x14ac:dyDescent="0.25">
      <c r="D503" s="183"/>
    </row>
    <row r="504" spans="4:4" x14ac:dyDescent="0.25">
      <c r="D504" s="183"/>
    </row>
    <row r="505" spans="4:4" x14ac:dyDescent="0.25">
      <c r="D505" s="183"/>
    </row>
    <row r="506" spans="4:4" x14ac:dyDescent="0.25">
      <c r="D506" s="183"/>
    </row>
    <row r="507" spans="4:4" x14ac:dyDescent="0.25">
      <c r="D507" s="183"/>
    </row>
    <row r="508" spans="4:4" x14ac:dyDescent="0.25">
      <c r="D508" s="183"/>
    </row>
    <row r="509" spans="4:4" x14ac:dyDescent="0.25">
      <c r="D509" s="183"/>
    </row>
    <row r="510" spans="4:4" x14ac:dyDescent="0.25">
      <c r="D510" s="183"/>
    </row>
    <row r="511" spans="4:4" x14ac:dyDescent="0.25">
      <c r="D511" s="183"/>
    </row>
    <row r="512" spans="4:4" x14ac:dyDescent="0.25">
      <c r="D512" s="183"/>
    </row>
    <row r="513" spans="4:4" x14ac:dyDescent="0.25">
      <c r="D513" s="183"/>
    </row>
    <row r="514" spans="4:4" x14ac:dyDescent="0.25">
      <c r="D514" s="183"/>
    </row>
    <row r="515" spans="4:4" x14ac:dyDescent="0.25">
      <c r="D515" s="183"/>
    </row>
    <row r="516" spans="4:4" x14ac:dyDescent="0.25">
      <c r="D516" s="183"/>
    </row>
    <row r="517" spans="4:4" x14ac:dyDescent="0.25">
      <c r="D517" s="183"/>
    </row>
    <row r="518" spans="4:4" x14ac:dyDescent="0.25">
      <c r="D518" s="183"/>
    </row>
    <row r="519" spans="4:4" x14ac:dyDescent="0.25">
      <c r="D519" s="183"/>
    </row>
    <row r="520" spans="4:4" x14ac:dyDescent="0.25">
      <c r="D520" s="183"/>
    </row>
    <row r="521" spans="4:4" x14ac:dyDescent="0.25">
      <c r="D521" s="183"/>
    </row>
    <row r="522" spans="4:4" x14ac:dyDescent="0.25">
      <c r="D522" s="183"/>
    </row>
    <row r="523" spans="4:4" x14ac:dyDescent="0.25">
      <c r="D523" s="183"/>
    </row>
    <row r="524" spans="4:4" x14ac:dyDescent="0.25">
      <c r="D524" s="183"/>
    </row>
    <row r="525" spans="4:4" x14ac:dyDescent="0.25">
      <c r="D525" s="183"/>
    </row>
    <row r="526" spans="4:4" x14ac:dyDescent="0.25">
      <c r="D526" s="183"/>
    </row>
    <row r="527" spans="4:4" x14ac:dyDescent="0.25">
      <c r="D527" s="183"/>
    </row>
    <row r="528" spans="4:4" x14ac:dyDescent="0.25">
      <c r="D528" s="183"/>
    </row>
    <row r="529" spans="4:4" x14ac:dyDescent="0.25">
      <c r="D529" s="183"/>
    </row>
    <row r="530" spans="4:4" x14ac:dyDescent="0.25">
      <c r="D530" s="183"/>
    </row>
    <row r="531" spans="4:4" x14ac:dyDescent="0.25">
      <c r="D531" s="183"/>
    </row>
    <row r="532" spans="4:4" x14ac:dyDescent="0.25">
      <c r="D532" s="183"/>
    </row>
    <row r="533" spans="4:4" x14ac:dyDescent="0.25">
      <c r="D533" s="183"/>
    </row>
    <row r="534" spans="4:4" x14ac:dyDescent="0.25">
      <c r="D534" s="183"/>
    </row>
    <row r="535" spans="4:4" x14ac:dyDescent="0.25">
      <c r="D535" s="183"/>
    </row>
    <row r="536" spans="4:4" x14ac:dyDescent="0.25">
      <c r="D536" s="183"/>
    </row>
    <row r="537" spans="4:4" x14ac:dyDescent="0.25">
      <c r="D537" s="183"/>
    </row>
    <row r="538" spans="4:4" x14ac:dyDescent="0.25">
      <c r="D538" s="183"/>
    </row>
    <row r="539" spans="4:4" x14ac:dyDescent="0.25">
      <c r="D539" s="183"/>
    </row>
    <row r="540" spans="4:4" x14ac:dyDescent="0.25">
      <c r="D540" s="183"/>
    </row>
    <row r="541" spans="4:4" x14ac:dyDescent="0.25">
      <c r="D541" s="183"/>
    </row>
    <row r="542" spans="4:4" x14ac:dyDescent="0.25">
      <c r="D542" s="183"/>
    </row>
    <row r="543" spans="4:4" x14ac:dyDescent="0.25">
      <c r="D543" s="183"/>
    </row>
    <row r="544" spans="4:4" x14ac:dyDescent="0.25">
      <c r="D544" s="183"/>
    </row>
    <row r="545" spans="4:4" x14ac:dyDescent="0.25">
      <c r="D545" s="183"/>
    </row>
    <row r="546" spans="4:4" x14ac:dyDescent="0.25">
      <c r="D546" s="183"/>
    </row>
    <row r="547" spans="4:4" x14ac:dyDescent="0.25">
      <c r="D547" s="183"/>
    </row>
    <row r="548" spans="4:4" x14ac:dyDescent="0.25">
      <c r="D548" s="183"/>
    </row>
    <row r="549" spans="4:4" x14ac:dyDescent="0.25">
      <c r="D549" s="183"/>
    </row>
    <row r="550" spans="4:4" x14ac:dyDescent="0.25">
      <c r="D550" s="183"/>
    </row>
    <row r="551" spans="4:4" x14ac:dyDescent="0.25">
      <c r="D551" s="183"/>
    </row>
    <row r="552" spans="4:4" x14ac:dyDescent="0.25">
      <c r="D552" s="183"/>
    </row>
    <row r="553" spans="4:4" x14ac:dyDescent="0.25">
      <c r="D553" s="183"/>
    </row>
    <row r="554" spans="4:4" x14ac:dyDescent="0.25">
      <c r="D554" s="183"/>
    </row>
    <row r="555" spans="4:4" x14ac:dyDescent="0.25">
      <c r="D555" s="183"/>
    </row>
    <row r="556" spans="4:4" x14ac:dyDescent="0.25">
      <c r="D556" s="183"/>
    </row>
    <row r="557" spans="4:4" x14ac:dyDescent="0.25">
      <c r="D557" s="183"/>
    </row>
    <row r="558" spans="4:4" x14ac:dyDescent="0.25">
      <c r="D558" s="183"/>
    </row>
    <row r="559" spans="4:4" x14ac:dyDescent="0.25">
      <c r="D559" s="183"/>
    </row>
    <row r="560" spans="4:4" x14ac:dyDescent="0.25">
      <c r="D560" s="183"/>
    </row>
    <row r="561" spans="4:4" x14ac:dyDescent="0.25">
      <c r="D561" s="183"/>
    </row>
    <row r="562" spans="4:4" x14ac:dyDescent="0.25">
      <c r="D562" s="183"/>
    </row>
    <row r="563" spans="4:4" x14ac:dyDescent="0.25">
      <c r="D563" s="183"/>
    </row>
    <row r="564" spans="4:4" x14ac:dyDescent="0.25">
      <c r="D564" s="183"/>
    </row>
    <row r="565" spans="4:4" x14ac:dyDescent="0.25">
      <c r="D565" s="183"/>
    </row>
    <row r="566" spans="4:4" x14ac:dyDescent="0.25">
      <c r="D566" s="183"/>
    </row>
    <row r="567" spans="4:4" x14ac:dyDescent="0.25">
      <c r="D567" s="183"/>
    </row>
    <row r="568" spans="4:4" x14ac:dyDescent="0.25">
      <c r="D568" s="183"/>
    </row>
    <row r="569" spans="4:4" x14ac:dyDescent="0.25">
      <c r="D569" s="183"/>
    </row>
    <row r="570" spans="4:4" x14ac:dyDescent="0.25">
      <c r="D570" s="183"/>
    </row>
    <row r="571" spans="4:4" x14ac:dyDescent="0.25">
      <c r="D571" s="183"/>
    </row>
    <row r="572" spans="4:4" x14ac:dyDescent="0.25">
      <c r="D572" s="183"/>
    </row>
    <row r="573" spans="4:4" x14ac:dyDescent="0.25">
      <c r="D573" s="183"/>
    </row>
    <row r="574" spans="4:4" x14ac:dyDescent="0.25">
      <c r="D574" s="183"/>
    </row>
    <row r="575" spans="4:4" x14ac:dyDescent="0.25">
      <c r="D575" s="183"/>
    </row>
    <row r="576" spans="4:4" x14ac:dyDescent="0.25">
      <c r="D576" s="183"/>
    </row>
    <row r="577" spans="4:4" x14ac:dyDescent="0.25">
      <c r="D577" s="183"/>
    </row>
    <row r="578" spans="4:4" x14ac:dyDescent="0.25">
      <c r="D578" s="183"/>
    </row>
    <row r="579" spans="4:4" x14ac:dyDescent="0.25">
      <c r="D579" s="183"/>
    </row>
    <row r="580" spans="4:4" x14ac:dyDescent="0.25">
      <c r="D580" s="183"/>
    </row>
    <row r="581" spans="4:4" x14ac:dyDescent="0.25">
      <c r="D581" s="183"/>
    </row>
    <row r="582" spans="4:4" x14ac:dyDescent="0.25">
      <c r="D582" s="183"/>
    </row>
    <row r="583" spans="4:4" x14ac:dyDescent="0.25">
      <c r="D583" s="183"/>
    </row>
    <row r="584" spans="4:4" x14ac:dyDescent="0.25">
      <c r="D584" s="183"/>
    </row>
    <row r="585" spans="4:4" x14ac:dyDescent="0.25">
      <c r="D585" s="183"/>
    </row>
    <row r="586" spans="4:4" x14ac:dyDescent="0.25">
      <c r="D586" s="183"/>
    </row>
    <row r="587" spans="4:4" x14ac:dyDescent="0.25">
      <c r="D587" s="183"/>
    </row>
    <row r="588" spans="4:4" x14ac:dyDescent="0.25">
      <c r="D588" s="183"/>
    </row>
    <row r="589" spans="4:4" x14ac:dyDescent="0.25">
      <c r="D589" s="183"/>
    </row>
    <row r="590" spans="4:4" x14ac:dyDescent="0.25">
      <c r="D590" s="183"/>
    </row>
    <row r="591" spans="4:4" x14ac:dyDescent="0.25">
      <c r="D591" s="183"/>
    </row>
    <row r="592" spans="4:4" x14ac:dyDescent="0.25">
      <c r="D592" s="183"/>
    </row>
    <row r="593" spans="4:4" x14ac:dyDescent="0.25">
      <c r="D593" s="183"/>
    </row>
    <row r="594" spans="4:4" x14ac:dyDescent="0.25">
      <c r="D594" s="183"/>
    </row>
    <row r="595" spans="4:4" x14ac:dyDescent="0.25">
      <c r="D595" s="183"/>
    </row>
    <row r="596" spans="4:4" x14ac:dyDescent="0.25">
      <c r="D596" s="183"/>
    </row>
    <row r="597" spans="4:4" x14ac:dyDescent="0.25">
      <c r="D597" s="183"/>
    </row>
    <row r="598" spans="4:4" x14ac:dyDescent="0.25">
      <c r="D598" s="183"/>
    </row>
    <row r="599" spans="4:4" x14ac:dyDescent="0.25">
      <c r="D599" s="183"/>
    </row>
    <row r="600" spans="4:4" x14ac:dyDescent="0.25">
      <c r="D600" s="183"/>
    </row>
    <row r="601" spans="4:4" x14ac:dyDescent="0.25">
      <c r="D601" s="183"/>
    </row>
    <row r="602" spans="4:4" x14ac:dyDescent="0.25">
      <c r="D602" s="183"/>
    </row>
    <row r="603" spans="4:4" x14ac:dyDescent="0.25">
      <c r="D603" s="183"/>
    </row>
    <row r="604" spans="4:4" x14ac:dyDescent="0.25">
      <c r="D604" s="183"/>
    </row>
    <row r="605" spans="4:4" x14ac:dyDescent="0.25">
      <c r="D605" s="183"/>
    </row>
    <row r="606" spans="4:4" x14ac:dyDescent="0.25">
      <c r="D606" s="183"/>
    </row>
    <row r="607" spans="4:4" x14ac:dyDescent="0.25">
      <c r="D607" s="183"/>
    </row>
    <row r="608" spans="4:4" x14ac:dyDescent="0.25">
      <c r="D608" s="183"/>
    </row>
    <row r="609" spans="4:4" x14ac:dyDescent="0.25">
      <c r="D609" s="183"/>
    </row>
    <row r="610" spans="4:4" x14ac:dyDescent="0.25">
      <c r="D610" s="183"/>
    </row>
    <row r="611" spans="4:4" x14ac:dyDescent="0.25">
      <c r="D611" s="183"/>
    </row>
    <row r="612" spans="4:4" x14ac:dyDescent="0.25">
      <c r="D612" s="183"/>
    </row>
    <row r="613" spans="4:4" x14ac:dyDescent="0.25">
      <c r="D613" s="183"/>
    </row>
    <row r="614" spans="4:4" x14ac:dyDescent="0.25">
      <c r="D614" s="183"/>
    </row>
    <row r="615" spans="4:4" x14ac:dyDescent="0.25">
      <c r="D615" s="183"/>
    </row>
    <row r="616" spans="4:4" x14ac:dyDescent="0.25">
      <c r="D616" s="183"/>
    </row>
    <row r="617" spans="4:4" x14ac:dyDescent="0.25">
      <c r="D617" s="183"/>
    </row>
    <row r="618" spans="4:4" x14ac:dyDescent="0.25">
      <c r="D618" s="183"/>
    </row>
    <row r="619" spans="4:4" x14ac:dyDescent="0.25">
      <c r="D619" s="183"/>
    </row>
    <row r="620" spans="4:4" x14ac:dyDescent="0.25">
      <c r="D620" s="183"/>
    </row>
    <row r="621" spans="4:4" x14ac:dyDescent="0.25">
      <c r="D621" s="183"/>
    </row>
    <row r="622" spans="4:4" x14ac:dyDescent="0.25">
      <c r="D622" s="183"/>
    </row>
    <row r="623" spans="4:4" x14ac:dyDescent="0.25">
      <c r="D623" s="183"/>
    </row>
    <row r="624" spans="4:4" x14ac:dyDescent="0.25">
      <c r="D624" s="183"/>
    </row>
    <row r="625" spans="4:4" x14ac:dyDescent="0.25">
      <c r="D625" s="183"/>
    </row>
    <row r="626" spans="4:4" x14ac:dyDescent="0.25">
      <c r="D626" s="183"/>
    </row>
    <row r="627" spans="4:4" x14ac:dyDescent="0.25">
      <c r="D627" s="183"/>
    </row>
    <row r="628" spans="4:4" x14ac:dyDescent="0.25">
      <c r="D628" s="183"/>
    </row>
    <row r="629" spans="4:4" x14ac:dyDescent="0.25">
      <c r="D629" s="183"/>
    </row>
    <row r="630" spans="4:4" x14ac:dyDescent="0.25">
      <c r="D630" s="183"/>
    </row>
    <row r="631" spans="4:4" x14ac:dyDescent="0.25">
      <c r="D631" s="183"/>
    </row>
    <row r="632" spans="4:4" x14ac:dyDescent="0.25">
      <c r="D632" s="183"/>
    </row>
    <row r="633" spans="4:4" x14ac:dyDescent="0.25">
      <c r="D633" s="183"/>
    </row>
    <row r="634" spans="4:4" x14ac:dyDescent="0.25">
      <c r="D634" s="183"/>
    </row>
    <row r="635" spans="4:4" x14ac:dyDescent="0.25">
      <c r="D635" s="183"/>
    </row>
    <row r="636" spans="4:4" x14ac:dyDescent="0.25">
      <c r="D636" s="183"/>
    </row>
    <row r="637" spans="4:4" x14ac:dyDescent="0.25">
      <c r="D637" s="183"/>
    </row>
    <row r="638" spans="4:4" x14ac:dyDescent="0.25">
      <c r="D638" s="183"/>
    </row>
    <row r="639" spans="4:4" x14ac:dyDescent="0.25">
      <c r="D639" s="183"/>
    </row>
    <row r="640" spans="4:4" x14ac:dyDescent="0.25">
      <c r="D640" s="183"/>
    </row>
    <row r="641" spans="4:4" x14ac:dyDescent="0.25">
      <c r="D641" s="183"/>
    </row>
    <row r="642" spans="4:4" x14ac:dyDescent="0.25">
      <c r="D642" s="183"/>
    </row>
    <row r="643" spans="4:4" x14ac:dyDescent="0.25">
      <c r="D643" s="183"/>
    </row>
    <row r="644" spans="4:4" x14ac:dyDescent="0.25">
      <c r="D644" s="183"/>
    </row>
    <row r="645" spans="4:4" x14ac:dyDescent="0.25">
      <c r="D645" s="183"/>
    </row>
    <row r="646" spans="4:4" x14ac:dyDescent="0.25">
      <c r="D646" s="183"/>
    </row>
    <row r="647" spans="4:4" x14ac:dyDescent="0.25">
      <c r="D647" s="183"/>
    </row>
    <row r="648" spans="4:4" x14ac:dyDescent="0.25">
      <c r="D648" s="183"/>
    </row>
    <row r="649" spans="4:4" x14ac:dyDescent="0.25">
      <c r="D649" s="183"/>
    </row>
    <row r="650" spans="4:4" x14ac:dyDescent="0.25">
      <c r="D650" s="183"/>
    </row>
    <row r="651" spans="4:4" x14ac:dyDescent="0.25">
      <c r="D651" s="183"/>
    </row>
    <row r="652" spans="4:4" x14ac:dyDescent="0.25">
      <c r="D652" s="183"/>
    </row>
    <row r="653" spans="4:4" x14ac:dyDescent="0.25">
      <c r="D653" s="183"/>
    </row>
    <row r="654" spans="4:4" x14ac:dyDescent="0.25">
      <c r="D654" s="183"/>
    </row>
    <row r="655" spans="4:4" x14ac:dyDescent="0.25">
      <c r="D655" s="183"/>
    </row>
    <row r="656" spans="4:4" x14ac:dyDescent="0.25">
      <c r="D656" s="183"/>
    </row>
    <row r="657" spans="4:4" x14ac:dyDescent="0.25">
      <c r="D657" s="183"/>
    </row>
    <row r="658" spans="4:4" x14ac:dyDescent="0.25">
      <c r="D658" s="183"/>
    </row>
    <row r="659" spans="4:4" x14ac:dyDescent="0.25">
      <c r="D659" s="183"/>
    </row>
    <row r="660" spans="4:4" x14ac:dyDescent="0.25">
      <c r="D660" s="183"/>
    </row>
    <row r="661" spans="4:4" x14ac:dyDescent="0.25">
      <c r="D661" s="183"/>
    </row>
    <row r="662" spans="4:4" x14ac:dyDescent="0.25">
      <c r="D662" s="183"/>
    </row>
    <row r="663" spans="4:4" x14ac:dyDescent="0.25">
      <c r="D663" s="183"/>
    </row>
    <row r="664" spans="4:4" x14ac:dyDescent="0.25">
      <c r="D664" s="183"/>
    </row>
    <row r="665" spans="4:4" x14ac:dyDescent="0.25">
      <c r="D665" s="183"/>
    </row>
    <row r="666" spans="4:4" x14ac:dyDescent="0.25">
      <c r="D666" s="183"/>
    </row>
    <row r="667" spans="4:4" x14ac:dyDescent="0.25">
      <c r="D667" s="183"/>
    </row>
    <row r="668" spans="4:4" x14ac:dyDescent="0.25">
      <c r="D668" s="183"/>
    </row>
    <row r="669" spans="4:4" x14ac:dyDescent="0.25">
      <c r="D669" s="183"/>
    </row>
    <row r="670" spans="4:4" x14ac:dyDescent="0.25">
      <c r="D670" s="183"/>
    </row>
    <row r="671" spans="4:4" x14ac:dyDescent="0.25">
      <c r="D671" s="183"/>
    </row>
    <row r="672" spans="4:4" x14ac:dyDescent="0.25">
      <c r="D672" s="183"/>
    </row>
    <row r="673" spans="4:4" x14ac:dyDescent="0.25">
      <c r="D673" s="183"/>
    </row>
    <row r="674" spans="4:4" x14ac:dyDescent="0.25">
      <c r="D674" s="183"/>
    </row>
    <row r="675" spans="4:4" x14ac:dyDescent="0.25">
      <c r="D675" s="183"/>
    </row>
    <row r="676" spans="4:4" x14ac:dyDescent="0.25">
      <c r="D676" s="183"/>
    </row>
    <row r="677" spans="4:4" x14ac:dyDescent="0.25">
      <c r="D677" s="183"/>
    </row>
    <row r="678" spans="4:4" x14ac:dyDescent="0.25">
      <c r="D678" s="183"/>
    </row>
    <row r="679" spans="4:4" x14ac:dyDescent="0.25">
      <c r="D679" s="183"/>
    </row>
    <row r="680" spans="4:4" x14ac:dyDescent="0.25">
      <c r="D680" s="183"/>
    </row>
    <row r="681" spans="4:4" x14ac:dyDescent="0.25">
      <c r="D681" s="183"/>
    </row>
    <row r="682" spans="4:4" x14ac:dyDescent="0.25">
      <c r="D682" s="183"/>
    </row>
    <row r="683" spans="4:4" x14ac:dyDescent="0.25">
      <c r="D683" s="183"/>
    </row>
    <row r="684" spans="4:4" x14ac:dyDescent="0.25">
      <c r="D684" s="183"/>
    </row>
    <row r="685" spans="4:4" x14ac:dyDescent="0.25">
      <c r="D685" s="183"/>
    </row>
    <row r="686" spans="4:4" x14ac:dyDescent="0.25">
      <c r="D686" s="183"/>
    </row>
    <row r="687" spans="4:4" x14ac:dyDescent="0.25">
      <c r="D687" s="183"/>
    </row>
    <row r="688" spans="4:4" x14ac:dyDescent="0.25">
      <c r="D688" s="183"/>
    </row>
    <row r="689" spans="4:4" x14ac:dyDescent="0.25">
      <c r="D689" s="183"/>
    </row>
    <row r="690" spans="4:4" x14ac:dyDescent="0.25">
      <c r="D690" s="183"/>
    </row>
    <row r="691" spans="4:4" x14ac:dyDescent="0.25">
      <c r="D691" s="183"/>
    </row>
    <row r="692" spans="4:4" x14ac:dyDescent="0.25">
      <c r="D692" s="183"/>
    </row>
    <row r="693" spans="4:4" x14ac:dyDescent="0.25">
      <c r="D693" s="183"/>
    </row>
    <row r="694" spans="4:4" x14ac:dyDescent="0.25">
      <c r="D694" s="183"/>
    </row>
    <row r="695" spans="4:4" x14ac:dyDescent="0.25">
      <c r="D695" s="183"/>
    </row>
    <row r="696" spans="4:4" x14ac:dyDescent="0.25">
      <c r="D696" s="183"/>
    </row>
    <row r="697" spans="4:4" x14ac:dyDescent="0.25">
      <c r="D697" s="183"/>
    </row>
    <row r="698" spans="4:4" x14ac:dyDescent="0.25">
      <c r="D698" s="183"/>
    </row>
    <row r="699" spans="4:4" x14ac:dyDescent="0.25">
      <c r="D699" s="183"/>
    </row>
    <row r="700" spans="4:4" x14ac:dyDescent="0.25">
      <c r="D700" s="183"/>
    </row>
    <row r="701" spans="4:4" x14ac:dyDescent="0.25">
      <c r="D701" s="183"/>
    </row>
    <row r="702" spans="4:4" x14ac:dyDescent="0.25">
      <c r="D702" s="183"/>
    </row>
    <row r="703" spans="4:4" x14ac:dyDescent="0.25">
      <c r="D703" s="183"/>
    </row>
    <row r="704" spans="4:4" x14ac:dyDescent="0.25">
      <c r="D704" s="183"/>
    </row>
    <row r="705" spans="4:4" x14ac:dyDescent="0.25">
      <c r="D705" s="183"/>
    </row>
    <row r="706" spans="4:4" x14ac:dyDescent="0.25">
      <c r="D706" s="183"/>
    </row>
    <row r="707" spans="4:4" x14ac:dyDescent="0.25">
      <c r="D707" s="183"/>
    </row>
    <row r="708" spans="4:4" x14ac:dyDescent="0.25">
      <c r="D708" s="183"/>
    </row>
    <row r="709" spans="4:4" x14ac:dyDescent="0.25">
      <c r="D709" s="183"/>
    </row>
    <row r="710" spans="4:4" x14ac:dyDescent="0.25">
      <c r="D710" s="183"/>
    </row>
    <row r="711" spans="4:4" x14ac:dyDescent="0.25">
      <c r="D711" s="183"/>
    </row>
    <row r="712" spans="4:4" x14ac:dyDescent="0.25">
      <c r="D712" s="183"/>
    </row>
    <row r="713" spans="4:4" x14ac:dyDescent="0.25">
      <c r="D713" s="183"/>
    </row>
    <row r="714" spans="4:4" x14ac:dyDescent="0.25">
      <c r="D714" s="183"/>
    </row>
    <row r="715" spans="4:4" x14ac:dyDescent="0.25">
      <c r="D715" s="183"/>
    </row>
    <row r="716" spans="4:4" x14ac:dyDescent="0.25">
      <c r="D716" s="183"/>
    </row>
    <row r="717" spans="4:4" x14ac:dyDescent="0.25">
      <c r="D717" s="183"/>
    </row>
    <row r="718" spans="4:4" x14ac:dyDescent="0.25">
      <c r="D718" s="183"/>
    </row>
    <row r="719" spans="4:4" x14ac:dyDescent="0.25">
      <c r="D719" s="183"/>
    </row>
    <row r="720" spans="4:4" x14ac:dyDescent="0.25">
      <c r="D720" s="183"/>
    </row>
    <row r="721" spans="4:4" x14ac:dyDescent="0.25">
      <c r="D721" s="183"/>
    </row>
    <row r="722" spans="4:4" x14ac:dyDescent="0.25">
      <c r="D722" s="183"/>
    </row>
    <row r="723" spans="4:4" x14ac:dyDescent="0.25">
      <c r="D723" s="183"/>
    </row>
    <row r="724" spans="4:4" x14ac:dyDescent="0.25">
      <c r="D724" s="183"/>
    </row>
    <row r="725" spans="4:4" x14ac:dyDescent="0.25">
      <c r="D725" s="183"/>
    </row>
    <row r="726" spans="4:4" x14ac:dyDescent="0.25">
      <c r="D726" s="183"/>
    </row>
    <row r="727" spans="4:4" x14ac:dyDescent="0.25">
      <c r="D727" s="183"/>
    </row>
    <row r="728" spans="4:4" x14ac:dyDescent="0.25">
      <c r="D728" s="183"/>
    </row>
    <row r="729" spans="4:4" x14ac:dyDescent="0.25">
      <c r="D729" s="183"/>
    </row>
    <row r="730" spans="4:4" x14ac:dyDescent="0.25">
      <c r="D730" s="183"/>
    </row>
    <row r="731" spans="4:4" x14ac:dyDescent="0.25">
      <c r="D731" s="183"/>
    </row>
    <row r="732" spans="4:4" x14ac:dyDescent="0.25">
      <c r="D732" s="183"/>
    </row>
    <row r="733" spans="4:4" x14ac:dyDescent="0.25">
      <c r="D733" s="183"/>
    </row>
    <row r="734" spans="4:4" x14ac:dyDescent="0.25">
      <c r="D734" s="183"/>
    </row>
    <row r="735" spans="4:4" x14ac:dyDescent="0.25">
      <c r="D735" s="183"/>
    </row>
    <row r="736" spans="4:4" x14ac:dyDescent="0.25">
      <c r="D736" s="183"/>
    </row>
    <row r="737" spans="4:4" x14ac:dyDescent="0.25">
      <c r="D737" s="183"/>
    </row>
    <row r="738" spans="4:4" x14ac:dyDescent="0.25">
      <c r="D738" s="183"/>
    </row>
    <row r="739" spans="4:4" x14ac:dyDescent="0.25">
      <c r="D739" s="183"/>
    </row>
    <row r="740" spans="4:4" x14ac:dyDescent="0.25">
      <c r="D740" s="183"/>
    </row>
    <row r="741" spans="4:4" x14ac:dyDescent="0.25">
      <c r="D741" s="183"/>
    </row>
    <row r="742" spans="4:4" x14ac:dyDescent="0.25">
      <c r="D742" s="183"/>
    </row>
    <row r="743" spans="4:4" x14ac:dyDescent="0.25">
      <c r="D743" s="183"/>
    </row>
    <row r="744" spans="4:4" x14ac:dyDescent="0.25">
      <c r="D744" s="183"/>
    </row>
    <row r="745" spans="4:4" x14ac:dyDescent="0.25">
      <c r="D745" s="183"/>
    </row>
    <row r="746" spans="4:4" x14ac:dyDescent="0.25">
      <c r="D746" s="183"/>
    </row>
    <row r="747" spans="4:4" x14ac:dyDescent="0.25">
      <c r="D747" s="183"/>
    </row>
    <row r="748" spans="4:4" x14ac:dyDescent="0.25">
      <c r="D748" s="183"/>
    </row>
    <row r="749" spans="4:4" x14ac:dyDescent="0.25">
      <c r="D749" s="183"/>
    </row>
    <row r="750" spans="4:4" x14ac:dyDescent="0.25">
      <c r="D750" s="183"/>
    </row>
    <row r="751" spans="4:4" x14ac:dyDescent="0.25">
      <c r="D751" s="183"/>
    </row>
    <row r="752" spans="4:4" x14ac:dyDescent="0.25">
      <c r="D752" s="183"/>
    </row>
    <row r="753" spans="4:4" x14ac:dyDescent="0.25">
      <c r="D753" s="183"/>
    </row>
    <row r="754" spans="4:4" x14ac:dyDescent="0.25">
      <c r="D754" s="183"/>
    </row>
    <row r="755" spans="4:4" x14ac:dyDescent="0.25">
      <c r="D755" s="183"/>
    </row>
    <row r="756" spans="4:4" x14ac:dyDescent="0.25">
      <c r="D756" s="183"/>
    </row>
    <row r="757" spans="4:4" x14ac:dyDescent="0.25">
      <c r="D757" s="183"/>
    </row>
    <row r="758" spans="4:4" x14ac:dyDescent="0.25">
      <c r="D758" s="183"/>
    </row>
    <row r="759" spans="4:4" x14ac:dyDescent="0.25">
      <c r="D759" s="183"/>
    </row>
    <row r="760" spans="4:4" x14ac:dyDescent="0.25">
      <c r="D760" s="183"/>
    </row>
    <row r="761" spans="4:4" x14ac:dyDescent="0.25">
      <c r="D761" s="183"/>
    </row>
    <row r="762" spans="4:4" x14ac:dyDescent="0.25">
      <c r="D762" s="183"/>
    </row>
    <row r="763" spans="4:4" x14ac:dyDescent="0.25">
      <c r="D763" s="183"/>
    </row>
    <row r="764" spans="4:4" x14ac:dyDescent="0.25">
      <c r="D764" s="183"/>
    </row>
    <row r="765" spans="4:4" x14ac:dyDescent="0.25">
      <c r="D765" s="183"/>
    </row>
    <row r="766" spans="4:4" x14ac:dyDescent="0.25">
      <c r="D766" s="183"/>
    </row>
    <row r="767" spans="4:4" x14ac:dyDescent="0.25">
      <c r="D767" s="183"/>
    </row>
    <row r="768" spans="4:4" x14ac:dyDescent="0.25">
      <c r="D768" s="183"/>
    </row>
    <row r="769" spans="4:4" x14ac:dyDescent="0.25">
      <c r="D769" s="183"/>
    </row>
    <row r="770" spans="4:4" x14ac:dyDescent="0.25">
      <c r="D770" s="183"/>
    </row>
    <row r="771" spans="4:4" x14ac:dyDescent="0.25">
      <c r="D771" s="183"/>
    </row>
    <row r="772" spans="4:4" x14ac:dyDescent="0.25">
      <c r="D772" s="183"/>
    </row>
    <row r="773" spans="4:4" x14ac:dyDescent="0.25">
      <c r="D773" s="183"/>
    </row>
    <row r="774" spans="4:4" x14ac:dyDescent="0.25">
      <c r="D774" s="183"/>
    </row>
    <row r="775" spans="4:4" x14ac:dyDescent="0.25">
      <c r="D775" s="183"/>
    </row>
    <row r="776" spans="4:4" x14ac:dyDescent="0.25">
      <c r="D776" s="183"/>
    </row>
    <row r="777" spans="4:4" x14ac:dyDescent="0.25">
      <c r="D777" s="183"/>
    </row>
    <row r="778" spans="4:4" x14ac:dyDescent="0.25">
      <c r="D778" s="183"/>
    </row>
    <row r="779" spans="4:4" x14ac:dyDescent="0.25">
      <c r="D779" s="183"/>
    </row>
    <row r="780" spans="4:4" x14ac:dyDescent="0.25">
      <c r="D780" s="183"/>
    </row>
    <row r="781" spans="4:4" x14ac:dyDescent="0.25">
      <c r="D781" s="183"/>
    </row>
    <row r="782" spans="4:4" x14ac:dyDescent="0.25">
      <c r="D782" s="183"/>
    </row>
    <row r="783" spans="4:4" x14ac:dyDescent="0.25">
      <c r="D783" s="183"/>
    </row>
    <row r="784" spans="4:4" x14ac:dyDescent="0.25">
      <c r="D784" s="183"/>
    </row>
    <row r="785" spans="4:4" x14ac:dyDescent="0.25">
      <c r="D785" s="183"/>
    </row>
    <row r="786" spans="4:4" x14ac:dyDescent="0.25">
      <c r="D786" s="183"/>
    </row>
    <row r="787" spans="4:4" x14ac:dyDescent="0.25">
      <c r="D787" s="183"/>
    </row>
    <row r="788" spans="4:4" x14ac:dyDescent="0.25">
      <c r="D788" s="183"/>
    </row>
    <row r="789" spans="4:4" x14ac:dyDescent="0.25">
      <c r="D789" s="183"/>
    </row>
    <row r="790" spans="4:4" x14ac:dyDescent="0.25">
      <c r="D790" s="183"/>
    </row>
    <row r="791" spans="4:4" x14ac:dyDescent="0.25">
      <c r="D791" s="183"/>
    </row>
    <row r="792" spans="4:4" x14ac:dyDescent="0.25">
      <c r="D792" s="183"/>
    </row>
    <row r="793" spans="4:4" x14ac:dyDescent="0.25">
      <c r="D793" s="183"/>
    </row>
    <row r="794" spans="4:4" x14ac:dyDescent="0.25">
      <c r="D794" s="183"/>
    </row>
    <row r="795" spans="4:4" x14ac:dyDescent="0.25">
      <c r="D795" s="183"/>
    </row>
    <row r="796" spans="4:4" x14ac:dyDescent="0.25">
      <c r="D796" s="183"/>
    </row>
    <row r="797" spans="4:4" x14ac:dyDescent="0.25">
      <c r="D797" s="183"/>
    </row>
    <row r="798" spans="4:4" x14ac:dyDescent="0.25">
      <c r="D798" s="183"/>
    </row>
    <row r="799" spans="4:4" x14ac:dyDescent="0.25">
      <c r="D799" s="183"/>
    </row>
    <row r="800" spans="4:4" x14ac:dyDescent="0.25">
      <c r="D800" s="183"/>
    </row>
    <row r="801" spans="4:4" x14ac:dyDescent="0.25">
      <c r="D801" s="183"/>
    </row>
    <row r="802" spans="4:4" x14ac:dyDescent="0.25">
      <c r="D802" s="183"/>
    </row>
    <row r="803" spans="4:4" x14ac:dyDescent="0.25">
      <c r="D803" s="183"/>
    </row>
    <row r="804" spans="4:4" x14ac:dyDescent="0.25">
      <c r="D804" s="183"/>
    </row>
    <row r="805" spans="4:4" x14ac:dyDescent="0.25">
      <c r="D805" s="183"/>
    </row>
    <row r="806" spans="4:4" x14ac:dyDescent="0.25">
      <c r="D806" s="183"/>
    </row>
    <row r="807" spans="4:4" x14ac:dyDescent="0.25">
      <c r="D807" s="183"/>
    </row>
    <row r="808" spans="4:4" x14ac:dyDescent="0.25">
      <c r="D808" s="183"/>
    </row>
    <row r="809" spans="4:4" x14ac:dyDescent="0.25">
      <c r="D809" s="183"/>
    </row>
    <row r="810" spans="4:4" x14ac:dyDescent="0.25">
      <c r="D810" s="183"/>
    </row>
    <row r="811" spans="4:4" x14ac:dyDescent="0.25">
      <c r="D811" s="183"/>
    </row>
    <row r="812" spans="4:4" x14ac:dyDescent="0.25">
      <c r="D812" s="183"/>
    </row>
    <row r="813" spans="4:4" x14ac:dyDescent="0.25">
      <c r="D813" s="183"/>
    </row>
    <row r="814" spans="4:4" x14ac:dyDescent="0.25">
      <c r="D814" s="183"/>
    </row>
    <row r="815" spans="4:4" x14ac:dyDescent="0.25">
      <c r="D815" s="183"/>
    </row>
    <row r="816" spans="4:4" x14ac:dyDescent="0.25">
      <c r="D816" s="183"/>
    </row>
    <row r="817" spans="4:4" x14ac:dyDescent="0.25">
      <c r="D817" s="183"/>
    </row>
    <row r="818" spans="4:4" x14ac:dyDescent="0.25">
      <c r="D818" s="183"/>
    </row>
    <row r="819" spans="4:4" x14ac:dyDescent="0.25">
      <c r="D819" s="183"/>
    </row>
    <row r="820" spans="4:4" x14ac:dyDescent="0.25">
      <c r="D820" s="183"/>
    </row>
    <row r="821" spans="4:4" x14ac:dyDescent="0.25">
      <c r="D821" s="183"/>
    </row>
    <row r="822" spans="4:4" x14ac:dyDescent="0.25">
      <c r="D822" s="183"/>
    </row>
    <row r="823" spans="4:4" x14ac:dyDescent="0.25">
      <c r="D823" s="183"/>
    </row>
    <row r="824" spans="4:4" x14ac:dyDescent="0.25">
      <c r="D824" s="183"/>
    </row>
    <row r="825" spans="4:4" x14ac:dyDescent="0.25">
      <c r="D825" s="183"/>
    </row>
    <row r="826" spans="4:4" x14ac:dyDescent="0.25">
      <c r="D826" s="183"/>
    </row>
    <row r="827" spans="4:4" x14ac:dyDescent="0.25">
      <c r="D827" s="183"/>
    </row>
    <row r="828" spans="4:4" x14ac:dyDescent="0.25">
      <c r="D828" s="183"/>
    </row>
    <row r="829" spans="4:4" x14ac:dyDescent="0.25">
      <c r="D829" s="183"/>
    </row>
    <row r="830" spans="4:4" x14ac:dyDescent="0.25">
      <c r="D830" s="183"/>
    </row>
    <row r="831" spans="4:4" x14ac:dyDescent="0.25">
      <c r="D831" s="183"/>
    </row>
    <row r="832" spans="4:4" x14ac:dyDescent="0.25">
      <c r="D832" s="183"/>
    </row>
    <row r="833" spans="4:4" x14ac:dyDescent="0.25">
      <c r="D833" s="183"/>
    </row>
    <row r="834" spans="4:4" x14ac:dyDescent="0.25">
      <c r="D834" s="183"/>
    </row>
    <row r="835" spans="4:4" x14ac:dyDescent="0.25">
      <c r="D835" s="183"/>
    </row>
    <row r="836" spans="4:4" x14ac:dyDescent="0.25">
      <c r="D836" s="183"/>
    </row>
    <row r="837" spans="4:4" x14ac:dyDescent="0.25">
      <c r="D837" s="183"/>
    </row>
    <row r="838" spans="4:4" x14ac:dyDescent="0.25">
      <c r="D838" s="183"/>
    </row>
    <row r="839" spans="4:4" x14ac:dyDescent="0.25">
      <c r="D839" s="183"/>
    </row>
    <row r="840" spans="4:4" x14ac:dyDescent="0.25">
      <c r="D840" s="183"/>
    </row>
    <row r="841" spans="4:4" x14ac:dyDescent="0.25">
      <c r="D841" s="183"/>
    </row>
    <row r="842" spans="4:4" x14ac:dyDescent="0.25">
      <c r="D842" s="183"/>
    </row>
    <row r="843" spans="4:4" x14ac:dyDescent="0.25">
      <c r="D843" s="183"/>
    </row>
    <row r="844" spans="4:4" x14ac:dyDescent="0.25">
      <c r="D844" s="183"/>
    </row>
    <row r="845" spans="4:4" x14ac:dyDescent="0.25">
      <c r="D845" s="183"/>
    </row>
    <row r="846" spans="4:4" x14ac:dyDescent="0.25">
      <c r="D846" s="183"/>
    </row>
    <row r="847" spans="4:4" x14ac:dyDescent="0.25">
      <c r="D847" s="183"/>
    </row>
    <row r="848" spans="4:4" x14ac:dyDescent="0.25">
      <c r="D848" s="183"/>
    </row>
    <row r="849" spans="4:4" x14ac:dyDescent="0.25">
      <c r="D849" s="183"/>
    </row>
    <row r="850" spans="4:4" x14ac:dyDescent="0.25">
      <c r="D850" s="183"/>
    </row>
    <row r="851" spans="4:4" x14ac:dyDescent="0.25">
      <c r="D851" s="183"/>
    </row>
    <row r="852" spans="4:4" x14ac:dyDescent="0.25">
      <c r="D852" s="183"/>
    </row>
    <row r="853" spans="4:4" x14ac:dyDescent="0.25">
      <c r="D853" s="183"/>
    </row>
    <row r="854" spans="4:4" x14ac:dyDescent="0.25">
      <c r="D854" s="183"/>
    </row>
    <row r="855" spans="4:4" x14ac:dyDescent="0.25">
      <c r="D855" s="183"/>
    </row>
    <row r="856" spans="4:4" x14ac:dyDescent="0.25">
      <c r="D856" s="183"/>
    </row>
    <row r="857" spans="4:4" x14ac:dyDescent="0.25">
      <c r="D857" s="183"/>
    </row>
    <row r="858" spans="4:4" x14ac:dyDescent="0.25">
      <c r="D858" s="183"/>
    </row>
    <row r="859" spans="4:4" x14ac:dyDescent="0.25">
      <c r="D859" s="183"/>
    </row>
    <row r="860" spans="4:4" x14ac:dyDescent="0.25">
      <c r="D860" s="183"/>
    </row>
    <row r="861" spans="4:4" x14ac:dyDescent="0.25">
      <c r="D861" s="183"/>
    </row>
    <row r="862" spans="4:4" x14ac:dyDescent="0.25">
      <c r="D862" s="183"/>
    </row>
    <row r="863" spans="4:4" x14ac:dyDescent="0.25">
      <c r="D863" s="183"/>
    </row>
    <row r="864" spans="4:4" x14ac:dyDescent="0.25">
      <c r="D864" s="183"/>
    </row>
    <row r="865" spans="4:4" x14ac:dyDescent="0.25">
      <c r="D865" s="183"/>
    </row>
    <row r="866" spans="4:4" x14ac:dyDescent="0.25">
      <c r="D866" s="183"/>
    </row>
    <row r="867" spans="4:4" x14ac:dyDescent="0.25">
      <c r="D867" s="183"/>
    </row>
    <row r="868" spans="4:4" x14ac:dyDescent="0.25">
      <c r="D868" s="183"/>
    </row>
    <row r="869" spans="4:4" x14ac:dyDescent="0.25">
      <c r="D869" s="183"/>
    </row>
    <row r="870" spans="4:4" x14ac:dyDescent="0.25">
      <c r="D870" s="183"/>
    </row>
    <row r="871" spans="4:4" x14ac:dyDescent="0.25">
      <c r="D871" s="183"/>
    </row>
    <row r="872" spans="4:4" x14ac:dyDescent="0.25">
      <c r="D872" s="183"/>
    </row>
    <row r="873" spans="4:4" x14ac:dyDescent="0.25">
      <c r="D873" s="183"/>
    </row>
    <row r="874" spans="4:4" x14ac:dyDescent="0.25">
      <c r="D874" s="183"/>
    </row>
    <row r="875" spans="4:4" x14ac:dyDescent="0.25">
      <c r="D875" s="183"/>
    </row>
    <row r="876" spans="4:4" x14ac:dyDescent="0.25">
      <c r="D876" s="183"/>
    </row>
    <row r="877" spans="4:4" x14ac:dyDescent="0.25">
      <c r="D877" s="183"/>
    </row>
    <row r="878" spans="4:4" x14ac:dyDescent="0.25">
      <c r="D878" s="183"/>
    </row>
    <row r="879" spans="4:4" x14ac:dyDescent="0.25">
      <c r="D879" s="183"/>
    </row>
    <row r="880" spans="4:4" x14ac:dyDescent="0.25">
      <c r="D880" s="183"/>
    </row>
    <row r="881" spans="4:4" x14ac:dyDescent="0.25">
      <c r="D881" s="183"/>
    </row>
    <row r="882" spans="4:4" x14ac:dyDescent="0.25">
      <c r="D882" s="183"/>
    </row>
    <row r="883" spans="4:4" x14ac:dyDescent="0.25">
      <c r="D883" s="183"/>
    </row>
    <row r="884" spans="4:4" x14ac:dyDescent="0.25">
      <c r="D884" s="183"/>
    </row>
    <row r="885" spans="4:4" x14ac:dyDescent="0.25">
      <c r="D885" s="183"/>
    </row>
    <row r="886" spans="4:4" x14ac:dyDescent="0.25">
      <c r="D886" s="183"/>
    </row>
    <row r="887" spans="4:4" x14ac:dyDescent="0.25">
      <c r="D887" s="183"/>
    </row>
    <row r="888" spans="4:4" x14ac:dyDescent="0.25">
      <c r="D888" s="183"/>
    </row>
    <row r="889" spans="4:4" x14ac:dyDescent="0.25">
      <c r="D889" s="183"/>
    </row>
    <row r="890" spans="4:4" x14ac:dyDescent="0.25">
      <c r="D890" s="183"/>
    </row>
    <row r="891" spans="4:4" x14ac:dyDescent="0.25">
      <c r="D891" s="183"/>
    </row>
    <row r="892" spans="4:4" x14ac:dyDescent="0.25">
      <c r="D892" s="183"/>
    </row>
    <row r="893" spans="4:4" x14ac:dyDescent="0.25">
      <c r="D893" s="183"/>
    </row>
    <row r="894" spans="4:4" x14ac:dyDescent="0.25">
      <c r="D894" s="183"/>
    </row>
    <row r="895" spans="4:4" x14ac:dyDescent="0.25">
      <c r="D895" s="183"/>
    </row>
    <row r="896" spans="4:4" x14ac:dyDescent="0.25">
      <c r="D896" s="183"/>
    </row>
    <row r="897" spans="4:4" x14ac:dyDescent="0.25">
      <c r="D897" s="183"/>
    </row>
    <row r="898" spans="4:4" x14ac:dyDescent="0.25">
      <c r="D898" s="183"/>
    </row>
    <row r="899" spans="4:4" x14ac:dyDescent="0.25">
      <c r="D899" s="183"/>
    </row>
    <row r="900" spans="4:4" x14ac:dyDescent="0.25">
      <c r="D900" s="183"/>
    </row>
    <row r="901" spans="4:4" x14ac:dyDescent="0.25">
      <c r="D901" s="183"/>
    </row>
    <row r="902" spans="4:4" x14ac:dyDescent="0.25">
      <c r="D902" s="183"/>
    </row>
    <row r="903" spans="4:4" x14ac:dyDescent="0.25">
      <c r="D903" s="183"/>
    </row>
    <row r="904" spans="4:4" x14ac:dyDescent="0.25">
      <c r="D904" s="183"/>
    </row>
    <row r="905" spans="4:4" x14ac:dyDescent="0.25">
      <c r="D905" s="183"/>
    </row>
    <row r="906" spans="4:4" x14ac:dyDescent="0.25">
      <c r="D906" s="183"/>
    </row>
    <row r="907" spans="4:4" x14ac:dyDescent="0.25">
      <c r="D907" s="183"/>
    </row>
    <row r="908" spans="4:4" x14ac:dyDescent="0.25">
      <c r="D908" s="183"/>
    </row>
    <row r="909" spans="4:4" x14ac:dyDescent="0.25">
      <c r="D909" s="183"/>
    </row>
    <row r="910" spans="4:4" x14ac:dyDescent="0.25">
      <c r="D910" s="183"/>
    </row>
    <row r="911" spans="4:4" x14ac:dyDescent="0.25">
      <c r="D911" s="183"/>
    </row>
    <row r="912" spans="4:4" x14ac:dyDescent="0.25">
      <c r="D912" s="183"/>
    </row>
    <row r="913" spans="4:4" x14ac:dyDescent="0.25">
      <c r="D913" s="183"/>
    </row>
    <row r="914" spans="4:4" x14ac:dyDescent="0.25">
      <c r="D914" s="183"/>
    </row>
    <row r="915" spans="4:4" x14ac:dyDescent="0.25">
      <c r="D915" s="183"/>
    </row>
    <row r="916" spans="4:4" x14ac:dyDescent="0.25">
      <c r="D916" s="183"/>
    </row>
    <row r="917" spans="4:4" x14ac:dyDescent="0.25">
      <c r="D917" s="183"/>
    </row>
    <row r="918" spans="4:4" x14ac:dyDescent="0.25">
      <c r="D918" s="183"/>
    </row>
    <row r="919" spans="4:4" x14ac:dyDescent="0.25">
      <c r="D919" s="183"/>
    </row>
    <row r="920" spans="4:4" x14ac:dyDescent="0.25">
      <c r="D920" s="183"/>
    </row>
    <row r="921" spans="4:4" x14ac:dyDescent="0.25">
      <c r="D921" s="183"/>
    </row>
    <row r="922" spans="4:4" x14ac:dyDescent="0.25">
      <c r="D922" s="183"/>
    </row>
    <row r="923" spans="4:4" x14ac:dyDescent="0.25">
      <c r="D923" s="183"/>
    </row>
    <row r="924" spans="4:4" x14ac:dyDescent="0.25">
      <c r="D924" s="183"/>
    </row>
    <row r="925" spans="4:4" x14ac:dyDescent="0.25">
      <c r="D925" s="183"/>
    </row>
    <row r="926" spans="4:4" x14ac:dyDescent="0.25">
      <c r="D926" s="183"/>
    </row>
    <row r="927" spans="4:4" x14ac:dyDescent="0.25">
      <c r="D927" s="183"/>
    </row>
    <row r="928" spans="4:4" x14ac:dyDescent="0.25">
      <c r="D928" s="183"/>
    </row>
    <row r="929" spans="4:4" x14ac:dyDescent="0.25">
      <c r="D929" s="183"/>
    </row>
    <row r="930" spans="4:4" x14ac:dyDescent="0.25">
      <c r="D930" s="183"/>
    </row>
    <row r="931" spans="4:4" x14ac:dyDescent="0.25">
      <c r="D931" s="183"/>
    </row>
    <row r="932" spans="4:4" x14ac:dyDescent="0.25">
      <c r="D932" s="183"/>
    </row>
    <row r="933" spans="4:4" x14ac:dyDescent="0.25">
      <c r="D933" s="183"/>
    </row>
    <row r="934" spans="4:4" x14ac:dyDescent="0.25">
      <c r="D934" s="183"/>
    </row>
    <row r="935" spans="4:4" x14ac:dyDescent="0.25">
      <c r="D935" s="183"/>
    </row>
    <row r="936" spans="4:4" x14ac:dyDescent="0.25">
      <c r="D936" s="183"/>
    </row>
    <row r="937" spans="4:4" x14ac:dyDescent="0.25">
      <c r="D937" s="183"/>
    </row>
    <row r="938" spans="4:4" x14ac:dyDescent="0.25">
      <c r="D938" s="183"/>
    </row>
    <row r="939" spans="4:4" x14ac:dyDescent="0.25">
      <c r="D939" s="183"/>
    </row>
    <row r="940" spans="4:4" x14ac:dyDescent="0.25">
      <c r="D940" s="183"/>
    </row>
    <row r="941" spans="4:4" x14ac:dyDescent="0.25">
      <c r="D941" s="183"/>
    </row>
    <row r="942" spans="4:4" x14ac:dyDescent="0.25">
      <c r="D942" s="183"/>
    </row>
    <row r="943" spans="4:4" x14ac:dyDescent="0.25">
      <c r="D943" s="183"/>
    </row>
    <row r="944" spans="4:4" x14ac:dyDescent="0.25">
      <c r="D944" s="183"/>
    </row>
    <row r="945" spans="4:4" x14ac:dyDescent="0.25">
      <c r="D945" s="183"/>
    </row>
    <row r="946" spans="4:4" x14ac:dyDescent="0.25">
      <c r="D946" s="183"/>
    </row>
    <row r="947" spans="4:4" x14ac:dyDescent="0.25">
      <c r="D947" s="183"/>
    </row>
    <row r="948" spans="4:4" x14ac:dyDescent="0.25">
      <c r="D948" s="183"/>
    </row>
    <row r="949" spans="4:4" x14ac:dyDescent="0.25">
      <c r="D949" s="183"/>
    </row>
    <row r="950" spans="4:4" x14ac:dyDescent="0.25">
      <c r="D950" s="183"/>
    </row>
    <row r="951" spans="4:4" x14ac:dyDescent="0.25">
      <c r="D951" s="183"/>
    </row>
    <row r="952" spans="4:4" x14ac:dyDescent="0.25">
      <c r="D952" s="183"/>
    </row>
    <row r="953" spans="4:4" x14ac:dyDescent="0.25">
      <c r="D953" s="183"/>
    </row>
    <row r="954" spans="4:4" x14ac:dyDescent="0.25">
      <c r="D954" s="183"/>
    </row>
    <row r="955" spans="4:4" x14ac:dyDescent="0.25">
      <c r="D955" s="183"/>
    </row>
    <row r="956" spans="4:4" x14ac:dyDescent="0.25">
      <c r="D956" s="183"/>
    </row>
    <row r="957" spans="4:4" x14ac:dyDescent="0.25">
      <c r="D957" s="183"/>
    </row>
    <row r="958" spans="4:4" x14ac:dyDescent="0.25">
      <c r="D958" s="183"/>
    </row>
    <row r="959" spans="4:4" x14ac:dyDescent="0.25">
      <c r="D959" s="183"/>
    </row>
    <row r="960" spans="4:4" x14ac:dyDescent="0.25">
      <c r="D960" s="183"/>
    </row>
    <row r="961" spans="4:4" x14ac:dyDescent="0.25">
      <c r="D961" s="183"/>
    </row>
    <row r="962" spans="4:4" x14ac:dyDescent="0.25">
      <c r="D962" s="183"/>
    </row>
    <row r="963" spans="4:4" x14ac:dyDescent="0.25">
      <c r="D963" s="183"/>
    </row>
    <row r="964" spans="4:4" x14ac:dyDescent="0.25">
      <c r="D964" s="183"/>
    </row>
    <row r="965" spans="4:4" x14ac:dyDescent="0.25">
      <c r="D965" s="183"/>
    </row>
    <row r="966" spans="4:4" x14ac:dyDescent="0.25">
      <c r="D966" s="183"/>
    </row>
    <row r="967" spans="4:4" x14ac:dyDescent="0.25">
      <c r="D967" s="183"/>
    </row>
    <row r="968" spans="4:4" x14ac:dyDescent="0.25">
      <c r="D968" s="183"/>
    </row>
    <row r="969" spans="4:4" x14ac:dyDescent="0.25">
      <c r="D969" s="183"/>
    </row>
    <row r="970" spans="4:4" x14ac:dyDescent="0.25">
      <c r="D970" s="183"/>
    </row>
    <row r="971" spans="4:4" x14ac:dyDescent="0.25">
      <c r="D971" s="183"/>
    </row>
    <row r="972" spans="4:4" x14ac:dyDescent="0.25">
      <c r="D972" s="183"/>
    </row>
    <row r="973" spans="4:4" x14ac:dyDescent="0.25">
      <c r="D973" s="183"/>
    </row>
    <row r="974" spans="4:4" x14ac:dyDescent="0.25">
      <c r="D974" s="183"/>
    </row>
    <row r="975" spans="4:4" x14ac:dyDescent="0.25">
      <c r="D975" s="183"/>
    </row>
    <row r="976" spans="4:4" x14ac:dyDescent="0.25">
      <c r="D976" s="183"/>
    </row>
    <row r="977" spans="4:4" x14ac:dyDescent="0.25">
      <c r="D977" s="183"/>
    </row>
    <row r="978" spans="4:4" x14ac:dyDescent="0.25">
      <c r="D978" s="183"/>
    </row>
    <row r="979" spans="4:4" x14ac:dyDescent="0.25">
      <c r="D979" s="183"/>
    </row>
    <row r="980" spans="4:4" x14ac:dyDescent="0.25">
      <c r="D980" s="183"/>
    </row>
    <row r="981" spans="4:4" x14ac:dyDescent="0.25">
      <c r="D981" s="183"/>
    </row>
    <row r="982" spans="4:4" x14ac:dyDescent="0.25">
      <c r="D982" s="183"/>
    </row>
    <row r="983" spans="4:4" x14ac:dyDescent="0.25">
      <c r="D983" s="183"/>
    </row>
    <row r="984" spans="4:4" x14ac:dyDescent="0.25">
      <c r="D984" s="183"/>
    </row>
    <row r="985" spans="4:4" x14ac:dyDescent="0.25">
      <c r="D985" s="183"/>
    </row>
    <row r="986" spans="4:4" x14ac:dyDescent="0.25">
      <c r="D986" s="183"/>
    </row>
    <row r="987" spans="4:4" x14ac:dyDescent="0.25">
      <c r="D987" s="183"/>
    </row>
    <row r="988" spans="4:4" x14ac:dyDescent="0.25">
      <c r="D988" s="183"/>
    </row>
    <row r="989" spans="4:4" x14ac:dyDescent="0.25">
      <c r="D989" s="183"/>
    </row>
    <row r="990" spans="4:4" x14ac:dyDescent="0.25">
      <c r="D990" s="183"/>
    </row>
    <row r="991" spans="4:4" x14ac:dyDescent="0.25">
      <c r="D991" s="183"/>
    </row>
    <row r="992" spans="4:4" x14ac:dyDescent="0.25">
      <c r="D992" s="183"/>
    </row>
    <row r="993" spans="4:4" x14ac:dyDescent="0.25">
      <c r="D993" s="183"/>
    </row>
    <row r="994" spans="4:4" x14ac:dyDescent="0.25">
      <c r="D994" s="183"/>
    </row>
    <row r="995" spans="4:4" x14ac:dyDescent="0.25">
      <c r="D995" s="183"/>
    </row>
    <row r="996" spans="4:4" x14ac:dyDescent="0.25">
      <c r="D996" s="183"/>
    </row>
    <row r="997" spans="4:4" x14ac:dyDescent="0.25">
      <c r="D997" s="183"/>
    </row>
    <row r="998" spans="4:4" x14ac:dyDescent="0.25">
      <c r="D998" s="183"/>
    </row>
    <row r="999" spans="4:4" x14ac:dyDescent="0.25">
      <c r="D999" s="183"/>
    </row>
    <row r="1000" spans="4:4" x14ac:dyDescent="0.25">
      <c r="D1000" s="183"/>
    </row>
    <row r="1001" spans="4:4" x14ac:dyDescent="0.25">
      <c r="D1001" s="183"/>
    </row>
    <row r="1002" spans="4:4" x14ac:dyDescent="0.25">
      <c r="D1002" s="183"/>
    </row>
    <row r="1003" spans="4:4" x14ac:dyDescent="0.25">
      <c r="D1003" s="183"/>
    </row>
    <row r="1004" spans="4:4" x14ac:dyDescent="0.25">
      <c r="D1004" s="183"/>
    </row>
    <row r="1005" spans="4:4" x14ac:dyDescent="0.25">
      <c r="D1005" s="183"/>
    </row>
    <row r="1006" spans="4:4" x14ac:dyDescent="0.25">
      <c r="D1006" s="183"/>
    </row>
    <row r="1007" spans="4:4" x14ac:dyDescent="0.25">
      <c r="D1007" s="183"/>
    </row>
    <row r="1008" spans="4:4" x14ac:dyDescent="0.25">
      <c r="D1008" s="183"/>
    </row>
    <row r="1009" spans="4:4" x14ac:dyDescent="0.25">
      <c r="D1009" s="183"/>
    </row>
    <row r="1010" spans="4:4" x14ac:dyDescent="0.25">
      <c r="D1010" s="183"/>
    </row>
    <row r="1011" spans="4:4" x14ac:dyDescent="0.25">
      <c r="D1011" s="183"/>
    </row>
    <row r="1012" spans="4:4" x14ac:dyDescent="0.25">
      <c r="D1012" s="183"/>
    </row>
    <row r="1013" spans="4:4" x14ac:dyDescent="0.25">
      <c r="D1013" s="183"/>
    </row>
    <row r="1014" spans="4:4" x14ac:dyDescent="0.25">
      <c r="D1014" s="183"/>
    </row>
    <row r="1015" spans="4:4" x14ac:dyDescent="0.25">
      <c r="D1015" s="183"/>
    </row>
    <row r="1016" spans="4:4" x14ac:dyDescent="0.25">
      <c r="D1016" s="183"/>
    </row>
    <row r="1017" spans="4:4" x14ac:dyDescent="0.25">
      <c r="D1017" s="183"/>
    </row>
    <row r="1018" spans="4:4" x14ac:dyDescent="0.25">
      <c r="D1018" s="183"/>
    </row>
    <row r="1019" spans="4:4" x14ac:dyDescent="0.25">
      <c r="D1019" s="183"/>
    </row>
    <row r="1020" spans="4:4" x14ac:dyDescent="0.25">
      <c r="D1020" s="183"/>
    </row>
    <row r="1021" spans="4:4" x14ac:dyDescent="0.25">
      <c r="D1021" s="183"/>
    </row>
    <row r="1022" spans="4:4" x14ac:dyDescent="0.25">
      <c r="D1022" s="183"/>
    </row>
    <row r="1023" spans="4:4" x14ac:dyDescent="0.25">
      <c r="D1023" s="183"/>
    </row>
    <row r="1024" spans="4:4" x14ac:dyDescent="0.25">
      <c r="D1024" s="183"/>
    </row>
    <row r="1025" spans="4:4" x14ac:dyDescent="0.25">
      <c r="D1025" s="183"/>
    </row>
    <row r="1026" spans="4:4" x14ac:dyDescent="0.25">
      <c r="D1026" s="183"/>
    </row>
    <row r="1027" spans="4:4" x14ac:dyDescent="0.25">
      <c r="D1027" s="183"/>
    </row>
    <row r="1028" spans="4:4" x14ac:dyDescent="0.25">
      <c r="D1028" s="183"/>
    </row>
    <row r="1029" spans="4:4" x14ac:dyDescent="0.25">
      <c r="D1029" s="183"/>
    </row>
    <row r="1030" spans="4:4" x14ac:dyDescent="0.25">
      <c r="D1030" s="183"/>
    </row>
    <row r="1031" spans="4:4" x14ac:dyDescent="0.25">
      <c r="D1031" s="183"/>
    </row>
    <row r="1032" spans="4:4" x14ac:dyDescent="0.25">
      <c r="D1032" s="183"/>
    </row>
    <row r="1033" spans="4:4" x14ac:dyDescent="0.25">
      <c r="D1033" s="183"/>
    </row>
    <row r="1034" spans="4:4" x14ac:dyDescent="0.25">
      <c r="D1034" s="183"/>
    </row>
    <row r="1035" spans="4:4" x14ac:dyDescent="0.25">
      <c r="D1035" s="183"/>
    </row>
    <row r="1036" spans="4:4" x14ac:dyDescent="0.25">
      <c r="D1036" s="183"/>
    </row>
    <row r="1037" spans="4:4" x14ac:dyDescent="0.25">
      <c r="D1037" s="183"/>
    </row>
    <row r="1038" spans="4:4" x14ac:dyDescent="0.25">
      <c r="D1038" s="183"/>
    </row>
    <row r="1039" spans="4:4" x14ac:dyDescent="0.25">
      <c r="D1039" s="183"/>
    </row>
    <row r="1040" spans="4:4" x14ac:dyDescent="0.25">
      <c r="D1040" s="183"/>
    </row>
    <row r="1041" spans="4:4" x14ac:dyDescent="0.25">
      <c r="D1041" s="183"/>
    </row>
    <row r="1042" spans="4:4" x14ac:dyDescent="0.25">
      <c r="D1042" s="183"/>
    </row>
    <row r="1043" spans="4:4" x14ac:dyDescent="0.25">
      <c r="D1043" s="183"/>
    </row>
    <row r="1044" spans="4:4" x14ac:dyDescent="0.25">
      <c r="D1044" s="183"/>
    </row>
    <row r="1045" spans="4:4" x14ac:dyDescent="0.25">
      <c r="D1045" s="183"/>
    </row>
    <row r="1046" spans="4:4" x14ac:dyDescent="0.25">
      <c r="D1046" s="183"/>
    </row>
    <row r="1047" spans="4:4" x14ac:dyDescent="0.25">
      <c r="D1047" s="183"/>
    </row>
    <row r="1048" spans="4:4" x14ac:dyDescent="0.25">
      <c r="D1048" s="183"/>
    </row>
    <row r="1049" spans="4:4" x14ac:dyDescent="0.25">
      <c r="D1049" s="183"/>
    </row>
    <row r="1050" spans="4:4" x14ac:dyDescent="0.25">
      <c r="D1050" s="183"/>
    </row>
    <row r="1051" spans="4:4" x14ac:dyDescent="0.25">
      <c r="D1051" s="183"/>
    </row>
    <row r="1052" spans="4:4" x14ac:dyDescent="0.25">
      <c r="D1052" s="183"/>
    </row>
    <row r="1053" spans="4:4" x14ac:dyDescent="0.25">
      <c r="D1053" s="183"/>
    </row>
    <row r="1054" spans="4:4" x14ac:dyDescent="0.25">
      <c r="D1054" s="183"/>
    </row>
    <row r="1055" spans="4:4" x14ac:dyDescent="0.25">
      <c r="D1055" s="183"/>
    </row>
    <row r="1056" spans="4:4" x14ac:dyDescent="0.25">
      <c r="D1056" s="183"/>
    </row>
    <row r="1057" spans="4:4" x14ac:dyDescent="0.25">
      <c r="D1057" s="183"/>
    </row>
    <row r="1058" spans="4:4" x14ac:dyDescent="0.25">
      <c r="D1058" s="183"/>
    </row>
    <row r="1059" spans="4:4" x14ac:dyDescent="0.25">
      <c r="D1059" s="183"/>
    </row>
    <row r="1060" spans="4:4" x14ac:dyDescent="0.25">
      <c r="D1060" s="183"/>
    </row>
    <row r="1061" spans="4:4" x14ac:dyDescent="0.25">
      <c r="D1061" s="183"/>
    </row>
    <row r="1062" spans="4:4" x14ac:dyDescent="0.25">
      <c r="D1062" s="183"/>
    </row>
    <row r="1063" spans="4:4" x14ac:dyDescent="0.25">
      <c r="D1063" s="183"/>
    </row>
    <row r="1064" spans="4:4" x14ac:dyDescent="0.25">
      <c r="D1064" s="183"/>
    </row>
    <row r="1065" spans="4:4" x14ac:dyDescent="0.25">
      <c r="D1065" s="183"/>
    </row>
    <row r="1066" spans="4:4" x14ac:dyDescent="0.25">
      <c r="D1066" s="183"/>
    </row>
    <row r="1067" spans="4:4" x14ac:dyDescent="0.25">
      <c r="D1067" s="183"/>
    </row>
    <row r="1068" spans="4:4" x14ac:dyDescent="0.25">
      <c r="D1068" s="183"/>
    </row>
    <row r="1069" spans="4:4" x14ac:dyDescent="0.25">
      <c r="D1069" s="183"/>
    </row>
    <row r="1070" spans="4:4" x14ac:dyDescent="0.25">
      <c r="D1070" s="183"/>
    </row>
    <row r="1071" spans="4:4" x14ac:dyDescent="0.25">
      <c r="D1071" s="183"/>
    </row>
    <row r="1072" spans="4:4" x14ac:dyDescent="0.25">
      <c r="D1072" s="183"/>
    </row>
    <row r="1073" spans="4:4" x14ac:dyDescent="0.25">
      <c r="D1073" s="183"/>
    </row>
    <row r="1074" spans="4:4" x14ac:dyDescent="0.25">
      <c r="D1074" s="183"/>
    </row>
    <row r="1075" spans="4:4" x14ac:dyDescent="0.25">
      <c r="D1075" s="183"/>
    </row>
    <row r="1076" spans="4:4" x14ac:dyDescent="0.25">
      <c r="D1076" s="183"/>
    </row>
    <row r="1077" spans="4:4" x14ac:dyDescent="0.25">
      <c r="D1077" s="183"/>
    </row>
    <row r="1078" spans="4:4" x14ac:dyDescent="0.25">
      <c r="D1078" s="183"/>
    </row>
    <row r="1079" spans="4:4" x14ac:dyDescent="0.25">
      <c r="D1079" s="183"/>
    </row>
    <row r="1080" spans="4:4" x14ac:dyDescent="0.25">
      <c r="D1080" s="183"/>
    </row>
    <row r="1081" spans="4:4" x14ac:dyDescent="0.25">
      <c r="D1081" s="183"/>
    </row>
    <row r="1082" spans="4:4" x14ac:dyDescent="0.25">
      <c r="D1082" s="183"/>
    </row>
    <row r="1083" spans="4:4" x14ac:dyDescent="0.25">
      <c r="D1083" s="183"/>
    </row>
    <row r="1084" spans="4:4" x14ac:dyDescent="0.25">
      <c r="D1084" s="183"/>
    </row>
    <row r="1085" spans="4:4" x14ac:dyDescent="0.25">
      <c r="D1085" s="183"/>
    </row>
    <row r="1086" spans="4:4" x14ac:dyDescent="0.25">
      <c r="D1086" s="183"/>
    </row>
    <row r="1087" spans="4:4" x14ac:dyDescent="0.25">
      <c r="D1087" s="183"/>
    </row>
    <row r="1088" spans="4:4" x14ac:dyDescent="0.25">
      <c r="D1088" s="183"/>
    </row>
    <row r="1089" spans="4:4" x14ac:dyDescent="0.25">
      <c r="D1089" s="183"/>
    </row>
    <row r="1090" spans="4:4" x14ac:dyDescent="0.25">
      <c r="D1090" s="183"/>
    </row>
    <row r="1091" spans="4:4" x14ac:dyDescent="0.25">
      <c r="D1091" s="183"/>
    </row>
    <row r="1092" spans="4:4" x14ac:dyDescent="0.25">
      <c r="D1092" s="183"/>
    </row>
    <row r="1093" spans="4:4" x14ac:dyDescent="0.25">
      <c r="D1093" s="183"/>
    </row>
    <row r="1094" spans="4:4" x14ac:dyDescent="0.25">
      <c r="D1094" s="183"/>
    </row>
    <row r="1095" spans="4:4" x14ac:dyDescent="0.25">
      <c r="D1095" s="183"/>
    </row>
    <row r="1096" spans="4:4" x14ac:dyDescent="0.25">
      <c r="D1096" s="183"/>
    </row>
    <row r="1097" spans="4:4" x14ac:dyDescent="0.25">
      <c r="D1097" s="183"/>
    </row>
    <row r="1098" spans="4:4" x14ac:dyDescent="0.25">
      <c r="D1098" s="183"/>
    </row>
    <row r="1099" spans="4:4" x14ac:dyDescent="0.25">
      <c r="D1099" s="183"/>
    </row>
    <row r="1100" spans="4:4" x14ac:dyDescent="0.25">
      <c r="D1100" s="183"/>
    </row>
    <row r="1101" spans="4:4" x14ac:dyDescent="0.25">
      <c r="D1101" s="183"/>
    </row>
    <row r="1102" spans="4:4" x14ac:dyDescent="0.25">
      <c r="D1102" s="183"/>
    </row>
    <row r="1103" spans="4:4" x14ac:dyDescent="0.25">
      <c r="D1103" s="183"/>
    </row>
    <row r="1104" spans="4:4" x14ac:dyDescent="0.25">
      <c r="D1104" s="183"/>
    </row>
    <row r="1105" spans="4:4" x14ac:dyDescent="0.25">
      <c r="D1105" s="183"/>
    </row>
    <row r="1106" spans="4:4" x14ac:dyDescent="0.25">
      <c r="D1106" s="183"/>
    </row>
    <row r="1107" spans="4:4" x14ac:dyDescent="0.25">
      <c r="D1107" s="183"/>
    </row>
    <row r="1108" spans="4:4" x14ac:dyDescent="0.25">
      <c r="D1108" s="183"/>
    </row>
    <row r="1109" spans="4:4" x14ac:dyDescent="0.25">
      <c r="D1109" s="183"/>
    </row>
    <row r="1110" spans="4:4" x14ac:dyDescent="0.25">
      <c r="D1110" s="183"/>
    </row>
    <row r="1111" spans="4:4" x14ac:dyDescent="0.25">
      <c r="D1111" s="183"/>
    </row>
    <row r="1112" spans="4:4" x14ac:dyDescent="0.25">
      <c r="D1112" s="183"/>
    </row>
    <row r="1113" spans="4:4" x14ac:dyDescent="0.25">
      <c r="D1113" s="183"/>
    </row>
    <row r="1114" spans="4:4" x14ac:dyDescent="0.25">
      <c r="D1114" s="183"/>
    </row>
    <row r="1115" spans="4:4" x14ac:dyDescent="0.25">
      <c r="D1115" s="183"/>
    </row>
    <row r="1116" spans="4:4" x14ac:dyDescent="0.25">
      <c r="D1116" s="183"/>
    </row>
    <row r="1117" spans="4:4" x14ac:dyDescent="0.25">
      <c r="D1117" s="183"/>
    </row>
    <row r="1118" spans="4:4" x14ac:dyDescent="0.25">
      <c r="D1118" s="183"/>
    </row>
    <row r="1119" spans="4:4" x14ac:dyDescent="0.25">
      <c r="D1119" s="183"/>
    </row>
    <row r="1120" spans="4:4" x14ac:dyDescent="0.25">
      <c r="D1120" s="183"/>
    </row>
    <row r="1121" spans="4:4" x14ac:dyDescent="0.25">
      <c r="D1121" s="183"/>
    </row>
    <row r="1122" spans="4:4" x14ac:dyDescent="0.25">
      <c r="D1122" s="183"/>
    </row>
    <row r="1123" spans="4:4" x14ac:dyDescent="0.25">
      <c r="D1123" s="183"/>
    </row>
    <row r="1124" spans="4:4" x14ac:dyDescent="0.25">
      <c r="D1124" s="183"/>
    </row>
    <row r="1125" spans="4:4" x14ac:dyDescent="0.25">
      <c r="D1125" s="183"/>
    </row>
    <row r="1126" spans="4:4" x14ac:dyDescent="0.25">
      <c r="D1126" s="183"/>
    </row>
    <row r="1127" spans="4:4" x14ac:dyDescent="0.25">
      <c r="D1127" s="183"/>
    </row>
    <row r="1128" spans="4:4" x14ac:dyDescent="0.25">
      <c r="D1128" s="183"/>
    </row>
    <row r="1129" spans="4:4" x14ac:dyDescent="0.25">
      <c r="D1129" s="183"/>
    </row>
    <row r="1130" spans="4:4" x14ac:dyDescent="0.25">
      <c r="D1130" s="183"/>
    </row>
    <row r="1131" spans="4:4" x14ac:dyDescent="0.25">
      <c r="D1131" s="183"/>
    </row>
    <row r="1132" spans="4:4" x14ac:dyDescent="0.25">
      <c r="D1132" s="183"/>
    </row>
    <row r="1133" spans="4:4" x14ac:dyDescent="0.25">
      <c r="D1133" s="183"/>
    </row>
    <row r="1134" spans="4:4" x14ac:dyDescent="0.25">
      <c r="D1134" s="183"/>
    </row>
    <row r="1135" spans="4:4" x14ac:dyDescent="0.25">
      <c r="D1135" s="183"/>
    </row>
    <row r="1136" spans="4:4" x14ac:dyDescent="0.25">
      <c r="D1136" s="183"/>
    </row>
    <row r="1137" spans="4:4" x14ac:dyDescent="0.25">
      <c r="D1137" s="183"/>
    </row>
    <row r="1138" spans="4:4" x14ac:dyDescent="0.25">
      <c r="D1138" s="183"/>
    </row>
    <row r="1139" spans="4:4" x14ac:dyDescent="0.25">
      <c r="D1139" s="183"/>
    </row>
    <row r="1140" spans="4:4" x14ac:dyDescent="0.25">
      <c r="D1140" s="183"/>
    </row>
    <row r="1141" spans="4:4" x14ac:dyDescent="0.25">
      <c r="D1141" s="183"/>
    </row>
    <row r="1142" spans="4:4" x14ac:dyDescent="0.25">
      <c r="D1142" s="183"/>
    </row>
    <row r="1143" spans="4:4" x14ac:dyDescent="0.25">
      <c r="D1143" s="183"/>
    </row>
    <row r="1144" spans="4:4" x14ac:dyDescent="0.25">
      <c r="D1144" s="183"/>
    </row>
    <row r="1145" spans="4:4" x14ac:dyDescent="0.25">
      <c r="D1145" s="183"/>
    </row>
    <row r="1146" spans="4:4" x14ac:dyDescent="0.25">
      <c r="D1146" s="183"/>
    </row>
    <row r="1147" spans="4:4" x14ac:dyDescent="0.25">
      <c r="D1147" s="183"/>
    </row>
    <row r="1148" spans="4:4" x14ac:dyDescent="0.25">
      <c r="D1148" s="183"/>
    </row>
    <row r="1149" spans="4:4" x14ac:dyDescent="0.25">
      <c r="D1149" s="183"/>
    </row>
    <row r="1150" spans="4:4" x14ac:dyDescent="0.25">
      <c r="D1150" s="183"/>
    </row>
    <row r="1151" spans="4:4" x14ac:dyDescent="0.25">
      <c r="D1151" s="183"/>
    </row>
    <row r="1152" spans="4:4" x14ac:dyDescent="0.25">
      <c r="D1152" s="183"/>
    </row>
    <row r="1153" spans="4:4" x14ac:dyDescent="0.25">
      <c r="D1153" s="183"/>
    </row>
    <row r="1154" spans="4:4" x14ac:dyDescent="0.25">
      <c r="D1154" s="183"/>
    </row>
    <row r="1155" spans="4:4" x14ac:dyDescent="0.25">
      <c r="D1155" s="183"/>
    </row>
    <row r="1156" spans="4:4" x14ac:dyDescent="0.25">
      <c r="D1156" s="183"/>
    </row>
    <row r="1157" spans="4:4" x14ac:dyDescent="0.25">
      <c r="D1157" s="183"/>
    </row>
    <row r="1158" spans="4:4" x14ac:dyDescent="0.25">
      <c r="D1158" s="183"/>
    </row>
    <row r="1159" spans="4:4" x14ac:dyDescent="0.25">
      <c r="D1159" s="183"/>
    </row>
    <row r="1160" spans="4:4" x14ac:dyDescent="0.25">
      <c r="D1160" s="183"/>
    </row>
    <row r="1161" spans="4:4" x14ac:dyDescent="0.25">
      <c r="D1161" s="183"/>
    </row>
    <row r="1162" spans="4:4" x14ac:dyDescent="0.25">
      <c r="D1162" s="183"/>
    </row>
    <row r="1163" spans="4:4" x14ac:dyDescent="0.25">
      <c r="D1163" s="183"/>
    </row>
    <row r="1164" spans="4:4" x14ac:dyDescent="0.25">
      <c r="D1164" s="183"/>
    </row>
    <row r="1165" spans="4:4" x14ac:dyDescent="0.25">
      <c r="D1165" s="183"/>
    </row>
    <row r="1166" spans="4:4" x14ac:dyDescent="0.25">
      <c r="D1166" s="183"/>
    </row>
    <row r="1167" spans="4:4" x14ac:dyDescent="0.25">
      <c r="D1167" s="183"/>
    </row>
    <row r="1168" spans="4:4" x14ac:dyDescent="0.25">
      <c r="D1168" s="183"/>
    </row>
    <row r="1169" spans="4:4" x14ac:dyDescent="0.25">
      <c r="D1169" s="183"/>
    </row>
    <row r="1170" spans="4:4" x14ac:dyDescent="0.25">
      <c r="D1170" s="183"/>
    </row>
    <row r="1171" spans="4:4" x14ac:dyDescent="0.25">
      <c r="D1171" s="183"/>
    </row>
    <row r="1172" spans="4:4" x14ac:dyDescent="0.25">
      <c r="D1172" s="183"/>
    </row>
    <row r="1173" spans="4:4" x14ac:dyDescent="0.25">
      <c r="D1173" s="183"/>
    </row>
    <row r="1174" spans="4:4" x14ac:dyDescent="0.25">
      <c r="D1174" s="183"/>
    </row>
    <row r="1175" spans="4:4" x14ac:dyDescent="0.25">
      <c r="D1175" s="183"/>
    </row>
    <row r="1176" spans="4:4" x14ac:dyDescent="0.25">
      <c r="D1176" s="183"/>
    </row>
    <row r="1177" spans="4:4" x14ac:dyDescent="0.25">
      <c r="D1177" s="183"/>
    </row>
    <row r="1178" spans="4:4" x14ac:dyDescent="0.25">
      <c r="D1178" s="183"/>
    </row>
    <row r="1179" spans="4:4" x14ac:dyDescent="0.25">
      <c r="D1179" s="183"/>
    </row>
    <row r="1180" spans="4:4" x14ac:dyDescent="0.25">
      <c r="D1180" s="183"/>
    </row>
    <row r="1181" spans="4:4" x14ac:dyDescent="0.25">
      <c r="D1181" s="183"/>
    </row>
    <row r="1182" spans="4:4" x14ac:dyDescent="0.25">
      <c r="D1182" s="183"/>
    </row>
    <row r="1183" spans="4:4" x14ac:dyDescent="0.25">
      <c r="D1183" s="183"/>
    </row>
    <row r="1184" spans="4:4" x14ac:dyDescent="0.25">
      <c r="D1184" s="183"/>
    </row>
    <row r="1185" spans="4:4" x14ac:dyDescent="0.25">
      <c r="D1185" s="183"/>
    </row>
    <row r="1186" spans="4:4" x14ac:dyDescent="0.25">
      <c r="D1186" s="183"/>
    </row>
    <row r="1187" spans="4:4" x14ac:dyDescent="0.25">
      <c r="D1187" s="183"/>
    </row>
    <row r="1188" spans="4:4" x14ac:dyDescent="0.25">
      <c r="D1188" s="183"/>
    </row>
    <row r="1189" spans="4:4" x14ac:dyDescent="0.25">
      <c r="D1189" s="183"/>
    </row>
    <row r="1190" spans="4:4" x14ac:dyDescent="0.25">
      <c r="D1190" s="183"/>
    </row>
    <row r="1191" spans="4:4" x14ac:dyDescent="0.25">
      <c r="D1191" s="183"/>
    </row>
    <row r="1192" spans="4:4" x14ac:dyDescent="0.25">
      <c r="D1192" s="183"/>
    </row>
    <row r="1193" spans="4:4" x14ac:dyDescent="0.25">
      <c r="D1193" s="183"/>
    </row>
    <row r="1194" spans="4:4" x14ac:dyDescent="0.25">
      <c r="D1194" s="183"/>
    </row>
    <row r="1195" spans="4:4" x14ac:dyDescent="0.25">
      <c r="D1195" s="183"/>
    </row>
    <row r="1196" spans="4:4" x14ac:dyDescent="0.25">
      <c r="D1196" s="183"/>
    </row>
    <row r="1197" spans="4:4" x14ac:dyDescent="0.25">
      <c r="D1197" s="183"/>
    </row>
    <row r="1198" spans="4:4" x14ac:dyDescent="0.25">
      <c r="D1198" s="183"/>
    </row>
    <row r="1199" spans="4:4" x14ac:dyDescent="0.25">
      <c r="D1199" s="183"/>
    </row>
    <row r="1200" spans="4:4" x14ac:dyDescent="0.25">
      <c r="D1200" s="183"/>
    </row>
    <row r="1201" spans="4:4" x14ac:dyDescent="0.25">
      <c r="D1201" s="183"/>
    </row>
    <row r="1202" spans="4:4" x14ac:dyDescent="0.25">
      <c r="D1202" s="183"/>
    </row>
    <row r="1203" spans="4:4" x14ac:dyDescent="0.25">
      <c r="D1203" s="183"/>
    </row>
    <row r="1204" spans="4:4" x14ac:dyDescent="0.25">
      <c r="D1204" s="183"/>
    </row>
    <row r="1205" spans="4:4" x14ac:dyDescent="0.25">
      <c r="D1205" s="183"/>
    </row>
    <row r="1206" spans="4:4" x14ac:dyDescent="0.25">
      <c r="D1206" s="183"/>
    </row>
    <row r="1207" spans="4:4" x14ac:dyDescent="0.25">
      <c r="D1207" s="183"/>
    </row>
    <row r="1208" spans="4:4" x14ac:dyDescent="0.25">
      <c r="D1208" s="183"/>
    </row>
    <row r="1209" spans="4:4" x14ac:dyDescent="0.25">
      <c r="D1209" s="183"/>
    </row>
    <row r="1210" spans="4:4" x14ac:dyDescent="0.25">
      <c r="D1210" s="183"/>
    </row>
    <row r="1211" spans="4:4" x14ac:dyDescent="0.25">
      <c r="D1211" s="183"/>
    </row>
    <row r="1212" spans="4:4" x14ac:dyDescent="0.25">
      <c r="D1212" s="183"/>
    </row>
    <row r="1213" spans="4:4" x14ac:dyDescent="0.25">
      <c r="D1213" s="183"/>
    </row>
    <row r="1214" spans="4:4" x14ac:dyDescent="0.25">
      <c r="D1214" s="183"/>
    </row>
    <row r="1215" spans="4:4" x14ac:dyDescent="0.25">
      <c r="D1215" s="183"/>
    </row>
    <row r="1216" spans="4:4" x14ac:dyDescent="0.25">
      <c r="D1216" s="183"/>
    </row>
    <row r="1217" spans="4:4" x14ac:dyDescent="0.25">
      <c r="D1217" s="183"/>
    </row>
    <row r="1218" spans="4:4" x14ac:dyDescent="0.25">
      <c r="D1218" s="183"/>
    </row>
    <row r="1219" spans="4:4" x14ac:dyDescent="0.25">
      <c r="D1219" s="183"/>
    </row>
    <row r="1220" spans="4:4" x14ac:dyDescent="0.25">
      <c r="D1220" s="183"/>
    </row>
    <row r="1221" spans="4:4" x14ac:dyDescent="0.25">
      <c r="D1221" s="183"/>
    </row>
    <row r="1222" spans="4:4" x14ac:dyDescent="0.25">
      <c r="D1222" s="183"/>
    </row>
    <row r="1223" spans="4:4" x14ac:dyDescent="0.25">
      <c r="D1223" s="183"/>
    </row>
    <row r="1224" spans="4:4" x14ac:dyDescent="0.25">
      <c r="D1224" s="183"/>
    </row>
    <row r="1225" spans="4:4" x14ac:dyDescent="0.25">
      <c r="D1225" s="183"/>
    </row>
    <row r="1226" spans="4:4" x14ac:dyDescent="0.25">
      <c r="D1226" s="183"/>
    </row>
    <row r="1227" spans="4:4" x14ac:dyDescent="0.25">
      <c r="D1227" s="183"/>
    </row>
    <row r="1228" spans="4:4" x14ac:dyDescent="0.25">
      <c r="D1228" s="183"/>
    </row>
    <row r="1229" spans="4:4" x14ac:dyDescent="0.25">
      <c r="D1229" s="183"/>
    </row>
    <row r="1230" spans="4:4" x14ac:dyDescent="0.25">
      <c r="D1230" s="183"/>
    </row>
    <row r="1231" spans="4:4" x14ac:dyDescent="0.25">
      <c r="D1231" s="183"/>
    </row>
    <row r="1232" spans="4:4" x14ac:dyDescent="0.25">
      <c r="D1232" s="183"/>
    </row>
    <row r="1233" spans="4:4" x14ac:dyDescent="0.25">
      <c r="D1233" s="183"/>
    </row>
    <row r="1234" spans="4:4" x14ac:dyDescent="0.25">
      <c r="D1234" s="183"/>
    </row>
    <row r="1235" spans="4:4" x14ac:dyDescent="0.25">
      <c r="D1235" s="183"/>
    </row>
    <row r="1236" spans="4:4" x14ac:dyDescent="0.25">
      <c r="D1236" s="183"/>
    </row>
    <row r="1237" spans="4:4" x14ac:dyDescent="0.25">
      <c r="D1237" s="183"/>
    </row>
    <row r="1238" spans="4:4" x14ac:dyDescent="0.25">
      <c r="D1238" s="183"/>
    </row>
    <row r="1239" spans="4:4" x14ac:dyDescent="0.25">
      <c r="D1239" s="183"/>
    </row>
    <row r="1240" spans="4:4" x14ac:dyDescent="0.25">
      <c r="D1240" s="183"/>
    </row>
    <row r="1241" spans="4:4" x14ac:dyDescent="0.25">
      <c r="D1241" s="183"/>
    </row>
    <row r="1242" spans="4:4" x14ac:dyDescent="0.25">
      <c r="D1242" s="183"/>
    </row>
    <row r="1243" spans="4:4" x14ac:dyDescent="0.25">
      <c r="D1243" s="183"/>
    </row>
    <row r="1244" spans="4:4" x14ac:dyDescent="0.25">
      <c r="D1244" s="183"/>
    </row>
    <row r="1245" spans="4:4" x14ac:dyDescent="0.25">
      <c r="D1245" s="183"/>
    </row>
    <row r="1246" spans="4:4" x14ac:dyDescent="0.25">
      <c r="D1246" s="183"/>
    </row>
    <row r="1247" spans="4:4" x14ac:dyDescent="0.25">
      <c r="D1247" s="183"/>
    </row>
    <row r="1248" spans="4:4" x14ac:dyDescent="0.25">
      <c r="D1248" s="183"/>
    </row>
    <row r="1249" spans="4:4" x14ac:dyDescent="0.25">
      <c r="D1249" s="183"/>
    </row>
    <row r="1250" spans="4:4" x14ac:dyDescent="0.25">
      <c r="D1250" s="183"/>
    </row>
    <row r="1251" spans="4:4" x14ac:dyDescent="0.25">
      <c r="D1251" s="183"/>
    </row>
    <row r="1252" spans="4:4" x14ac:dyDescent="0.25">
      <c r="D1252" s="183"/>
    </row>
    <row r="1253" spans="4:4" x14ac:dyDescent="0.25">
      <c r="D1253" s="183"/>
    </row>
    <row r="1254" spans="4:4" x14ac:dyDescent="0.25">
      <c r="D1254" s="183"/>
    </row>
    <row r="1255" spans="4:4" x14ac:dyDescent="0.25">
      <c r="D1255" s="183"/>
    </row>
    <row r="1256" spans="4:4" x14ac:dyDescent="0.25">
      <c r="D1256" s="183"/>
    </row>
    <row r="1257" spans="4:4" x14ac:dyDescent="0.25">
      <c r="D1257" s="183"/>
    </row>
    <row r="1258" spans="4:4" x14ac:dyDescent="0.25">
      <c r="D1258" s="183"/>
    </row>
    <row r="1259" spans="4:4" x14ac:dyDescent="0.25">
      <c r="D1259" s="183"/>
    </row>
    <row r="1260" spans="4:4" x14ac:dyDescent="0.25">
      <c r="D1260" s="183"/>
    </row>
    <row r="1261" spans="4:4" x14ac:dyDescent="0.25">
      <c r="D1261" s="183"/>
    </row>
    <row r="1262" spans="4:4" x14ac:dyDescent="0.25">
      <c r="D1262" s="183"/>
    </row>
    <row r="1263" spans="4:4" x14ac:dyDescent="0.25">
      <c r="D1263" s="183"/>
    </row>
    <row r="1264" spans="4:4" x14ac:dyDescent="0.25">
      <c r="D1264" s="183"/>
    </row>
    <row r="1265" spans="4:4" x14ac:dyDescent="0.25">
      <c r="D1265" s="183"/>
    </row>
    <row r="1266" spans="4:4" x14ac:dyDescent="0.25">
      <c r="D1266" s="183"/>
    </row>
    <row r="1267" spans="4:4" x14ac:dyDescent="0.25">
      <c r="D1267" s="183"/>
    </row>
    <row r="1268" spans="4:4" x14ac:dyDescent="0.25">
      <c r="D1268" s="183"/>
    </row>
    <row r="1269" spans="4:4" x14ac:dyDescent="0.25">
      <c r="D1269" s="183"/>
    </row>
    <row r="1270" spans="4:4" x14ac:dyDescent="0.25">
      <c r="D1270" s="183"/>
    </row>
    <row r="1271" spans="4:4" x14ac:dyDescent="0.25">
      <c r="D1271" s="183"/>
    </row>
    <row r="1272" spans="4:4" x14ac:dyDescent="0.25">
      <c r="D1272" s="183"/>
    </row>
    <row r="1273" spans="4:4" x14ac:dyDescent="0.25">
      <c r="D1273" s="183"/>
    </row>
    <row r="1274" spans="4:4" x14ac:dyDescent="0.25">
      <c r="D1274" s="183"/>
    </row>
    <row r="1275" spans="4:4" x14ac:dyDescent="0.25">
      <c r="D1275" s="183"/>
    </row>
    <row r="1276" spans="4:4" x14ac:dyDescent="0.25">
      <c r="D1276" s="183"/>
    </row>
    <row r="1277" spans="4:4" x14ac:dyDescent="0.25">
      <c r="D1277" s="183"/>
    </row>
    <row r="1278" spans="4:4" x14ac:dyDescent="0.25">
      <c r="D1278" s="183"/>
    </row>
    <row r="1279" spans="4:4" x14ac:dyDescent="0.25">
      <c r="D1279" s="183"/>
    </row>
    <row r="1280" spans="4:4" x14ac:dyDescent="0.25">
      <c r="D1280" s="183"/>
    </row>
    <row r="1281" spans="4:4" x14ac:dyDescent="0.25">
      <c r="D1281" s="183"/>
    </row>
    <row r="1282" spans="4:4" x14ac:dyDescent="0.25">
      <c r="D1282" s="183"/>
    </row>
    <row r="1283" spans="4:4" x14ac:dyDescent="0.25">
      <c r="D1283" s="183"/>
    </row>
    <row r="1284" spans="4:4" x14ac:dyDescent="0.25">
      <c r="D1284" s="183"/>
    </row>
    <row r="1285" spans="4:4" x14ac:dyDescent="0.25">
      <c r="D1285" s="183"/>
    </row>
    <row r="1286" spans="4:4" x14ac:dyDescent="0.25">
      <c r="D1286" s="183"/>
    </row>
    <row r="1287" spans="4:4" x14ac:dyDescent="0.25">
      <c r="D1287" s="183"/>
    </row>
    <row r="1288" spans="4:4" x14ac:dyDescent="0.25">
      <c r="D1288" s="183"/>
    </row>
    <row r="1289" spans="4:4" x14ac:dyDescent="0.25">
      <c r="D1289" s="183"/>
    </row>
    <row r="1290" spans="4:4" x14ac:dyDescent="0.25">
      <c r="D1290" s="183"/>
    </row>
    <row r="1291" spans="4:4" x14ac:dyDescent="0.25">
      <c r="D1291" s="183"/>
    </row>
    <row r="1292" spans="4:4" x14ac:dyDescent="0.25">
      <c r="D1292" s="183"/>
    </row>
    <row r="1293" spans="4:4" x14ac:dyDescent="0.25">
      <c r="D1293" s="183"/>
    </row>
    <row r="1294" spans="4:4" x14ac:dyDescent="0.25">
      <c r="D1294" s="183"/>
    </row>
    <row r="1295" spans="4:4" x14ac:dyDescent="0.25">
      <c r="D1295" s="183"/>
    </row>
    <row r="1296" spans="4:4" x14ac:dyDescent="0.25">
      <c r="D1296" s="183"/>
    </row>
    <row r="1297" spans="4:4" x14ac:dyDescent="0.25">
      <c r="D1297" s="183"/>
    </row>
    <row r="1298" spans="4:4" x14ac:dyDescent="0.25">
      <c r="D1298" s="183"/>
    </row>
    <row r="1299" spans="4:4" x14ac:dyDescent="0.25">
      <c r="D1299" s="183"/>
    </row>
    <row r="1300" spans="4:4" x14ac:dyDescent="0.25">
      <c r="D1300" s="183"/>
    </row>
    <row r="1301" spans="4:4" x14ac:dyDescent="0.25">
      <c r="D1301" s="183"/>
    </row>
    <row r="1302" spans="4:4" x14ac:dyDescent="0.25">
      <c r="D1302" s="183"/>
    </row>
    <row r="1303" spans="4:4" x14ac:dyDescent="0.25">
      <c r="D1303" s="183"/>
    </row>
    <row r="1304" spans="4:4" x14ac:dyDescent="0.25">
      <c r="D1304" s="183"/>
    </row>
    <row r="1305" spans="4:4" x14ac:dyDescent="0.25">
      <c r="D1305" s="183"/>
    </row>
    <row r="1306" spans="4:4" x14ac:dyDescent="0.25">
      <c r="D1306" s="183"/>
    </row>
    <row r="1307" spans="4:4" x14ac:dyDescent="0.25">
      <c r="D1307" s="183"/>
    </row>
    <row r="1308" spans="4:4" x14ac:dyDescent="0.25">
      <c r="D1308" s="183"/>
    </row>
    <row r="1309" spans="4:4" x14ac:dyDescent="0.25">
      <c r="D1309" s="183"/>
    </row>
    <row r="1310" spans="4:4" x14ac:dyDescent="0.25">
      <c r="D1310" s="183"/>
    </row>
    <row r="1311" spans="4:4" x14ac:dyDescent="0.25">
      <c r="D1311" s="183"/>
    </row>
    <row r="1312" spans="4:4" x14ac:dyDescent="0.25">
      <c r="D1312" s="183"/>
    </row>
    <row r="1313" spans="4:4" x14ac:dyDescent="0.25">
      <c r="D1313" s="183"/>
    </row>
    <row r="1314" spans="4:4" x14ac:dyDescent="0.25">
      <c r="D1314" s="183"/>
    </row>
    <row r="1315" spans="4:4" x14ac:dyDescent="0.25">
      <c r="D1315" s="183"/>
    </row>
    <row r="1316" spans="4:4" x14ac:dyDescent="0.25">
      <c r="D1316" s="183"/>
    </row>
    <row r="1317" spans="4:4" x14ac:dyDescent="0.25">
      <c r="D1317" s="183"/>
    </row>
    <row r="1318" spans="4:4" x14ac:dyDescent="0.25">
      <c r="D1318" s="183"/>
    </row>
    <row r="1319" spans="4:4" x14ac:dyDescent="0.25">
      <c r="D1319" s="183"/>
    </row>
    <row r="1320" spans="4:4" x14ac:dyDescent="0.25">
      <c r="D1320" s="183"/>
    </row>
    <row r="1321" spans="4:4" x14ac:dyDescent="0.25">
      <c r="D1321" s="183"/>
    </row>
    <row r="1322" spans="4:4" x14ac:dyDescent="0.25">
      <c r="D1322" s="183"/>
    </row>
    <row r="1323" spans="4:4" x14ac:dyDescent="0.25">
      <c r="D1323" s="183"/>
    </row>
    <row r="1324" spans="4:4" x14ac:dyDescent="0.25">
      <c r="D1324" s="183"/>
    </row>
    <row r="1325" spans="4:4" x14ac:dyDescent="0.25">
      <c r="D1325" s="183"/>
    </row>
    <row r="1326" spans="4:4" x14ac:dyDescent="0.25">
      <c r="D1326" s="183"/>
    </row>
    <row r="1327" spans="4:4" x14ac:dyDescent="0.25">
      <c r="D1327" s="183"/>
    </row>
    <row r="1328" spans="4:4" x14ac:dyDescent="0.25">
      <c r="D1328" s="183"/>
    </row>
    <row r="1329" spans="4:4" x14ac:dyDescent="0.25">
      <c r="D1329" s="183"/>
    </row>
    <row r="1330" spans="4:4" x14ac:dyDescent="0.25">
      <c r="D1330" s="183"/>
    </row>
    <row r="1331" spans="4:4" x14ac:dyDescent="0.25">
      <c r="D1331" s="183"/>
    </row>
    <row r="1332" spans="4:4" x14ac:dyDescent="0.25">
      <c r="D1332" s="183"/>
    </row>
    <row r="1333" spans="4:4" x14ac:dyDescent="0.25">
      <c r="D1333" s="183"/>
    </row>
    <row r="1334" spans="4:4" x14ac:dyDescent="0.25">
      <c r="D1334" s="183"/>
    </row>
    <row r="1335" spans="4:4" x14ac:dyDescent="0.25">
      <c r="D1335" s="183"/>
    </row>
    <row r="1336" spans="4:4" x14ac:dyDescent="0.25">
      <c r="D1336" s="183"/>
    </row>
    <row r="1337" spans="4:4" x14ac:dyDescent="0.25">
      <c r="D1337" s="183"/>
    </row>
    <row r="1338" spans="4:4" x14ac:dyDescent="0.25">
      <c r="D1338" s="183"/>
    </row>
    <row r="1339" spans="4:4" x14ac:dyDescent="0.25">
      <c r="D1339" s="183"/>
    </row>
    <row r="1340" spans="4:4" x14ac:dyDescent="0.25">
      <c r="D1340" s="183"/>
    </row>
    <row r="1341" spans="4:4" x14ac:dyDescent="0.25">
      <c r="D1341" s="183"/>
    </row>
    <row r="1342" spans="4:4" x14ac:dyDescent="0.25">
      <c r="D1342" s="183"/>
    </row>
    <row r="1343" spans="4:4" x14ac:dyDescent="0.25">
      <c r="D1343" s="183"/>
    </row>
    <row r="1344" spans="4:4" x14ac:dyDescent="0.25">
      <c r="D1344" s="183"/>
    </row>
    <row r="1345" spans="4:4" x14ac:dyDescent="0.25">
      <c r="D1345" s="183"/>
    </row>
    <row r="1346" spans="4:4" x14ac:dyDescent="0.25">
      <c r="D1346" s="183"/>
    </row>
    <row r="1347" spans="4:4" x14ac:dyDescent="0.25">
      <c r="D1347" s="183"/>
    </row>
    <row r="1348" spans="4:4" x14ac:dyDescent="0.25">
      <c r="D1348" s="183"/>
    </row>
    <row r="1349" spans="4:4" x14ac:dyDescent="0.25">
      <c r="D1349" s="183"/>
    </row>
    <row r="1350" spans="4:4" x14ac:dyDescent="0.25">
      <c r="D1350" s="183"/>
    </row>
    <row r="1351" spans="4:4" x14ac:dyDescent="0.25">
      <c r="D1351" s="183"/>
    </row>
    <row r="1352" spans="4:4" x14ac:dyDescent="0.25">
      <c r="D1352" s="183"/>
    </row>
    <row r="1353" spans="4:4" x14ac:dyDescent="0.25">
      <c r="D1353" s="183"/>
    </row>
    <row r="1354" spans="4:4" x14ac:dyDescent="0.25">
      <c r="D1354" s="183"/>
    </row>
    <row r="1355" spans="4:4" x14ac:dyDescent="0.25">
      <c r="D1355" s="183"/>
    </row>
    <row r="1356" spans="4:4" x14ac:dyDescent="0.25">
      <c r="D1356" s="183"/>
    </row>
    <row r="1357" spans="4:4" x14ac:dyDescent="0.25">
      <c r="D1357" s="183"/>
    </row>
    <row r="1358" spans="4:4" x14ac:dyDescent="0.25">
      <c r="D1358" s="183"/>
    </row>
    <row r="1359" spans="4:4" x14ac:dyDescent="0.25">
      <c r="D1359" s="183"/>
    </row>
    <row r="1360" spans="4:4" x14ac:dyDescent="0.25">
      <c r="D1360" s="183"/>
    </row>
    <row r="1361" spans="4:4" x14ac:dyDescent="0.25">
      <c r="D1361" s="183"/>
    </row>
    <row r="1362" spans="4:4" x14ac:dyDescent="0.25">
      <c r="D1362" s="183"/>
    </row>
    <row r="1363" spans="4:4" x14ac:dyDescent="0.25">
      <c r="D1363" s="183"/>
    </row>
    <row r="1364" spans="4:4" x14ac:dyDescent="0.25">
      <c r="D1364" s="183"/>
    </row>
    <row r="1365" spans="4:4" x14ac:dyDescent="0.25">
      <c r="D1365" s="183"/>
    </row>
    <row r="1366" spans="4:4" x14ac:dyDescent="0.25">
      <c r="D1366" s="183"/>
    </row>
    <row r="1367" spans="4:4" x14ac:dyDescent="0.25">
      <c r="D1367" s="183"/>
    </row>
    <row r="1368" spans="4:4" x14ac:dyDescent="0.25">
      <c r="D1368" s="183"/>
    </row>
    <row r="1369" spans="4:4" x14ac:dyDescent="0.25">
      <c r="D1369" s="183"/>
    </row>
    <row r="1370" spans="4:4" x14ac:dyDescent="0.25">
      <c r="D1370" s="183"/>
    </row>
    <row r="1371" spans="4:4" x14ac:dyDescent="0.25">
      <c r="D1371" s="183"/>
    </row>
    <row r="1372" spans="4:4" x14ac:dyDescent="0.25">
      <c r="D1372" s="183"/>
    </row>
    <row r="1373" spans="4:4" x14ac:dyDescent="0.25">
      <c r="D1373" s="183"/>
    </row>
    <row r="1374" spans="4:4" x14ac:dyDescent="0.25">
      <c r="D1374" s="183"/>
    </row>
    <row r="1375" spans="4:4" x14ac:dyDescent="0.25">
      <c r="D1375" s="183"/>
    </row>
    <row r="1376" spans="4:4" x14ac:dyDescent="0.25">
      <c r="D1376" s="183"/>
    </row>
    <row r="1377" spans="4:4" x14ac:dyDescent="0.25">
      <c r="D1377" s="183"/>
    </row>
    <row r="1378" spans="4:4" x14ac:dyDescent="0.25">
      <c r="D1378" s="183"/>
    </row>
    <row r="1379" spans="4:4" x14ac:dyDescent="0.25">
      <c r="D1379" s="183"/>
    </row>
    <row r="1380" spans="4:4" x14ac:dyDescent="0.25">
      <c r="D1380" s="183"/>
    </row>
    <row r="1381" spans="4:4" x14ac:dyDescent="0.25">
      <c r="D1381" s="183"/>
    </row>
    <row r="1382" spans="4:4" x14ac:dyDescent="0.25">
      <c r="D1382" s="183"/>
    </row>
    <row r="1383" spans="4:4" x14ac:dyDescent="0.25">
      <c r="D1383" s="183"/>
    </row>
    <row r="1384" spans="4:4" x14ac:dyDescent="0.25">
      <c r="D1384" s="183"/>
    </row>
    <row r="1385" spans="4:4" x14ac:dyDescent="0.25">
      <c r="D1385" s="183"/>
    </row>
    <row r="1386" spans="4:4" x14ac:dyDescent="0.25">
      <c r="D1386" s="183"/>
    </row>
    <row r="1387" spans="4:4" x14ac:dyDescent="0.25">
      <c r="D1387" s="183"/>
    </row>
    <row r="1388" spans="4:4" x14ac:dyDescent="0.25">
      <c r="D1388" s="183"/>
    </row>
    <row r="1389" spans="4:4" x14ac:dyDescent="0.25">
      <c r="D1389" s="183"/>
    </row>
    <row r="1390" spans="4:4" x14ac:dyDescent="0.25">
      <c r="D1390" s="183"/>
    </row>
    <row r="1391" spans="4:4" x14ac:dyDescent="0.25">
      <c r="D1391" s="183"/>
    </row>
    <row r="1392" spans="4:4" x14ac:dyDescent="0.25">
      <c r="D1392" s="183"/>
    </row>
    <row r="1393" spans="4:4" x14ac:dyDescent="0.25">
      <c r="D1393" s="183"/>
    </row>
    <row r="1394" spans="4:4" x14ac:dyDescent="0.25">
      <c r="D1394" s="183"/>
    </row>
    <row r="1395" spans="4:4" x14ac:dyDescent="0.25">
      <c r="D1395" s="183"/>
    </row>
    <row r="1396" spans="4:4" x14ac:dyDescent="0.25">
      <c r="D1396" s="183"/>
    </row>
    <row r="1397" spans="4:4" x14ac:dyDescent="0.25">
      <c r="D1397" s="183"/>
    </row>
    <row r="1398" spans="4:4" x14ac:dyDescent="0.25">
      <c r="D1398" s="183"/>
    </row>
    <row r="1399" spans="4:4" x14ac:dyDescent="0.25">
      <c r="D1399" s="183"/>
    </row>
    <row r="1400" spans="4:4" x14ac:dyDescent="0.25">
      <c r="D1400" s="183"/>
    </row>
    <row r="1401" spans="4:4" x14ac:dyDescent="0.25">
      <c r="D1401" s="183"/>
    </row>
    <row r="1402" spans="4:4" x14ac:dyDescent="0.25">
      <c r="D1402" s="183"/>
    </row>
    <row r="1403" spans="4:4" x14ac:dyDescent="0.25">
      <c r="D1403" s="183"/>
    </row>
    <row r="1404" spans="4:4" x14ac:dyDescent="0.25">
      <c r="D1404" s="183"/>
    </row>
    <row r="1405" spans="4:4" x14ac:dyDescent="0.25">
      <c r="D1405" s="183"/>
    </row>
    <row r="1406" spans="4:4" x14ac:dyDescent="0.25">
      <c r="D1406" s="183"/>
    </row>
    <row r="1407" spans="4:4" x14ac:dyDescent="0.25">
      <c r="D1407" s="183"/>
    </row>
    <row r="1408" spans="4:4" x14ac:dyDescent="0.25">
      <c r="D1408" s="183"/>
    </row>
    <row r="1409" spans="4:4" x14ac:dyDescent="0.25">
      <c r="D1409" s="183"/>
    </row>
    <row r="1410" spans="4:4" x14ac:dyDescent="0.25">
      <c r="D1410" s="183"/>
    </row>
    <row r="1411" spans="4:4" x14ac:dyDescent="0.25">
      <c r="D1411" s="183"/>
    </row>
    <row r="1412" spans="4:4" x14ac:dyDescent="0.25">
      <c r="D1412" s="183"/>
    </row>
    <row r="1413" spans="4:4" x14ac:dyDescent="0.25">
      <c r="D1413" s="183"/>
    </row>
    <row r="1414" spans="4:4" x14ac:dyDescent="0.25">
      <c r="D1414" s="183"/>
    </row>
    <row r="1415" spans="4:4" x14ac:dyDescent="0.25">
      <c r="D1415" s="183"/>
    </row>
    <row r="1416" spans="4:4" x14ac:dyDescent="0.25">
      <c r="D1416" s="183"/>
    </row>
    <row r="1417" spans="4:4" x14ac:dyDescent="0.25">
      <c r="D1417" s="183"/>
    </row>
    <row r="1418" spans="4:4" x14ac:dyDescent="0.25">
      <c r="D1418" s="183"/>
    </row>
    <row r="1419" spans="4:4" x14ac:dyDescent="0.25">
      <c r="D1419" s="183"/>
    </row>
    <row r="1420" spans="4:4" x14ac:dyDescent="0.25">
      <c r="D1420" s="183"/>
    </row>
    <row r="1421" spans="4:4" x14ac:dyDescent="0.25">
      <c r="D1421" s="183"/>
    </row>
    <row r="1422" spans="4:4" x14ac:dyDescent="0.25">
      <c r="D1422" s="183"/>
    </row>
    <row r="1423" spans="4:4" x14ac:dyDescent="0.25">
      <c r="D1423" s="183"/>
    </row>
    <row r="1424" spans="4:4" x14ac:dyDescent="0.25">
      <c r="D1424" s="183"/>
    </row>
    <row r="1425" spans="4:4" x14ac:dyDescent="0.25">
      <c r="D1425" s="183"/>
    </row>
    <row r="1426" spans="4:4" x14ac:dyDescent="0.25">
      <c r="D1426" s="183"/>
    </row>
    <row r="1427" spans="4:4" x14ac:dyDescent="0.25">
      <c r="D1427" s="183"/>
    </row>
    <row r="1428" spans="4:4" x14ac:dyDescent="0.25">
      <c r="D1428" s="183"/>
    </row>
    <row r="1429" spans="4:4" x14ac:dyDescent="0.25">
      <c r="D1429" s="183"/>
    </row>
    <row r="1430" spans="4:4" x14ac:dyDescent="0.25">
      <c r="D1430" s="183"/>
    </row>
    <row r="1431" spans="4:4" x14ac:dyDescent="0.25">
      <c r="D1431" s="183"/>
    </row>
    <row r="1432" spans="4:4" x14ac:dyDescent="0.25">
      <c r="D1432" s="183"/>
    </row>
    <row r="1433" spans="4:4" x14ac:dyDescent="0.25">
      <c r="D1433" s="183"/>
    </row>
    <row r="1434" spans="4:4" x14ac:dyDescent="0.25">
      <c r="D1434" s="183"/>
    </row>
    <row r="1435" spans="4:4" x14ac:dyDescent="0.25">
      <c r="D1435" s="183"/>
    </row>
    <row r="1436" spans="4:4" x14ac:dyDescent="0.25">
      <c r="D1436" s="183"/>
    </row>
    <row r="1437" spans="4:4" x14ac:dyDescent="0.25">
      <c r="D1437" s="183"/>
    </row>
    <row r="1438" spans="4:4" x14ac:dyDescent="0.25">
      <c r="D1438" s="183"/>
    </row>
    <row r="1439" spans="4:4" x14ac:dyDescent="0.25">
      <c r="D1439" s="183"/>
    </row>
    <row r="1440" spans="4:4" x14ac:dyDescent="0.25">
      <c r="D1440" s="183"/>
    </row>
    <row r="1441" spans="4:4" x14ac:dyDescent="0.25">
      <c r="D1441" s="183"/>
    </row>
    <row r="1442" spans="4:4" x14ac:dyDescent="0.25">
      <c r="D1442" s="183"/>
    </row>
    <row r="1443" spans="4:4" x14ac:dyDescent="0.25">
      <c r="D1443" s="183"/>
    </row>
    <row r="1444" spans="4:4" x14ac:dyDescent="0.25">
      <c r="D1444" s="183"/>
    </row>
    <row r="1445" spans="4:4" x14ac:dyDescent="0.25">
      <c r="D1445" s="183"/>
    </row>
    <row r="1446" spans="4:4" x14ac:dyDescent="0.25">
      <c r="D1446" s="183"/>
    </row>
    <row r="1447" spans="4:4" x14ac:dyDescent="0.25">
      <c r="D1447" s="183"/>
    </row>
    <row r="1448" spans="4:4" x14ac:dyDescent="0.25">
      <c r="D1448" s="183"/>
    </row>
    <row r="1449" spans="4:4" x14ac:dyDescent="0.25">
      <c r="D1449" s="183"/>
    </row>
    <row r="1450" spans="4:4" x14ac:dyDescent="0.25">
      <c r="D1450" s="183"/>
    </row>
    <row r="1451" spans="4:4" x14ac:dyDescent="0.25">
      <c r="D1451" s="183"/>
    </row>
    <row r="1452" spans="4:4" x14ac:dyDescent="0.25">
      <c r="D1452" s="183"/>
    </row>
    <row r="1453" spans="4:4" x14ac:dyDescent="0.25">
      <c r="D1453" s="183"/>
    </row>
    <row r="1454" spans="4:4" x14ac:dyDescent="0.25">
      <c r="D1454" s="183"/>
    </row>
    <row r="1455" spans="4:4" x14ac:dyDescent="0.25">
      <c r="D1455" s="183"/>
    </row>
    <row r="1456" spans="4:4" x14ac:dyDescent="0.25">
      <c r="D1456" s="183"/>
    </row>
    <row r="1457" spans="4:4" x14ac:dyDescent="0.25">
      <c r="D1457" s="183"/>
    </row>
    <row r="1458" spans="4:4" x14ac:dyDescent="0.25">
      <c r="D1458" s="183"/>
    </row>
    <row r="1459" spans="4:4" x14ac:dyDescent="0.25">
      <c r="D1459" s="183"/>
    </row>
    <row r="1460" spans="4:4" x14ac:dyDescent="0.25">
      <c r="D1460" s="183"/>
    </row>
    <row r="1461" spans="4:4" x14ac:dyDescent="0.25">
      <c r="D1461" s="183"/>
    </row>
    <row r="1462" spans="4:4" x14ac:dyDescent="0.25">
      <c r="D1462" s="183"/>
    </row>
    <row r="1463" spans="4:4" x14ac:dyDescent="0.25">
      <c r="D1463" s="183"/>
    </row>
    <row r="1464" spans="4:4" x14ac:dyDescent="0.25">
      <c r="D1464" s="183"/>
    </row>
    <row r="1465" spans="4:4" x14ac:dyDescent="0.25">
      <c r="D1465" s="183"/>
    </row>
    <row r="1466" spans="4:4" x14ac:dyDescent="0.25">
      <c r="D1466" s="183"/>
    </row>
    <row r="1467" spans="4:4" x14ac:dyDescent="0.25">
      <c r="D1467" s="183"/>
    </row>
    <row r="1468" spans="4:4" x14ac:dyDescent="0.25">
      <c r="D1468" s="183"/>
    </row>
    <row r="1469" spans="4:4" x14ac:dyDescent="0.25">
      <c r="D1469" s="183"/>
    </row>
    <row r="1470" spans="4:4" x14ac:dyDescent="0.25">
      <c r="D1470" s="183"/>
    </row>
    <row r="1471" spans="4:4" x14ac:dyDescent="0.25">
      <c r="D1471" s="183"/>
    </row>
    <row r="1472" spans="4:4" x14ac:dyDescent="0.25">
      <c r="D1472" s="183"/>
    </row>
    <row r="1473" spans="4:4" x14ac:dyDescent="0.25">
      <c r="D1473" s="183"/>
    </row>
    <row r="1474" spans="4:4" x14ac:dyDescent="0.25">
      <c r="D1474" s="183"/>
    </row>
    <row r="1475" spans="4:4" x14ac:dyDescent="0.25">
      <c r="D1475" s="183"/>
    </row>
    <row r="1476" spans="4:4" x14ac:dyDescent="0.25">
      <c r="D1476" s="183"/>
    </row>
    <row r="1477" spans="4:4" x14ac:dyDescent="0.25">
      <c r="D1477" s="183"/>
    </row>
    <row r="1478" spans="4:4" x14ac:dyDescent="0.25">
      <c r="D1478" s="183"/>
    </row>
    <row r="1479" spans="4:4" x14ac:dyDescent="0.25">
      <c r="D1479" s="183"/>
    </row>
    <row r="1480" spans="4:4" x14ac:dyDescent="0.25">
      <c r="D1480" s="183"/>
    </row>
    <row r="1481" spans="4:4" x14ac:dyDescent="0.25">
      <c r="D1481" s="183"/>
    </row>
    <row r="1482" spans="4:4" x14ac:dyDescent="0.25">
      <c r="D1482" s="183"/>
    </row>
    <row r="1483" spans="4:4" x14ac:dyDescent="0.25">
      <c r="D1483" s="183"/>
    </row>
    <row r="1484" spans="4:4" x14ac:dyDescent="0.25">
      <c r="D1484" s="183"/>
    </row>
    <row r="1485" spans="4:4" x14ac:dyDescent="0.25">
      <c r="D1485" s="183"/>
    </row>
    <row r="1486" spans="4:4" x14ac:dyDescent="0.25">
      <c r="D1486" s="183"/>
    </row>
    <row r="1487" spans="4:4" x14ac:dyDescent="0.25">
      <c r="D1487" s="183"/>
    </row>
    <row r="1488" spans="4:4" x14ac:dyDescent="0.25">
      <c r="D1488" s="183"/>
    </row>
    <row r="1489" spans="4:4" x14ac:dyDescent="0.25">
      <c r="D1489" s="183"/>
    </row>
    <row r="1490" spans="4:4" x14ac:dyDescent="0.25">
      <c r="D1490" s="183"/>
    </row>
    <row r="1491" spans="4:4" x14ac:dyDescent="0.25">
      <c r="D1491" s="183"/>
    </row>
    <row r="1492" spans="4:4" x14ac:dyDescent="0.25">
      <c r="D1492" s="183"/>
    </row>
    <row r="1493" spans="4:4" x14ac:dyDescent="0.25">
      <c r="D1493" s="183"/>
    </row>
    <row r="1494" spans="4:4" x14ac:dyDescent="0.25">
      <c r="D1494" s="183"/>
    </row>
    <row r="1495" spans="4:4" x14ac:dyDescent="0.25">
      <c r="D1495" s="183"/>
    </row>
    <row r="1496" spans="4:4" x14ac:dyDescent="0.25">
      <c r="D1496" s="183"/>
    </row>
    <row r="1497" spans="4:4" x14ac:dyDescent="0.25">
      <c r="D1497" s="183"/>
    </row>
    <row r="1498" spans="4:4" x14ac:dyDescent="0.25">
      <c r="D1498" s="183"/>
    </row>
    <row r="1499" spans="4:4" x14ac:dyDescent="0.25">
      <c r="D1499" s="183"/>
    </row>
    <row r="1500" spans="4:4" x14ac:dyDescent="0.25">
      <c r="D1500" s="183"/>
    </row>
    <row r="1501" spans="4:4" x14ac:dyDescent="0.25">
      <c r="D1501" s="183"/>
    </row>
    <row r="1502" spans="4:4" x14ac:dyDescent="0.25">
      <c r="D1502" s="183"/>
    </row>
    <row r="1503" spans="4:4" x14ac:dyDescent="0.25">
      <c r="D1503" s="183"/>
    </row>
    <row r="1504" spans="4:4" x14ac:dyDescent="0.25">
      <c r="D1504" s="183"/>
    </row>
    <row r="1505" spans="4:4" x14ac:dyDescent="0.25">
      <c r="D1505" s="183"/>
    </row>
    <row r="1506" spans="4:4" x14ac:dyDescent="0.25">
      <c r="D1506" s="183"/>
    </row>
    <row r="1507" spans="4:4" x14ac:dyDescent="0.25">
      <c r="D1507" s="183"/>
    </row>
    <row r="1508" spans="4:4" x14ac:dyDescent="0.25">
      <c r="D1508" s="183"/>
    </row>
    <row r="1509" spans="4:4" x14ac:dyDescent="0.25">
      <c r="D1509" s="183"/>
    </row>
    <row r="1510" spans="4:4" x14ac:dyDescent="0.25">
      <c r="D1510" s="183"/>
    </row>
    <row r="1511" spans="4:4" x14ac:dyDescent="0.25">
      <c r="D1511" s="183"/>
    </row>
    <row r="1512" spans="4:4" x14ac:dyDescent="0.25">
      <c r="D1512" s="183"/>
    </row>
    <row r="1513" spans="4:4" x14ac:dyDescent="0.25">
      <c r="D1513" s="183"/>
    </row>
    <row r="1514" spans="4:4" x14ac:dyDescent="0.25">
      <c r="D1514" s="183"/>
    </row>
    <row r="1515" spans="4:4" x14ac:dyDescent="0.25">
      <c r="D1515" s="183"/>
    </row>
    <row r="1516" spans="4:4" x14ac:dyDescent="0.25">
      <c r="D1516" s="183"/>
    </row>
    <row r="1517" spans="4:4" x14ac:dyDescent="0.25">
      <c r="D1517" s="183"/>
    </row>
    <row r="1518" spans="4:4" x14ac:dyDescent="0.25">
      <c r="D1518" s="183"/>
    </row>
    <row r="1519" spans="4:4" x14ac:dyDescent="0.25">
      <c r="D1519" s="183"/>
    </row>
    <row r="1520" spans="4:4" x14ac:dyDescent="0.25">
      <c r="D1520" s="183"/>
    </row>
    <row r="1521" spans="4:4" x14ac:dyDescent="0.25">
      <c r="D1521" s="183"/>
    </row>
    <row r="1522" spans="4:4" x14ac:dyDescent="0.25">
      <c r="D1522" s="183"/>
    </row>
    <row r="1523" spans="4:4" x14ac:dyDescent="0.25">
      <c r="D1523" s="183"/>
    </row>
    <row r="1524" spans="4:4" x14ac:dyDescent="0.25">
      <c r="D1524" s="183"/>
    </row>
    <row r="1525" spans="4:4" x14ac:dyDescent="0.25">
      <c r="D1525" s="183"/>
    </row>
    <row r="1526" spans="4:4" x14ac:dyDescent="0.25">
      <c r="D1526" s="183"/>
    </row>
    <row r="1527" spans="4:4" x14ac:dyDescent="0.25">
      <c r="D1527" s="183"/>
    </row>
    <row r="1528" spans="4:4" x14ac:dyDescent="0.25">
      <c r="D1528" s="183"/>
    </row>
    <row r="1529" spans="4:4" x14ac:dyDescent="0.25">
      <c r="D1529" s="183"/>
    </row>
    <row r="1530" spans="4:4" x14ac:dyDescent="0.25">
      <c r="D1530" s="183"/>
    </row>
    <row r="1531" spans="4:4" x14ac:dyDescent="0.25">
      <c r="D1531" s="183"/>
    </row>
    <row r="1532" spans="4:4" x14ac:dyDescent="0.25">
      <c r="D1532" s="183"/>
    </row>
    <row r="1533" spans="4:4" x14ac:dyDescent="0.25">
      <c r="D1533" s="183"/>
    </row>
    <row r="1534" spans="4:4" x14ac:dyDescent="0.25">
      <c r="D1534" s="183"/>
    </row>
    <row r="1535" spans="4:4" x14ac:dyDescent="0.25">
      <c r="D1535" s="183"/>
    </row>
    <row r="1536" spans="4:4" x14ac:dyDescent="0.25">
      <c r="D1536" s="183"/>
    </row>
    <row r="1537" spans="4:4" x14ac:dyDescent="0.25">
      <c r="D1537" s="183"/>
    </row>
    <row r="1538" spans="4:4" x14ac:dyDescent="0.25">
      <c r="D1538" s="183"/>
    </row>
    <row r="1539" spans="4:4" x14ac:dyDescent="0.25">
      <c r="D1539" s="183"/>
    </row>
    <row r="1540" spans="4:4" x14ac:dyDescent="0.25">
      <c r="D1540" s="183"/>
    </row>
    <row r="1541" spans="4:4" x14ac:dyDescent="0.25">
      <c r="D1541" s="183"/>
    </row>
    <row r="1542" spans="4:4" x14ac:dyDescent="0.25">
      <c r="D1542" s="183"/>
    </row>
    <row r="1543" spans="4:4" x14ac:dyDescent="0.25">
      <c r="D1543" s="183"/>
    </row>
    <row r="1544" spans="4:4" x14ac:dyDescent="0.25">
      <c r="D1544" s="183"/>
    </row>
    <row r="1545" spans="4:4" x14ac:dyDescent="0.25">
      <c r="D1545" s="183"/>
    </row>
    <row r="1546" spans="4:4" x14ac:dyDescent="0.25">
      <c r="D1546" s="183"/>
    </row>
    <row r="1547" spans="4:4" x14ac:dyDescent="0.25">
      <c r="D1547" s="183"/>
    </row>
    <row r="1548" spans="4:4" x14ac:dyDescent="0.25">
      <c r="D1548" s="183"/>
    </row>
    <row r="1549" spans="4:4" x14ac:dyDescent="0.25">
      <c r="D1549" s="183"/>
    </row>
    <row r="1550" spans="4:4" x14ac:dyDescent="0.25">
      <c r="D1550" s="183"/>
    </row>
    <row r="1551" spans="4:4" x14ac:dyDescent="0.25">
      <c r="D1551" s="183"/>
    </row>
    <row r="1552" spans="4:4" x14ac:dyDescent="0.25">
      <c r="D1552" s="183"/>
    </row>
    <row r="1553" spans="4:4" x14ac:dyDescent="0.25">
      <c r="D1553" s="183"/>
    </row>
    <row r="1554" spans="4:4" x14ac:dyDescent="0.25">
      <c r="D1554" s="183"/>
    </row>
    <row r="1555" spans="4:4" x14ac:dyDescent="0.25">
      <c r="D1555" s="183"/>
    </row>
    <row r="1556" spans="4:4" x14ac:dyDescent="0.25">
      <c r="D1556" s="183"/>
    </row>
    <row r="1557" spans="4:4" x14ac:dyDescent="0.25">
      <c r="D1557" s="183"/>
    </row>
    <row r="1558" spans="4:4" x14ac:dyDescent="0.25">
      <c r="D1558" s="183"/>
    </row>
    <row r="1559" spans="4:4" x14ac:dyDescent="0.25">
      <c r="D1559" s="183"/>
    </row>
    <row r="1560" spans="4:4" x14ac:dyDescent="0.25">
      <c r="D1560" s="183"/>
    </row>
    <row r="1561" spans="4:4" x14ac:dyDescent="0.25">
      <c r="D1561" s="183"/>
    </row>
    <row r="1562" spans="4:4" x14ac:dyDescent="0.25">
      <c r="D1562" s="183"/>
    </row>
    <row r="1563" spans="4:4" x14ac:dyDescent="0.25">
      <c r="D1563" s="183"/>
    </row>
    <row r="1564" spans="4:4" x14ac:dyDescent="0.25">
      <c r="D1564" s="183"/>
    </row>
    <row r="1565" spans="4:4" x14ac:dyDescent="0.25">
      <c r="D1565" s="183"/>
    </row>
    <row r="1566" spans="4:4" x14ac:dyDescent="0.25">
      <c r="D1566" s="183"/>
    </row>
    <row r="1567" spans="4:4" x14ac:dyDescent="0.25">
      <c r="D1567" s="183"/>
    </row>
    <row r="1568" spans="4:4" x14ac:dyDescent="0.25">
      <c r="D1568" s="183"/>
    </row>
    <row r="1569" spans="4:4" x14ac:dyDescent="0.25">
      <c r="D1569" s="183"/>
    </row>
    <row r="1570" spans="4:4" x14ac:dyDescent="0.25">
      <c r="D1570" s="183"/>
    </row>
    <row r="1571" spans="4:4" x14ac:dyDescent="0.25">
      <c r="D1571" s="183"/>
    </row>
    <row r="1572" spans="4:4" x14ac:dyDescent="0.25">
      <c r="D1572" s="183"/>
    </row>
    <row r="1573" spans="4:4" x14ac:dyDescent="0.25">
      <c r="D1573" s="183"/>
    </row>
    <row r="1574" spans="4:4" x14ac:dyDescent="0.25">
      <c r="D1574" s="183"/>
    </row>
    <row r="1575" spans="4:4" x14ac:dyDescent="0.25">
      <c r="D1575" s="183"/>
    </row>
    <row r="1576" spans="4:4" x14ac:dyDescent="0.25">
      <c r="D1576" s="183"/>
    </row>
    <row r="1577" spans="4:4" x14ac:dyDescent="0.25">
      <c r="D1577" s="183"/>
    </row>
    <row r="1578" spans="4:4" x14ac:dyDescent="0.25">
      <c r="D1578" s="183"/>
    </row>
    <row r="1579" spans="4:4" x14ac:dyDescent="0.25">
      <c r="D1579" s="183"/>
    </row>
    <row r="1580" spans="4:4" x14ac:dyDescent="0.25">
      <c r="D1580" s="183"/>
    </row>
    <row r="1581" spans="4:4" x14ac:dyDescent="0.25">
      <c r="D1581" s="183"/>
    </row>
    <row r="1582" spans="4:4" x14ac:dyDescent="0.25">
      <c r="D1582" s="183"/>
    </row>
    <row r="1583" spans="4:4" x14ac:dyDescent="0.25">
      <c r="D1583" s="183"/>
    </row>
    <row r="1584" spans="4:4" x14ac:dyDescent="0.25">
      <c r="D1584" s="183"/>
    </row>
    <row r="1585" spans="4:4" x14ac:dyDescent="0.25">
      <c r="D1585" s="183"/>
    </row>
    <row r="1586" spans="4:4" x14ac:dyDescent="0.25">
      <c r="D1586" s="183"/>
    </row>
    <row r="1587" spans="4:4" x14ac:dyDescent="0.25">
      <c r="D1587" s="183"/>
    </row>
    <row r="1588" spans="4:4" x14ac:dyDescent="0.25">
      <c r="D1588" s="183"/>
    </row>
    <row r="1589" spans="4:4" x14ac:dyDescent="0.25">
      <c r="D1589" s="183"/>
    </row>
    <row r="1590" spans="4:4" x14ac:dyDescent="0.25">
      <c r="D1590" s="183"/>
    </row>
    <row r="1591" spans="4:4" x14ac:dyDescent="0.25">
      <c r="D1591" s="183"/>
    </row>
    <row r="1592" spans="4:4" x14ac:dyDescent="0.25">
      <c r="D1592" s="183"/>
    </row>
    <row r="1593" spans="4:4" x14ac:dyDescent="0.25">
      <c r="D1593" s="183"/>
    </row>
    <row r="1594" spans="4:4" x14ac:dyDescent="0.25">
      <c r="D1594" s="183"/>
    </row>
    <row r="1595" spans="4:4" x14ac:dyDescent="0.25">
      <c r="D1595" s="183"/>
    </row>
    <row r="1596" spans="4:4" x14ac:dyDescent="0.25">
      <c r="D1596" s="183"/>
    </row>
    <row r="1597" spans="4:4" x14ac:dyDescent="0.25">
      <c r="D1597" s="183"/>
    </row>
    <row r="1598" spans="4:4" x14ac:dyDescent="0.25">
      <c r="D1598" s="183"/>
    </row>
    <row r="1599" spans="4:4" x14ac:dyDescent="0.25">
      <c r="D1599" s="183"/>
    </row>
    <row r="1600" spans="4:4" x14ac:dyDescent="0.25">
      <c r="D1600" s="183"/>
    </row>
    <row r="1601" spans="4:4" x14ac:dyDescent="0.25">
      <c r="D1601" s="183"/>
    </row>
    <row r="1602" spans="4:4" x14ac:dyDescent="0.25">
      <c r="D1602" s="183"/>
    </row>
    <row r="1603" spans="4:4" x14ac:dyDescent="0.25">
      <c r="D1603" s="183"/>
    </row>
    <row r="1604" spans="4:4" x14ac:dyDescent="0.25">
      <c r="D1604" s="183"/>
    </row>
    <row r="1605" spans="4:4" x14ac:dyDescent="0.25">
      <c r="D1605" s="183"/>
    </row>
    <row r="1606" spans="4:4" x14ac:dyDescent="0.25">
      <c r="D1606" s="183"/>
    </row>
    <row r="1607" spans="4:4" x14ac:dyDescent="0.25">
      <c r="D1607" s="183"/>
    </row>
    <row r="1608" spans="4:4" x14ac:dyDescent="0.25">
      <c r="D1608" s="183"/>
    </row>
    <row r="1609" spans="4:4" x14ac:dyDescent="0.25">
      <c r="D1609" s="183"/>
    </row>
    <row r="1610" spans="4:4" x14ac:dyDescent="0.25">
      <c r="D1610" s="183"/>
    </row>
    <row r="1611" spans="4:4" x14ac:dyDescent="0.25">
      <c r="D1611" s="183"/>
    </row>
    <row r="1612" spans="4:4" x14ac:dyDescent="0.25">
      <c r="D1612" s="183"/>
    </row>
    <row r="1613" spans="4:4" x14ac:dyDescent="0.25">
      <c r="D1613" s="183"/>
    </row>
    <row r="1614" spans="4:4" x14ac:dyDescent="0.25">
      <c r="D1614" s="183"/>
    </row>
    <row r="1615" spans="4:4" x14ac:dyDescent="0.25">
      <c r="D1615" s="183"/>
    </row>
    <row r="1616" spans="4:4" x14ac:dyDescent="0.25">
      <c r="D1616" s="183"/>
    </row>
    <row r="1617" spans="4:4" x14ac:dyDescent="0.25">
      <c r="D1617" s="183"/>
    </row>
    <row r="1618" spans="4:4" x14ac:dyDescent="0.25">
      <c r="D1618" s="183"/>
    </row>
    <row r="1619" spans="4:4" x14ac:dyDescent="0.25">
      <c r="D1619" s="183"/>
    </row>
    <row r="1620" spans="4:4" x14ac:dyDescent="0.25">
      <c r="D1620" s="183"/>
    </row>
    <row r="1621" spans="4:4" x14ac:dyDescent="0.25">
      <c r="D1621" s="183"/>
    </row>
    <row r="1622" spans="4:4" x14ac:dyDescent="0.25">
      <c r="D1622" s="183"/>
    </row>
    <row r="1623" spans="4:4" x14ac:dyDescent="0.25">
      <c r="D1623" s="183"/>
    </row>
    <row r="1624" spans="4:4" x14ac:dyDescent="0.25">
      <c r="D1624" s="183"/>
    </row>
    <row r="1625" spans="4:4" x14ac:dyDescent="0.25">
      <c r="D1625" s="183"/>
    </row>
    <row r="1626" spans="4:4" x14ac:dyDescent="0.25">
      <c r="D1626" s="183"/>
    </row>
    <row r="1627" spans="4:4" x14ac:dyDescent="0.25">
      <c r="D1627" s="183"/>
    </row>
    <row r="1628" spans="4:4" x14ac:dyDescent="0.25">
      <c r="D1628" s="183"/>
    </row>
    <row r="1629" spans="4:4" x14ac:dyDescent="0.25">
      <c r="D1629" s="183"/>
    </row>
    <row r="1630" spans="4:4" x14ac:dyDescent="0.25">
      <c r="D1630" s="183"/>
    </row>
    <row r="1631" spans="4:4" x14ac:dyDescent="0.25">
      <c r="D1631" s="183"/>
    </row>
    <row r="1632" spans="4:4" x14ac:dyDescent="0.25">
      <c r="D1632" s="183"/>
    </row>
    <row r="1633" spans="4:4" x14ac:dyDescent="0.25">
      <c r="D1633" s="183"/>
    </row>
    <row r="1634" spans="4:4" x14ac:dyDescent="0.25">
      <c r="D1634" s="183"/>
    </row>
    <row r="1635" spans="4:4" x14ac:dyDescent="0.25">
      <c r="D1635" s="183"/>
    </row>
    <row r="1636" spans="4:4" x14ac:dyDescent="0.25">
      <c r="D1636" s="183"/>
    </row>
    <row r="1637" spans="4:4" x14ac:dyDescent="0.25">
      <c r="D1637" s="183"/>
    </row>
    <row r="1638" spans="4:4" x14ac:dyDescent="0.25">
      <c r="D1638" s="183"/>
    </row>
    <row r="1639" spans="4:4" x14ac:dyDescent="0.25">
      <c r="D1639" s="183"/>
    </row>
    <row r="1640" spans="4:4" x14ac:dyDescent="0.25">
      <c r="D1640" s="183"/>
    </row>
    <row r="1641" spans="4:4" x14ac:dyDescent="0.25">
      <c r="D1641" s="183"/>
    </row>
    <row r="1642" spans="4:4" x14ac:dyDescent="0.25">
      <c r="D1642" s="183"/>
    </row>
    <row r="1643" spans="4:4" x14ac:dyDescent="0.25">
      <c r="D1643" s="183"/>
    </row>
    <row r="1644" spans="4:4" x14ac:dyDescent="0.25">
      <c r="D1644" s="183"/>
    </row>
    <row r="1645" spans="4:4" x14ac:dyDescent="0.25">
      <c r="D1645" s="183"/>
    </row>
    <row r="1646" spans="4:4" x14ac:dyDescent="0.25">
      <c r="D1646" s="183"/>
    </row>
    <row r="1647" spans="4:4" x14ac:dyDescent="0.25">
      <c r="D1647" s="183"/>
    </row>
    <row r="1648" spans="4:4" x14ac:dyDescent="0.25">
      <c r="D1648" s="183"/>
    </row>
    <row r="1649" spans="4:4" x14ac:dyDescent="0.25">
      <c r="D1649" s="183"/>
    </row>
    <row r="1650" spans="4:4" x14ac:dyDescent="0.25">
      <c r="D1650" s="183"/>
    </row>
    <row r="1651" spans="4:4" x14ac:dyDescent="0.25">
      <c r="D1651" s="183"/>
    </row>
    <row r="1652" spans="4:4" x14ac:dyDescent="0.25">
      <c r="D1652" s="183"/>
    </row>
    <row r="1653" spans="4:4" x14ac:dyDescent="0.25">
      <c r="D1653" s="183"/>
    </row>
    <row r="1654" spans="4:4" x14ac:dyDescent="0.25">
      <c r="D1654" s="183"/>
    </row>
    <row r="1655" spans="4:4" x14ac:dyDescent="0.25">
      <c r="D1655" s="183"/>
    </row>
    <row r="1656" spans="4:4" x14ac:dyDescent="0.25">
      <c r="D1656" s="183"/>
    </row>
    <row r="1657" spans="4:4" x14ac:dyDescent="0.25">
      <c r="D1657" s="183"/>
    </row>
    <row r="1658" spans="4:4" x14ac:dyDescent="0.25">
      <c r="D1658" s="183"/>
    </row>
    <row r="1659" spans="4:4" x14ac:dyDescent="0.25">
      <c r="D1659" s="183"/>
    </row>
    <row r="1660" spans="4:4" x14ac:dyDescent="0.25">
      <c r="D1660" s="183"/>
    </row>
    <row r="1661" spans="4:4" x14ac:dyDescent="0.25">
      <c r="D1661" s="183"/>
    </row>
    <row r="1662" spans="4:4" x14ac:dyDescent="0.25">
      <c r="D1662" s="183"/>
    </row>
    <row r="1663" spans="4:4" x14ac:dyDescent="0.25">
      <c r="D1663" s="183"/>
    </row>
    <row r="1664" spans="4:4" x14ac:dyDescent="0.25">
      <c r="D1664" s="183"/>
    </row>
    <row r="1665" spans="4:4" x14ac:dyDescent="0.25">
      <c r="D1665" s="183"/>
    </row>
    <row r="1666" spans="4:4" x14ac:dyDescent="0.25">
      <c r="D1666" s="183"/>
    </row>
    <row r="1667" spans="4:4" x14ac:dyDescent="0.25">
      <c r="D1667" s="183"/>
    </row>
    <row r="1668" spans="4:4" x14ac:dyDescent="0.25">
      <c r="D1668" s="183"/>
    </row>
    <row r="1669" spans="4:4" x14ac:dyDescent="0.25">
      <c r="D1669" s="183"/>
    </row>
    <row r="1670" spans="4:4" x14ac:dyDescent="0.25">
      <c r="D1670" s="183"/>
    </row>
    <row r="1671" spans="4:4" x14ac:dyDescent="0.25">
      <c r="D1671" s="183"/>
    </row>
    <row r="1672" spans="4:4" x14ac:dyDescent="0.25">
      <c r="D1672" s="183"/>
    </row>
    <row r="1673" spans="4:4" x14ac:dyDescent="0.25">
      <c r="D1673" s="183"/>
    </row>
    <row r="1674" spans="4:4" x14ac:dyDescent="0.25">
      <c r="D1674" s="183"/>
    </row>
    <row r="1675" spans="4:4" x14ac:dyDescent="0.25">
      <c r="D1675" s="183"/>
    </row>
    <row r="1676" spans="4:4" x14ac:dyDescent="0.25">
      <c r="D1676" s="183"/>
    </row>
    <row r="1677" spans="4:4" x14ac:dyDescent="0.25">
      <c r="D1677" s="183"/>
    </row>
    <row r="1678" spans="4:4" x14ac:dyDescent="0.25">
      <c r="D1678" s="183"/>
    </row>
    <row r="1679" spans="4:4" x14ac:dyDescent="0.25">
      <c r="D1679" s="183"/>
    </row>
    <row r="1680" spans="4:4" x14ac:dyDescent="0.25">
      <c r="D1680" s="183"/>
    </row>
    <row r="1681" spans="4:4" x14ac:dyDescent="0.25">
      <c r="D1681" s="183"/>
    </row>
    <row r="1682" spans="4:4" x14ac:dyDescent="0.25">
      <c r="D1682" s="183"/>
    </row>
    <row r="1683" spans="4:4" x14ac:dyDescent="0.25">
      <c r="D1683" s="183"/>
    </row>
    <row r="1684" spans="4:4" x14ac:dyDescent="0.25">
      <c r="D1684" s="183"/>
    </row>
    <row r="1685" spans="4:4" x14ac:dyDescent="0.25">
      <c r="D1685" s="183"/>
    </row>
    <row r="1686" spans="4:4" x14ac:dyDescent="0.25">
      <c r="D1686" s="183"/>
    </row>
    <row r="1687" spans="4:4" x14ac:dyDescent="0.25">
      <c r="D1687" s="183"/>
    </row>
    <row r="1688" spans="4:4" x14ac:dyDescent="0.25">
      <c r="D1688" s="183"/>
    </row>
    <row r="1689" spans="4:4" x14ac:dyDescent="0.25">
      <c r="D1689" s="183"/>
    </row>
    <row r="1690" spans="4:4" x14ac:dyDescent="0.25">
      <c r="D1690" s="183"/>
    </row>
    <row r="1691" spans="4:4" x14ac:dyDescent="0.25">
      <c r="D1691" s="183"/>
    </row>
    <row r="1692" spans="4:4" x14ac:dyDescent="0.25">
      <c r="D1692" s="183"/>
    </row>
    <row r="1693" spans="4:4" x14ac:dyDescent="0.25">
      <c r="D1693" s="183"/>
    </row>
    <row r="1694" spans="4:4" x14ac:dyDescent="0.25">
      <c r="D1694" s="183"/>
    </row>
    <row r="1695" spans="4:4" x14ac:dyDescent="0.25">
      <c r="D1695" s="183"/>
    </row>
    <row r="1696" spans="4:4" x14ac:dyDescent="0.25">
      <c r="D1696" s="183"/>
    </row>
    <row r="1697" spans="4:4" x14ac:dyDescent="0.25">
      <c r="D1697" s="183"/>
    </row>
    <row r="1698" spans="4:4" x14ac:dyDescent="0.25">
      <c r="D1698" s="183"/>
    </row>
    <row r="1699" spans="4:4" x14ac:dyDescent="0.25">
      <c r="D1699" s="183"/>
    </row>
    <row r="1700" spans="4:4" x14ac:dyDescent="0.25">
      <c r="D1700" s="183"/>
    </row>
    <row r="1701" spans="4:4" x14ac:dyDescent="0.25">
      <c r="D1701" s="183"/>
    </row>
    <row r="1702" spans="4:4" x14ac:dyDescent="0.25">
      <c r="D1702" s="183"/>
    </row>
    <row r="1703" spans="4:4" x14ac:dyDescent="0.25">
      <c r="D1703" s="183"/>
    </row>
    <row r="1704" spans="4:4" x14ac:dyDescent="0.25">
      <c r="D1704" s="183"/>
    </row>
    <row r="1705" spans="4:4" x14ac:dyDescent="0.25">
      <c r="D1705" s="183"/>
    </row>
    <row r="1706" spans="4:4" x14ac:dyDescent="0.25">
      <c r="D1706" s="183"/>
    </row>
    <row r="1707" spans="4:4" x14ac:dyDescent="0.25">
      <c r="D1707" s="183"/>
    </row>
    <row r="1708" spans="4:4" x14ac:dyDescent="0.25">
      <c r="D1708" s="183"/>
    </row>
    <row r="1709" spans="4:4" x14ac:dyDescent="0.25">
      <c r="D1709" s="183"/>
    </row>
    <row r="1710" spans="4:4" x14ac:dyDescent="0.25">
      <c r="D1710" s="183"/>
    </row>
    <row r="1711" spans="4:4" x14ac:dyDescent="0.25">
      <c r="D1711" s="183"/>
    </row>
    <row r="1712" spans="4:4" x14ac:dyDescent="0.25">
      <c r="D1712" s="183"/>
    </row>
    <row r="1713" spans="4:4" x14ac:dyDescent="0.25">
      <c r="D1713" s="183"/>
    </row>
    <row r="1714" spans="4:4" x14ac:dyDescent="0.25">
      <c r="D1714" s="183"/>
    </row>
    <row r="1715" spans="4:4" x14ac:dyDescent="0.25">
      <c r="D1715" s="183"/>
    </row>
    <row r="1716" spans="4:4" x14ac:dyDescent="0.25">
      <c r="D1716" s="183"/>
    </row>
    <row r="1717" spans="4:4" x14ac:dyDescent="0.25">
      <c r="D1717" s="183"/>
    </row>
    <row r="1718" spans="4:4" x14ac:dyDescent="0.25">
      <c r="D1718" s="183"/>
    </row>
    <row r="1719" spans="4:4" x14ac:dyDescent="0.25">
      <c r="D1719" s="183"/>
    </row>
    <row r="1720" spans="4:4" x14ac:dyDescent="0.25">
      <c r="D1720" s="183"/>
    </row>
    <row r="1721" spans="4:4" x14ac:dyDescent="0.25">
      <c r="D1721" s="183"/>
    </row>
    <row r="1722" spans="4:4" x14ac:dyDescent="0.25">
      <c r="D1722" s="183"/>
    </row>
    <row r="1723" spans="4:4" x14ac:dyDescent="0.25">
      <c r="D1723" s="183"/>
    </row>
    <row r="1724" spans="4:4" x14ac:dyDescent="0.25">
      <c r="D1724" s="183"/>
    </row>
    <row r="1725" spans="4:4" x14ac:dyDescent="0.25">
      <c r="D1725" s="183"/>
    </row>
    <row r="1726" spans="4:4" x14ac:dyDescent="0.25">
      <c r="D1726" s="183"/>
    </row>
    <row r="1727" spans="4:4" x14ac:dyDescent="0.25">
      <c r="D1727" s="183"/>
    </row>
    <row r="1728" spans="4:4" x14ac:dyDescent="0.25">
      <c r="D1728" s="183"/>
    </row>
    <row r="1729" spans="4:4" x14ac:dyDescent="0.25">
      <c r="D1729" s="183"/>
    </row>
    <row r="1730" spans="4:4" x14ac:dyDescent="0.25">
      <c r="D1730" s="183"/>
    </row>
    <row r="1731" spans="4:4" x14ac:dyDescent="0.25">
      <c r="D1731" s="183"/>
    </row>
    <row r="1732" spans="4:4" x14ac:dyDescent="0.25">
      <c r="D1732" s="183"/>
    </row>
    <row r="1733" spans="4:4" x14ac:dyDescent="0.25">
      <c r="D1733" s="183"/>
    </row>
    <row r="1734" spans="4:4" x14ac:dyDescent="0.25">
      <c r="D1734" s="183"/>
    </row>
    <row r="1735" spans="4:4" x14ac:dyDescent="0.25">
      <c r="D1735" s="183"/>
    </row>
    <row r="1736" spans="4:4" x14ac:dyDescent="0.25">
      <c r="D1736" s="183"/>
    </row>
    <row r="1737" spans="4:4" x14ac:dyDescent="0.25">
      <c r="D1737" s="183"/>
    </row>
    <row r="1738" spans="4:4" x14ac:dyDescent="0.25">
      <c r="D1738" s="183"/>
    </row>
    <row r="1739" spans="4:4" x14ac:dyDescent="0.25">
      <c r="D1739" s="183"/>
    </row>
    <row r="1740" spans="4:4" x14ac:dyDescent="0.25">
      <c r="D1740" s="183"/>
    </row>
    <row r="1741" spans="4:4" x14ac:dyDescent="0.25">
      <c r="D1741" s="183"/>
    </row>
    <row r="1742" spans="4:4" x14ac:dyDescent="0.25">
      <c r="D1742" s="183"/>
    </row>
    <row r="1743" spans="4:4" x14ac:dyDescent="0.25">
      <c r="D1743" s="183"/>
    </row>
    <row r="1744" spans="4:4" x14ac:dyDescent="0.25">
      <c r="D1744" s="183"/>
    </row>
    <row r="1745" spans="4:4" x14ac:dyDescent="0.25">
      <c r="D1745" s="183"/>
    </row>
    <row r="1746" spans="4:4" x14ac:dyDescent="0.25">
      <c r="D1746" s="183"/>
    </row>
    <row r="1747" spans="4:4" x14ac:dyDescent="0.25">
      <c r="D1747" s="183"/>
    </row>
    <row r="1748" spans="4:4" x14ac:dyDescent="0.25">
      <c r="D1748" s="183"/>
    </row>
    <row r="1749" spans="4:4" x14ac:dyDescent="0.25">
      <c r="D1749" s="183"/>
    </row>
    <row r="1750" spans="4:4" x14ac:dyDescent="0.25">
      <c r="D1750" s="183"/>
    </row>
    <row r="1751" spans="4:4" x14ac:dyDescent="0.25">
      <c r="D1751" s="183"/>
    </row>
    <row r="1752" spans="4:4" x14ac:dyDescent="0.25">
      <c r="D1752" s="183"/>
    </row>
    <row r="1753" spans="4:4" x14ac:dyDescent="0.25">
      <c r="D1753" s="183"/>
    </row>
    <row r="1754" spans="4:4" x14ac:dyDescent="0.25">
      <c r="D1754" s="183"/>
    </row>
    <row r="1755" spans="4:4" x14ac:dyDescent="0.25">
      <c r="D1755" s="183"/>
    </row>
    <row r="1756" spans="4:4" x14ac:dyDescent="0.25">
      <c r="D1756" s="183"/>
    </row>
    <row r="1757" spans="4:4" x14ac:dyDescent="0.25">
      <c r="D1757" s="183"/>
    </row>
    <row r="1758" spans="4:4" x14ac:dyDescent="0.25">
      <c r="D1758" s="183"/>
    </row>
    <row r="1759" spans="4:4" x14ac:dyDescent="0.25">
      <c r="D1759" s="183"/>
    </row>
    <row r="1760" spans="4:4" x14ac:dyDescent="0.25">
      <c r="D1760" s="183"/>
    </row>
    <row r="1761" spans="4:4" x14ac:dyDescent="0.25">
      <c r="D1761" s="183"/>
    </row>
    <row r="1762" spans="4:4" x14ac:dyDescent="0.25">
      <c r="D1762" s="183"/>
    </row>
    <row r="1763" spans="4:4" x14ac:dyDescent="0.25">
      <c r="D1763" s="183"/>
    </row>
    <row r="1764" spans="4:4" x14ac:dyDescent="0.25">
      <c r="D1764" s="183"/>
    </row>
    <row r="1765" spans="4:4" x14ac:dyDescent="0.25">
      <c r="D1765" s="183"/>
    </row>
    <row r="1766" spans="4:4" x14ac:dyDescent="0.25">
      <c r="D1766" s="183"/>
    </row>
    <row r="1767" spans="4:4" x14ac:dyDescent="0.25">
      <c r="D1767" s="183"/>
    </row>
    <row r="1768" spans="4:4" x14ac:dyDescent="0.25">
      <c r="D1768" s="183"/>
    </row>
    <row r="1769" spans="4:4" x14ac:dyDescent="0.25">
      <c r="D1769" s="183"/>
    </row>
    <row r="1770" spans="4:4" x14ac:dyDescent="0.25">
      <c r="D1770" s="183"/>
    </row>
    <row r="1771" spans="4:4" x14ac:dyDescent="0.25">
      <c r="D1771" s="183"/>
    </row>
    <row r="1772" spans="4:4" x14ac:dyDescent="0.25">
      <c r="D1772" s="183"/>
    </row>
    <row r="1773" spans="4:4" x14ac:dyDescent="0.25">
      <c r="D1773" s="183"/>
    </row>
    <row r="1774" spans="4:4" x14ac:dyDescent="0.25">
      <c r="D1774" s="183"/>
    </row>
    <row r="1775" spans="4:4" x14ac:dyDescent="0.25">
      <c r="D1775" s="183"/>
    </row>
    <row r="1776" spans="4:4" x14ac:dyDescent="0.25">
      <c r="D1776" s="183"/>
    </row>
    <row r="1777" spans="4:4" x14ac:dyDescent="0.25">
      <c r="D1777" s="183"/>
    </row>
    <row r="1778" spans="4:4" x14ac:dyDescent="0.25">
      <c r="D1778" s="183"/>
    </row>
    <row r="1779" spans="4:4" x14ac:dyDescent="0.25">
      <c r="D1779" s="183"/>
    </row>
    <row r="1780" spans="4:4" x14ac:dyDescent="0.25">
      <c r="D1780" s="183"/>
    </row>
    <row r="1781" spans="4:4" x14ac:dyDescent="0.25">
      <c r="D1781" s="183"/>
    </row>
    <row r="1782" spans="4:4" x14ac:dyDescent="0.25">
      <c r="D1782" s="183"/>
    </row>
    <row r="1783" spans="4:4" x14ac:dyDescent="0.25">
      <c r="D1783" s="183"/>
    </row>
    <row r="1784" spans="4:4" x14ac:dyDescent="0.25">
      <c r="D1784" s="183"/>
    </row>
    <row r="1785" spans="4:4" x14ac:dyDescent="0.25">
      <c r="D1785" s="183"/>
    </row>
    <row r="1786" spans="4:4" x14ac:dyDescent="0.25">
      <c r="D1786" s="183"/>
    </row>
    <row r="1787" spans="4:4" x14ac:dyDescent="0.25">
      <c r="D1787" s="183"/>
    </row>
    <row r="1788" spans="4:4" x14ac:dyDescent="0.25">
      <c r="D1788" s="183"/>
    </row>
    <row r="1789" spans="4:4" x14ac:dyDescent="0.25">
      <c r="D1789" s="183"/>
    </row>
    <row r="1790" spans="4:4" x14ac:dyDescent="0.25">
      <c r="D1790" s="183"/>
    </row>
    <row r="1791" spans="4:4" x14ac:dyDescent="0.25">
      <c r="D1791" s="183"/>
    </row>
    <row r="1792" spans="4:4" x14ac:dyDescent="0.25">
      <c r="D1792" s="183"/>
    </row>
    <row r="1793" spans="4:4" x14ac:dyDescent="0.25">
      <c r="D1793" s="183"/>
    </row>
    <row r="1794" spans="4:4" x14ac:dyDescent="0.25">
      <c r="D1794" s="183"/>
    </row>
    <row r="1795" spans="4:4" x14ac:dyDescent="0.25">
      <c r="D1795" s="183"/>
    </row>
    <row r="1796" spans="4:4" x14ac:dyDescent="0.25">
      <c r="D1796" s="183"/>
    </row>
    <row r="1797" spans="4:4" x14ac:dyDescent="0.25">
      <c r="D1797" s="183"/>
    </row>
    <row r="1798" spans="4:4" x14ac:dyDescent="0.25">
      <c r="D1798" s="183"/>
    </row>
    <row r="1799" spans="4:4" x14ac:dyDescent="0.25">
      <c r="D1799" s="183"/>
    </row>
    <row r="1800" spans="4:4" x14ac:dyDescent="0.25">
      <c r="D1800" s="183"/>
    </row>
    <row r="1801" spans="4:4" x14ac:dyDescent="0.25">
      <c r="D1801" s="183"/>
    </row>
    <row r="1802" spans="4:4" x14ac:dyDescent="0.25">
      <c r="D1802" s="183"/>
    </row>
    <row r="1803" spans="4:4" x14ac:dyDescent="0.25">
      <c r="D1803" s="183"/>
    </row>
    <row r="1804" spans="4:4" x14ac:dyDescent="0.25">
      <c r="D1804" s="183"/>
    </row>
    <row r="1805" spans="4:4" x14ac:dyDescent="0.25">
      <c r="D1805" s="183"/>
    </row>
    <row r="1806" spans="4:4" x14ac:dyDescent="0.25">
      <c r="D1806" s="183"/>
    </row>
    <row r="1807" spans="4:4" x14ac:dyDescent="0.25">
      <c r="D1807" s="183"/>
    </row>
    <row r="1808" spans="4:4" x14ac:dyDescent="0.25">
      <c r="D1808" s="183"/>
    </row>
    <row r="1809" spans="4:4" x14ac:dyDescent="0.25">
      <c r="D1809" s="183"/>
    </row>
    <row r="1810" spans="4:4" x14ac:dyDescent="0.25">
      <c r="D1810" s="183"/>
    </row>
    <row r="1811" spans="4:4" x14ac:dyDescent="0.25">
      <c r="D1811" s="183"/>
    </row>
    <row r="1812" spans="4:4" x14ac:dyDescent="0.25">
      <c r="D1812" s="183"/>
    </row>
    <row r="1813" spans="4:4" x14ac:dyDescent="0.25">
      <c r="D1813" s="183"/>
    </row>
    <row r="1814" spans="4:4" x14ac:dyDescent="0.25">
      <c r="D1814" s="183"/>
    </row>
    <row r="1815" spans="4:4" x14ac:dyDescent="0.25">
      <c r="D1815" s="183"/>
    </row>
    <row r="1816" spans="4:4" x14ac:dyDescent="0.25">
      <c r="D1816" s="183"/>
    </row>
    <row r="1817" spans="4:4" x14ac:dyDescent="0.25">
      <c r="D1817" s="183"/>
    </row>
    <row r="1818" spans="4:4" x14ac:dyDescent="0.25">
      <c r="D1818" s="183"/>
    </row>
    <row r="1819" spans="4:4" x14ac:dyDescent="0.25">
      <c r="D1819" s="183"/>
    </row>
    <row r="1820" spans="4:4" x14ac:dyDescent="0.25">
      <c r="D1820" s="183"/>
    </row>
    <row r="1821" spans="4:4" x14ac:dyDescent="0.25">
      <c r="D1821" s="183"/>
    </row>
    <row r="1822" spans="4:4" x14ac:dyDescent="0.25">
      <c r="D1822" s="183"/>
    </row>
    <row r="1823" spans="4:4" x14ac:dyDescent="0.25">
      <c r="D1823" s="183"/>
    </row>
    <row r="1824" spans="4:4" x14ac:dyDescent="0.25">
      <c r="D1824" s="183"/>
    </row>
    <row r="1825" spans="4:4" x14ac:dyDescent="0.25">
      <c r="D1825" s="183"/>
    </row>
    <row r="1826" spans="4:4" x14ac:dyDescent="0.25">
      <c r="D1826" s="183"/>
    </row>
    <row r="1827" spans="4:4" x14ac:dyDescent="0.25">
      <c r="D1827" s="183"/>
    </row>
    <row r="1828" spans="4:4" x14ac:dyDescent="0.25">
      <c r="D1828" s="183"/>
    </row>
    <row r="1829" spans="4:4" x14ac:dyDescent="0.25">
      <c r="D1829" s="183"/>
    </row>
    <row r="1830" spans="4:4" x14ac:dyDescent="0.25">
      <c r="D1830" s="183"/>
    </row>
    <row r="1831" spans="4:4" x14ac:dyDescent="0.25">
      <c r="D1831" s="183"/>
    </row>
    <row r="1832" spans="4:4" x14ac:dyDescent="0.25">
      <c r="D1832" s="183"/>
    </row>
    <row r="1833" spans="4:4" x14ac:dyDescent="0.25">
      <c r="D1833" s="183"/>
    </row>
    <row r="1834" spans="4:4" x14ac:dyDescent="0.25">
      <c r="D1834" s="183"/>
    </row>
    <row r="1835" spans="4:4" x14ac:dyDescent="0.25">
      <c r="D1835" s="183"/>
    </row>
    <row r="1836" spans="4:4" x14ac:dyDescent="0.25">
      <c r="D1836" s="183"/>
    </row>
    <row r="1837" spans="4:4" x14ac:dyDescent="0.25">
      <c r="D1837" s="183"/>
    </row>
    <row r="1838" spans="4:4" x14ac:dyDescent="0.25">
      <c r="D1838" s="183"/>
    </row>
    <row r="1839" spans="4:4" x14ac:dyDescent="0.25">
      <c r="D1839" s="183"/>
    </row>
    <row r="1840" spans="4:4" x14ac:dyDescent="0.25">
      <c r="D1840" s="183"/>
    </row>
    <row r="1841" spans="4:4" x14ac:dyDescent="0.25">
      <c r="D1841" s="183"/>
    </row>
    <row r="1842" spans="4:4" x14ac:dyDescent="0.25">
      <c r="D1842" s="183"/>
    </row>
    <row r="1843" spans="4:4" x14ac:dyDescent="0.25">
      <c r="D1843" s="183"/>
    </row>
    <row r="1844" spans="4:4" x14ac:dyDescent="0.25">
      <c r="D1844" s="183"/>
    </row>
    <row r="1845" spans="4:4" x14ac:dyDescent="0.25">
      <c r="D1845" s="183"/>
    </row>
    <row r="1846" spans="4:4" x14ac:dyDescent="0.25">
      <c r="D1846" s="183"/>
    </row>
    <row r="1847" spans="4:4" x14ac:dyDescent="0.25">
      <c r="D1847" s="183"/>
    </row>
    <row r="1848" spans="4:4" x14ac:dyDescent="0.25">
      <c r="D1848" s="183"/>
    </row>
    <row r="1849" spans="4:4" x14ac:dyDescent="0.25">
      <c r="D1849" s="183"/>
    </row>
    <row r="1850" spans="4:4" x14ac:dyDescent="0.25">
      <c r="D1850" s="183"/>
    </row>
    <row r="1851" spans="4:4" x14ac:dyDescent="0.25">
      <c r="D1851" s="183"/>
    </row>
    <row r="1852" spans="4:4" x14ac:dyDescent="0.25">
      <c r="D1852" s="183"/>
    </row>
    <row r="1853" spans="4:4" x14ac:dyDescent="0.25">
      <c r="D1853" s="183"/>
    </row>
    <row r="1854" spans="4:4" x14ac:dyDescent="0.25">
      <c r="D1854" s="183"/>
    </row>
    <row r="1855" spans="4:4" x14ac:dyDescent="0.25">
      <c r="D1855" s="183"/>
    </row>
    <row r="1856" spans="4:4" x14ac:dyDescent="0.25">
      <c r="D1856" s="183"/>
    </row>
    <row r="1857" spans="4:4" x14ac:dyDescent="0.25">
      <c r="D1857" s="183"/>
    </row>
    <row r="1858" spans="4:4" x14ac:dyDescent="0.25">
      <c r="D1858" s="183"/>
    </row>
    <row r="1859" spans="4:4" x14ac:dyDescent="0.25">
      <c r="D1859" s="183"/>
    </row>
    <row r="1860" spans="4:4" x14ac:dyDescent="0.25">
      <c r="D1860" s="183"/>
    </row>
    <row r="1861" spans="4:4" x14ac:dyDescent="0.25">
      <c r="D1861" s="183"/>
    </row>
    <row r="1862" spans="4:4" x14ac:dyDescent="0.25">
      <c r="D1862" s="183"/>
    </row>
    <row r="1863" spans="4:4" x14ac:dyDescent="0.25">
      <c r="D1863" s="183"/>
    </row>
    <row r="1864" spans="4:4" x14ac:dyDescent="0.25">
      <c r="D1864" s="183"/>
    </row>
    <row r="1865" spans="4:4" x14ac:dyDescent="0.25">
      <c r="D1865" s="183"/>
    </row>
    <row r="1866" spans="4:4" x14ac:dyDescent="0.25">
      <c r="D1866" s="183"/>
    </row>
    <row r="1867" spans="4:4" x14ac:dyDescent="0.25">
      <c r="D1867" s="183"/>
    </row>
    <row r="1868" spans="4:4" x14ac:dyDescent="0.25">
      <c r="D1868" s="183"/>
    </row>
    <row r="1869" spans="4:4" x14ac:dyDescent="0.25">
      <c r="D1869" s="183"/>
    </row>
    <row r="1870" spans="4:4" x14ac:dyDescent="0.25">
      <c r="D1870" s="183"/>
    </row>
    <row r="1871" spans="4:4" x14ac:dyDescent="0.25">
      <c r="D1871" s="183"/>
    </row>
    <row r="1872" spans="4:4" x14ac:dyDescent="0.25">
      <c r="D1872" s="183"/>
    </row>
    <row r="1873" spans="4:4" x14ac:dyDescent="0.25">
      <c r="D1873" s="183"/>
    </row>
    <row r="1874" spans="4:4" x14ac:dyDescent="0.25">
      <c r="D1874" s="183"/>
    </row>
    <row r="1875" spans="4:4" x14ac:dyDescent="0.25">
      <c r="D1875" s="183"/>
    </row>
    <row r="1876" spans="4:4" x14ac:dyDescent="0.25">
      <c r="D1876" s="183"/>
    </row>
    <row r="1877" spans="4:4" x14ac:dyDescent="0.25">
      <c r="D1877" s="183"/>
    </row>
    <row r="1878" spans="4:4" x14ac:dyDescent="0.25">
      <c r="D1878" s="183"/>
    </row>
    <row r="1879" spans="4:4" x14ac:dyDescent="0.25">
      <c r="D1879" s="183"/>
    </row>
    <row r="1880" spans="4:4" x14ac:dyDescent="0.25">
      <c r="D1880" s="183"/>
    </row>
    <row r="1881" spans="4:4" x14ac:dyDescent="0.25">
      <c r="D1881" s="183"/>
    </row>
    <row r="1882" spans="4:4" x14ac:dyDescent="0.25">
      <c r="D1882" s="183"/>
    </row>
    <row r="1883" spans="4:4" x14ac:dyDescent="0.25">
      <c r="D1883" s="183"/>
    </row>
    <row r="1884" spans="4:4" x14ac:dyDescent="0.25">
      <c r="D1884" s="183"/>
    </row>
    <row r="1885" spans="4:4" x14ac:dyDescent="0.25">
      <c r="D1885" s="183"/>
    </row>
    <row r="1886" spans="4:4" x14ac:dyDescent="0.25">
      <c r="D1886" s="183"/>
    </row>
    <row r="1887" spans="4:4" x14ac:dyDescent="0.25">
      <c r="D1887" s="183"/>
    </row>
    <row r="1888" spans="4:4" x14ac:dyDescent="0.25">
      <c r="D1888" s="183"/>
    </row>
    <row r="1889" spans="4:4" x14ac:dyDescent="0.25">
      <c r="D1889" s="183"/>
    </row>
    <row r="1890" spans="4:4" x14ac:dyDescent="0.25">
      <c r="D1890" s="183"/>
    </row>
    <row r="1891" spans="4:4" x14ac:dyDescent="0.25">
      <c r="D1891" s="183"/>
    </row>
    <row r="1892" spans="4:4" x14ac:dyDescent="0.25">
      <c r="D1892" s="183"/>
    </row>
    <row r="1893" spans="4:4" x14ac:dyDescent="0.25">
      <c r="D1893" s="183"/>
    </row>
    <row r="1894" spans="4:4" x14ac:dyDescent="0.25">
      <c r="D1894" s="183"/>
    </row>
    <row r="1895" spans="4:4" x14ac:dyDescent="0.25">
      <c r="D1895" s="183"/>
    </row>
    <row r="1896" spans="4:4" x14ac:dyDescent="0.25">
      <c r="D1896" s="183"/>
    </row>
    <row r="1897" spans="4:4" x14ac:dyDescent="0.25">
      <c r="D1897" s="183"/>
    </row>
    <row r="1898" spans="4:4" x14ac:dyDescent="0.25">
      <c r="D1898" s="183"/>
    </row>
    <row r="1899" spans="4:4" x14ac:dyDescent="0.25">
      <c r="D1899" s="183"/>
    </row>
    <row r="1900" spans="4:4" x14ac:dyDescent="0.25">
      <c r="D1900" s="183"/>
    </row>
    <row r="1901" spans="4:4" x14ac:dyDescent="0.25">
      <c r="D1901" s="183"/>
    </row>
    <row r="1902" spans="4:4" x14ac:dyDescent="0.25">
      <c r="D1902" s="183"/>
    </row>
    <row r="1903" spans="4:4" x14ac:dyDescent="0.25">
      <c r="D1903" s="183"/>
    </row>
    <row r="1904" spans="4:4" x14ac:dyDescent="0.25">
      <c r="D1904" s="183"/>
    </row>
    <row r="1905" spans="4:4" x14ac:dyDescent="0.25">
      <c r="D1905" s="183"/>
    </row>
    <row r="1906" spans="4:4" x14ac:dyDescent="0.25">
      <c r="D1906" s="183"/>
    </row>
    <row r="1907" spans="4:4" x14ac:dyDescent="0.25">
      <c r="D1907" s="183"/>
    </row>
    <row r="1908" spans="4:4" x14ac:dyDescent="0.25">
      <c r="D1908" s="183"/>
    </row>
    <row r="1909" spans="4:4" x14ac:dyDescent="0.25">
      <c r="D1909" s="183"/>
    </row>
    <row r="1910" spans="4:4" x14ac:dyDescent="0.25">
      <c r="D1910" s="183"/>
    </row>
    <row r="1911" spans="4:4" x14ac:dyDescent="0.25">
      <c r="D1911" s="183"/>
    </row>
    <row r="1912" spans="4:4" x14ac:dyDescent="0.25">
      <c r="D1912" s="183"/>
    </row>
    <row r="1913" spans="4:4" x14ac:dyDescent="0.25">
      <c r="D1913" s="183"/>
    </row>
    <row r="1914" spans="4:4" x14ac:dyDescent="0.25">
      <c r="D1914" s="183"/>
    </row>
    <row r="1915" spans="4:4" x14ac:dyDescent="0.25">
      <c r="D1915" s="183"/>
    </row>
    <row r="1916" spans="4:4" x14ac:dyDescent="0.25">
      <c r="D1916" s="183"/>
    </row>
    <row r="1917" spans="4:4" x14ac:dyDescent="0.25">
      <c r="D1917" s="183"/>
    </row>
    <row r="1918" spans="4:4" x14ac:dyDescent="0.25">
      <c r="D1918" s="183"/>
    </row>
    <row r="1919" spans="4:4" x14ac:dyDescent="0.25">
      <c r="D1919" s="183"/>
    </row>
    <row r="1920" spans="4:4" x14ac:dyDescent="0.25">
      <c r="D1920" s="183"/>
    </row>
    <row r="1921" spans="4:4" x14ac:dyDescent="0.25">
      <c r="D1921" s="183"/>
    </row>
    <row r="1922" spans="4:4" x14ac:dyDescent="0.25">
      <c r="D1922" s="183"/>
    </row>
    <row r="1923" spans="4:4" x14ac:dyDescent="0.25">
      <c r="D1923" s="183"/>
    </row>
    <row r="1924" spans="4:4" x14ac:dyDescent="0.25">
      <c r="D1924" s="183"/>
    </row>
    <row r="1925" spans="4:4" x14ac:dyDescent="0.25">
      <c r="D1925" s="183"/>
    </row>
    <row r="1926" spans="4:4" x14ac:dyDescent="0.25">
      <c r="D1926" s="183"/>
    </row>
    <row r="1927" spans="4:4" x14ac:dyDescent="0.25">
      <c r="D1927" s="183"/>
    </row>
    <row r="1928" spans="4:4" x14ac:dyDescent="0.25">
      <c r="D1928" s="183"/>
    </row>
    <row r="1929" spans="4:4" x14ac:dyDescent="0.25">
      <c r="D1929" s="183"/>
    </row>
    <row r="1930" spans="4:4" x14ac:dyDescent="0.25">
      <c r="D1930" s="183"/>
    </row>
    <row r="1931" spans="4:4" x14ac:dyDescent="0.25">
      <c r="D1931" s="183"/>
    </row>
    <row r="1932" spans="4:4" x14ac:dyDescent="0.25">
      <c r="D1932" s="183"/>
    </row>
    <row r="1933" spans="4:4" x14ac:dyDescent="0.25">
      <c r="D1933" s="183"/>
    </row>
    <row r="1934" spans="4:4" x14ac:dyDescent="0.25">
      <c r="D1934" s="183"/>
    </row>
    <row r="1935" spans="4:4" x14ac:dyDescent="0.25">
      <c r="D1935" s="183"/>
    </row>
    <row r="1936" spans="4:4" x14ac:dyDescent="0.25">
      <c r="D1936" s="183"/>
    </row>
    <row r="1937" spans="4:4" x14ac:dyDescent="0.25">
      <c r="D1937" s="183"/>
    </row>
    <row r="1938" spans="4:4" x14ac:dyDescent="0.25">
      <c r="D1938" s="183"/>
    </row>
    <row r="1939" spans="4:4" x14ac:dyDescent="0.25">
      <c r="D1939" s="183"/>
    </row>
    <row r="1940" spans="4:4" x14ac:dyDescent="0.25">
      <c r="D1940" s="183"/>
    </row>
    <row r="1941" spans="4:4" x14ac:dyDescent="0.25">
      <c r="D1941" s="183"/>
    </row>
    <row r="1942" spans="4:4" x14ac:dyDescent="0.25">
      <c r="D1942" s="183"/>
    </row>
    <row r="1943" spans="4:4" x14ac:dyDescent="0.25">
      <c r="D1943" s="183"/>
    </row>
    <row r="1944" spans="4:4" x14ac:dyDescent="0.25">
      <c r="D1944" s="183"/>
    </row>
    <row r="1945" spans="4:4" x14ac:dyDescent="0.25">
      <c r="D1945" s="183"/>
    </row>
    <row r="1946" spans="4:4" x14ac:dyDescent="0.25">
      <c r="D1946" s="183"/>
    </row>
    <row r="1947" spans="4:4" x14ac:dyDescent="0.25">
      <c r="D1947" s="183"/>
    </row>
    <row r="1948" spans="4:4" x14ac:dyDescent="0.25">
      <c r="D1948" s="183"/>
    </row>
    <row r="1949" spans="4:4" x14ac:dyDescent="0.25">
      <c r="D1949" s="183"/>
    </row>
    <row r="1950" spans="4:4" x14ac:dyDescent="0.25">
      <c r="D1950" s="183"/>
    </row>
    <row r="1951" spans="4:4" x14ac:dyDescent="0.25">
      <c r="D1951" s="183"/>
    </row>
    <row r="1952" spans="4:4" x14ac:dyDescent="0.25">
      <c r="D1952" s="183"/>
    </row>
    <row r="1953" spans="4:4" x14ac:dyDescent="0.25">
      <c r="D1953" s="183"/>
    </row>
    <row r="1954" spans="4:4" x14ac:dyDescent="0.25">
      <c r="D1954" s="183"/>
    </row>
    <row r="1955" spans="4:4" x14ac:dyDescent="0.25">
      <c r="D1955" s="183"/>
    </row>
    <row r="1956" spans="4:4" x14ac:dyDescent="0.25">
      <c r="D1956" s="183"/>
    </row>
    <row r="1957" spans="4:4" x14ac:dyDescent="0.25">
      <c r="D1957" s="183"/>
    </row>
    <row r="1958" spans="4:4" x14ac:dyDescent="0.25">
      <c r="D1958" s="183"/>
    </row>
    <row r="1959" spans="4:4" x14ac:dyDescent="0.25">
      <c r="D1959" s="183"/>
    </row>
    <row r="1960" spans="4:4" x14ac:dyDescent="0.25">
      <c r="D1960" s="183"/>
    </row>
    <row r="1961" spans="4:4" x14ac:dyDescent="0.25">
      <c r="D1961" s="183"/>
    </row>
    <row r="1962" spans="4:4" x14ac:dyDescent="0.25">
      <c r="D1962" s="183"/>
    </row>
    <row r="1963" spans="4:4" x14ac:dyDescent="0.25">
      <c r="D1963" s="183"/>
    </row>
    <row r="1964" spans="4:4" x14ac:dyDescent="0.25">
      <c r="D1964" s="183"/>
    </row>
    <row r="1965" spans="4:4" x14ac:dyDescent="0.25">
      <c r="D1965" s="183"/>
    </row>
    <row r="1966" spans="4:4" x14ac:dyDescent="0.25">
      <c r="D1966" s="183"/>
    </row>
    <row r="1967" spans="4:4" x14ac:dyDescent="0.25">
      <c r="D1967" s="183"/>
    </row>
    <row r="1968" spans="4:4" x14ac:dyDescent="0.25">
      <c r="D1968" s="183"/>
    </row>
    <row r="1969" spans="4:4" x14ac:dyDescent="0.25">
      <c r="D1969" s="183"/>
    </row>
    <row r="1970" spans="4:4" x14ac:dyDescent="0.25">
      <c r="D1970" s="183"/>
    </row>
    <row r="1971" spans="4:4" x14ac:dyDescent="0.25">
      <c r="D1971" s="183"/>
    </row>
    <row r="1972" spans="4:4" x14ac:dyDescent="0.25">
      <c r="D1972" s="183"/>
    </row>
    <row r="1973" spans="4:4" x14ac:dyDescent="0.25">
      <c r="D1973" s="183"/>
    </row>
    <row r="1974" spans="4:4" x14ac:dyDescent="0.25">
      <c r="D1974" s="183"/>
    </row>
    <row r="1975" spans="4:4" x14ac:dyDescent="0.25">
      <c r="D1975" s="183"/>
    </row>
    <row r="1976" spans="4:4" x14ac:dyDescent="0.25">
      <c r="D1976" s="183"/>
    </row>
    <row r="1977" spans="4:4" x14ac:dyDescent="0.25">
      <c r="D1977" s="183"/>
    </row>
    <row r="1978" spans="4:4" x14ac:dyDescent="0.25">
      <c r="D1978" s="183"/>
    </row>
    <row r="1979" spans="4:4" x14ac:dyDescent="0.25">
      <c r="D1979" s="183"/>
    </row>
    <row r="1980" spans="4:4" x14ac:dyDescent="0.25">
      <c r="D1980" s="183"/>
    </row>
    <row r="1981" spans="4:4" x14ac:dyDescent="0.25">
      <c r="D1981" s="183"/>
    </row>
    <row r="1982" spans="4:4" x14ac:dyDescent="0.25">
      <c r="D1982" s="183"/>
    </row>
    <row r="1983" spans="4:4" x14ac:dyDescent="0.25">
      <c r="D1983" s="183"/>
    </row>
    <row r="1984" spans="4:4" x14ac:dyDescent="0.25">
      <c r="D1984" s="183"/>
    </row>
    <row r="1985" spans="4:4" x14ac:dyDescent="0.25">
      <c r="D1985" s="183"/>
    </row>
    <row r="1986" spans="4:4" x14ac:dyDescent="0.25">
      <c r="D1986" s="183"/>
    </row>
    <row r="1987" spans="4:4" x14ac:dyDescent="0.25">
      <c r="D1987" s="183"/>
    </row>
    <row r="1988" spans="4:4" x14ac:dyDescent="0.25">
      <c r="D1988" s="183"/>
    </row>
    <row r="1989" spans="4:4" x14ac:dyDescent="0.25">
      <c r="D1989" s="183"/>
    </row>
    <row r="1990" spans="4:4" x14ac:dyDescent="0.25">
      <c r="D1990" s="183"/>
    </row>
    <row r="1991" spans="4:4" x14ac:dyDescent="0.25">
      <c r="D1991" s="183"/>
    </row>
    <row r="1992" spans="4:4" x14ac:dyDescent="0.25">
      <c r="D1992" s="183"/>
    </row>
    <row r="1993" spans="4:4" x14ac:dyDescent="0.25">
      <c r="D1993" s="183"/>
    </row>
    <row r="1994" spans="4:4" x14ac:dyDescent="0.25">
      <c r="D1994" s="183"/>
    </row>
    <row r="1995" spans="4:4" x14ac:dyDescent="0.25">
      <c r="D1995" s="183"/>
    </row>
    <row r="1996" spans="4:4" x14ac:dyDescent="0.25">
      <c r="D1996" s="183"/>
    </row>
    <row r="1997" spans="4:4" x14ac:dyDescent="0.25">
      <c r="D1997" s="183"/>
    </row>
    <row r="1998" spans="4:4" x14ac:dyDescent="0.25">
      <c r="D1998" s="183"/>
    </row>
    <row r="1999" spans="4:4" x14ac:dyDescent="0.25">
      <c r="D1999" s="183"/>
    </row>
    <row r="2000" spans="4:4" x14ac:dyDescent="0.25">
      <c r="D2000" s="183"/>
    </row>
    <row r="2001" spans="4:4" x14ac:dyDescent="0.25">
      <c r="D2001" s="183"/>
    </row>
    <row r="2002" spans="4:4" x14ac:dyDescent="0.25">
      <c r="D2002" s="183"/>
    </row>
    <row r="2003" spans="4:4" x14ac:dyDescent="0.25">
      <c r="D2003" s="183"/>
    </row>
    <row r="2004" spans="4:4" x14ac:dyDescent="0.25">
      <c r="D2004" s="183"/>
    </row>
    <row r="2005" spans="4:4" x14ac:dyDescent="0.25">
      <c r="D2005" s="183"/>
    </row>
    <row r="2006" spans="4:4" x14ac:dyDescent="0.25">
      <c r="D2006" s="183"/>
    </row>
    <row r="2007" spans="4:4" x14ac:dyDescent="0.25">
      <c r="D2007" s="183"/>
    </row>
    <row r="2008" spans="4:4" x14ac:dyDescent="0.25">
      <c r="D2008" s="183"/>
    </row>
    <row r="2009" spans="4:4" x14ac:dyDescent="0.25">
      <c r="D2009" s="183"/>
    </row>
    <row r="2010" spans="4:4" x14ac:dyDescent="0.25">
      <c r="D2010" s="183"/>
    </row>
    <row r="2011" spans="4:4" x14ac:dyDescent="0.25">
      <c r="D2011" s="183"/>
    </row>
    <row r="2012" spans="4:4" x14ac:dyDescent="0.25">
      <c r="D2012" s="183"/>
    </row>
    <row r="2013" spans="4:4" x14ac:dyDescent="0.25">
      <c r="D2013" s="183"/>
    </row>
    <row r="2014" spans="4:4" x14ac:dyDescent="0.25">
      <c r="D2014" s="183"/>
    </row>
    <row r="2015" spans="4:4" x14ac:dyDescent="0.25">
      <c r="D2015" s="183"/>
    </row>
    <row r="2016" spans="4:4" x14ac:dyDescent="0.25">
      <c r="D2016" s="183"/>
    </row>
    <row r="2017" spans="4:4" x14ac:dyDescent="0.25">
      <c r="D2017" s="183"/>
    </row>
    <row r="2018" spans="4:4" x14ac:dyDescent="0.25">
      <c r="D2018" s="183"/>
    </row>
    <row r="2019" spans="4:4" x14ac:dyDescent="0.25">
      <c r="D2019" s="183"/>
    </row>
    <row r="2020" spans="4:4" x14ac:dyDescent="0.25">
      <c r="D2020" s="183"/>
    </row>
    <row r="2021" spans="4:4" x14ac:dyDescent="0.25">
      <c r="D2021" s="183"/>
    </row>
    <row r="2022" spans="4:4" x14ac:dyDescent="0.25">
      <c r="D2022" s="183"/>
    </row>
    <row r="2023" spans="4:4" x14ac:dyDescent="0.25">
      <c r="D2023" s="183"/>
    </row>
    <row r="2024" spans="4:4" x14ac:dyDescent="0.25">
      <c r="D2024" s="183"/>
    </row>
    <row r="2025" spans="4:4" x14ac:dyDescent="0.25">
      <c r="D2025" s="183"/>
    </row>
    <row r="2026" spans="4:4" x14ac:dyDescent="0.25">
      <c r="D2026" s="183"/>
    </row>
    <row r="2027" spans="4:4" x14ac:dyDescent="0.25">
      <c r="D2027" s="183"/>
    </row>
    <row r="2028" spans="4:4" x14ac:dyDescent="0.25">
      <c r="D2028" s="183"/>
    </row>
    <row r="2029" spans="4:4" x14ac:dyDescent="0.25">
      <c r="D2029" s="183"/>
    </row>
    <row r="2030" spans="4:4" x14ac:dyDescent="0.25">
      <c r="D2030" s="183"/>
    </row>
    <row r="2031" spans="4:4" x14ac:dyDescent="0.25">
      <c r="D2031" s="183"/>
    </row>
    <row r="2032" spans="4:4" x14ac:dyDescent="0.25">
      <c r="D2032" s="183"/>
    </row>
    <row r="2033" spans="4:4" x14ac:dyDescent="0.25">
      <c r="D2033" s="183"/>
    </row>
    <row r="2034" spans="4:4" x14ac:dyDescent="0.25">
      <c r="D2034" s="183"/>
    </row>
    <row r="2035" spans="4:4" x14ac:dyDescent="0.25">
      <c r="D2035" s="183"/>
    </row>
    <row r="2036" spans="4:4" x14ac:dyDescent="0.25">
      <c r="D2036" s="183"/>
    </row>
    <row r="2037" spans="4:4" x14ac:dyDescent="0.25">
      <c r="D2037" s="183"/>
    </row>
    <row r="2038" spans="4:4" x14ac:dyDescent="0.25">
      <c r="D2038" s="183"/>
    </row>
    <row r="2039" spans="4:4" x14ac:dyDescent="0.25">
      <c r="D2039" s="183"/>
    </row>
    <row r="2040" spans="4:4" x14ac:dyDescent="0.25">
      <c r="D2040" s="183"/>
    </row>
    <row r="2041" spans="4:4" x14ac:dyDescent="0.25">
      <c r="D2041" s="183"/>
    </row>
    <row r="2042" spans="4:4" x14ac:dyDescent="0.25">
      <c r="D2042" s="183"/>
    </row>
    <row r="2043" spans="4:4" x14ac:dyDescent="0.25">
      <c r="D2043" s="183"/>
    </row>
    <row r="2044" spans="4:4" x14ac:dyDescent="0.25">
      <c r="D2044" s="183"/>
    </row>
    <row r="2045" spans="4:4" x14ac:dyDescent="0.25">
      <c r="D2045" s="183"/>
    </row>
    <row r="2046" spans="4:4" x14ac:dyDescent="0.25">
      <c r="D2046" s="183"/>
    </row>
    <row r="2047" spans="4:4" x14ac:dyDescent="0.25">
      <c r="D2047" s="183"/>
    </row>
    <row r="2048" spans="4:4" x14ac:dyDescent="0.25">
      <c r="D2048" s="183"/>
    </row>
    <row r="2049" spans="4:4" x14ac:dyDescent="0.25">
      <c r="D2049" s="183"/>
    </row>
    <row r="2050" spans="4:4" x14ac:dyDescent="0.25">
      <c r="D2050" s="183"/>
    </row>
    <row r="2051" spans="4:4" x14ac:dyDescent="0.25">
      <c r="D2051" s="183"/>
    </row>
    <row r="2052" spans="4:4" x14ac:dyDescent="0.25">
      <c r="D2052" s="183"/>
    </row>
    <row r="2053" spans="4:4" x14ac:dyDescent="0.25">
      <c r="D2053" s="183"/>
    </row>
    <row r="2054" spans="4:4" x14ac:dyDescent="0.25">
      <c r="D2054" s="183"/>
    </row>
    <row r="2055" spans="4:4" x14ac:dyDescent="0.25">
      <c r="D2055" s="183"/>
    </row>
    <row r="2056" spans="4:4" x14ac:dyDescent="0.25">
      <c r="D2056" s="183"/>
    </row>
    <row r="2057" spans="4:4" x14ac:dyDescent="0.25">
      <c r="D2057" s="183"/>
    </row>
    <row r="2058" spans="4:4" x14ac:dyDescent="0.25">
      <c r="D2058" s="183"/>
    </row>
    <row r="2059" spans="4:4" x14ac:dyDescent="0.25">
      <c r="D2059" s="183"/>
    </row>
    <row r="2060" spans="4:4" x14ac:dyDescent="0.25">
      <c r="D2060" s="183"/>
    </row>
    <row r="2061" spans="4:4" x14ac:dyDescent="0.25">
      <c r="D2061" s="183"/>
    </row>
    <row r="2062" spans="4:4" x14ac:dyDescent="0.25">
      <c r="D2062" s="183"/>
    </row>
    <row r="2063" spans="4:4" x14ac:dyDescent="0.25">
      <c r="D2063" s="183"/>
    </row>
    <row r="2064" spans="4:4" x14ac:dyDescent="0.25">
      <c r="D2064" s="183"/>
    </row>
    <row r="2065" spans="4:4" x14ac:dyDescent="0.25">
      <c r="D2065" s="183"/>
    </row>
    <row r="2066" spans="4:4" x14ac:dyDescent="0.25">
      <c r="D2066" s="183"/>
    </row>
    <row r="2067" spans="4:4" x14ac:dyDescent="0.25">
      <c r="D2067" s="183"/>
    </row>
    <row r="2068" spans="4:4" x14ac:dyDescent="0.25">
      <c r="D2068" s="183"/>
    </row>
    <row r="2069" spans="4:4" x14ac:dyDescent="0.25">
      <c r="D2069" s="183"/>
    </row>
    <row r="2070" spans="4:4" x14ac:dyDescent="0.25">
      <c r="D2070" s="183"/>
    </row>
    <row r="2071" spans="4:4" x14ac:dyDescent="0.25">
      <c r="D2071" s="183"/>
    </row>
    <row r="2072" spans="4:4" x14ac:dyDescent="0.25">
      <c r="D2072" s="183"/>
    </row>
    <row r="2073" spans="4:4" x14ac:dyDescent="0.25">
      <c r="D2073" s="183"/>
    </row>
    <row r="2074" spans="4:4" x14ac:dyDescent="0.25">
      <c r="D2074" s="183"/>
    </row>
    <row r="2075" spans="4:4" x14ac:dyDescent="0.25">
      <c r="D2075" s="183"/>
    </row>
    <row r="2076" spans="4:4" x14ac:dyDescent="0.25">
      <c r="D2076" s="183"/>
    </row>
    <row r="2077" spans="4:4" x14ac:dyDescent="0.25">
      <c r="D2077" s="183"/>
    </row>
    <row r="2078" spans="4:4" x14ac:dyDescent="0.25">
      <c r="D2078" s="183"/>
    </row>
    <row r="2079" spans="4:4" x14ac:dyDescent="0.25">
      <c r="D2079" s="183"/>
    </row>
    <row r="2080" spans="4:4" x14ac:dyDescent="0.25">
      <c r="D2080" s="183"/>
    </row>
    <row r="2081" spans="4:4" x14ac:dyDescent="0.25">
      <c r="D2081" s="183"/>
    </row>
    <row r="2082" spans="4:4" x14ac:dyDescent="0.25">
      <c r="D2082" s="183"/>
    </row>
    <row r="2083" spans="4:4" x14ac:dyDescent="0.25">
      <c r="D2083" s="183"/>
    </row>
    <row r="2084" spans="4:4" x14ac:dyDescent="0.25">
      <c r="D2084" s="183"/>
    </row>
    <row r="2085" spans="4:4" x14ac:dyDescent="0.25">
      <c r="D2085" s="183"/>
    </row>
    <row r="2086" spans="4:4" x14ac:dyDescent="0.25">
      <c r="D2086" s="183"/>
    </row>
    <row r="2087" spans="4:4" x14ac:dyDescent="0.25">
      <c r="D2087" s="183"/>
    </row>
    <row r="2088" spans="4:4" x14ac:dyDescent="0.25">
      <c r="D2088" s="183"/>
    </row>
    <row r="2089" spans="4:4" x14ac:dyDescent="0.25">
      <c r="D2089" s="183"/>
    </row>
    <row r="2090" spans="4:4" x14ac:dyDescent="0.25">
      <c r="D2090" s="183"/>
    </row>
    <row r="2091" spans="4:4" x14ac:dyDescent="0.25">
      <c r="D2091" s="183"/>
    </row>
    <row r="2092" spans="4:4" x14ac:dyDescent="0.25">
      <c r="D2092" s="183"/>
    </row>
    <row r="2093" spans="4:4" x14ac:dyDescent="0.25">
      <c r="D2093" s="183"/>
    </row>
    <row r="2094" spans="4:4" x14ac:dyDescent="0.25">
      <c r="D2094" s="183"/>
    </row>
    <row r="2095" spans="4:4" x14ac:dyDescent="0.25">
      <c r="D2095" s="183"/>
    </row>
    <row r="2096" spans="4:4" x14ac:dyDescent="0.25">
      <c r="D2096" s="183"/>
    </row>
    <row r="2097" spans="4:4" x14ac:dyDescent="0.25">
      <c r="D2097" s="183"/>
    </row>
    <row r="2098" spans="4:4" x14ac:dyDescent="0.25">
      <c r="D2098" s="183"/>
    </row>
    <row r="2099" spans="4:4" x14ac:dyDescent="0.25">
      <c r="D2099" s="183"/>
    </row>
    <row r="2100" spans="4:4" x14ac:dyDescent="0.25">
      <c r="D2100" s="183"/>
    </row>
    <row r="2101" spans="4:4" x14ac:dyDescent="0.25">
      <c r="D2101" s="183"/>
    </row>
    <row r="2102" spans="4:4" x14ac:dyDescent="0.25">
      <c r="D2102" s="183"/>
    </row>
    <row r="2103" spans="4:4" x14ac:dyDescent="0.25">
      <c r="D2103" s="183"/>
    </row>
    <row r="2104" spans="4:4" x14ac:dyDescent="0.25">
      <c r="D2104" s="183"/>
    </row>
    <row r="2105" spans="4:4" x14ac:dyDescent="0.25">
      <c r="D2105" s="183"/>
    </row>
    <row r="2106" spans="4:4" x14ac:dyDescent="0.25">
      <c r="D2106" s="183"/>
    </row>
    <row r="2107" spans="4:4" x14ac:dyDescent="0.25">
      <c r="D2107" s="183"/>
    </row>
    <row r="2108" spans="4:4" x14ac:dyDescent="0.25">
      <c r="D2108" s="183"/>
    </row>
    <row r="2109" spans="4:4" x14ac:dyDescent="0.25">
      <c r="D2109" s="183"/>
    </row>
    <row r="2110" spans="4:4" x14ac:dyDescent="0.25">
      <c r="D2110" s="183"/>
    </row>
    <row r="2111" spans="4:4" x14ac:dyDescent="0.25">
      <c r="D2111" s="183"/>
    </row>
    <row r="2112" spans="4:4" x14ac:dyDescent="0.25">
      <c r="D2112" s="183"/>
    </row>
    <row r="2113" spans="4:4" x14ac:dyDescent="0.25">
      <c r="D2113" s="183"/>
    </row>
    <row r="2114" spans="4:4" x14ac:dyDescent="0.25">
      <c r="D2114" s="183"/>
    </row>
    <row r="2115" spans="4:4" x14ac:dyDescent="0.25">
      <c r="D2115" s="183"/>
    </row>
    <row r="2116" spans="4:4" x14ac:dyDescent="0.25">
      <c r="D2116" s="183"/>
    </row>
    <row r="2117" spans="4:4" x14ac:dyDescent="0.25">
      <c r="D2117" s="183"/>
    </row>
    <row r="2118" spans="4:4" x14ac:dyDescent="0.25">
      <c r="D2118" s="183"/>
    </row>
    <row r="2119" spans="4:4" x14ac:dyDescent="0.25">
      <c r="D2119" s="183"/>
    </row>
    <row r="2120" spans="4:4" x14ac:dyDescent="0.25">
      <c r="D2120" s="183"/>
    </row>
    <row r="2121" spans="4:4" x14ac:dyDescent="0.25">
      <c r="D2121" s="183"/>
    </row>
    <row r="2122" spans="4:4" x14ac:dyDescent="0.25">
      <c r="D2122" s="183"/>
    </row>
    <row r="2123" spans="4:4" x14ac:dyDescent="0.25">
      <c r="D2123" s="183"/>
    </row>
    <row r="2124" spans="4:4" x14ac:dyDescent="0.25">
      <c r="D2124" s="183"/>
    </row>
    <row r="2125" spans="4:4" x14ac:dyDescent="0.25">
      <c r="D2125" s="183"/>
    </row>
    <row r="2126" spans="4:4" x14ac:dyDescent="0.25">
      <c r="D2126" s="183"/>
    </row>
    <row r="2127" spans="4:4" x14ac:dyDescent="0.25">
      <c r="D2127" s="183"/>
    </row>
    <row r="2128" spans="4:4" x14ac:dyDescent="0.25">
      <c r="D2128" s="183"/>
    </row>
    <row r="2129" spans="4:4" x14ac:dyDescent="0.25">
      <c r="D2129" s="183"/>
    </row>
    <row r="2130" spans="4:4" x14ac:dyDescent="0.25">
      <c r="D2130" s="183"/>
    </row>
    <row r="2131" spans="4:4" x14ac:dyDescent="0.25">
      <c r="D2131" s="183"/>
    </row>
    <row r="2132" spans="4:4" x14ac:dyDescent="0.25">
      <c r="D2132" s="183"/>
    </row>
    <row r="2133" spans="4:4" x14ac:dyDescent="0.25">
      <c r="D2133" s="183"/>
    </row>
    <row r="2134" spans="4:4" x14ac:dyDescent="0.25">
      <c r="D2134" s="183"/>
    </row>
    <row r="2135" spans="4:4" x14ac:dyDescent="0.25">
      <c r="D2135" s="183"/>
    </row>
    <row r="2136" spans="4:4" x14ac:dyDescent="0.25">
      <c r="D2136" s="183"/>
    </row>
    <row r="2137" spans="4:4" x14ac:dyDescent="0.25">
      <c r="D2137" s="183"/>
    </row>
    <row r="2138" spans="4:4" x14ac:dyDescent="0.25">
      <c r="D2138" s="183"/>
    </row>
    <row r="2139" spans="4:4" x14ac:dyDescent="0.25">
      <c r="D2139" s="183"/>
    </row>
    <row r="2140" spans="4:4" x14ac:dyDescent="0.25">
      <c r="D2140" s="183"/>
    </row>
    <row r="2141" spans="4:4" x14ac:dyDescent="0.25">
      <c r="D2141" s="183"/>
    </row>
    <row r="2142" spans="4:4" x14ac:dyDescent="0.25">
      <c r="D2142" s="183"/>
    </row>
    <row r="2143" spans="4:4" x14ac:dyDescent="0.25">
      <c r="D2143" s="183"/>
    </row>
    <row r="2144" spans="4:4" x14ac:dyDescent="0.25">
      <c r="D2144" s="183"/>
    </row>
    <row r="2145" spans="4:4" x14ac:dyDescent="0.25">
      <c r="D2145" s="183"/>
    </row>
    <row r="2146" spans="4:4" x14ac:dyDescent="0.25">
      <c r="D2146" s="183"/>
    </row>
    <row r="2147" spans="4:4" x14ac:dyDescent="0.25">
      <c r="D2147" s="183"/>
    </row>
    <row r="2148" spans="4:4" x14ac:dyDescent="0.25">
      <c r="D2148" s="183"/>
    </row>
    <row r="2149" spans="4:4" x14ac:dyDescent="0.25">
      <c r="D2149" s="183"/>
    </row>
    <row r="2150" spans="4:4" x14ac:dyDescent="0.25">
      <c r="D2150" s="183"/>
    </row>
    <row r="2151" spans="4:4" x14ac:dyDescent="0.25">
      <c r="D2151" s="183"/>
    </row>
    <row r="2152" spans="4:4" x14ac:dyDescent="0.25">
      <c r="D2152" s="183"/>
    </row>
    <row r="2153" spans="4:4" x14ac:dyDescent="0.25">
      <c r="D2153" s="183"/>
    </row>
    <row r="2154" spans="4:4" x14ac:dyDescent="0.25">
      <c r="D2154" s="183"/>
    </row>
    <row r="2155" spans="4:4" x14ac:dyDescent="0.25">
      <c r="D2155" s="183"/>
    </row>
    <row r="2156" spans="4:4" x14ac:dyDescent="0.25">
      <c r="D2156" s="183"/>
    </row>
    <row r="2157" spans="4:4" x14ac:dyDescent="0.25">
      <c r="D2157" s="183"/>
    </row>
    <row r="2158" spans="4:4" x14ac:dyDescent="0.25">
      <c r="D2158" s="183"/>
    </row>
    <row r="2159" spans="4:4" x14ac:dyDescent="0.25">
      <c r="D2159" s="183"/>
    </row>
    <row r="2160" spans="4:4" x14ac:dyDescent="0.25">
      <c r="D2160" s="183"/>
    </row>
    <row r="2161" spans="4:4" x14ac:dyDescent="0.25">
      <c r="D2161" s="183"/>
    </row>
    <row r="2162" spans="4:4" x14ac:dyDescent="0.25">
      <c r="D2162" s="183"/>
    </row>
    <row r="2163" spans="4:4" x14ac:dyDescent="0.25">
      <c r="D2163" s="183"/>
    </row>
    <row r="2164" spans="4:4" x14ac:dyDescent="0.25">
      <c r="D2164" s="183"/>
    </row>
    <row r="2165" spans="4:4" x14ac:dyDescent="0.25">
      <c r="D2165" s="183"/>
    </row>
    <row r="2166" spans="4:4" x14ac:dyDescent="0.25">
      <c r="D2166" s="183"/>
    </row>
    <row r="2167" spans="4:4" x14ac:dyDescent="0.25">
      <c r="D2167" s="183"/>
    </row>
    <row r="2168" spans="4:4" x14ac:dyDescent="0.25">
      <c r="D2168" s="183"/>
    </row>
    <row r="2169" spans="4:4" x14ac:dyDescent="0.25">
      <c r="D2169" s="183"/>
    </row>
    <row r="2170" spans="4:4" x14ac:dyDescent="0.25">
      <c r="D2170" s="183"/>
    </row>
    <row r="2171" spans="4:4" x14ac:dyDescent="0.25">
      <c r="D2171" s="183"/>
    </row>
    <row r="2172" spans="4:4" x14ac:dyDescent="0.25">
      <c r="D2172" s="183"/>
    </row>
    <row r="2173" spans="4:4" x14ac:dyDescent="0.25">
      <c r="D2173" s="183"/>
    </row>
    <row r="2174" spans="4:4" x14ac:dyDescent="0.25">
      <c r="D2174" s="183"/>
    </row>
    <row r="2175" spans="4:4" x14ac:dyDescent="0.25">
      <c r="D2175" s="183"/>
    </row>
    <row r="2176" spans="4:4" x14ac:dyDescent="0.25">
      <c r="D2176" s="183"/>
    </row>
    <row r="2177" spans="4:4" x14ac:dyDescent="0.25">
      <c r="D2177" s="183"/>
    </row>
    <row r="2178" spans="4:4" x14ac:dyDescent="0.25">
      <c r="D2178" s="183"/>
    </row>
    <row r="2179" spans="4:4" x14ac:dyDescent="0.25">
      <c r="D2179" s="183"/>
    </row>
    <row r="2180" spans="4:4" x14ac:dyDescent="0.25">
      <c r="D2180" s="183"/>
    </row>
    <row r="2181" spans="4:4" x14ac:dyDescent="0.25">
      <c r="D2181" s="183"/>
    </row>
    <row r="2182" spans="4:4" x14ac:dyDescent="0.25">
      <c r="D2182" s="183"/>
    </row>
    <row r="2183" spans="4:4" x14ac:dyDescent="0.25">
      <c r="D2183" s="183"/>
    </row>
    <row r="2184" spans="4:4" x14ac:dyDescent="0.25">
      <c r="D2184" s="183"/>
    </row>
    <row r="2185" spans="4:4" x14ac:dyDescent="0.25">
      <c r="D2185" s="183"/>
    </row>
    <row r="2186" spans="4:4" x14ac:dyDescent="0.25">
      <c r="D2186" s="183"/>
    </row>
    <row r="2187" spans="4:4" x14ac:dyDescent="0.25">
      <c r="D2187" s="183"/>
    </row>
    <row r="2188" spans="4:4" x14ac:dyDescent="0.25">
      <c r="D2188" s="183"/>
    </row>
    <row r="2189" spans="4:4" x14ac:dyDescent="0.25">
      <c r="D2189" s="183"/>
    </row>
    <row r="2190" spans="4:4" x14ac:dyDescent="0.25">
      <c r="D2190" s="183"/>
    </row>
    <row r="2191" spans="4:4" x14ac:dyDescent="0.25">
      <c r="D2191" s="183"/>
    </row>
    <row r="2192" spans="4:4" x14ac:dyDescent="0.25">
      <c r="D2192" s="183"/>
    </row>
    <row r="2193" spans="4:4" x14ac:dyDescent="0.25">
      <c r="D2193" s="183"/>
    </row>
    <row r="2194" spans="4:4" x14ac:dyDescent="0.25">
      <c r="D2194" s="183"/>
    </row>
    <row r="2195" spans="4:4" x14ac:dyDescent="0.25">
      <c r="D2195" s="183"/>
    </row>
    <row r="2196" spans="4:4" x14ac:dyDescent="0.25">
      <c r="D2196" s="183"/>
    </row>
    <row r="2197" spans="4:4" x14ac:dyDescent="0.25">
      <c r="D2197" s="183"/>
    </row>
    <row r="2198" spans="4:4" x14ac:dyDescent="0.25">
      <c r="D2198" s="183"/>
    </row>
    <row r="2199" spans="4:4" x14ac:dyDescent="0.25">
      <c r="D2199" s="183"/>
    </row>
    <row r="2200" spans="4:4" x14ac:dyDescent="0.25">
      <c r="D2200" s="183"/>
    </row>
    <row r="2201" spans="4:4" x14ac:dyDescent="0.25">
      <c r="D2201" s="183"/>
    </row>
    <row r="2202" spans="4:4" x14ac:dyDescent="0.25">
      <c r="D2202" s="183"/>
    </row>
    <row r="2203" spans="4:4" x14ac:dyDescent="0.25">
      <c r="D2203" s="183"/>
    </row>
    <row r="2204" spans="4:4" x14ac:dyDescent="0.25">
      <c r="D2204" s="183"/>
    </row>
    <row r="2205" spans="4:4" x14ac:dyDescent="0.25">
      <c r="D2205" s="183"/>
    </row>
    <row r="2206" spans="4:4" x14ac:dyDescent="0.25">
      <c r="D2206" s="183"/>
    </row>
    <row r="2207" spans="4:4" x14ac:dyDescent="0.25">
      <c r="D2207" s="183"/>
    </row>
    <row r="2208" spans="4:4" x14ac:dyDescent="0.25">
      <c r="D2208" s="183"/>
    </row>
    <row r="2209" spans="4:4" x14ac:dyDescent="0.25">
      <c r="D2209" s="183"/>
    </row>
    <row r="2210" spans="4:4" x14ac:dyDescent="0.25">
      <c r="D2210" s="183"/>
    </row>
    <row r="2211" spans="4:4" x14ac:dyDescent="0.25">
      <c r="D2211" s="183"/>
    </row>
    <row r="2212" spans="4:4" x14ac:dyDescent="0.25">
      <c r="D2212" s="183"/>
    </row>
    <row r="2213" spans="4:4" x14ac:dyDescent="0.25">
      <c r="D2213" s="183"/>
    </row>
    <row r="2214" spans="4:4" x14ac:dyDescent="0.25">
      <c r="D2214" s="183"/>
    </row>
    <row r="2215" spans="4:4" x14ac:dyDescent="0.25">
      <c r="D2215" s="183"/>
    </row>
    <row r="2216" spans="4:4" x14ac:dyDescent="0.25">
      <c r="D2216" s="183"/>
    </row>
    <row r="2217" spans="4:4" x14ac:dyDescent="0.25">
      <c r="D2217" s="183"/>
    </row>
    <row r="2218" spans="4:4" x14ac:dyDescent="0.25">
      <c r="D2218" s="183"/>
    </row>
    <row r="2219" spans="4:4" x14ac:dyDescent="0.25">
      <c r="D2219" s="183"/>
    </row>
    <row r="2220" spans="4:4" x14ac:dyDescent="0.25">
      <c r="D2220" s="183"/>
    </row>
    <row r="2221" spans="4:4" x14ac:dyDescent="0.25">
      <c r="D2221" s="183"/>
    </row>
    <row r="2222" spans="4:4" x14ac:dyDescent="0.25">
      <c r="D2222" s="183"/>
    </row>
    <row r="2223" spans="4:4" x14ac:dyDescent="0.25">
      <c r="D2223" s="183"/>
    </row>
    <row r="2224" spans="4:4" x14ac:dyDescent="0.25">
      <c r="D2224" s="183"/>
    </row>
    <row r="2225" spans="4:4" x14ac:dyDescent="0.25">
      <c r="D2225" s="183"/>
    </row>
    <row r="2226" spans="4:4" x14ac:dyDescent="0.25">
      <c r="D2226" s="183"/>
    </row>
    <row r="2227" spans="4:4" x14ac:dyDescent="0.25">
      <c r="D2227" s="183"/>
    </row>
    <row r="2228" spans="4:4" x14ac:dyDescent="0.25">
      <c r="D2228" s="183"/>
    </row>
    <row r="2229" spans="4:4" x14ac:dyDescent="0.25">
      <c r="D2229" s="183"/>
    </row>
    <row r="2230" spans="4:4" x14ac:dyDescent="0.25">
      <c r="D2230" s="183"/>
    </row>
    <row r="2231" spans="4:4" x14ac:dyDescent="0.25">
      <c r="D2231" s="183"/>
    </row>
    <row r="2232" spans="4:4" x14ac:dyDescent="0.25">
      <c r="D2232" s="183"/>
    </row>
    <row r="2233" spans="4:4" x14ac:dyDescent="0.25">
      <c r="D2233" s="183"/>
    </row>
    <row r="2234" spans="4:4" x14ac:dyDescent="0.25">
      <c r="D2234" s="183"/>
    </row>
    <row r="2235" spans="4:4" x14ac:dyDescent="0.25">
      <c r="D2235" s="183"/>
    </row>
    <row r="2236" spans="4:4" x14ac:dyDescent="0.25">
      <c r="D2236" s="183"/>
    </row>
    <row r="2237" spans="4:4" x14ac:dyDescent="0.25">
      <c r="D2237" s="183"/>
    </row>
    <row r="2238" spans="4:4" x14ac:dyDescent="0.25">
      <c r="D2238" s="183"/>
    </row>
    <row r="2239" spans="4:4" x14ac:dyDescent="0.25">
      <c r="D2239" s="183"/>
    </row>
    <row r="2240" spans="4:4" x14ac:dyDescent="0.25">
      <c r="D2240" s="183"/>
    </row>
    <row r="2241" spans="4:4" x14ac:dyDescent="0.25">
      <c r="D2241" s="183"/>
    </row>
    <row r="2242" spans="4:4" x14ac:dyDescent="0.25">
      <c r="D2242" s="183"/>
    </row>
    <row r="2243" spans="4:4" x14ac:dyDescent="0.25">
      <c r="D2243" s="183"/>
    </row>
    <row r="2244" spans="4:4" x14ac:dyDescent="0.25">
      <c r="D2244" s="183"/>
    </row>
    <row r="2245" spans="4:4" x14ac:dyDescent="0.25">
      <c r="D2245" s="183"/>
    </row>
    <row r="2246" spans="4:4" x14ac:dyDescent="0.25">
      <c r="D2246" s="183"/>
    </row>
    <row r="2247" spans="4:4" x14ac:dyDescent="0.25">
      <c r="D2247" s="183"/>
    </row>
    <row r="2248" spans="4:4" x14ac:dyDescent="0.25">
      <c r="D2248" s="183"/>
    </row>
    <row r="2249" spans="4:4" x14ac:dyDescent="0.25">
      <c r="D2249" s="183"/>
    </row>
    <row r="2250" spans="4:4" x14ac:dyDescent="0.25">
      <c r="D2250" s="183"/>
    </row>
    <row r="2251" spans="4:4" x14ac:dyDescent="0.25">
      <c r="D2251" s="183"/>
    </row>
    <row r="2252" spans="4:4" x14ac:dyDescent="0.25">
      <c r="D2252" s="183"/>
    </row>
    <row r="2253" spans="4:4" x14ac:dyDescent="0.25">
      <c r="D2253" s="183"/>
    </row>
    <row r="2254" spans="4:4" x14ac:dyDescent="0.25">
      <c r="D2254" s="183"/>
    </row>
    <row r="2255" spans="4:4" x14ac:dyDescent="0.25">
      <c r="D2255" s="183"/>
    </row>
    <row r="2256" spans="4:4" x14ac:dyDescent="0.25">
      <c r="D2256" s="183"/>
    </row>
    <row r="2257" spans="4:4" x14ac:dyDescent="0.25">
      <c r="D2257" s="183"/>
    </row>
    <row r="2258" spans="4:4" x14ac:dyDescent="0.25">
      <c r="D2258" s="183"/>
    </row>
    <row r="2259" spans="4:4" x14ac:dyDescent="0.25">
      <c r="D2259" s="183"/>
    </row>
    <row r="2260" spans="4:4" x14ac:dyDescent="0.25">
      <c r="D2260" s="183"/>
    </row>
    <row r="2261" spans="4:4" x14ac:dyDescent="0.25">
      <c r="D2261" s="183"/>
    </row>
    <row r="2262" spans="4:4" x14ac:dyDescent="0.25">
      <c r="D2262" s="183"/>
    </row>
    <row r="2263" spans="4:4" x14ac:dyDescent="0.25">
      <c r="D2263" s="183"/>
    </row>
    <row r="2264" spans="4:4" x14ac:dyDescent="0.25">
      <c r="D2264" s="183"/>
    </row>
    <row r="2265" spans="4:4" x14ac:dyDescent="0.25">
      <c r="D2265" s="183"/>
    </row>
    <row r="2266" spans="4:4" x14ac:dyDescent="0.25">
      <c r="D2266" s="183"/>
    </row>
    <row r="2267" spans="4:4" x14ac:dyDescent="0.25">
      <c r="D2267" s="183"/>
    </row>
    <row r="2268" spans="4:4" x14ac:dyDescent="0.25">
      <c r="D2268" s="183"/>
    </row>
    <row r="2269" spans="4:4" x14ac:dyDescent="0.25">
      <c r="D2269" s="183"/>
    </row>
    <row r="2270" spans="4:4" x14ac:dyDescent="0.25">
      <c r="D2270" s="183"/>
    </row>
    <row r="2271" spans="4:4" x14ac:dyDescent="0.25">
      <c r="D2271" s="183"/>
    </row>
    <row r="2272" spans="4:4" x14ac:dyDescent="0.25">
      <c r="D2272" s="183"/>
    </row>
    <row r="2273" spans="4:4" x14ac:dyDescent="0.25">
      <c r="D2273" s="183"/>
    </row>
    <row r="2274" spans="4:4" x14ac:dyDescent="0.25">
      <c r="D2274" s="183"/>
    </row>
    <row r="2275" spans="4:4" x14ac:dyDescent="0.25">
      <c r="D2275" s="183"/>
    </row>
    <row r="2276" spans="4:4" x14ac:dyDescent="0.25">
      <c r="D2276" s="183"/>
    </row>
    <row r="2277" spans="4:4" x14ac:dyDescent="0.25">
      <c r="D2277" s="183"/>
    </row>
    <row r="2278" spans="4:4" x14ac:dyDescent="0.25">
      <c r="D2278" s="183"/>
    </row>
    <row r="2279" spans="4:4" x14ac:dyDescent="0.25">
      <c r="D2279" s="183"/>
    </row>
    <row r="2280" spans="4:4" x14ac:dyDescent="0.25">
      <c r="D2280" s="183"/>
    </row>
    <row r="2281" spans="4:4" x14ac:dyDescent="0.25">
      <c r="D2281" s="183"/>
    </row>
    <row r="2282" spans="4:4" x14ac:dyDescent="0.25">
      <c r="D2282" s="183"/>
    </row>
    <row r="2283" spans="4:4" x14ac:dyDescent="0.25">
      <c r="D2283" s="183"/>
    </row>
    <row r="2284" spans="4:4" x14ac:dyDescent="0.25">
      <c r="D2284" s="183"/>
    </row>
    <row r="2285" spans="4:4" x14ac:dyDescent="0.25">
      <c r="D2285" s="183"/>
    </row>
    <row r="2286" spans="4:4" x14ac:dyDescent="0.25">
      <c r="D2286" s="183"/>
    </row>
    <row r="2287" spans="4:4" x14ac:dyDescent="0.25">
      <c r="D2287" s="183"/>
    </row>
    <row r="2288" spans="4:4" x14ac:dyDescent="0.25">
      <c r="D2288" s="183"/>
    </row>
    <row r="2289" spans="4:4" x14ac:dyDescent="0.25">
      <c r="D2289" s="183"/>
    </row>
    <row r="2290" spans="4:4" x14ac:dyDescent="0.25">
      <c r="D2290" s="183"/>
    </row>
    <row r="2291" spans="4:4" x14ac:dyDescent="0.25">
      <c r="D2291" s="183"/>
    </row>
    <row r="2292" spans="4:4" x14ac:dyDescent="0.25">
      <c r="D2292" s="183"/>
    </row>
    <row r="2293" spans="4:4" x14ac:dyDescent="0.25">
      <c r="D2293" s="183"/>
    </row>
    <row r="2294" spans="4:4" x14ac:dyDescent="0.25">
      <c r="D2294" s="183"/>
    </row>
    <row r="2295" spans="4:4" x14ac:dyDescent="0.25">
      <c r="D2295" s="183"/>
    </row>
    <row r="2296" spans="4:4" x14ac:dyDescent="0.25">
      <c r="D2296" s="183"/>
    </row>
    <row r="2297" spans="4:4" x14ac:dyDescent="0.25">
      <c r="D2297" s="183"/>
    </row>
    <row r="2298" spans="4:4" x14ac:dyDescent="0.25">
      <c r="D2298" s="183"/>
    </row>
    <row r="2299" spans="4:4" x14ac:dyDescent="0.25">
      <c r="D2299" s="183"/>
    </row>
    <row r="2300" spans="4:4" x14ac:dyDescent="0.25">
      <c r="D2300" s="183"/>
    </row>
    <row r="2301" spans="4:4" x14ac:dyDescent="0.25">
      <c r="D2301" s="183"/>
    </row>
    <row r="2302" spans="4:4" x14ac:dyDescent="0.25">
      <c r="D2302" s="183"/>
    </row>
    <row r="2303" spans="4:4" x14ac:dyDescent="0.25">
      <c r="D2303" s="183"/>
    </row>
    <row r="2304" spans="4:4" x14ac:dyDescent="0.25">
      <c r="D2304" s="183"/>
    </row>
    <row r="2305" spans="4:4" x14ac:dyDescent="0.25">
      <c r="D2305" s="183"/>
    </row>
    <row r="2306" spans="4:4" x14ac:dyDescent="0.25">
      <c r="D2306" s="183"/>
    </row>
    <row r="2307" spans="4:4" x14ac:dyDescent="0.25">
      <c r="D2307" s="183"/>
    </row>
    <row r="2308" spans="4:4" x14ac:dyDescent="0.25">
      <c r="D2308" s="183"/>
    </row>
    <row r="2309" spans="4:4" x14ac:dyDescent="0.25">
      <c r="D2309" s="183"/>
    </row>
    <row r="2310" spans="4:4" x14ac:dyDescent="0.25">
      <c r="D2310" s="183"/>
    </row>
    <row r="2311" spans="4:4" x14ac:dyDescent="0.25">
      <c r="D2311" s="183"/>
    </row>
    <row r="2312" spans="4:4" x14ac:dyDescent="0.25">
      <c r="D2312" s="183"/>
    </row>
    <row r="2313" spans="4:4" x14ac:dyDescent="0.25">
      <c r="D2313" s="183"/>
    </row>
    <row r="2314" spans="4:4" x14ac:dyDescent="0.25">
      <c r="D2314" s="183"/>
    </row>
    <row r="2315" spans="4:4" x14ac:dyDescent="0.25">
      <c r="D2315" s="183"/>
    </row>
    <row r="2316" spans="4:4" x14ac:dyDescent="0.25">
      <c r="D2316" s="183"/>
    </row>
    <row r="2317" spans="4:4" x14ac:dyDescent="0.25">
      <c r="D2317" s="183"/>
    </row>
    <row r="2318" spans="4:4" x14ac:dyDescent="0.25">
      <c r="D2318" s="183"/>
    </row>
    <row r="2319" spans="4:4" x14ac:dyDescent="0.25">
      <c r="D2319" s="183"/>
    </row>
    <row r="2320" spans="4:4" x14ac:dyDescent="0.25">
      <c r="D2320" s="183"/>
    </row>
    <row r="2321" spans="4:4" x14ac:dyDescent="0.25">
      <c r="D2321" s="183"/>
    </row>
    <row r="2322" spans="4:4" x14ac:dyDescent="0.25">
      <c r="D2322" s="183"/>
    </row>
    <row r="2323" spans="4:4" x14ac:dyDescent="0.25">
      <c r="D2323" s="183"/>
    </row>
    <row r="2324" spans="4:4" x14ac:dyDescent="0.25">
      <c r="D2324" s="183"/>
    </row>
    <row r="2325" spans="4:4" x14ac:dyDescent="0.25">
      <c r="D2325" s="183"/>
    </row>
    <row r="2326" spans="4:4" x14ac:dyDescent="0.25">
      <c r="D2326" s="183"/>
    </row>
    <row r="2327" spans="4:4" x14ac:dyDescent="0.25">
      <c r="D2327" s="183"/>
    </row>
    <row r="2328" spans="4:4" x14ac:dyDescent="0.25">
      <c r="D2328" s="183"/>
    </row>
    <row r="2329" spans="4:4" x14ac:dyDescent="0.25">
      <c r="D2329" s="183"/>
    </row>
    <row r="2330" spans="4:4" x14ac:dyDescent="0.25">
      <c r="D2330" s="183"/>
    </row>
    <row r="2331" spans="4:4" x14ac:dyDescent="0.25">
      <c r="D2331" s="183"/>
    </row>
    <row r="2332" spans="4:4" x14ac:dyDescent="0.25">
      <c r="D2332" s="183"/>
    </row>
    <row r="2333" spans="4:4" x14ac:dyDescent="0.25">
      <c r="D2333" s="183"/>
    </row>
    <row r="2334" spans="4:4" x14ac:dyDescent="0.25">
      <c r="D2334" s="183"/>
    </row>
    <row r="2335" spans="4:4" x14ac:dyDescent="0.25">
      <c r="D2335" s="183"/>
    </row>
    <row r="2336" spans="4:4" x14ac:dyDescent="0.25">
      <c r="D2336" s="183"/>
    </row>
    <row r="2337" spans="4:4" x14ac:dyDescent="0.25">
      <c r="D2337" s="183"/>
    </row>
    <row r="2338" spans="4:4" x14ac:dyDescent="0.25">
      <c r="D2338" s="183"/>
    </row>
    <row r="2339" spans="4:4" x14ac:dyDescent="0.25">
      <c r="D2339" s="183"/>
    </row>
    <row r="2340" spans="4:4" x14ac:dyDescent="0.25">
      <c r="D2340" s="183"/>
    </row>
    <row r="2341" spans="4:4" x14ac:dyDescent="0.25">
      <c r="D2341" s="183"/>
    </row>
    <row r="2342" spans="4:4" x14ac:dyDescent="0.25">
      <c r="D2342" s="183"/>
    </row>
    <row r="2343" spans="4:4" x14ac:dyDescent="0.25">
      <c r="D2343" s="183"/>
    </row>
    <row r="2344" spans="4:4" x14ac:dyDescent="0.25">
      <c r="D2344" s="183"/>
    </row>
    <row r="2345" spans="4:4" x14ac:dyDescent="0.25">
      <c r="D2345" s="183"/>
    </row>
    <row r="2346" spans="4:4" x14ac:dyDescent="0.25">
      <c r="D2346" s="183"/>
    </row>
    <row r="2347" spans="4:4" x14ac:dyDescent="0.25">
      <c r="D2347" s="183"/>
    </row>
    <row r="2348" spans="4:4" x14ac:dyDescent="0.25">
      <c r="D2348" s="183"/>
    </row>
    <row r="2349" spans="4:4" x14ac:dyDescent="0.25">
      <c r="D2349" s="183"/>
    </row>
    <row r="2350" spans="4:4" x14ac:dyDescent="0.25">
      <c r="D2350" s="183"/>
    </row>
    <row r="2351" spans="4:4" x14ac:dyDescent="0.25">
      <c r="D2351" s="183"/>
    </row>
    <row r="2352" spans="4:4" x14ac:dyDescent="0.25">
      <c r="D2352" s="183"/>
    </row>
    <row r="2353" spans="4:4" x14ac:dyDescent="0.25">
      <c r="D2353" s="183"/>
    </row>
    <row r="2354" spans="4:4" x14ac:dyDescent="0.25">
      <c r="D2354" s="183"/>
    </row>
    <row r="2355" spans="4:4" x14ac:dyDescent="0.25">
      <c r="D2355" s="183"/>
    </row>
    <row r="2356" spans="4:4" x14ac:dyDescent="0.25">
      <c r="D2356" s="183"/>
    </row>
    <row r="2357" spans="4:4" x14ac:dyDescent="0.25">
      <c r="D2357" s="183"/>
    </row>
    <row r="2358" spans="4:4" x14ac:dyDescent="0.25">
      <c r="D2358" s="183"/>
    </row>
    <row r="2359" spans="4:4" x14ac:dyDescent="0.25">
      <c r="D2359" s="183"/>
    </row>
    <row r="2360" spans="4:4" x14ac:dyDescent="0.25">
      <c r="D2360" s="183"/>
    </row>
    <row r="2361" spans="4:4" x14ac:dyDescent="0.25">
      <c r="D2361" s="183"/>
    </row>
    <row r="2362" spans="4:4" x14ac:dyDescent="0.25">
      <c r="D2362" s="183"/>
    </row>
    <row r="2363" spans="4:4" x14ac:dyDescent="0.25">
      <c r="D2363" s="183"/>
    </row>
    <row r="2364" spans="4:4" x14ac:dyDescent="0.25">
      <c r="D2364" s="183"/>
    </row>
    <row r="2365" spans="4:4" x14ac:dyDescent="0.25">
      <c r="D2365" s="183"/>
    </row>
    <row r="2366" spans="4:4" x14ac:dyDescent="0.25">
      <c r="D2366" s="183"/>
    </row>
    <row r="2367" spans="4:4" x14ac:dyDescent="0.25">
      <c r="D2367" s="183"/>
    </row>
    <row r="2368" spans="4:4" x14ac:dyDescent="0.25">
      <c r="D2368" s="183"/>
    </row>
    <row r="2369" spans="4:4" x14ac:dyDescent="0.25">
      <c r="D2369" s="183"/>
    </row>
    <row r="2370" spans="4:4" x14ac:dyDescent="0.25">
      <c r="D2370" s="183"/>
    </row>
    <row r="2371" spans="4:4" x14ac:dyDescent="0.25">
      <c r="D2371" s="183"/>
    </row>
    <row r="2372" spans="4:4" x14ac:dyDescent="0.25">
      <c r="D2372" s="183"/>
    </row>
    <row r="2373" spans="4:4" x14ac:dyDescent="0.25">
      <c r="D2373" s="183"/>
    </row>
    <row r="2374" spans="4:4" x14ac:dyDescent="0.25">
      <c r="D2374" s="183"/>
    </row>
    <row r="2375" spans="4:4" x14ac:dyDescent="0.25">
      <c r="D2375" s="183"/>
    </row>
    <row r="2376" spans="4:4" x14ac:dyDescent="0.25">
      <c r="D2376" s="183"/>
    </row>
    <row r="2377" spans="4:4" x14ac:dyDescent="0.25">
      <c r="D2377" s="183"/>
    </row>
    <row r="2378" spans="4:4" x14ac:dyDescent="0.25">
      <c r="D2378" s="183"/>
    </row>
    <row r="2379" spans="4:4" x14ac:dyDescent="0.25">
      <c r="D2379" s="183"/>
    </row>
    <row r="2380" spans="4:4" x14ac:dyDescent="0.25">
      <c r="D2380" s="183"/>
    </row>
    <row r="2381" spans="4:4" x14ac:dyDescent="0.25">
      <c r="D2381" s="183"/>
    </row>
    <row r="2382" spans="4:4" x14ac:dyDescent="0.25">
      <c r="D2382" s="183"/>
    </row>
    <row r="2383" spans="4:4" x14ac:dyDescent="0.25">
      <c r="D2383" s="183"/>
    </row>
    <row r="2384" spans="4:4" x14ac:dyDescent="0.25">
      <c r="D2384" s="183"/>
    </row>
    <row r="2385" spans="4:4" x14ac:dyDescent="0.25">
      <c r="D2385" s="183"/>
    </row>
    <row r="2386" spans="4:4" x14ac:dyDescent="0.25">
      <c r="D2386" s="183"/>
    </row>
    <row r="2387" spans="4:4" x14ac:dyDescent="0.25">
      <c r="D2387" s="183"/>
    </row>
    <row r="2388" spans="4:4" x14ac:dyDescent="0.25">
      <c r="D2388" s="183"/>
    </row>
    <row r="2389" spans="4:4" x14ac:dyDescent="0.25">
      <c r="D2389" s="183"/>
    </row>
    <row r="2390" spans="4:4" x14ac:dyDescent="0.25">
      <c r="D2390" s="183"/>
    </row>
    <row r="2391" spans="4:4" x14ac:dyDescent="0.25">
      <c r="D2391" s="183"/>
    </row>
    <row r="2392" spans="4:4" x14ac:dyDescent="0.25">
      <c r="D2392" s="183"/>
    </row>
    <row r="2393" spans="4:4" x14ac:dyDescent="0.25">
      <c r="D2393" s="183"/>
    </row>
    <row r="2394" spans="4:4" x14ac:dyDescent="0.25">
      <c r="D2394" s="183"/>
    </row>
    <row r="2395" spans="4:4" x14ac:dyDescent="0.25">
      <c r="D2395" s="183"/>
    </row>
    <row r="2396" spans="4:4" x14ac:dyDescent="0.25">
      <c r="D2396" s="183"/>
    </row>
    <row r="2397" spans="4:4" x14ac:dyDescent="0.25">
      <c r="D2397" s="183"/>
    </row>
    <row r="2398" spans="4:4" x14ac:dyDescent="0.25">
      <c r="D2398" s="183"/>
    </row>
    <row r="2399" spans="4:4" x14ac:dyDescent="0.25">
      <c r="D2399" s="183"/>
    </row>
    <row r="2400" spans="4:4" x14ac:dyDescent="0.25">
      <c r="D2400" s="183"/>
    </row>
    <row r="2401" spans="4:4" x14ac:dyDescent="0.25">
      <c r="D2401" s="183"/>
    </row>
    <row r="2402" spans="4:4" x14ac:dyDescent="0.25">
      <c r="D2402" s="183"/>
    </row>
    <row r="2403" spans="4:4" x14ac:dyDescent="0.25">
      <c r="D2403" s="183"/>
    </row>
    <row r="2404" spans="4:4" x14ac:dyDescent="0.25">
      <c r="D2404" s="183"/>
    </row>
    <row r="2405" spans="4:4" x14ac:dyDescent="0.25">
      <c r="D2405" s="183"/>
    </row>
    <row r="2406" spans="4:4" x14ac:dyDescent="0.25">
      <c r="D2406" s="183"/>
    </row>
    <row r="2407" spans="4:4" x14ac:dyDescent="0.25">
      <c r="D2407" s="183"/>
    </row>
    <row r="2408" spans="4:4" x14ac:dyDescent="0.25">
      <c r="D2408" s="183"/>
    </row>
    <row r="2409" spans="4:4" x14ac:dyDescent="0.25">
      <c r="D2409" s="183"/>
    </row>
    <row r="2410" spans="4:4" x14ac:dyDescent="0.25">
      <c r="D2410" s="183"/>
    </row>
    <row r="2411" spans="4:4" x14ac:dyDescent="0.25">
      <c r="D2411" s="183"/>
    </row>
    <row r="2412" spans="4:4" x14ac:dyDescent="0.25">
      <c r="D2412" s="183"/>
    </row>
    <row r="2413" spans="4:4" x14ac:dyDescent="0.25">
      <c r="D2413" s="183"/>
    </row>
    <row r="2414" spans="4:4" x14ac:dyDescent="0.25">
      <c r="D2414" s="183"/>
    </row>
    <row r="2415" spans="4:4" x14ac:dyDescent="0.25">
      <c r="D2415" s="183"/>
    </row>
    <row r="2416" spans="4:4" x14ac:dyDescent="0.25">
      <c r="D2416" s="183"/>
    </row>
    <row r="2417" spans="4:4" x14ac:dyDescent="0.25">
      <c r="D2417" s="183"/>
    </row>
    <row r="2418" spans="4:4" x14ac:dyDescent="0.25">
      <c r="D2418" s="183"/>
    </row>
    <row r="2419" spans="4:4" x14ac:dyDescent="0.25">
      <c r="D2419" s="183"/>
    </row>
    <row r="2420" spans="4:4" x14ac:dyDescent="0.25">
      <c r="D2420" s="183"/>
    </row>
    <row r="2421" spans="4:4" x14ac:dyDescent="0.25">
      <c r="D2421" s="183"/>
    </row>
    <row r="2422" spans="4:4" x14ac:dyDescent="0.25">
      <c r="D2422" s="183"/>
    </row>
    <row r="2423" spans="4:4" x14ac:dyDescent="0.25">
      <c r="D2423" s="183"/>
    </row>
    <row r="2424" spans="4:4" x14ac:dyDescent="0.25">
      <c r="D2424" s="183"/>
    </row>
    <row r="2425" spans="4:4" x14ac:dyDescent="0.25">
      <c r="D2425" s="183"/>
    </row>
    <row r="2426" spans="4:4" x14ac:dyDescent="0.25">
      <c r="D2426" s="183"/>
    </row>
    <row r="2427" spans="4:4" x14ac:dyDescent="0.25">
      <c r="D2427" s="183"/>
    </row>
    <row r="2428" spans="4:4" x14ac:dyDescent="0.25">
      <c r="D2428" s="183"/>
    </row>
    <row r="2429" spans="4:4" x14ac:dyDescent="0.25">
      <c r="D2429" s="183"/>
    </row>
    <row r="2430" spans="4:4" x14ac:dyDescent="0.25">
      <c r="D2430" s="183"/>
    </row>
    <row r="2431" spans="4:4" x14ac:dyDescent="0.25">
      <c r="D2431" s="183"/>
    </row>
    <row r="2432" spans="4:4" x14ac:dyDescent="0.25">
      <c r="D2432" s="183"/>
    </row>
    <row r="2433" spans="4:4" x14ac:dyDescent="0.25">
      <c r="D2433" s="183"/>
    </row>
    <row r="2434" spans="4:4" x14ac:dyDescent="0.25">
      <c r="D2434" s="183"/>
    </row>
    <row r="2435" spans="4:4" x14ac:dyDescent="0.25">
      <c r="D2435" s="183"/>
    </row>
    <row r="2436" spans="4:4" x14ac:dyDescent="0.25">
      <c r="D2436" s="183"/>
    </row>
    <row r="2437" spans="4:4" x14ac:dyDescent="0.25">
      <c r="D2437" s="183"/>
    </row>
    <row r="2438" spans="4:4" x14ac:dyDescent="0.25">
      <c r="D2438" s="183"/>
    </row>
    <row r="2439" spans="4:4" x14ac:dyDescent="0.25">
      <c r="D2439" s="183"/>
    </row>
    <row r="2440" spans="4:4" x14ac:dyDescent="0.25">
      <c r="D2440" s="183"/>
    </row>
    <row r="2441" spans="4:4" x14ac:dyDescent="0.25">
      <c r="D2441" s="183"/>
    </row>
    <row r="2442" spans="4:4" x14ac:dyDescent="0.25">
      <c r="D2442" s="183"/>
    </row>
    <row r="2443" spans="4:4" x14ac:dyDescent="0.25">
      <c r="D2443" s="183"/>
    </row>
    <row r="2444" spans="4:4" x14ac:dyDescent="0.25">
      <c r="D2444" s="183"/>
    </row>
    <row r="2445" spans="4:4" x14ac:dyDescent="0.25">
      <c r="D2445" s="183"/>
    </row>
    <row r="2446" spans="4:4" x14ac:dyDescent="0.25">
      <c r="D2446" s="183"/>
    </row>
    <row r="2447" spans="4:4" x14ac:dyDescent="0.25">
      <c r="D2447" s="183"/>
    </row>
    <row r="2448" spans="4:4" x14ac:dyDescent="0.25">
      <c r="D2448" s="183"/>
    </row>
    <row r="2449" spans="4:4" x14ac:dyDescent="0.25">
      <c r="D2449" s="183"/>
    </row>
    <row r="2450" spans="4:4" x14ac:dyDescent="0.25">
      <c r="D2450" s="183"/>
    </row>
    <row r="2451" spans="4:4" x14ac:dyDescent="0.25">
      <c r="D2451" s="183"/>
    </row>
    <row r="2452" spans="4:4" x14ac:dyDescent="0.25">
      <c r="D2452" s="183"/>
    </row>
    <row r="2453" spans="4:4" x14ac:dyDescent="0.25">
      <c r="D2453" s="183"/>
    </row>
    <row r="2454" spans="4:4" x14ac:dyDescent="0.25">
      <c r="D2454" s="183"/>
    </row>
    <row r="2455" spans="4:4" x14ac:dyDescent="0.25">
      <c r="D2455" s="183"/>
    </row>
    <row r="2456" spans="4:4" x14ac:dyDescent="0.25">
      <c r="D2456" s="183"/>
    </row>
    <row r="2457" spans="4:4" x14ac:dyDescent="0.25">
      <c r="D2457" s="183"/>
    </row>
    <row r="2458" spans="4:4" x14ac:dyDescent="0.25">
      <c r="D2458" s="183"/>
    </row>
    <row r="2459" spans="4:4" x14ac:dyDescent="0.25">
      <c r="D2459" s="183"/>
    </row>
    <row r="2460" spans="4:4" x14ac:dyDescent="0.25">
      <c r="D2460" s="183"/>
    </row>
    <row r="2461" spans="4:4" x14ac:dyDescent="0.25">
      <c r="D2461" s="183"/>
    </row>
    <row r="2462" spans="4:4" x14ac:dyDescent="0.25">
      <c r="D2462" s="183"/>
    </row>
    <row r="2463" spans="4:4" x14ac:dyDescent="0.25">
      <c r="D2463" s="183"/>
    </row>
    <row r="2464" spans="4:4" x14ac:dyDescent="0.25">
      <c r="D2464" s="183"/>
    </row>
    <row r="2465" spans="4:4" x14ac:dyDescent="0.25">
      <c r="D2465" s="183"/>
    </row>
    <row r="2466" spans="4:4" x14ac:dyDescent="0.25">
      <c r="D2466" s="183"/>
    </row>
    <row r="2467" spans="4:4" x14ac:dyDescent="0.25">
      <c r="D2467" s="183"/>
    </row>
    <row r="2468" spans="4:4" x14ac:dyDescent="0.25">
      <c r="D2468" s="183"/>
    </row>
    <row r="2469" spans="4:4" x14ac:dyDescent="0.25">
      <c r="D2469" s="183"/>
    </row>
    <row r="2470" spans="4:4" x14ac:dyDescent="0.25">
      <c r="D2470" s="183"/>
    </row>
    <row r="2471" spans="4:4" x14ac:dyDescent="0.25">
      <c r="D2471" s="183"/>
    </row>
    <row r="2472" spans="4:4" x14ac:dyDescent="0.25">
      <c r="D2472" s="183"/>
    </row>
    <row r="2473" spans="4:4" x14ac:dyDescent="0.25">
      <c r="D2473" s="183"/>
    </row>
    <row r="2474" spans="4:4" x14ac:dyDescent="0.25">
      <c r="D2474" s="183"/>
    </row>
    <row r="2475" spans="4:4" x14ac:dyDescent="0.25">
      <c r="D2475" s="183"/>
    </row>
    <row r="2476" spans="4:4" x14ac:dyDescent="0.25">
      <c r="D2476" s="183"/>
    </row>
    <row r="2477" spans="4:4" x14ac:dyDescent="0.25">
      <c r="D2477" s="183"/>
    </row>
    <row r="2478" spans="4:4" x14ac:dyDescent="0.25">
      <c r="D2478" s="183"/>
    </row>
    <row r="2479" spans="4:4" x14ac:dyDescent="0.25">
      <c r="D2479" s="183"/>
    </row>
    <row r="2480" spans="4:4" x14ac:dyDescent="0.25">
      <c r="D2480" s="183"/>
    </row>
    <row r="2481" spans="4:4" x14ac:dyDescent="0.25">
      <c r="D2481" s="183"/>
    </row>
    <row r="2482" spans="4:4" x14ac:dyDescent="0.25">
      <c r="D2482" s="183"/>
    </row>
    <row r="2483" spans="4:4" x14ac:dyDescent="0.25">
      <c r="D2483" s="183"/>
    </row>
    <row r="2484" spans="4:4" x14ac:dyDescent="0.25">
      <c r="D2484" s="183"/>
    </row>
    <row r="2485" spans="4:4" x14ac:dyDescent="0.25">
      <c r="D2485" s="183"/>
    </row>
    <row r="2486" spans="4:4" x14ac:dyDescent="0.25">
      <c r="D2486" s="183"/>
    </row>
    <row r="2487" spans="4:4" x14ac:dyDescent="0.25">
      <c r="D2487" s="183"/>
    </row>
    <row r="2488" spans="4:4" x14ac:dyDescent="0.25">
      <c r="D2488" s="183"/>
    </row>
    <row r="2489" spans="4:4" x14ac:dyDescent="0.25">
      <c r="D2489" s="183"/>
    </row>
    <row r="2490" spans="4:4" x14ac:dyDescent="0.25">
      <c r="D2490" s="183"/>
    </row>
    <row r="2491" spans="4:4" x14ac:dyDescent="0.25">
      <c r="D2491" s="183"/>
    </row>
    <row r="2492" spans="4:4" x14ac:dyDescent="0.25">
      <c r="D2492" s="183"/>
    </row>
    <row r="2493" spans="4:4" x14ac:dyDescent="0.25">
      <c r="D2493" s="183"/>
    </row>
    <row r="2494" spans="4:4" x14ac:dyDescent="0.25">
      <c r="D2494" s="183"/>
    </row>
    <row r="2495" spans="4:4" x14ac:dyDescent="0.25">
      <c r="D2495" s="183"/>
    </row>
    <row r="2496" spans="4:4" x14ac:dyDescent="0.25">
      <c r="D2496" s="183"/>
    </row>
    <row r="2497" spans="4:4" x14ac:dyDescent="0.25">
      <c r="D2497" s="183"/>
    </row>
    <row r="2498" spans="4:4" x14ac:dyDescent="0.25">
      <c r="D2498" s="183"/>
    </row>
    <row r="2499" spans="4:4" x14ac:dyDescent="0.25">
      <c r="D2499" s="183"/>
    </row>
    <row r="2500" spans="4:4" x14ac:dyDescent="0.25">
      <c r="D2500" s="183"/>
    </row>
    <row r="2501" spans="4:4" x14ac:dyDescent="0.25">
      <c r="D2501" s="183"/>
    </row>
    <row r="2502" spans="4:4" x14ac:dyDescent="0.25">
      <c r="D2502" s="183"/>
    </row>
    <row r="2503" spans="4:4" x14ac:dyDescent="0.25">
      <c r="D2503" s="183"/>
    </row>
    <row r="2504" spans="4:4" x14ac:dyDescent="0.25">
      <c r="D2504" s="183"/>
    </row>
    <row r="2505" spans="4:4" x14ac:dyDescent="0.25">
      <c r="D2505" s="183"/>
    </row>
    <row r="2506" spans="4:4" x14ac:dyDescent="0.25">
      <c r="D2506" s="183"/>
    </row>
    <row r="2507" spans="4:4" x14ac:dyDescent="0.25">
      <c r="D2507" s="183"/>
    </row>
    <row r="2508" spans="4:4" x14ac:dyDescent="0.25">
      <c r="D2508" s="183"/>
    </row>
    <row r="2509" spans="4:4" x14ac:dyDescent="0.25">
      <c r="D2509" s="183"/>
    </row>
    <row r="2510" spans="4:4" x14ac:dyDescent="0.25">
      <c r="D2510" s="183"/>
    </row>
    <row r="2511" spans="4:4" x14ac:dyDescent="0.25">
      <c r="D2511" s="183"/>
    </row>
    <row r="2512" spans="4:4" x14ac:dyDescent="0.25">
      <c r="D2512" s="183"/>
    </row>
    <row r="2513" spans="4:4" x14ac:dyDescent="0.25">
      <c r="D2513" s="183"/>
    </row>
    <row r="2514" spans="4:4" x14ac:dyDescent="0.25">
      <c r="D2514" s="183"/>
    </row>
    <row r="2515" spans="4:4" x14ac:dyDescent="0.25">
      <c r="D2515" s="183"/>
    </row>
    <row r="2516" spans="4:4" x14ac:dyDescent="0.25">
      <c r="D2516" s="183"/>
    </row>
    <row r="2517" spans="4:4" x14ac:dyDescent="0.25">
      <c r="D2517" s="183"/>
    </row>
    <row r="2518" spans="4:4" x14ac:dyDescent="0.25">
      <c r="D2518" s="183"/>
    </row>
    <row r="2519" spans="4:4" x14ac:dyDescent="0.25">
      <c r="D2519" s="183"/>
    </row>
    <row r="2520" spans="4:4" x14ac:dyDescent="0.25">
      <c r="D2520" s="183"/>
    </row>
    <row r="2521" spans="4:4" x14ac:dyDescent="0.25">
      <c r="D2521" s="183"/>
    </row>
    <row r="2522" spans="4:4" x14ac:dyDescent="0.25">
      <c r="D2522" s="183"/>
    </row>
    <row r="2523" spans="4:4" x14ac:dyDescent="0.25">
      <c r="D2523" s="183"/>
    </row>
    <row r="2524" spans="4:4" x14ac:dyDescent="0.25">
      <c r="D2524" s="183"/>
    </row>
    <row r="2525" spans="4:4" x14ac:dyDescent="0.25">
      <c r="D2525" s="183"/>
    </row>
    <row r="2526" spans="4:4" x14ac:dyDescent="0.25">
      <c r="D2526" s="183"/>
    </row>
    <row r="2527" spans="4:4" x14ac:dyDescent="0.25">
      <c r="D2527" s="183"/>
    </row>
    <row r="2528" spans="4:4" x14ac:dyDescent="0.25">
      <c r="D2528" s="183"/>
    </row>
    <row r="2529" spans="4:4" x14ac:dyDescent="0.25">
      <c r="D2529" s="183"/>
    </row>
    <row r="2530" spans="4:4" x14ac:dyDescent="0.25">
      <c r="D2530" s="183"/>
    </row>
    <row r="2531" spans="4:4" x14ac:dyDescent="0.25">
      <c r="D2531" s="183"/>
    </row>
    <row r="2532" spans="4:4" x14ac:dyDescent="0.25">
      <c r="D2532" s="183"/>
    </row>
    <row r="2533" spans="4:4" x14ac:dyDescent="0.25">
      <c r="D2533" s="183"/>
    </row>
    <row r="2534" spans="4:4" x14ac:dyDescent="0.25">
      <c r="D2534" s="183"/>
    </row>
    <row r="2535" spans="4:4" x14ac:dyDescent="0.25">
      <c r="D2535" s="183"/>
    </row>
    <row r="2536" spans="4:4" x14ac:dyDescent="0.25">
      <c r="D2536" s="183"/>
    </row>
    <row r="2537" spans="4:4" x14ac:dyDescent="0.25">
      <c r="D2537" s="183"/>
    </row>
    <row r="2538" spans="4:4" x14ac:dyDescent="0.25">
      <c r="D2538" s="183"/>
    </row>
    <row r="2539" spans="4:4" x14ac:dyDescent="0.25">
      <c r="D2539" s="183"/>
    </row>
    <row r="2540" spans="4:4" x14ac:dyDescent="0.25">
      <c r="D2540" s="183"/>
    </row>
    <row r="2541" spans="4:4" x14ac:dyDescent="0.25">
      <c r="D2541" s="183"/>
    </row>
    <row r="2542" spans="4:4" x14ac:dyDescent="0.25">
      <c r="D2542" s="183"/>
    </row>
    <row r="2543" spans="4:4" x14ac:dyDescent="0.25">
      <c r="D2543" s="183"/>
    </row>
    <row r="2544" spans="4:4" x14ac:dyDescent="0.25">
      <c r="D2544" s="183"/>
    </row>
    <row r="2545" spans="4:4" x14ac:dyDescent="0.25">
      <c r="D2545" s="183"/>
    </row>
    <row r="2546" spans="4:4" x14ac:dyDescent="0.25">
      <c r="D2546" s="183"/>
    </row>
    <row r="2547" spans="4:4" x14ac:dyDescent="0.25">
      <c r="D2547" s="183"/>
    </row>
    <row r="2548" spans="4:4" x14ac:dyDescent="0.25">
      <c r="D2548" s="183"/>
    </row>
    <row r="2549" spans="4:4" x14ac:dyDescent="0.25">
      <c r="D2549" s="183"/>
    </row>
    <row r="2550" spans="4:4" x14ac:dyDescent="0.25">
      <c r="D2550" s="183"/>
    </row>
    <row r="2551" spans="4:4" x14ac:dyDescent="0.25">
      <c r="D2551" s="183"/>
    </row>
    <row r="2552" spans="4:4" x14ac:dyDescent="0.25">
      <c r="D2552" s="183"/>
    </row>
    <row r="2553" spans="4:4" x14ac:dyDescent="0.25">
      <c r="D2553" s="183"/>
    </row>
    <row r="2554" spans="4:4" x14ac:dyDescent="0.25">
      <c r="D2554" s="183"/>
    </row>
    <row r="2555" spans="4:4" x14ac:dyDescent="0.25">
      <c r="D2555" s="183"/>
    </row>
    <row r="2556" spans="4:4" x14ac:dyDescent="0.25">
      <c r="D2556" s="183"/>
    </row>
    <row r="2557" spans="4:4" x14ac:dyDescent="0.25">
      <c r="D2557" s="183"/>
    </row>
    <row r="2558" spans="4:4" x14ac:dyDescent="0.25">
      <c r="D2558" s="183"/>
    </row>
    <row r="2559" spans="4:4" x14ac:dyDescent="0.25">
      <c r="D2559" s="183"/>
    </row>
    <row r="2560" spans="4:4" x14ac:dyDescent="0.25">
      <c r="D2560" s="183"/>
    </row>
    <row r="2561" spans="4:4" x14ac:dyDescent="0.25">
      <c r="D2561" s="183"/>
    </row>
    <row r="2562" spans="4:4" x14ac:dyDescent="0.25">
      <c r="D2562" s="183"/>
    </row>
    <row r="2563" spans="4:4" x14ac:dyDescent="0.25">
      <c r="D2563" s="183"/>
    </row>
    <row r="2564" spans="4:4" x14ac:dyDescent="0.25">
      <c r="D2564" s="183"/>
    </row>
    <row r="2565" spans="4:4" x14ac:dyDescent="0.25">
      <c r="D2565" s="183"/>
    </row>
    <row r="2566" spans="4:4" x14ac:dyDescent="0.25">
      <c r="D2566" s="183"/>
    </row>
    <row r="2567" spans="4:4" x14ac:dyDescent="0.25">
      <c r="D2567" s="183"/>
    </row>
    <row r="2568" spans="4:4" x14ac:dyDescent="0.25">
      <c r="D2568" s="183"/>
    </row>
    <row r="2569" spans="4:4" x14ac:dyDescent="0.25">
      <c r="D2569" s="183"/>
    </row>
    <row r="2570" spans="4:4" x14ac:dyDescent="0.25">
      <c r="D2570" s="183"/>
    </row>
    <row r="2571" spans="4:4" x14ac:dyDescent="0.25">
      <c r="D2571" s="183"/>
    </row>
    <row r="2572" spans="4:4" x14ac:dyDescent="0.25">
      <c r="D2572" s="183"/>
    </row>
    <row r="2573" spans="4:4" x14ac:dyDescent="0.25">
      <c r="D2573" s="183"/>
    </row>
    <row r="2574" spans="4:4" x14ac:dyDescent="0.25">
      <c r="D2574" s="183"/>
    </row>
    <row r="2575" spans="4:4" x14ac:dyDescent="0.25">
      <c r="D2575" s="183"/>
    </row>
    <row r="2576" spans="4:4" x14ac:dyDescent="0.25">
      <c r="D2576" s="183"/>
    </row>
    <row r="2577" spans="4:4" x14ac:dyDescent="0.25">
      <c r="D2577" s="183"/>
    </row>
    <row r="2578" spans="4:4" x14ac:dyDescent="0.25">
      <c r="D2578" s="183"/>
    </row>
    <row r="2579" spans="4:4" x14ac:dyDescent="0.25">
      <c r="D2579" s="183"/>
    </row>
    <row r="2580" spans="4:4" x14ac:dyDescent="0.25">
      <c r="D2580" s="183"/>
    </row>
    <row r="2581" spans="4:4" x14ac:dyDescent="0.25">
      <c r="D2581" s="183"/>
    </row>
    <row r="2582" spans="4:4" x14ac:dyDescent="0.25">
      <c r="D2582" s="183"/>
    </row>
    <row r="2583" spans="4:4" x14ac:dyDescent="0.25">
      <c r="D2583" s="183"/>
    </row>
    <row r="2584" spans="4:4" x14ac:dyDescent="0.25">
      <c r="D2584" s="183"/>
    </row>
    <row r="2585" spans="4:4" x14ac:dyDescent="0.25">
      <c r="D2585" s="183"/>
    </row>
    <row r="2586" spans="4:4" x14ac:dyDescent="0.25">
      <c r="D2586" s="183"/>
    </row>
    <row r="2587" spans="4:4" x14ac:dyDescent="0.25">
      <c r="D2587" s="183"/>
    </row>
    <row r="2588" spans="4:4" x14ac:dyDescent="0.25">
      <c r="D2588" s="183"/>
    </row>
    <row r="2589" spans="4:4" x14ac:dyDescent="0.25">
      <c r="D2589" s="183"/>
    </row>
    <row r="2590" spans="4:4" x14ac:dyDescent="0.25">
      <c r="D2590" s="183"/>
    </row>
    <row r="2591" spans="4:4" x14ac:dyDescent="0.25">
      <c r="D2591" s="183"/>
    </row>
    <row r="2592" spans="4:4" x14ac:dyDescent="0.25">
      <c r="D2592" s="183"/>
    </row>
    <row r="2593" spans="4:4" x14ac:dyDescent="0.25">
      <c r="D2593" s="183"/>
    </row>
    <row r="2594" spans="4:4" x14ac:dyDescent="0.25">
      <c r="D2594" s="183"/>
    </row>
    <row r="2595" spans="4:4" x14ac:dyDescent="0.25">
      <c r="D2595" s="183"/>
    </row>
    <row r="2596" spans="4:4" x14ac:dyDescent="0.25">
      <c r="D2596" s="183"/>
    </row>
    <row r="2597" spans="4:4" x14ac:dyDescent="0.25">
      <c r="D2597" s="183"/>
    </row>
    <row r="2598" spans="4:4" x14ac:dyDescent="0.25">
      <c r="D2598" s="183"/>
    </row>
    <row r="2599" spans="4:4" x14ac:dyDescent="0.25">
      <c r="D2599" s="183"/>
    </row>
    <row r="2600" spans="4:4" x14ac:dyDescent="0.25">
      <c r="D2600" s="183"/>
    </row>
    <row r="2601" spans="4:4" x14ac:dyDescent="0.25">
      <c r="D2601" s="183"/>
    </row>
    <row r="2602" spans="4:4" x14ac:dyDescent="0.25">
      <c r="D2602" s="183"/>
    </row>
    <row r="2603" spans="4:4" x14ac:dyDescent="0.25">
      <c r="D2603" s="183"/>
    </row>
    <row r="2604" spans="4:4" x14ac:dyDescent="0.25">
      <c r="D2604" s="183"/>
    </row>
    <row r="2605" spans="4:4" x14ac:dyDescent="0.25">
      <c r="D2605" s="183"/>
    </row>
    <row r="2606" spans="4:4" x14ac:dyDescent="0.25">
      <c r="D2606" s="183"/>
    </row>
    <row r="2607" spans="4:4" x14ac:dyDescent="0.25">
      <c r="D2607" s="183"/>
    </row>
    <row r="2608" spans="4:4" x14ac:dyDescent="0.25">
      <c r="D2608" s="183"/>
    </row>
    <row r="2609" spans="4:4" x14ac:dyDescent="0.25">
      <c r="D2609" s="183"/>
    </row>
    <row r="2610" spans="4:4" x14ac:dyDescent="0.25">
      <c r="D2610" s="183"/>
    </row>
    <row r="2611" spans="4:4" x14ac:dyDescent="0.25">
      <c r="D2611" s="183"/>
    </row>
    <row r="2612" spans="4:4" x14ac:dyDescent="0.25">
      <c r="D2612" s="183"/>
    </row>
    <row r="2613" spans="4:4" x14ac:dyDescent="0.25">
      <c r="D2613" s="183"/>
    </row>
    <row r="2614" spans="4:4" x14ac:dyDescent="0.25">
      <c r="D2614" s="183"/>
    </row>
    <row r="2615" spans="4:4" x14ac:dyDescent="0.25">
      <c r="D2615" s="183"/>
    </row>
    <row r="2616" spans="4:4" x14ac:dyDescent="0.25">
      <c r="D2616" s="183"/>
    </row>
    <row r="2617" spans="4:4" x14ac:dyDescent="0.25">
      <c r="D2617" s="183"/>
    </row>
    <row r="2618" spans="4:4" x14ac:dyDescent="0.25">
      <c r="D2618" s="183"/>
    </row>
    <row r="2619" spans="4:4" x14ac:dyDescent="0.25">
      <c r="D2619" s="183"/>
    </row>
    <row r="2620" spans="4:4" x14ac:dyDescent="0.25">
      <c r="D2620" s="183"/>
    </row>
    <row r="2621" spans="4:4" x14ac:dyDescent="0.25">
      <c r="D2621" s="183"/>
    </row>
    <row r="2622" spans="4:4" x14ac:dyDescent="0.25">
      <c r="D2622" s="183"/>
    </row>
    <row r="2623" spans="4:4" x14ac:dyDescent="0.25">
      <c r="D2623" s="183"/>
    </row>
    <row r="2624" spans="4:4" x14ac:dyDescent="0.25">
      <c r="D2624" s="183"/>
    </row>
    <row r="2625" spans="4:4" x14ac:dyDescent="0.25">
      <c r="D2625" s="183"/>
    </row>
    <row r="2626" spans="4:4" x14ac:dyDescent="0.25">
      <c r="D2626" s="183"/>
    </row>
    <row r="2627" spans="4:4" x14ac:dyDescent="0.25">
      <c r="D2627" s="183"/>
    </row>
    <row r="2628" spans="4:4" x14ac:dyDescent="0.25">
      <c r="D2628" s="183"/>
    </row>
    <row r="2629" spans="4:4" x14ac:dyDescent="0.25">
      <c r="D2629" s="183"/>
    </row>
    <row r="2630" spans="4:4" x14ac:dyDescent="0.25">
      <c r="D2630" s="183"/>
    </row>
    <row r="2631" spans="4:4" x14ac:dyDescent="0.25">
      <c r="D2631" s="183"/>
    </row>
    <row r="2632" spans="4:4" x14ac:dyDescent="0.25">
      <c r="D2632" s="183"/>
    </row>
    <row r="2633" spans="4:4" x14ac:dyDescent="0.25">
      <c r="D2633" s="183"/>
    </row>
    <row r="2634" spans="4:4" x14ac:dyDescent="0.25">
      <c r="D2634" s="183"/>
    </row>
    <row r="2635" spans="4:4" x14ac:dyDescent="0.25">
      <c r="D2635" s="183"/>
    </row>
    <row r="2636" spans="4:4" x14ac:dyDescent="0.25">
      <c r="D2636" s="183"/>
    </row>
    <row r="2637" spans="4:4" x14ac:dyDescent="0.25">
      <c r="D2637" s="183"/>
    </row>
    <row r="2638" spans="4:4" x14ac:dyDescent="0.25">
      <c r="D2638" s="183"/>
    </row>
    <row r="2639" spans="4:4" x14ac:dyDescent="0.25">
      <c r="D2639" s="183"/>
    </row>
    <row r="2640" spans="4:4" x14ac:dyDescent="0.25">
      <c r="D2640" s="183"/>
    </row>
    <row r="2641" spans="4:4" x14ac:dyDescent="0.25">
      <c r="D2641" s="183"/>
    </row>
    <row r="2642" spans="4:4" x14ac:dyDescent="0.25">
      <c r="D2642" s="183"/>
    </row>
    <row r="2643" spans="4:4" x14ac:dyDescent="0.25">
      <c r="D2643" s="183"/>
    </row>
    <row r="2644" spans="4:4" x14ac:dyDescent="0.25">
      <c r="D2644" s="183"/>
    </row>
    <row r="2645" spans="4:4" x14ac:dyDescent="0.25">
      <c r="D2645" s="183"/>
    </row>
    <row r="2646" spans="4:4" x14ac:dyDescent="0.25">
      <c r="D2646" s="183"/>
    </row>
    <row r="2647" spans="4:4" x14ac:dyDescent="0.25">
      <c r="D2647" s="183"/>
    </row>
    <row r="2648" spans="4:4" x14ac:dyDescent="0.25">
      <c r="D2648" s="183"/>
    </row>
    <row r="2649" spans="4:4" x14ac:dyDescent="0.25">
      <c r="D2649" s="183"/>
    </row>
    <row r="2650" spans="4:4" x14ac:dyDescent="0.25">
      <c r="D2650" s="183"/>
    </row>
    <row r="2651" spans="4:4" x14ac:dyDescent="0.25">
      <c r="D2651" s="183"/>
    </row>
    <row r="2652" spans="4:4" x14ac:dyDescent="0.25">
      <c r="D2652" s="183"/>
    </row>
    <row r="2653" spans="4:4" x14ac:dyDescent="0.25">
      <c r="D2653" s="183"/>
    </row>
    <row r="2654" spans="4:4" x14ac:dyDescent="0.25">
      <c r="D2654" s="183"/>
    </row>
    <row r="2655" spans="4:4" x14ac:dyDescent="0.25">
      <c r="D2655" s="183"/>
    </row>
    <row r="2656" spans="4:4" x14ac:dyDescent="0.25">
      <c r="D2656" s="183"/>
    </row>
    <row r="2657" spans="4:4" x14ac:dyDescent="0.25">
      <c r="D2657" s="183"/>
    </row>
    <row r="2658" spans="4:4" x14ac:dyDescent="0.25">
      <c r="D2658" s="183"/>
    </row>
    <row r="2659" spans="4:4" x14ac:dyDescent="0.25">
      <c r="D2659" s="183"/>
    </row>
    <row r="2660" spans="4:4" x14ac:dyDescent="0.25">
      <c r="D2660" s="183"/>
    </row>
    <row r="2661" spans="4:4" x14ac:dyDescent="0.25">
      <c r="D2661" s="183"/>
    </row>
    <row r="2662" spans="4:4" x14ac:dyDescent="0.25">
      <c r="D2662" s="183"/>
    </row>
    <row r="2663" spans="4:4" x14ac:dyDescent="0.25">
      <c r="D2663" s="183"/>
    </row>
    <row r="2664" spans="4:4" x14ac:dyDescent="0.25">
      <c r="D2664" s="183"/>
    </row>
    <row r="2665" spans="4:4" x14ac:dyDescent="0.25">
      <c r="D2665" s="183"/>
    </row>
    <row r="2666" spans="4:4" x14ac:dyDescent="0.25">
      <c r="D2666" s="183"/>
    </row>
    <row r="2667" spans="4:4" x14ac:dyDescent="0.25">
      <c r="D2667" s="183"/>
    </row>
    <row r="2668" spans="4:4" x14ac:dyDescent="0.25">
      <c r="D2668" s="183"/>
    </row>
    <row r="2669" spans="4:4" x14ac:dyDescent="0.25">
      <c r="D2669" s="183"/>
    </row>
    <row r="2670" spans="4:4" x14ac:dyDescent="0.25">
      <c r="D2670" s="183"/>
    </row>
    <row r="2671" spans="4:4" x14ac:dyDescent="0.25">
      <c r="D2671" s="183"/>
    </row>
    <row r="2672" spans="4:4" x14ac:dyDescent="0.25">
      <c r="D2672" s="183"/>
    </row>
    <row r="2673" spans="4:4" x14ac:dyDescent="0.25">
      <c r="D2673" s="183"/>
    </row>
    <row r="2674" spans="4:4" x14ac:dyDescent="0.25">
      <c r="D2674" s="183"/>
    </row>
    <row r="2675" spans="4:4" x14ac:dyDescent="0.25">
      <c r="D2675" s="183"/>
    </row>
    <row r="2676" spans="4:4" x14ac:dyDescent="0.25">
      <c r="D2676" s="183"/>
    </row>
    <row r="2677" spans="4:4" x14ac:dyDescent="0.25">
      <c r="D2677" s="183"/>
    </row>
    <row r="2678" spans="4:4" x14ac:dyDescent="0.25">
      <c r="D2678" s="183"/>
    </row>
    <row r="2679" spans="4:4" x14ac:dyDescent="0.25">
      <c r="D2679" s="183"/>
    </row>
    <row r="2680" spans="4:4" x14ac:dyDescent="0.25">
      <c r="D2680" s="183"/>
    </row>
    <row r="2681" spans="4:4" x14ac:dyDescent="0.25">
      <c r="D2681" s="183"/>
    </row>
    <row r="2682" spans="4:4" x14ac:dyDescent="0.25">
      <c r="D2682" s="183"/>
    </row>
    <row r="2683" spans="4:4" x14ac:dyDescent="0.25">
      <c r="D2683" s="183"/>
    </row>
    <row r="2684" spans="4:4" x14ac:dyDescent="0.25">
      <c r="D2684" s="183"/>
    </row>
    <row r="2685" spans="4:4" x14ac:dyDescent="0.25">
      <c r="D2685" s="183"/>
    </row>
    <row r="2686" spans="4:4" x14ac:dyDescent="0.25">
      <c r="D2686" s="183"/>
    </row>
    <row r="2687" spans="4:4" x14ac:dyDescent="0.25">
      <c r="D2687" s="183"/>
    </row>
    <row r="2688" spans="4:4" x14ac:dyDescent="0.25">
      <c r="D2688" s="183"/>
    </row>
    <row r="2689" spans="4:4" x14ac:dyDescent="0.25">
      <c r="D2689" s="183"/>
    </row>
    <row r="2690" spans="4:4" x14ac:dyDescent="0.25">
      <c r="D2690" s="183"/>
    </row>
    <row r="2691" spans="4:4" x14ac:dyDescent="0.25">
      <c r="D2691" s="183"/>
    </row>
    <row r="2692" spans="4:4" x14ac:dyDescent="0.25">
      <c r="D2692" s="183"/>
    </row>
    <row r="2693" spans="4:4" x14ac:dyDescent="0.25">
      <c r="D2693" s="183"/>
    </row>
    <row r="2694" spans="4:4" x14ac:dyDescent="0.25">
      <c r="D2694" s="183"/>
    </row>
    <row r="2695" spans="4:4" x14ac:dyDescent="0.25">
      <c r="D2695" s="183"/>
    </row>
    <row r="2696" spans="4:4" x14ac:dyDescent="0.25">
      <c r="D2696" s="183"/>
    </row>
    <row r="2697" spans="4:4" x14ac:dyDescent="0.25">
      <c r="D2697" s="183"/>
    </row>
    <row r="2698" spans="4:4" x14ac:dyDescent="0.25">
      <c r="D2698" s="183"/>
    </row>
    <row r="2699" spans="4:4" x14ac:dyDescent="0.25">
      <c r="D2699" s="183"/>
    </row>
    <row r="2700" spans="4:4" x14ac:dyDescent="0.25">
      <c r="D2700" s="183"/>
    </row>
    <row r="2701" spans="4:4" x14ac:dyDescent="0.25">
      <c r="D2701" s="183"/>
    </row>
    <row r="2702" spans="4:4" x14ac:dyDescent="0.25">
      <c r="D2702" s="183"/>
    </row>
    <row r="2703" spans="4:4" x14ac:dyDescent="0.25">
      <c r="D2703" s="183"/>
    </row>
    <row r="2704" spans="4:4" x14ac:dyDescent="0.25">
      <c r="D2704" s="183"/>
    </row>
    <row r="2705" spans="4:4" x14ac:dyDescent="0.25">
      <c r="D2705" s="183"/>
    </row>
    <row r="2706" spans="4:4" x14ac:dyDescent="0.25">
      <c r="D2706" s="183"/>
    </row>
    <row r="2707" spans="4:4" x14ac:dyDescent="0.25">
      <c r="D2707" s="183"/>
    </row>
    <row r="2708" spans="4:4" x14ac:dyDescent="0.25">
      <c r="D2708" s="183"/>
    </row>
    <row r="2709" spans="4:4" x14ac:dyDescent="0.25">
      <c r="D2709" s="183"/>
    </row>
    <row r="2710" spans="4:4" x14ac:dyDescent="0.25">
      <c r="D2710" s="183"/>
    </row>
    <row r="2711" spans="4:4" x14ac:dyDescent="0.25">
      <c r="D2711" s="183"/>
    </row>
    <row r="2712" spans="4:4" x14ac:dyDescent="0.25">
      <c r="D2712" s="183"/>
    </row>
    <row r="2713" spans="4:4" x14ac:dyDescent="0.25">
      <c r="D2713" s="183"/>
    </row>
    <row r="2714" spans="4:4" x14ac:dyDescent="0.25">
      <c r="D2714" s="183"/>
    </row>
    <row r="2715" spans="4:4" x14ac:dyDescent="0.25">
      <c r="D2715" s="183"/>
    </row>
    <row r="2716" spans="4:4" x14ac:dyDescent="0.25">
      <c r="D2716" s="183"/>
    </row>
    <row r="2717" spans="4:4" x14ac:dyDescent="0.25">
      <c r="D2717" s="183"/>
    </row>
    <row r="2718" spans="4:4" x14ac:dyDescent="0.25">
      <c r="D2718" s="183"/>
    </row>
    <row r="2719" spans="4:4" x14ac:dyDescent="0.25">
      <c r="D2719" s="183"/>
    </row>
    <row r="2720" spans="4:4" x14ac:dyDescent="0.25">
      <c r="D2720" s="183"/>
    </row>
    <row r="2721" spans="4:4" x14ac:dyDescent="0.25">
      <c r="D2721" s="183"/>
    </row>
    <row r="2722" spans="4:4" x14ac:dyDescent="0.25">
      <c r="D2722" s="183"/>
    </row>
    <row r="2723" spans="4:4" x14ac:dyDescent="0.25">
      <c r="D2723" s="183"/>
    </row>
    <row r="2724" spans="4:4" x14ac:dyDescent="0.25">
      <c r="D2724" s="183"/>
    </row>
    <row r="2725" spans="4:4" x14ac:dyDescent="0.25">
      <c r="D2725" s="183"/>
    </row>
    <row r="2726" spans="4:4" x14ac:dyDescent="0.25">
      <c r="D2726" s="183"/>
    </row>
    <row r="2727" spans="4:4" x14ac:dyDescent="0.25">
      <c r="D2727" s="183"/>
    </row>
    <row r="2728" spans="4:4" x14ac:dyDescent="0.25">
      <c r="D2728" s="183"/>
    </row>
    <row r="2729" spans="4:4" x14ac:dyDescent="0.25">
      <c r="D2729" s="183"/>
    </row>
    <row r="2730" spans="4:4" x14ac:dyDescent="0.25">
      <c r="D2730" s="183"/>
    </row>
    <row r="2731" spans="4:4" x14ac:dyDescent="0.25">
      <c r="D2731" s="183"/>
    </row>
    <row r="2732" spans="4:4" x14ac:dyDescent="0.25">
      <c r="D2732" s="183"/>
    </row>
    <row r="2733" spans="4:4" x14ac:dyDescent="0.25">
      <c r="D2733" s="183"/>
    </row>
    <row r="2734" spans="4:4" x14ac:dyDescent="0.25">
      <c r="D2734" s="183"/>
    </row>
    <row r="2735" spans="4:4" x14ac:dyDescent="0.25">
      <c r="D2735" s="183"/>
    </row>
    <row r="2736" spans="4:4" x14ac:dyDescent="0.25">
      <c r="D2736" s="183"/>
    </row>
    <row r="2737" spans="4:4" x14ac:dyDescent="0.25">
      <c r="D2737" s="183"/>
    </row>
    <row r="2738" spans="4:4" x14ac:dyDescent="0.25">
      <c r="D2738" s="183"/>
    </row>
    <row r="2739" spans="4:4" x14ac:dyDescent="0.25">
      <c r="D2739" s="183"/>
    </row>
    <row r="2740" spans="4:4" x14ac:dyDescent="0.25">
      <c r="D2740" s="183"/>
    </row>
    <row r="2741" spans="4:4" x14ac:dyDescent="0.25">
      <c r="D2741" s="183"/>
    </row>
    <row r="2742" spans="4:4" x14ac:dyDescent="0.25">
      <c r="D2742" s="183"/>
    </row>
    <row r="2743" spans="4:4" x14ac:dyDescent="0.25">
      <c r="D2743" s="183"/>
    </row>
    <row r="2744" spans="4:4" x14ac:dyDescent="0.25">
      <c r="D2744" s="183"/>
    </row>
    <row r="2745" spans="4:4" x14ac:dyDescent="0.25">
      <c r="D2745" s="183"/>
    </row>
    <row r="2746" spans="4:4" x14ac:dyDescent="0.25">
      <c r="D2746" s="183"/>
    </row>
    <row r="2747" spans="4:4" x14ac:dyDescent="0.25">
      <c r="D2747" s="183"/>
    </row>
    <row r="2748" spans="4:4" x14ac:dyDescent="0.25">
      <c r="D2748" s="183"/>
    </row>
    <row r="2749" spans="4:4" x14ac:dyDescent="0.25">
      <c r="D2749" s="183"/>
    </row>
    <row r="2750" spans="4:4" x14ac:dyDescent="0.25">
      <c r="D2750" s="183"/>
    </row>
    <row r="2751" spans="4:4" x14ac:dyDescent="0.25">
      <c r="D2751" s="183"/>
    </row>
    <row r="2752" spans="4:4" x14ac:dyDescent="0.25">
      <c r="D2752" s="183"/>
    </row>
    <row r="2753" spans="4:4" x14ac:dyDescent="0.25">
      <c r="D2753" s="183"/>
    </row>
    <row r="2754" spans="4:4" x14ac:dyDescent="0.25">
      <c r="D2754" s="183"/>
    </row>
    <row r="2755" spans="4:4" x14ac:dyDescent="0.25">
      <c r="D2755" s="183"/>
    </row>
    <row r="2756" spans="4:4" x14ac:dyDescent="0.25">
      <c r="D2756" s="183"/>
    </row>
    <row r="2757" spans="4:4" x14ac:dyDescent="0.25">
      <c r="D2757" s="183"/>
    </row>
    <row r="2758" spans="4:4" x14ac:dyDescent="0.25">
      <c r="D2758" s="183"/>
    </row>
    <row r="2759" spans="4:4" x14ac:dyDescent="0.25">
      <c r="D2759" s="183"/>
    </row>
    <row r="2760" spans="4:4" x14ac:dyDescent="0.25">
      <c r="D2760" s="183"/>
    </row>
    <row r="2761" spans="4:4" x14ac:dyDescent="0.25">
      <c r="D2761" s="183"/>
    </row>
    <row r="2762" spans="4:4" x14ac:dyDescent="0.25">
      <c r="D2762" s="183"/>
    </row>
    <row r="2763" spans="4:4" x14ac:dyDescent="0.25">
      <c r="D2763" s="183"/>
    </row>
    <row r="2764" spans="4:4" x14ac:dyDescent="0.25">
      <c r="D2764" s="183"/>
    </row>
    <row r="2765" spans="4:4" x14ac:dyDescent="0.25">
      <c r="D2765" s="183"/>
    </row>
    <row r="2766" spans="4:4" x14ac:dyDescent="0.25">
      <c r="D2766" s="183"/>
    </row>
    <row r="2767" spans="4:4" x14ac:dyDescent="0.25">
      <c r="D2767" s="183"/>
    </row>
    <row r="2768" spans="4:4" x14ac:dyDescent="0.25">
      <c r="D2768" s="183"/>
    </row>
    <row r="2769" spans="4:4" x14ac:dyDescent="0.25">
      <c r="D2769" s="183"/>
    </row>
    <row r="2770" spans="4:4" x14ac:dyDescent="0.25">
      <c r="D2770" s="183"/>
    </row>
    <row r="2771" spans="4:4" x14ac:dyDescent="0.25">
      <c r="D2771" s="183"/>
    </row>
    <row r="2772" spans="4:4" x14ac:dyDescent="0.25">
      <c r="D2772" s="183"/>
    </row>
    <row r="2773" spans="4:4" x14ac:dyDescent="0.25">
      <c r="D2773" s="183"/>
    </row>
    <row r="2774" spans="4:4" x14ac:dyDescent="0.25">
      <c r="D2774" s="183"/>
    </row>
    <row r="2775" spans="4:4" x14ac:dyDescent="0.25">
      <c r="D2775" s="183"/>
    </row>
    <row r="2776" spans="4:4" x14ac:dyDescent="0.25">
      <c r="D2776" s="183"/>
    </row>
    <row r="2777" spans="4:4" x14ac:dyDescent="0.25">
      <c r="D2777" s="183"/>
    </row>
    <row r="2778" spans="4:4" x14ac:dyDescent="0.25">
      <c r="D2778" s="183"/>
    </row>
    <row r="2779" spans="4:4" x14ac:dyDescent="0.25">
      <c r="D2779" s="183"/>
    </row>
    <row r="2780" spans="4:4" x14ac:dyDescent="0.25">
      <c r="D2780" s="183"/>
    </row>
    <row r="2781" spans="4:4" x14ac:dyDescent="0.25">
      <c r="D2781" s="183"/>
    </row>
    <row r="2782" spans="4:4" x14ac:dyDescent="0.25">
      <c r="D2782" s="183"/>
    </row>
    <row r="2783" spans="4:4" x14ac:dyDescent="0.25">
      <c r="D2783" s="183"/>
    </row>
    <row r="2784" spans="4:4" x14ac:dyDescent="0.25">
      <c r="D2784" s="183"/>
    </row>
    <row r="2785" spans="4:4" x14ac:dyDescent="0.25">
      <c r="D2785" s="183"/>
    </row>
    <row r="2786" spans="4:4" x14ac:dyDescent="0.25">
      <c r="D2786" s="183"/>
    </row>
    <row r="2787" spans="4:4" x14ac:dyDescent="0.25">
      <c r="D2787" s="183"/>
    </row>
    <row r="2788" spans="4:4" x14ac:dyDescent="0.25">
      <c r="D2788" s="183"/>
    </row>
    <row r="2789" spans="4:4" x14ac:dyDescent="0.25">
      <c r="D2789" s="183"/>
    </row>
    <row r="2790" spans="4:4" x14ac:dyDescent="0.25">
      <c r="D2790" s="183"/>
    </row>
    <row r="2791" spans="4:4" x14ac:dyDescent="0.25">
      <c r="D2791" s="183"/>
    </row>
    <row r="2792" spans="4:4" x14ac:dyDescent="0.25">
      <c r="D2792" s="183"/>
    </row>
    <row r="2793" spans="4:4" x14ac:dyDescent="0.25">
      <c r="D2793" s="183"/>
    </row>
    <row r="2794" spans="4:4" x14ac:dyDescent="0.25">
      <c r="D2794" s="183"/>
    </row>
    <row r="2795" spans="4:4" x14ac:dyDescent="0.25">
      <c r="D2795" s="183"/>
    </row>
    <row r="2796" spans="4:4" x14ac:dyDescent="0.25">
      <c r="D2796" s="183"/>
    </row>
    <row r="2797" spans="4:4" x14ac:dyDescent="0.25">
      <c r="D2797" s="183"/>
    </row>
    <row r="2798" spans="4:4" x14ac:dyDescent="0.25">
      <c r="D2798" s="183"/>
    </row>
    <row r="2799" spans="4:4" x14ac:dyDescent="0.25">
      <c r="D2799" s="183"/>
    </row>
    <row r="2800" spans="4:4" x14ac:dyDescent="0.25">
      <c r="D2800" s="183"/>
    </row>
    <row r="2801" spans="4:4" x14ac:dyDescent="0.25">
      <c r="D2801" s="183"/>
    </row>
    <row r="2802" spans="4:4" x14ac:dyDescent="0.25">
      <c r="D2802" s="183"/>
    </row>
    <row r="2803" spans="4:4" x14ac:dyDescent="0.25">
      <c r="D2803" s="183"/>
    </row>
    <row r="2804" spans="4:4" x14ac:dyDescent="0.25">
      <c r="D2804" s="183"/>
    </row>
    <row r="2805" spans="4:4" x14ac:dyDescent="0.25">
      <c r="D2805" s="183"/>
    </row>
    <row r="2806" spans="4:4" x14ac:dyDescent="0.25">
      <c r="D2806" s="183"/>
    </row>
    <row r="2807" spans="4:4" x14ac:dyDescent="0.25">
      <c r="D2807" s="183"/>
    </row>
    <row r="2808" spans="4:4" x14ac:dyDescent="0.25">
      <c r="D2808" s="183"/>
    </row>
    <row r="2809" spans="4:4" x14ac:dyDescent="0.25">
      <c r="D2809" s="183"/>
    </row>
    <row r="2810" spans="4:4" x14ac:dyDescent="0.25">
      <c r="D2810" s="183"/>
    </row>
    <row r="2811" spans="4:4" x14ac:dyDescent="0.25">
      <c r="D2811" s="183"/>
    </row>
    <row r="2812" spans="4:4" x14ac:dyDescent="0.25">
      <c r="D2812" s="183"/>
    </row>
    <row r="2813" spans="4:4" x14ac:dyDescent="0.25">
      <c r="D2813" s="183"/>
    </row>
    <row r="2814" spans="4:4" x14ac:dyDescent="0.25">
      <c r="D2814" s="183"/>
    </row>
    <row r="2815" spans="4:4" x14ac:dyDescent="0.25">
      <c r="D2815" s="183"/>
    </row>
    <row r="2816" spans="4:4" x14ac:dyDescent="0.25">
      <c r="D2816" s="183"/>
    </row>
    <row r="2817" spans="4:4" x14ac:dyDescent="0.25">
      <c r="D2817" s="183"/>
    </row>
    <row r="2818" spans="4:4" x14ac:dyDescent="0.25">
      <c r="D2818" s="183"/>
    </row>
    <row r="2819" spans="4:4" x14ac:dyDescent="0.25">
      <c r="D2819" s="183"/>
    </row>
    <row r="2820" spans="4:4" x14ac:dyDescent="0.25">
      <c r="D2820" s="183"/>
    </row>
    <row r="2821" spans="4:4" x14ac:dyDescent="0.25">
      <c r="D2821" s="183"/>
    </row>
    <row r="2822" spans="4:4" x14ac:dyDescent="0.25">
      <c r="D2822" s="183"/>
    </row>
    <row r="2823" spans="4:4" x14ac:dyDescent="0.25">
      <c r="D2823" s="183"/>
    </row>
    <row r="2824" spans="4:4" x14ac:dyDescent="0.25">
      <c r="D2824" s="183"/>
    </row>
    <row r="2825" spans="4:4" x14ac:dyDescent="0.25">
      <c r="D2825" s="183"/>
    </row>
    <row r="2826" spans="4:4" x14ac:dyDescent="0.25">
      <c r="D2826" s="183"/>
    </row>
    <row r="2827" spans="4:4" x14ac:dyDescent="0.25">
      <c r="D2827" s="183"/>
    </row>
    <row r="2828" spans="4:4" x14ac:dyDescent="0.25">
      <c r="D2828" s="183"/>
    </row>
    <row r="2829" spans="4:4" x14ac:dyDescent="0.25">
      <c r="D2829" s="183"/>
    </row>
    <row r="2830" spans="4:4" x14ac:dyDescent="0.25">
      <c r="D2830" s="183"/>
    </row>
    <row r="2831" spans="4:4" x14ac:dyDescent="0.25">
      <c r="D2831" s="183"/>
    </row>
    <row r="2832" spans="4:4" x14ac:dyDescent="0.25">
      <c r="D2832" s="183"/>
    </row>
    <row r="2833" spans="4:4" x14ac:dyDescent="0.25">
      <c r="D2833" s="183"/>
    </row>
    <row r="2834" spans="4:4" x14ac:dyDescent="0.25">
      <c r="D2834" s="183"/>
    </row>
    <row r="2835" spans="4:4" x14ac:dyDescent="0.25">
      <c r="D2835" s="183"/>
    </row>
    <row r="2836" spans="4:4" x14ac:dyDescent="0.25">
      <c r="D2836" s="183"/>
    </row>
    <row r="2837" spans="4:4" x14ac:dyDescent="0.25">
      <c r="D2837" s="183"/>
    </row>
    <row r="2838" spans="4:4" x14ac:dyDescent="0.25">
      <c r="D2838" s="183"/>
    </row>
    <row r="2839" spans="4:4" x14ac:dyDescent="0.25">
      <c r="D2839" s="183"/>
    </row>
    <row r="2840" spans="4:4" x14ac:dyDescent="0.25">
      <c r="D2840" s="183"/>
    </row>
    <row r="2841" spans="4:4" x14ac:dyDescent="0.25">
      <c r="D2841" s="183"/>
    </row>
    <row r="2842" spans="4:4" x14ac:dyDescent="0.25">
      <c r="D2842" s="183"/>
    </row>
    <row r="2843" spans="4:4" x14ac:dyDescent="0.25">
      <c r="D2843" s="183"/>
    </row>
    <row r="2844" spans="4:4" x14ac:dyDescent="0.25">
      <c r="D2844" s="183"/>
    </row>
    <row r="2845" spans="4:4" x14ac:dyDescent="0.25">
      <c r="D2845" s="183"/>
    </row>
    <row r="2846" spans="4:4" x14ac:dyDescent="0.25">
      <c r="D2846" s="183"/>
    </row>
    <row r="2847" spans="4:4" x14ac:dyDescent="0.25">
      <c r="D2847" s="183"/>
    </row>
    <row r="2848" spans="4:4" x14ac:dyDescent="0.25">
      <c r="D2848" s="183"/>
    </row>
    <row r="2849" spans="4:4" x14ac:dyDescent="0.25">
      <c r="D2849" s="183"/>
    </row>
    <row r="2850" spans="4:4" x14ac:dyDescent="0.25">
      <c r="D2850" s="183"/>
    </row>
    <row r="2851" spans="4:4" x14ac:dyDescent="0.25">
      <c r="D2851" s="183"/>
    </row>
    <row r="2852" spans="4:4" x14ac:dyDescent="0.25">
      <c r="D2852" s="183"/>
    </row>
    <row r="2853" spans="4:4" x14ac:dyDescent="0.25">
      <c r="D2853" s="183"/>
    </row>
    <row r="2854" spans="4:4" x14ac:dyDescent="0.25">
      <c r="D2854" s="183"/>
    </row>
    <row r="2855" spans="4:4" x14ac:dyDescent="0.25">
      <c r="D2855" s="183"/>
    </row>
    <row r="2856" spans="4:4" x14ac:dyDescent="0.25">
      <c r="D2856" s="183"/>
    </row>
    <row r="2857" spans="4:4" x14ac:dyDescent="0.25">
      <c r="D2857" s="183"/>
    </row>
    <row r="2858" spans="4:4" x14ac:dyDescent="0.25">
      <c r="D2858" s="183"/>
    </row>
    <row r="2859" spans="4:4" x14ac:dyDescent="0.25">
      <c r="D2859" s="183"/>
    </row>
    <row r="2860" spans="4:4" x14ac:dyDescent="0.25">
      <c r="D2860" s="183"/>
    </row>
    <row r="2861" spans="4:4" x14ac:dyDescent="0.25">
      <c r="D2861" s="183"/>
    </row>
    <row r="2862" spans="4:4" x14ac:dyDescent="0.25">
      <c r="D2862" s="183"/>
    </row>
    <row r="2863" spans="4:4" x14ac:dyDescent="0.25">
      <c r="D2863" s="183"/>
    </row>
    <row r="2864" spans="4:4" x14ac:dyDescent="0.25">
      <c r="D2864" s="183"/>
    </row>
    <row r="2865" spans="4:4" x14ac:dyDescent="0.25">
      <c r="D2865" s="183"/>
    </row>
    <row r="2866" spans="4:4" x14ac:dyDescent="0.25">
      <c r="D2866" s="183"/>
    </row>
    <row r="2867" spans="4:4" x14ac:dyDescent="0.25">
      <c r="D2867" s="183"/>
    </row>
    <row r="2868" spans="4:4" x14ac:dyDescent="0.25">
      <c r="D2868" s="183"/>
    </row>
    <row r="2869" spans="4:4" x14ac:dyDescent="0.25">
      <c r="D2869" s="183"/>
    </row>
    <row r="2870" spans="4:4" x14ac:dyDescent="0.25">
      <c r="D2870" s="183"/>
    </row>
    <row r="2871" spans="4:4" x14ac:dyDescent="0.25">
      <c r="D2871" s="183"/>
    </row>
    <row r="2872" spans="4:4" x14ac:dyDescent="0.25">
      <c r="D2872" s="183"/>
    </row>
    <row r="2873" spans="4:4" x14ac:dyDescent="0.25">
      <c r="D2873" s="183"/>
    </row>
    <row r="2874" spans="4:4" x14ac:dyDescent="0.25">
      <c r="D2874" s="183"/>
    </row>
    <row r="2875" spans="4:4" x14ac:dyDescent="0.25">
      <c r="D2875" s="183"/>
    </row>
    <row r="2876" spans="4:4" x14ac:dyDescent="0.25">
      <c r="D2876" s="183"/>
    </row>
    <row r="2877" spans="4:4" x14ac:dyDescent="0.25">
      <c r="D2877" s="183"/>
    </row>
    <row r="2878" spans="4:4" x14ac:dyDescent="0.25">
      <c r="D2878" s="183"/>
    </row>
    <row r="2879" spans="4:4" x14ac:dyDescent="0.25">
      <c r="D2879" s="183"/>
    </row>
    <row r="2880" spans="4:4" x14ac:dyDescent="0.25">
      <c r="D2880" s="183"/>
    </row>
    <row r="2881" spans="4:4" x14ac:dyDescent="0.25">
      <c r="D2881" s="183"/>
    </row>
    <row r="2882" spans="4:4" x14ac:dyDescent="0.25">
      <c r="D2882" s="183"/>
    </row>
    <row r="2883" spans="4:4" x14ac:dyDescent="0.25">
      <c r="D2883" s="183"/>
    </row>
    <row r="2884" spans="4:4" x14ac:dyDescent="0.25">
      <c r="D2884" s="183"/>
    </row>
    <row r="2885" spans="4:4" x14ac:dyDescent="0.25">
      <c r="D2885" s="183"/>
    </row>
    <row r="2886" spans="4:4" x14ac:dyDescent="0.25">
      <c r="D2886" s="183"/>
    </row>
    <row r="2887" spans="4:4" x14ac:dyDescent="0.25">
      <c r="D2887" s="183"/>
    </row>
    <row r="2888" spans="4:4" x14ac:dyDescent="0.25">
      <c r="D2888" s="183"/>
    </row>
    <row r="2889" spans="4:4" x14ac:dyDescent="0.25">
      <c r="D2889" s="183"/>
    </row>
    <row r="2890" spans="4:4" x14ac:dyDescent="0.25">
      <c r="D2890" s="183"/>
    </row>
    <row r="2891" spans="4:4" x14ac:dyDescent="0.25">
      <c r="D2891" s="183"/>
    </row>
    <row r="2892" spans="4:4" x14ac:dyDescent="0.25">
      <c r="D2892" s="183"/>
    </row>
    <row r="2893" spans="4:4" x14ac:dyDescent="0.25">
      <c r="D2893" s="183"/>
    </row>
    <row r="2894" spans="4:4" x14ac:dyDescent="0.25">
      <c r="D2894" s="183"/>
    </row>
    <row r="2895" spans="4:4" x14ac:dyDescent="0.25">
      <c r="D2895" s="183"/>
    </row>
    <row r="2896" spans="4:4" x14ac:dyDescent="0.25">
      <c r="D2896" s="183"/>
    </row>
    <row r="2897" spans="4:4" x14ac:dyDescent="0.25">
      <c r="D2897" s="183"/>
    </row>
    <row r="2898" spans="4:4" x14ac:dyDescent="0.25">
      <c r="D2898" s="183"/>
    </row>
    <row r="2899" spans="4:4" x14ac:dyDescent="0.25">
      <c r="D2899" s="183"/>
    </row>
    <row r="2900" spans="4:4" x14ac:dyDescent="0.25">
      <c r="D2900" s="183"/>
    </row>
    <row r="2901" spans="4:4" x14ac:dyDescent="0.25">
      <c r="D2901" s="183"/>
    </row>
    <row r="2902" spans="4:4" x14ac:dyDescent="0.25">
      <c r="D2902" s="183"/>
    </row>
    <row r="2903" spans="4:4" x14ac:dyDescent="0.25">
      <c r="D2903" s="183"/>
    </row>
    <row r="2904" spans="4:4" x14ac:dyDescent="0.25">
      <c r="D2904" s="183"/>
    </row>
    <row r="2905" spans="4:4" x14ac:dyDescent="0.25">
      <c r="D2905" s="183"/>
    </row>
    <row r="2906" spans="4:4" x14ac:dyDescent="0.25">
      <c r="D2906" s="183"/>
    </row>
    <row r="2907" spans="4:4" x14ac:dyDescent="0.25">
      <c r="D2907" s="183"/>
    </row>
    <row r="2908" spans="4:4" x14ac:dyDescent="0.25">
      <c r="D2908" s="183"/>
    </row>
    <row r="2909" spans="4:4" x14ac:dyDescent="0.25">
      <c r="D2909" s="183"/>
    </row>
    <row r="2910" spans="4:4" x14ac:dyDescent="0.25">
      <c r="D2910" s="183"/>
    </row>
    <row r="2911" spans="4:4" x14ac:dyDescent="0.25">
      <c r="D2911" s="183"/>
    </row>
    <row r="2912" spans="4:4" x14ac:dyDescent="0.25">
      <c r="D2912" s="183"/>
    </row>
    <row r="2913" spans="4:4" x14ac:dyDescent="0.25">
      <c r="D2913" s="183"/>
    </row>
    <row r="2914" spans="4:4" x14ac:dyDescent="0.25">
      <c r="D2914" s="183"/>
    </row>
    <row r="2915" spans="4:4" x14ac:dyDescent="0.25">
      <c r="D2915" s="183"/>
    </row>
    <row r="2916" spans="4:4" x14ac:dyDescent="0.25">
      <c r="D2916" s="183"/>
    </row>
    <row r="2917" spans="4:4" x14ac:dyDescent="0.25">
      <c r="D2917" s="183"/>
    </row>
    <row r="2918" spans="4:4" x14ac:dyDescent="0.25">
      <c r="D2918" s="183"/>
    </row>
    <row r="2919" spans="4:4" x14ac:dyDescent="0.25">
      <c r="D2919" s="183"/>
    </row>
    <row r="2920" spans="4:4" x14ac:dyDescent="0.25">
      <c r="D2920" s="183"/>
    </row>
    <row r="2921" spans="4:4" x14ac:dyDescent="0.25">
      <c r="D2921" s="183"/>
    </row>
    <row r="2922" spans="4:4" x14ac:dyDescent="0.25">
      <c r="D2922" s="183"/>
    </row>
    <row r="2923" spans="4:4" x14ac:dyDescent="0.25">
      <c r="D2923" s="183"/>
    </row>
    <row r="2924" spans="4:4" x14ac:dyDescent="0.25">
      <c r="D2924" s="183"/>
    </row>
    <row r="2925" spans="4:4" x14ac:dyDescent="0.25">
      <c r="D2925" s="183"/>
    </row>
    <row r="2926" spans="4:4" x14ac:dyDescent="0.25">
      <c r="D2926" s="183"/>
    </row>
    <row r="2927" spans="4:4" x14ac:dyDescent="0.25">
      <c r="D2927" s="183"/>
    </row>
    <row r="2928" spans="4:4" x14ac:dyDescent="0.25">
      <c r="D2928" s="183"/>
    </row>
    <row r="2929" spans="4:4" x14ac:dyDescent="0.25">
      <c r="D2929" s="183"/>
    </row>
    <row r="2930" spans="4:4" x14ac:dyDescent="0.25">
      <c r="D2930" s="183"/>
    </row>
    <row r="2931" spans="4:4" x14ac:dyDescent="0.25">
      <c r="D2931" s="183"/>
    </row>
    <row r="2932" spans="4:4" x14ac:dyDescent="0.25">
      <c r="D2932" s="183"/>
    </row>
    <row r="2933" spans="4:4" x14ac:dyDescent="0.25">
      <c r="D2933" s="183"/>
    </row>
    <row r="2934" spans="4:4" x14ac:dyDescent="0.25">
      <c r="D2934" s="183"/>
    </row>
    <row r="2935" spans="4:4" x14ac:dyDescent="0.25">
      <c r="D2935" s="183"/>
    </row>
    <row r="2936" spans="4:4" x14ac:dyDescent="0.25">
      <c r="D2936" s="183"/>
    </row>
    <row r="2937" spans="4:4" x14ac:dyDescent="0.25">
      <c r="D2937" s="183"/>
    </row>
    <row r="2938" spans="4:4" x14ac:dyDescent="0.25">
      <c r="D2938" s="183"/>
    </row>
    <row r="2939" spans="4:4" x14ac:dyDescent="0.25">
      <c r="D2939" s="183"/>
    </row>
    <row r="2940" spans="4:4" x14ac:dyDescent="0.25">
      <c r="D2940" s="183"/>
    </row>
    <row r="2941" spans="4:4" x14ac:dyDescent="0.25">
      <c r="D2941" s="183"/>
    </row>
    <row r="2942" spans="4:4" x14ac:dyDescent="0.25">
      <c r="D2942" s="183"/>
    </row>
    <row r="2943" spans="4:4" x14ac:dyDescent="0.25">
      <c r="D2943" s="183"/>
    </row>
    <row r="2944" spans="4:4" x14ac:dyDescent="0.25">
      <c r="D2944" s="183"/>
    </row>
    <row r="2945" spans="4:4" x14ac:dyDescent="0.25">
      <c r="D2945" s="183"/>
    </row>
    <row r="2946" spans="4:4" x14ac:dyDescent="0.25">
      <c r="D2946" s="183"/>
    </row>
    <row r="2947" spans="4:4" x14ac:dyDescent="0.25">
      <c r="D2947" s="183"/>
    </row>
    <row r="2948" spans="4:4" x14ac:dyDescent="0.25">
      <c r="D2948" s="183"/>
    </row>
    <row r="2949" spans="4:4" x14ac:dyDescent="0.25">
      <c r="D2949" s="183"/>
    </row>
    <row r="2950" spans="4:4" x14ac:dyDescent="0.25">
      <c r="D2950" s="183"/>
    </row>
    <row r="2951" spans="4:4" x14ac:dyDescent="0.25">
      <c r="D2951" s="183"/>
    </row>
    <row r="2952" spans="4:4" x14ac:dyDescent="0.25">
      <c r="D2952" s="183"/>
    </row>
    <row r="2953" spans="4:4" x14ac:dyDescent="0.25">
      <c r="D2953" s="183"/>
    </row>
    <row r="2954" spans="4:4" x14ac:dyDescent="0.25">
      <c r="D2954" s="183"/>
    </row>
    <row r="2955" spans="4:4" x14ac:dyDescent="0.25">
      <c r="D2955" s="183"/>
    </row>
    <row r="2956" spans="4:4" x14ac:dyDescent="0.25">
      <c r="D2956" s="183"/>
    </row>
    <row r="2957" spans="4:4" x14ac:dyDescent="0.25">
      <c r="D2957" s="183"/>
    </row>
    <row r="2958" spans="4:4" x14ac:dyDescent="0.25">
      <c r="D2958" s="183"/>
    </row>
    <row r="2959" spans="4:4" x14ac:dyDescent="0.25">
      <c r="D2959" s="183"/>
    </row>
    <row r="2960" spans="4:4" x14ac:dyDescent="0.25">
      <c r="D2960" s="183"/>
    </row>
    <row r="2961" spans="4:4" x14ac:dyDescent="0.25">
      <c r="D2961" s="183"/>
    </row>
    <row r="2962" spans="4:4" x14ac:dyDescent="0.25">
      <c r="D2962" s="183"/>
    </row>
    <row r="2963" spans="4:4" x14ac:dyDescent="0.25">
      <c r="D2963" s="183"/>
    </row>
    <row r="2964" spans="4:4" x14ac:dyDescent="0.25">
      <c r="D2964" s="183"/>
    </row>
    <row r="2965" spans="4:4" x14ac:dyDescent="0.25">
      <c r="D2965" s="183"/>
    </row>
    <row r="2966" spans="4:4" x14ac:dyDescent="0.25">
      <c r="D2966" s="183"/>
    </row>
    <row r="2967" spans="4:4" x14ac:dyDescent="0.25">
      <c r="D2967" s="183"/>
    </row>
    <row r="2968" spans="4:4" x14ac:dyDescent="0.25">
      <c r="D2968" s="183"/>
    </row>
    <row r="2969" spans="4:4" x14ac:dyDescent="0.25">
      <c r="D2969" s="183"/>
    </row>
    <row r="2970" spans="4:4" x14ac:dyDescent="0.25">
      <c r="D2970" s="183"/>
    </row>
    <row r="2971" spans="4:4" x14ac:dyDescent="0.25">
      <c r="D2971" s="183"/>
    </row>
    <row r="2972" spans="4:4" x14ac:dyDescent="0.25">
      <c r="D2972" s="183"/>
    </row>
    <row r="2973" spans="4:4" x14ac:dyDescent="0.25">
      <c r="D2973" s="183"/>
    </row>
    <row r="2974" spans="4:4" x14ac:dyDescent="0.25">
      <c r="D2974" s="183"/>
    </row>
    <row r="2975" spans="4:4" x14ac:dyDescent="0.25">
      <c r="D2975" s="183"/>
    </row>
    <row r="2976" spans="4:4" x14ac:dyDescent="0.25">
      <c r="D2976" s="183"/>
    </row>
    <row r="2977" spans="4:4" x14ac:dyDescent="0.25">
      <c r="D2977" s="183"/>
    </row>
    <row r="2978" spans="4:4" x14ac:dyDescent="0.25">
      <c r="D2978" s="183"/>
    </row>
    <row r="2979" spans="4:4" x14ac:dyDescent="0.25">
      <c r="D2979" s="183"/>
    </row>
    <row r="2980" spans="4:4" x14ac:dyDescent="0.25">
      <c r="D2980" s="183"/>
    </row>
    <row r="2981" spans="4:4" x14ac:dyDescent="0.25">
      <c r="D2981" s="183"/>
    </row>
    <row r="2982" spans="4:4" x14ac:dyDescent="0.25">
      <c r="D2982" s="183"/>
    </row>
    <row r="2983" spans="4:4" x14ac:dyDescent="0.25">
      <c r="D2983" s="183"/>
    </row>
    <row r="2984" spans="4:4" x14ac:dyDescent="0.25">
      <c r="D2984" s="183"/>
    </row>
    <row r="2985" spans="4:4" x14ac:dyDescent="0.25">
      <c r="D2985" s="183"/>
    </row>
    <row r="2986" spans="4:4" x14ac:dyDescent="0.25">
      <c r="D2986" s="183"/>
    </row>
    <row r="2987" spans="4:4" x14ac:dyDescent="0.25">
      <c r="D2987" s="183"/>
    </row>
    <row r="2988" spans="4:4" x14ac:dyDescent="0.25">
      <c r="D2988" s="183"/>
    </row>
    <row r="2989" spans="4:4" x14ac:dyDescent="0.25">
      <c r="D2989" s="183"/>
    </row>
    <row r="2990" spans="4:4" x14ac:dyDescent="0.25">
      <c r="D2990" s="183"/>
    </row>
    <row r="2991" spans="4:4" x14ac:dyDescent="0.25">
      <c r="D2991" s="183"/>
    </row>
    <row r="2992" spans="4:4" x14ac:dyDescent="0.25">
      <c r="D2992" s="183"/>
    </row>
    <row r="2993" spans="4:4" x14ac:dyDescent="0.25">
      <c r="D2993" s="183"/>
    </row>
    <row r="2994" spans="4:4" x14ac:dyDescent="0.25">
      <c r="D2994" s="183"/>
    </row>
    <row r="2995" spans="4:4" x14ac:dyDescent="0.25">
      <c r="D2995" s="183"/>
    </row>
    <row r="2996" spans="4:4" x14ac:dyDescent="0.25">
      <c r="D2996" s="183"/>
    </row>
    <row r="2997" spans="4:4" x14ac:dyDescent="0.25">
      <c r="D2997" s="183"/>
    </row>
    <row r="2998" spans="4:4" x14ac:dyDescent="0.25">
      <c r="D2998" s="183"/>
    </row>
    <row r="2999" spans="4:4" x14ac:dyDescent="0.25">
      <c r="D2999" s="183"/>
    </row>
    <row r="3000" spans="4:4" x14ac:dyDescent="0.25">
      <c r="D3000" s="183"/>
    </row>
    <row r="3001" spans="4:4" x14ac:dyDescent="0.25">
      <c r="D3001" s="183"/>
    </row>
    <row r="3002" spans="4:4" x14ac:dyDescent="0.25">
      <c r="D3002" s="183"/>
    </row>
    <row r="3003" spans="4:4" x14ac:dyDescent="0.25">
      <c r="D3003" s="183"/>
    </row>
    <row r="3004" spans="4:4" x14ac:dyDescent="0.25">
      <c r="D3004" s="183"/>
    </row>
    <row r="3005" spans="4:4" x14ac:dyDescent="0.25">
      <c r="D3005" s="183"/>
    </row>
    <row r="3006" spans="4:4" x14ac:dyDescent="0.25">
      <c r="D3006" s="183"/>
    </row>
    <row r="3007" spans="4:4" x14ac:dyDescent="0.25">
      <c r="D3007" s="183"/>
    </row>
    <row r="3008" spans="4:4" x14ac:dyDescent="0.25">
      <c r="D3008" s="183"/>
    </row>
    <row r="3009" spans="4:4" x14ac:dyDescent="0.25">
      <c r="D3009" s="183"/>
    </row>
    <row r="3010" spans="4:4" x14ac:dyDescent="0.25">
      <c r="D3010" s="183"/>
    </row>
    <row r="3011" spans="4:4" x14ac:dyDescent="0.25">
      <c r="D3011" s="183"/>
    </row>
    <row r="3012" spans="4:4" x14ac:dyDescent="0.25">
      <c r="D3012" s="183"/>
    </row>
    <row r="3013" spans="4:4" x14ac:dyDescent="0.25">
      <c r="D3013" s="183"/>
    </row>
    <row r="3014" spans="4:4" x14ac:dyDescent="0.25">
      <c r="D3014" s="183"/>
    </row>
    <row r="3015" spans="4:4" x14ac:dyDescent="0.25">
      <c r="D3015" s="183"/>
    </row>
    <row r="3016" spans="4:4" x14ac:dyDescent="0.25">
      <c r="D3016" s="183"/>
    </row>
    <row r="3017" spans="4:4" x14ac:dyDescent="0.25">
      <c r="D3017" s="183"/>
    </row>
    <row r="3018" spans="4:4" x14ac:dyDescent="0.25">
      <c r="D3018" s="183"/>
    </row>
    <row r="3019" spans="4:4" x14ac:dyDescent="0.25">
      <c r="D3019" s="183"/>
    </row>
    <row r="3020" spans="4:4" x14ac:dyDescent="0.25">
      <c r="D3020" s="183"/>
    </row>
    <row r="3021" spans="4:4" x14ac:dyDescent="0.25">
      <c r="D3021" s="183"/>
    </row>
    <row r="3022" spans="4:4" x14ac:dyDescent="0.25">
      <c r="D3022" s="183"/>
    </row>
    <row r="3023" spans="4:4" x14ac:dyDescent="0.25">
      <c r="D3023" s="183"/>
    </row>
    <row r="3024" spans="4:4" x14ac:dyDescent="0.25">
      <c r="D3024" s="183"/>
    </row>
    <row r="3025" spans="4:4" x14ac:dyDescent="0.25">
      <c r="D3025" s="183"/>
    </row>
    <row r="3026" spans="4:4" x14ac:dyDescent="0.25">
      <c r="D3026" s="183"/>
    </row>
    <row r="3027" spans="4:4" x14ac:dyDescent="0.25">
      <c r="D3027" s="183"/>
    </row>
    <row r="3028" spans="4:4" x14ac:dyDescent="0.25">
      <c r="D3028" s="183"/>
    </row>
    <row r="3029" spans="4:4" x14ac:dyDescent="0.25">
      <c r="D3029" s="183"/>
    </row>
    <row r="3030" spans="4:4" x14ac:dyDescent="0.25">
      <c r="D3030" s="183"/>
    </row>
    <row r="3031" spans="4:4" x14ac:dyDescent="0.25">
      <c r="D3031" s="183"/>
    </row>
    <row r="3032" spans="4:4" x14ac:dyDescent="0.25">
      <c r="D3032" s="183"/>
    </row>
    <row r="3033" spans="4:4" x14ac:dyDescent="0.25">
      <c r="D3033" s="183"/>
    </row>
    <row r="3034" spans="4:4" x14ac:dyDescent="0.25">
      <c r="D3034" s="183"/>
    </row>
    <row r="3035" spans="4:4" x14ac:dyDescent="0.25">
      <c r="D3035" s="183"/>
    </row>
    <row r="3036" spans="4:4" x14ac:dyDescent="0.25">
      <c r="D3036" s="183"/>
    </row>
    <row r="3037" spans="4:4" x14ac:dyDescent="0.25">
      <c r="D3037" s="183"/>
    </row>
    <row r="3038" spans="4:4" x14ac:dyDescent="0.25">
      <c r="D3038" s="183"/>
    </row>
    <row r="3039" spans="4:4" x14ac:dyDescent="0.25">
      <c r="D3039" s="183"/>
    </row>
    <row r="3040" spans="4:4" x14ac:dyDescent="0.25">
      <c r="D3040" s="183"/>
    </row>
    <row r="3041" spans="4:4" x14ac:dyDescent="0.25">
      <c r="D3041" s="183"/>
    </row>
    <row r="3042" spans="4:4" x14ac:dyDescent="0.25">
      <c r="D3042" s="183"/>
    </row>
    <row r="3043" spans="4:4" x14ac:dyDescent="0.25">
      <c r="D3043" s="183"/>
    </row>
    <row r="3044" spans="4:4" x14ac:dyDescent="0.25">
      <c r="D3044" s="183"/>
    </row>
    <row r="3045" spans="4:4" x14ac:dyDescent="0.25">
      <c r="D3045" s="183"/>
    </row>
    <row r="3046" spans="4:4" x14ac:dyDescent="0.25">
      <c r="D3046" s="183"/>
    </row>
    <row r="3047" spans="4:4" x14ac:dyDescent="0.25">
      <c r="D3047" s="183"/>
    </row>
    <row r="3048" spans="4:4" x14ac:dyDescent="0.25">
      <c r="D3048" s="183"/>
    </row>
    <row r="3049" spans="4:4" x14ac:dyDescent="0.25">
      <c r="D3049" s="183"/>
    </row>
    <row r="3050" spans="4:4" x14ac:dyDescent="0.25">
      <c r="D3050" s="183"/>
    </row>
    <row r="3051" spans="4:4" x14ac:dyDescent="0.25">
      <c r="D3051" s="183"/>
    </row>
    <row r="3052" spans="4:4" x14ac:dyDescent="0.25">
      <c r="D3052" s="183"/>
    </row>
    <row r="3053" spans="4:4" x14ac:dyDescent="0.25">
      <c r="D3053" s="183"/>
    </row>
    <row r="3054" spans="4:4" x14ac:dyDescent="0.25">
      <c r="D3054" s="183"/>
    </row>
    <row r="3055" spans="4:4" x14ac:dyDescent="0.25">
      <c r="D3055" s="183"/>
    </row>
    <row r="3056" spans="4:4" x14ac:dyDescent="0.25">
      <c r="D3056" s="183"/>
    </row>
    <row r="3057" spans="4:4" x14ac:dyDescent="0.25">
      <c r="D3057" s="183"/>
    </row>
    <row r="3058" spans="4:4" x14ac:dyDescent="0.25">
      <c r="D3058" s="183"/>
    </row>
    <row r="3059" spans="4:4" x14ac:dyDescent="0.25">
      <c r="D3059" s="183"/>
    </row>
    <row r="3060" spans="4:4" x14ac:dyDescent="0.25">
      <c r="D3060" s="183"/>
    </row>
    <row r="3061" spans="4:4" x14ac:dyDescent="0.25">
      <c r="D3061" s="183"/>
    </row>
    <row r="3062" spans="4:4" x14ac:dyDescent="0.25">
      <c r="D3062" s="183"/>
    </row>
    <row r="3063" spans="4:4" x14ac:dyDescent="0.25">
      <c r="D3063" s="183"/>
    </row>
    <row r="3064" spans="4:4" x14ac:dyDescent="0.25">
      <c r="D3064" s="183"/>
    </row>
    <row r="3065" spans="4:4" x14ac:dyDescent="0.25">
      <c r="D3065" s="183"/>
    </row>
    <row r="3066" spans="4:4" x14ac:dyDescent="0.25">
      <c r="D3066" s="183"/>
    </row>
    <row r="3067" spans="4:4" x14ac:dyDescent="0.25">
      <c r="D3067" s="183"/>
    </row>
    <row r="3068" spans="4:4" x14ac:dyDescent="0.25">
      <c r="D3068" s="183"/>
    </row>
    <row r="3069" spans="4:4" x14ac:dyDescent="0.25">
      <c r="D3069" s="183"/>
    </row>
    <row r="3070" spans="4:4" x14ac:dyDescent="0.25">
      <c r="D3070" s="183"/>
    </row>
    <row r="3071" spans="4:4" x14ac:dyDescent="0.25">
      <c r="D3071" s="183"/>
    </row>
    <row r="3072" spans="4:4" x14ac:dyDescent="0.25">
      <c r="D3072" s="183"/>
    </row>
    <row r="3073" spans="4:4" x14ac:dyDescent="0.25">
      <c r="D3073" s="183"/>
    </row>
    <row r="3074" spans="4:4" x14ac:dyDescent="0.25">
      <c r="D3074" s="183"/>
    </row>
    <row r="3075" spans="4:4" x14ac:dyDescent="0.25">
      <c r="D3075" s="183"/>
    </row>
    <row r="3076" spans="4:4" x14ac:dyDescent="0.25">
      <c r="D3076" s="183"/>
    </row>
    <row r="3077" spans="4:4" x14ac:dyDescent="0.25">
      <c r="D3077" s="183"/>
    </row>
    <row r="3078" spans="4:4" x14ac:dyDescent="0.25">
      <c r="D3078" s="183"/>
    </row>
    <row r="3079" spans="4:4" x14ac:dyDescent="0.25">
      <c r="D3079" s="183"/>
    </row>
    <row r="3080" spans="4:4" x14ac:dyDescent="0.25">
      <c r="D3080" s="183"/>
    </row>
    <row r="3081" spans="4:4" x14ac:dyDescent="0.25">
      <c r="D3081" s="183"/>
    </row>
    <row r="3082" spans="4:4" x14ac:dyDescent="0.25">
      <c r="D3082" s="183"/>
    </row>
    <row r="3083" spans="4:4" x14ac:dyDescent="0.25">
      <c r="D3083" s="183"/>
    </row>
    <row r="3084" spans="4:4" x14ac:dyDescent="0.25">
      <c r="D3084" s="183"/>
    </row>
    <row r="3085" spans="4:4" x14ac:dyDescent="0.25">
      <c r="D3085" s="183"/>
    </row>
    <row r="3086" spans="4:4" x14ac:dyDescent="0.25">
      <c r="D3086" s="183"/>
    </row>
    <row r="3087" spans="4:4" x14ac:dyDescent="0.25">
      <c r="D3087" s="183"/>
    </row>
    <row r="3088" spans="4:4" x14ac:dyDescent="0.25">
      <c r="D3088" s="183"/>
    </row>
    <row r="3089" spans="4:4" x14ac:dyDescent="0.25">
      <c r="D3089" s="183"/>
    </row>
    <row r="3090" spans="4:4" x14ac:dyDescent="0.25">
      <c r="D3090" s="183"/>
    </row>
    <row r="3091" spans="4:4" x14ac:dyDescent="0.25">
      <c r="D3091" s="183"/>
    </row>
    <row r="3092" spans="4:4" x14ac:dyDescent="0.25">
      <c r="D3092" s="183"/>
    </row>
    <row r="3093" spans="4:4" x14ac:dyDescent="0.25">
      <c r="D3093" s="183"/>
    </row>
    <row r="3094" spans="4:4" x14ac:dyDescent="0.25">
      <c r="D3094" s="183"/>
    </row>
    <row r="3095" spans="4:4" x14ac:dyDescent="0.25">
      <c r="D3095" s="183"/>
    </row>
    <row r="3096" spans="4:4" x14ac:dyDescent="0.25">
      <c r="D3096" s="183"/>
    </row>
    <row r="3097" spans="4:4" x14ac:dyDescent="0.25">
      <c r="D3097" s="183"/>
    </row>
    <row r="3098" spans="4:4" x14ac:dyDescent="0.25">
      <c r="D3098" s="183"/>
    </row>
    <row r="3099" spans="4:4" x14ac:dyDescent="0.25">
      <c r="D3099" s="183"/>
    </row>
    <row r="3100" spans="4:4" x14ac:dyDescent="0.25">
      <c r="D3100" s="183"/>
    </row>
    <row r="3101" spans="4:4" x14ac:dyDescent="0.25">
      <c r="D3101" s="183"/>
    </row>
    <row r="3102" spans="4:4" x14ac:dyDescent="0.25">
      <c r="D3102" s="183"/>
    </row>
    <row r="3103" spans="4:4" x14ac:dyDescent="0.25">
      <c r="D3103" s="183"/>
    </row>
    <row r="3104" spans="4:4" x14ac:dyDescent="0.25">
      <c r="D3104" s="183"/>
    </row>
    <row r="3105" spans="4:4" x14ac:dyDescent="0.25">
      <c r="D3105" s="183"/>
    </row>
    <row r="3106" spans="4:4" x14ac:dyDescent="0.25">
      <c r="D3106" s="183"/>
    </row>
    <row r="3107" spans="4:4" x14ac:dyDescent="0.25">
      <c r="D3107" s="183"/>
    </row>
    <row r="3108" spans="4:4" x14ac:dyDescent="0.25">
      <c r="D3108" s="183"/>
    </row>
    <row r="3109" spans="4:4" x14ac:dyDescent="0.25">
      <c r="D3109" s="183"/>
    </row>
    <row r="3110" spans="4:4" x14ac:dyDescent="0.25">
      <c r="D3110" s="183"/>
    </row>
    <row r="3111" spans="4:4" x14ac:dyDescent="0.25">
      <c r="D3111" s="183"/>
    </row>
    <row r="3112" spans="4:4" x14ac:dyDescent="0.25">
      <c r="D3112" s="183"/>
    </row>
    <row r="3113" spans="4:4" x14ac:dyDescent="0.25">
      <c r="D3113" s="183"/>
    </row>
    <row r="3114" spans="4:4" x14ac:dyDescent="0.25">
      <c r="D3114" s="183"/>
    </row>
    <row r="3115" spans="4:4" x14ac:dyDescent="0.25">
      <c r="D3115" s="183"/>
    </row>
    <row r="3116" spans="4:4" x14ac:dyDescent="0.25">
      <c r="D3116" s="183"/>
    </row>
    <row r="3117" spans="4:4" x14ac:dyDescent="0.25">
      <c r="D3117" s="183"/>
    </row>
    <row r="3118" spans="4:4" x14ac:dyDescent="0.25">
      <c r="D3118" s="183"/>
    </row>
    <row r="3119" spans="4:4" x14ac:dyDescent="0.25">
      <c r="D3119" s="183"/>
    </row>
    <row r="3120" spans="4:4" x14ac:dyDescent="0.25">
      <c r="D3120" s="183"/>
    </row>
    <row r="3121" spans="4:4" x14ac:dyDescent="0.25">
      <c r="D3121" s="183"/>
    </row>
    <row r="3122" spans="4:4" x14ac:dyDescent="0.25">
      <c r="D3122" s="183"/>
    </row>
    <row r="3123" spans="4:4" x14ac:dyDescent="0.25">
      <c r="D3123" s="183"/>
    </row>
    <row r="3124" spans="4:4" x14ac:dyDescent="0.25">
      <c r="D3124" s="183"/>
    </row>
    <row r="3125" spans="4:4" x14ac:dyDescent="0.25">
      <c r="D3125" s="183"/>
    </row>
    <row r="3126" spans="4:4" x14ac:dyDescent="0.25">
      <c r="D3126" s="183"/>
    </row>
    <row r="3127" spans="4:4" x14ac:dyDescent="0.25">
      <c r="D3127" s="183"/>
    </row>
    <row r="3128" spans="4:4" x14ac:dyDescent="0.25">
      <c r="D3128" s="183"/>
    </row>
    <row r="3129" spans="4:4" x14ac:dyDescent="0.25">
      <c r="D3129" s="183"/>
    </row>
    <row r="3130" spans="4:4" x14ac:dyDescent="0.25">
      <c r="D3130" s="183"/>
    </row>
    <row r="3131" spans="4:4" x14ac:dyDescent="0.25">
      <c r="D3131" s="183"/>
    </row>
    <row r="3132" spans="4:4" x14ac:dyDescent="0.25">
      <c r="D3132" s="183"/>
    </row>
    <row r="3133" spans="4:4" x14ac:dyDescent="0.25">
      <c r="D3133" s="183"/>
    </row>
    <row r="3134" spans="4:4" x14ac:dyDescent="0.25">
      <c r="D3134" s="183"/>
    </row>
    <row r="3135" spans="4:4" x14ac:dyDescent="0.25">
      <c r="D3135" s="183"/>
    </row>
    <row r="3136" spans="4:4" x14ac:dyDescent="0.25">
      <c r="D3136" s="183"/>
    </row>
    <row r="3137" spans="4:4" x14ac:dyDescent="0.25">
      <c r="D3137" s="183"/>
    </row>
    <row r="3138" spans="4:4" x14ac:dyDescent="0.25">
      <c r="D3138" s="183"/>
    </row>
    <row r="3139" spans="4:4" x14ac:dyDescent="0.25">
      <c r="D3139" s="183"/>
    </row>
    <row r="3140" spans="4:4" x14ac:dyDescent="0.25">
      <c r="D3140" s="183"/>
    </row>
    <row r="3141" spans="4:4" x14ac:dyDescent="0.25">
      <c r="D3141" s="183"/>
    </row>
    <row r="3142" spans="4:4" x14ac:dyDescent="0.25">
      <c r="D3142" s="183"/>
    </row>
    <row r="3143" spans="4:4" x14ac:dyDescent="0.25">
      <c r="D3143" s="183"/>
    </row>
    <row r="3144" spans="4:4" x14ac:dyDescent="0.25">
      <c r="D3144" s="183"/>
    </row>
    <row r="3145" spans="4:4" x14ac:dyDescent="0.25">
      <c r="D3145" s="183"/>
    </row>
    <row r="3146" spans="4:4" x14ac:dyDescent="0.25">
      <c r="D3146" s="183"/>
    </row>
    <row r="3147" spans="4:4" x14ac:dyDescent="0.25">
      <c r="D3147" s="183"/>
    </row>
    <row r="3148" spans="4:4" x14ac:dyDescent="0.25">
      <c r="D3148" s="183"/>
    </row>
    <row r="3149" spans="4:4" x14ac:dyDescent="0.25">
      <c r="D3149" s="183"/>
    </row>
    <row r="3150" spans="4:4" x14ac:dyDescent="0.25">
      <c r="D3150" s="183"/>
    </row>
    <row r="3151" spans="4:4" x14ac:dyDescent="0.25">
      <c r="D3151" s="183"/>
    </row>
    <row r="3152" spans="4:4" x14ac:dyDescent="0.25">
      <c r="D3152" s="183"/>
    </row>
    <row r="3153" spans="4:4" x14ac:dyDescent="0.25">
      <c r="D3153" s="183"/>
    </row>
    <row r="3154" spans="4:4" x14ac:dyDescent="0.25">
      <c r="D3154" s="183"/>
    </row>
    <row r="3155" spans="4:4" x14ac:dyDescent="0.25">
      <c r="D3155" s="183"/>
    </row>
    <row r="3156" spans="4:4" x14ac:dyDescent="0.25">
      <c r="D3156" s="183"/>
    </row>
    <row r="3157" spans="4:4" x14ac:dyDescent="0.25">
      <c r="D3157" s="183"/>
    </row>
    <row r="3158" spans="4:4" x14ac:dyDescent="0.25">
      <c r="D3158" s="183"/>
    </row>
    <row r="3159" spans="4:4" x14ac:dyDescent="0.25">
      <c r="D3159" s="183"/>
    </row>
    <row r="3160" spans="4:4" x14ac:dyDescent="0.25">
      <c r="D3160" s="183"/>
    </row>
    <row r="3161" spans="4:4" x14ac:dyDescent="0.25">
      <c r="D3161" s="183"/>
    </row>
    <row r="3162" spans="4:4" x14ac:dyDescent="0.25">
      <c r="D3162" s="183"/>
    </row>
    <row r="3163" spans="4:4" x14ac:dyDescent="0.25">
      <c r="D3163" s="183"/>
    </row>
    <row r="3164" spans="4:4" x14ac:dyDescent="0.25">
      <c r="D3164" s="183"/>
    </row>
    <row r="3165" spans="4:4" x14ac:dyDescent="0.25">
      <c r="D3165" s="183"/>
    </row>
    <row r="3166" spans="4:4" x14ac:dyDescent="0.25">
      <c r="D3166" s="183"/>
    </row>
    <row r="3167" spans="4:4" x14ac:dyDescent="0.25">
      <c r="D3167" s="183"/>
    </row>
    <row r="3168" spans="4:4" x14ac:dyDescent="0.25">
      <c r="D3168" s="183"/>
    </row>
    <row r="3169" spans="4:4" x14ac:dyDescent="0.25">
      <c r="D3169" s="183"/>
    </row>
    <row r="3170" spans="4:4" x14ac:dyDescent="0.25">
      <c r="D3170" s="183"/>
    </row>
    <row r="3171" spans="4:4" x14ac:dyDescent="0.25">
      <c r="D3171" s="183"/>
    </row>
    <row r="3172" spans="4:4" x14ac:dyDescent="0.25">
      <c r="D3172" s="183"/>
    </row>
    <row r="3173" spans="4:4" x14ac:dyDescent="0.25">
      <c r="D3173" s="183"/>
    </row>
    <row r="3174" spans="4:4" x14ac:dyDescent="0.25">
      <c r="D3174" s="183"/>
    </row>
    <row r="3175" spans="4:4" x14ac:dyDescent="0.25">
      <c r="D3175" s="183"/>
    </row>
    <row r="3176" spans="4:4" x14ac:dyDescent="0.25">
      <c r="D3176" s="183"/>
    </row>
    <row r="3177" spans="4:4" x14ac:dyDescent="0.25">
      <c r="D3177" s="183"/>
    </row>
    <row r="3178" spans="4:4" x14ac:dyDescent="0.25">
      <c r="D3178" s="183"/>
    </row>
    <row r="3179" spans="4:4" x14ac:dyDescent="0.25">
      <c r="D3179" s="183"/>
    </row>
    <row r="3180" spans="4:4" x14ac:dyDescent="0.25">
      <c r="D3180" s="183"/>
    </row>
    <row r="3181" spans="4:4" x14ac:dyDescent="0.25">
      <c r="D3181" s="183"/>
    </row>
    <row r="3182" spans="4:4" x14ac:dyDescent="0.25">
      <c r="D3182" s="183"/>
    </row>
    <row r="3183" spans="4:4" x14ac:dyDescent="0.25">
      <c r="D3183" s="183"/>
    </row>
    <row r="3184" spans="4:4" x14ac:dyDescent="0.25">
      <c r="D3184" s="183"/>
    </row>
    <row r="3185" spans="4:4" x14ac:dyDescent="0.25">
      <c r="D3185" s="183"/>
    </row>
    <row r="3186" spans="4:4" x14ac:dyDescent="0.25">
      <c r="D3186" s="183"/>
    </row>
    <row r="3187" spans="4:4" x14ac:dyDescent="0.25">
      <c r="D3187" s="183"/>
    </row>
    <row r="3188" spans="4:4" x14ac:dyDescent="0.25">
      <c r="D3188" s="183"/>
    </row>
    <row r="3189" spans="4:4" x14ac:dyDescent="0.25">
      <c r="D3189" s="183"/>
    </row>
    <row r="3190" spans="4:4" x14ac:dyDescent="0.25">
      <c r="D3190" s="183"/>
    </row>
    <row r="3191" spans="4:4" x14ac:dyDescent="0.25">
      <c r="D3191" s="183"/>
    </row>
    <row r="3192" spans="4:4" x14ac:dyDescent="0.25">
      <c r="D3192" s="183"/>
    </row>
    <row r="3193" spans="4:4" x14ac:dyDescent="0.25">
      <c r="D3193" s="183"/>
    </row>
    <row r="3194" spans="4:4" x14ac:dyDescent="0.25">
      <c r="D3194" s="183"/>
    </row>
    <row r="3195" spans="4:4" x14ac:dyDescent="0.25">
      <c r="D3195" s="183"/>
    </row>
    <row r="3196" spans="4:4" x14ac:dyDescent="0.25">
      <c r="D3196" s="183"/>
    </row>
    <row r="3197" spans="4:4" x14ac:dyDescent="0.25">
      <c r="D3197" s="183"/>
    </row>
    <row r="3198" spans="4:4" x14ac:dyDescent="0.25">
      <c r="D3198" s="183"/>
    </row>
    <row r="3199" spans="4:4" x14ac:dyDescent="0.25">
      <c r="D3199" s="183"/>
    </row>
    <row r="3200" spans="4:4" x14ac:dyDescent="0.25">
      <c r="D3200" s="183"/>
    </row>
    <row r="3201" spans="4:4" x14ac:dyDescent="0.25">
      <c r="D3201" s="183"/>
    </row>
    <row r="3202" spans="4:4" x14ac:dyDescent="0.25">
      <c r="D3202" s="183"/>
    </row>
    <row r="3203" spans="4:4" x14ac:dyDescent="0.25">
      <c r="D3203" s="183"/>
    </row>
    <row r="3204" spans="4:4" x14ac:dyDescent="0.25">
      <c r="D3204" s="183"/>
    </row>
    <row r="3205" spans="4:4" x14ac:dyDescent="0.25">
      <c r="D3205" s="183"/>
    </row>
    <row r="3206" spans="4:4" x14ac:dyDescent="0.25">
      <c r="D3206" s="183"/>
    </row>
    <row r="3207" spans="4:4" x14ac:dyDescent="0.25">
      <c r="D3207" s="183"/>
    </row>
    <row r="3208" spans="4:4" x14ac:dyDescent="0.25">
      <c r="D3208" s="183"/>
    </row>
    <row r="3209" spans="4:4" x14ac:dyDescent="0.25">
      <c r="D3209" s="183"/>
    </row>
    <row r="3210" spans="4:4" x14ac:dyDescent="0.25">
      <c r="D3210" s="183"/>
    </row>
    <row r="3211" spans="4:4" x14ac:dyDescent="0.25">
      <c r="D3211" s="183"/>
    </row>
    <row r="3212" spans="4:4" x14ac:dyDescent="0.25">
      <c r="D3212" s="183"/>
    </row>
    <row r="3213" spans="4:4" x14ac:dyDescent="0.25">
      <c r="D3213" s="183"/>
    </row>
    <row r="3214" spans="4:4" x14ac:dyDescent="0.25">
      <c r="D3214" s="183"/>
    </row>
    <row r="3215" spans="4:4" x14ac:dyDescent="0.25">
      <c r="D3215" s="183"/>
    </row>
    <row r="3216" spans="4:4" x14ac:dyDescent="0.25">
      <c r="D3216" s="183"/>
    </row>
    <row r="3217" spans="4:4" x14ac:dyDescent="0.25">
      <c r="D3217" s="183"/>
    </row>
    <row r="3218" spans="4:4" x14ac:dyDescent="0.25">
      <c r="D3218" s="183"/>
    </row>
    <row r="3219" spans="4:4" x14ac:dyDescent="0.25">
      <c r="D3219" s="183"/>
    </row>
    <row r="3220" spans="4:4" x14ac:dyDescent="0.25">
      <c r="D3220" s="183"/>
    </row>
    <row r="3221" spans="4:4" x14ac:dyDescent="0.25">
      <c r="D3221" s="183"/>
    </row>
    <row r="3222" spans="4:4" x14ac:dyDescent="0.25">
      <c r="D3222" s="183"/>
    </row>
    <row r="3223" spans="4:4" x14ac:dyDescent="0.25">
      <c r="D3223" s="183"/>
    </row>
    <row r="3224" spans="4:4" x14ac:dyDescent="0.25">
      <c r="D3224" s="183"/>
    </row>
    <row r="3225" spans="4:4" x14ac:dyDescent="0.25">
      <c r="D3225" s="183"/>
    </row>
    <row r="3226" spans="4:4" x14ac:dyDescent="0.25">
      <c r="D3226" s="183"/>
    </row>
    <row r="3227" spans="4:4" x14ac:dyDescent="0.25">
      <c r="D3227" s="183"/>
    </row>
    <row r="3228" spans="4:4" x14ac:dyDescent="0.25">
      <c r="D3228" s="183"/>
    </row>
    <row r="3229" spans="4:4" x14ac:dyDescent="0.25">
      <c r="D3229" s="183"/>
    </row>
    <row r="3230" spans="4:4" x14ac:dyDescent="0.25">
      <c r="D3230" s="183"/>
    </row>
    <row r="3231" spans="4:4" x14ac:dyDescent="0.25">
      <c r="D3231" s="183"/>
    </row>
    <row r="3232" spans="4:4" x14ac:dyDescent="0.25">
      <c r="D3232" s="183"/>
    </row>
    <row r="3233" spans="4:4" x14ac:dyDescent="0.25">
      <c r="D3233" s="183"/>
    </row>
    <row r="3234" spans="4:4" x14ac:dyDescent="0.25">
      <c r="D3234" s="183"/>
    </row>
    <row r="3235" spans="4:4" x14ac:dyDescent="0.25">
      <c r="D3235" s="183"/>
    </row>
    <row r="3236" spans="4:4" x14ac:dyDescent="0.25">
      <c r="D3236" s="183"/>
    </row>
    <row r="3237" spans="4:4" x14ac:dyDescent="0.25">
      <c r="D3237" s="183"/>
    </row>
    <row r="3238" spans="4:4" x14ac:dyDescent="0.25">
      <c r="D3238" s="183"/>
    </row>
    <row r="3239" spans="4:4" x14ac:dyDescent="0.25">
      <c r="D3239" s="183"/>
    </row>
    <row r="3240" spans="4:4" x14ac:dyDescent="0.25">
      <c r="D3240" s="183"/>
    </row>
    <row r="3241" spans="4:4" x14ac:dyDescent="0.25">
      <c r="D3241" s="183"/>
    </row>
    <row r="3242" spans="4:4" x14ac:dyDescent="0.25">
      <c r="D3242" s="183"/>
    </row>
    <row r="3243" spans="4:4" x14ac:dyDescent="0.25">
      <c r="D3243" s="183"/>
    </row>
    <row r="3244" spans="4:4" x14ac:dyDescent="0.25">
      <c r="D3244" s="183"/>
    </row>
    <row r="3245" spans="4:4" x14ac:dyDescent="0.25">
      <c r="D3245" s="183"/>
    </row>
    <row r="3246" spans="4:4" x14ac:dyDescent="0.25">
      <c r="D3246" s="183"/>
    </row>
    <row r="3247" spans="4:4" x14ac:dyDescent="0.25">
      <c r="D3247" s="183"/>
    </row>
    <row r="3248" spans="4:4" x14ac:dyDescent="0.25">
      <c r="D3248" s="183"/>
    </row>
    <row r="3249" spans="4:4" x14ac:dyDescent="0.25">
      <c r="D3249" s="183"/>
    </row>
    <row r="3250" spans="4:4" x14ac:dyDescent="0.25">
      <c r="D3250" s="183"/>
    </row>
    <row r="3251" spans="4:4" x14ac:dyDescent="0.25">
      <c r="D3251" s="183"/>
    </row>
    <row r="3252" spans="4:4" x14ac:dyDescent="0.25">
      <c r="D3252" s="183"/>
    </row>
    <row r="3253" spans="4:4" x14ac:dyDescent="0.25">
      <c r="D3253" s="183"/>
    </row>
    <row r="3254" spans="4:4" x14ac:dyDescent="0.25">
      <c r="D3254" s="183"/>
    </row>
    <row r="3255" spans="4:4" x14ac:dyDescent="0.25">
      <c r="D3255" s="183"/>
    </row>
    <row r="3256" spans="4:4" x14ac:dyDescent="0.25">
      <c r="D3256" s="183"/>
    </row>
    <row r="3257" spans="4:4" x14ac:dyDescent="0.25">
      <c r="D3257" s="183"/>
    </row>
    <row r="3258" spans="4:4" x14ac:dyDescent="0.25">
      <c r="D3258" s="183"/>
    </row>
    <row r="3259" spans="4:4" x14ac:dyDescent="0.25">
      <c r="D3259" s="183"/>
    </row>
    <row r="3260" spans="4:4" x14ac:dyDescent="0.25">
      <c r="D3260" s="183"/>
    </row>
    <row r="3261" spans="4:4" x14ac:dyDescent="0.25">
      <c r="D3261" s="183"/>
    </row>
    <row r="3262" spans="4:4" x14ac:dyDescent="0.25">
      <c r="D3262" s="183"/>
    </row>
    <row r="3263" spans="4:4" x14ac:dyDescent="0.25">
      <c r="D3263" s="183"/>
    </row>
    <row r="3264" spans="4:4" x14ac:dyDescent="0.25">
      <c r="D3264" s="183"/>
    </row>
    <row r="3265" spans="4:4" x14ac:dyDescent="0.25">
      <c r="D3265" s="183"/>
    </row>
    <row r="3266" spans="4:4" x14ac:dyDescent="0.25">
      <c r="D3266" s="183"/>
    </row>
    <row r="3267" spans="4:4" x14ac:dyDescent="0.25">
      <c r="D3267" s="183"/>
    </row>
    <row r="3268" spans="4:4" x14ac:dyDescent="0.25">
      <c r="D3268" s="183"/>
    </row>
    <row r="3269" spans="4:4" x14ac:dyDescent="0.25">
      <c r="D3269" s="183"/>
    </row>
    <row r="3270" spans="4:4" x14ac:dyDescent="0.25">
      <c r="D3270" s="183"/>
    </row>
    <row r="3271" spans="4:4" x14ac:dyDescent="0.25">
      <c r="D3271" s="183"/>
    </row>
    <row r="3272" spans="4:4" x14ac:dyDescent="0.25">
      <c r="D3272" s="183"/>
    </row>
    <row r="3273" spans="4:4" x14ac:dyDescent="0.25">
      <c r="D3273" s="183"/>
    </row>
    <row r="3274" spans="4:4" x14ac:dyDescent="0.25">
      <c r="D3274" s="183"/>
    </row>
    <row r="3275" spans="4:4" x14ac:dyDescent="0.25">
      <c r="D3275" s="183"/>
    </row>
    <row r="3276" spans="4:4" x14ac:dyDescent="0.25">
      <c r="D3276" s="183"/>
    </row>
    <row r="3277" spans="4:4" x14ac:dyDescent="0.25">
      <c r="D3277" s="183"/>
    </row>
    <row r="3278" spans="4:4" x14ac:dyDescent="0.25">
      <c r="D3278" s="183"/>
    </row>
    <row r="3279" spans="4:4" x14ac:dyDescent="0.25">
      <c r="D3279" s="183"/>
    </row>
    <row r="3280" spans="4:4" x14ac:dyDescent="0.25">
      <c r="D3280" s="183"/>
    </row>
    <row r="3281" spans="4:4" x14ac:dyDescent="0.25">
      <c r="D3281" s="183"/>
    </row>
    <row r="3282" spans="4:4" x14ac:dyDescent="0.25">
      <c r="D3282" s="183"/>
    </row>
    <row r="3283" spans="4:4" x14ac:dyDescent="0.25">
      <c r="D3283" s="183"/>
    </row>
    <row r="3284" spans="4:4" x14ac:dyDescent="0.25">
      <c r="D3284" s="183"/>
    </row>
    <row r="3285" spans="4:4" x14ac:dyDescent="0.25">
      <c r="D3285" s="183"/>
    </row>
    <row r="3286" spans="4:4" x14ac:dyDescent="0.25">
      <c r="D3286" s="183"/>
    </row>
    <row r="3287" spans="4:4" x14ac:dyDescent="0.25">
      <c r="D3287" s="183"/>
    </row>
    <row r="3288" spans="4:4" x14ac:dyDescent="0.25">
      <c r="D3288" s="183"/>
    </row>
    <row r="3289" spans="4:4" x14ac:dyDescent="0.25">
      <c r="D3289" s="183"/>
    </row>
    <row r="3290" spans="4:4" x14ac:dyDescent="0.25">
      <c r="D3290" s="183"/>
    </row>
    <row r="3291" spans="4:4" x14ac:dyDescent="0.25">
      <c r="D3291" s="183"/>
    </row>
    <row r="3292" spans="4:4" x14ac:dyDescent="0.25">
      <c r="D3292" s="183"/>
    </row>
    <row r="3293" spans="4:4" x14ac:dyDescent="0.25">
      <c r="D3293" s="183"/>
    </row>
    <row r="3294" spans="4:4" x14ac:dyDescent="0.25">
      <c r="D3294" s="183"/>
    </row>
    <row r="3295" spans="4:4" x14ac:dyDescent="0.25">
      <c r="D3295" s="183"/>
    </row>
    <row r="3296" spans="4:4" x14ac:dyDescent="0.25">
      <c r="D3296" s="183"/>
    </row>
    <row r="3297" spans="4:4" x14ac:dyDescent="0.25">
      <c r="D3297" s="183"/>
    </row>
    <row r="3298" spans="4:4" x14ac:dyDescent="0.25">
      <c r="D3298" s="183"/>
    </row>
    <row r="3299" spans="4:4" x14ac:dyDescent="0.25">
      <c r="D3299" s="183"/>
    </row>
    <row r="3300" spans="4:4" x14ac:dyDescent="0.25">
      <c r="D3300" s="183"/>
    </row>
    <row r="3301" spans="4:4" x14ac:dyDescent="0.25">
      <c r="D3301" s="183"/>
    </row>
    <row r="3302" spans="4:4" x14ac:dyDescent="0.25">
      <c r="D3302" s="183"/>
    </row>
    <row r="3303" spans="4:4" x14ac:dyDescent="0.25">
      <c r="D3303" s="183"/>
    </row>
    <row r="3304" spans="4:4" x14ac:dyDescent="0.25">
      <c r="D3304" s="183"/>
    </row>
    <row r="3305" spans="4:4" x14ac:dyDescent="0.25">
      <c r="D3305" s="183"/>
    </row>
    <row r="3306" spans="4:4" x14ac:dyDescent="0.25">
      <c r="D3306" s="183"/>
    </row>
    <row r="3307" spans="4:4" x14ac:dyDescent="0.25">
      <c r="D3307" s="183"/>
    </row>
    <row r="3308" spans="4:4" x14ac:dyDescent="0.25">
      <c r="D3308" s="183"/>
    </row>
    <row r="3309" spans="4:4" x14ac:dyDescent="0.25">
      <c r="D3309" s="183"/>
    </row>
    <row r="3310" spans="4:4" x14ac:dyDescent="0.25">
      <c r="D3310" s="183"/>
    </row>
    <row r="3311" spans="4:4" x14ac:dyDescent="0.25">
      <c r="D3311" s="183"/>
    </row>
    <row r="3312" spans="4:4" x14ac:dyDescent="0.25">
      <c r="D3312" s="183"/>
    </row>
    <row r="3313" spans="4:4" x14ac:dyDescent="0.25">
      <c r="D3313" s="183"/>
    </row>
    <row r="3314" spans="4:4" x14ac:dyDescent="0.25">
      <c r="D3314" s="183"/>
    </row>
    <row r="3315" spans="4:4" x14ac:dyDescent="0.25">
      <c r="D3315" s="183"/>
    </row>
    <row r="3316" spans="4:4" x14ac:dyDescent="0.25">
      <c r="D3316" s="183"/>
    </row>
    <row r="3317" spans="4:4" x14ac:dyDescent="0.25">
      <c r="D3317" s="183"/>
    </row>
    <row r="3318" spans="4:4" x14ac:dyDescent="0.25">
      <c r="D3318" s="183"/>
    </row>
    <row r="3319" spans="4:4" x14ac:dyDescent="0.25">
      <c r="D3319" s="183"/>
    </row>
    <row r="3320" spans="4:4" x14ac:dyDescent="0.25">
      <c r="D3320" s="183"/>
    </row>
    <row r="3321" spans="4:4" x14ac:dyDescent="0.25">
      <c r="D3321" s="183"/>
    </row>
    <row r="3322" spans="4:4" x14ac:dyDescent="0.25">
      <c r="D3322" s="183"/>
    </row>
    <row r="3323" spans="4:4" x14ac:dyDescent="0.25">
      <c r="D3323" s="183"/>
    </row>
    <row r="3324" spans="4:4" x14ac:dyDescent="0.25">
      <c r="D3324" s="183"/>
    </row>
    <row r="3325" spans="4:4" x14ac:dyDescent="0.25">
      <c r="D3325" s="183"/>
    </row>
    <row r="3326" spans="4:4" x14ac:dyDescent="0.25">
      <c r="D3326" s="183"/>
    </row>
    <row r="3327" spans="4:4" x14ac:dyDescent="0.25">
      <c r="D3327" s="183"/>
    </row>
    <row r="3328" spans="4:4" x14ac:dyDescent="0.25">
      <c r="D3328" s="183"/>
    </row>
    <row r="3329" spans="4:4" x14ac:dyDescent="0.25">
      <c r="D3329" s="183"/>
    </row>
    <row r="3330" spans="4:4" x14ac:dyDescent="0.25">
      <c r="D3330" s="183"/>
    </row>
    <row r="3331" spans="4:4" x14ac:dyDescent="0.25">
      <c r="D3331" s="183"/>
    </row>
    <row r="3332" spans="4:4" x14ac:dyDescent="0.25">
      <c r="D3332" s="183"/>
    </row>
    <row r="3333" spans="4:4" x14ac:dyDescent="0.25">
      <c r="D3333" s="183"/>
    </row>
    <row r="3334" spans="4:4" x14ac:dyDescent="0.25">
      <c r="D3334" s="183"/>
    </row>
    <row r="3335" spans="4:4" x14ac:dyDescent="0.25">
      <c r="D3335" s="183"/>
    </row>
    <row r="3336" spans="4:4" x14ac:dyDescent="0.25">
      <c r="D3336" s="183"/>
    </row>
    <row r="3337" spans="4:4" x14ac:dyDescent="0.25">
      <c r="D3337" s="183"/>
    </row>
    <row r="3338" spans="4:4" x14ac:dyDescent="0.25">
      <c r="D3338" s="183"/>
    </row>
    <row r="3339" spans="4:4" x14ac:dyDescent="0.25">
      <c r="D3339" s="183"/>
    </row>
    <row r="3340" spans="4:4" x14ac:dyDescent="0.25">
      <c r="D3340" s="183"/>
    </row>
    <row r="3341" spans="4:4" x14ac:dyDescent="0.25">
      <c r="D3341" s="183"/>
    </row>
    <row r="3342" spans="4:4" x14ac:dyDescent="0.25">
      <c r="D3342" s="183"/>
    </row>
    <row r="3343" spans="4:4" x14ac:dyDescent="0.25">
      <c r="D3343" s="183"/>
    </row>
    <row r="3344" spans="4:4" x14ac:dyDescent="0.25">
      <c r="D3344" s="183"/>
    </row>
    <row r="3345" spans="4:4" x14ac:dyDescent="0.25">
      <c r="D3345" s="183"/>
    </row>
    <row r="3346" spans="4:4" x14ac:dyDescent="0.25">
      <c r="D3346" s="183"/>
    </row>
    <row r="3347" spans="4:4" x14ac:dyDescent="0.25">
      <c r="D3347" s="183"/>
    </row>
    <row r="3348" spans="4:4" x14ac:dyDescent="0.25">
      <c r="D3348" s="183"/>
    </row>
    <row r="3349" spans="4:4" x14ac:dyDescent="0.25">
      <c r="D3349" s="183"/>
    </row>
    <row r="3350" spans="4:4" x14ac:dyDescent="0.25">
      <c r="D3350" s="183"/>
    </row>
    <row r="3351" spans="4:4" x14ac:dyDescent="0.25">
      <c r="D3351" s="183"/>
    </row>
    <row r="3352" spans="4:4" x14ac:dyDescent="0.25">
      <c r="D3352" s="183"/>
    </row>
    <row r="3353" spans="4:4" x14ac:dyDescent="0.25">
      <c r="D3353" s="183"/>
    </row>
    <row r="3354" spans="4:4" x14ac:dyDescent="0.25">
      <c r="D3354" s="183"/>
    </row>
    <row r="3355" spans="4:4" x14ac:dyDescent="0.25">
      <c r="D3355" s="183"/>
    </row>
    <row r="3356" spans="4:4" x14ac:dyDescent="0.25">
      <c r="D3356" s="183"/>
    </row>
    <row r="3357" spans="4:4" x14ac:dyDescent="0.25">
      <c r="D3357" s="183"/>
    </row>
    <row r="3358" spans="4:4" x14ac:dyDescent="0.25">
      <c r="D3358" s="183"/>
    </row>
    <row r="3359" spans="4:4" x14ac:dyDescent="0.25">
      <c r="D3359" s="183"/>
    </row>
    <row r="3360" spans="4:4" x14ac:dyDescent="0.25">
      <c r="D3360" s="183"/>
    </row>
    <row r="3361" spans="4:4" x14ac:dyDescent="0.25">
      <c r="D3361" s="183"/>
    </row>
    <row r="3362" spans="4:4" x14ac:dyDescent="0.25">
      <c r="D3362" s="183"/>
    </row>
    <row r="3363" spans="4:4" x14ac:dyDescent="0.25">
      <c r="D3363" s="183"/>
    </row>
    <row r="3364" spans="4:4" x14ac:dyDescent="0.25">
      <c r="D3364" s="183"/>
    </row>
    <row r="3365" spans="4:4" x14ac:dyDescent="0.25">
      <c r="D3365" s="183"/>
    </row>
    <row r="3366" spans="4:4" x14ac:dyDescent="0.25">
      <c r="D3366" s="183"/>
    </row>
    <row r="3367" spans="4:4" x14ac:dyDescent="0.25">
      <c r="D3367" s="183"/>
    </row>
    <row r="3368" spans="4:4" x14ac:dyDescent="0.25">
      <c r="D3368" s="183"/>
    </row>
    <row r="3369" spans="4:4" x14ac:dyDescent="0.25">
      <c r="D3369" s="183"/>
    </row>
    <row r="3370" spans="4:4" x14ac:dyDescent="0.25">
      <c r="D3370" s="183"/>
    </row>
    <row r="3371" spans="4:4" x14ac:dyDescent="0.25">
      <c r="D3371" s="183"/>
    </row>
    <row r="3372" spans="4:4" x14ac:dyDescent="0.25">
      <c r="D3372" s="183"/>
    </row>
    <row r="3373" spans="4:4" x14ac:dyDescent="0.25">
      <c r="D3373" s="183"/>
    </row>
    <row r="3374" spans="4:4" x14ac:dyDescent="0.25">
      <c r="D3374" s="183"/>
    </row>
    <row r="3375" spans="4:4" x14ac:dyDescent="0.25">
      <c r="D3375" s="183"/>
    </row>
    <row r="3376" spans="4:4" x14ac:dyDescent="0.25">
      <c r="D3376" s="183"/>
    </row>
    <row r="3377" spans="4:4" x14ac:dyDescent="0.25">
      <c r="D3377" s="183"/>
    </row>
    <row r="3378" spans="4:4" x14ac:dyDescent="0.25">
      <c r="D3378" s="183"/>
    </row>
    <row r="3379" spans="4:4" x14ac:dyDescent="0.25">
      <c r="D3379" s="183"/>
    </row>
    <row r="3380" spans="4:4" x14ac:dyDescent="0.25">
      <c r="D3380" s="183"/>
    </row>
    <row r="3381" spans="4:4" x14ac:dyDescent="0.25">
      <c r="D3381" s="183"/>
    </row>
    <row r="3382" spans="4:4" x14ac:dyDescent="0.25">
      <c r="D3382" s="183"/>
    </row>
    <row r="3383" spans="4:4" x14ac:dyDescent="0.25">
      <c r="D3383" s="183"/>
    </row>
    <row r="3384" spans="4:4" x14ac:dyDescent="0.25">
      <c r="D3384" s="183"/>
    </row>
    <row r="3385" spans="4:4" x14ac:dyDescent="0.25">
      <c r="D3385" s="183"/>
    </row>
    <row r="3386" spans="4:4" x14ac:dyDescent="0.25">
      <c r="D3386" s="183"/>
    </row>
    <row r="3387" spans="4:4" x14ac:dyDescent="0.25">
      <c r="D3387" s="183"/>
    </row>
    <row r="3388" spans="4:4" x14ac:dyDescent="0.25">
      <c r="D3388" s="183"/>
    </row>
    <row r="3389" spans="4:4" x14ac:dyDescent="0.25">
      <c r="D3389" s="183"/>
    </row>
    <row r="3390" spans="4:4" x14ac:dyDescent="0.25">
      <c r="D3390" s="183"/>
    </row>
    <row r="3391" spans="4:4" x14ac:dyDescent="0.25">
      <c r="D3391" s="183"/>
    </row>
    <row r="3392" spans="4:4" x14ac:dyDescent="0.25">
      <c r="D3392" s="183"/>
    </row>
    <row r="3393" spans="4:4" x14ac:dyDescent="0.25">
      <c r="D3393" s="183"/>
    </row>
    <row r="3394" spans="4:4" x14ac:dyDescent="0.25">
      <c r="D3394" s="183"/>
    </row>
    <row r="3395" spans="4:4" x14ac:dyDescent="0.25">
      <c r="D3395" s="183"/>
    </row>
    <row r="3396" spans="4:4" x14ac:dyDescent="0.25">
      <c r="D3396" s="183"/>
    </row>
    <row r="3397" spans="4:4" x14ac:dyDescent="0.25">
      <c r="D3397" s="183"/>
    </row>
    <row r="3398" spans="4:4" x14ac:dyDescent="0.25">
      <c r="D3398" s="183"/>
    </row>
    <row r="3399" spans="4:4" x14ac:dyDescent="0.25">
      <c r="D3399" s="183"/>
    </row>
    <row r="3400" spans="4:4" x14ac:dyDescent="0.25">
      <c r="D3400" s="183"/>
    </row>
    <row r="3401" spans="4:4" x14ac:dyDescent="0.25">
      <c r="D3401" s="183"/>
    </row>
    <row r="3402" spans="4:4" x14ac:dyDescent="0.25">
      <c r="D3402" s="183"/>
    </row>
    <row r="3403" spans="4:4" x14ac:dyDescent="0.25">
      <c r="D3403" s="183"/>
    </row>
    <row r="3404" spans="4:4" x14ac:dyDescent="0.25">
      <c r="D3404" s="183"/>
    </row>
    <row r="3405" spans="4:4" x14ac:dyDescent="0.25">
      <c r="D3405" s="183"/>
    </row>
    <row r="3406" spans="4:4" x14ac:dyDescent="0.25">
      <c r="D3406" s="183"/>
    </row>
    <row r="3407" spans="4:4" x14ac:dyDescent="0.25">
      <c r="D3407" s="183"/>
    </row>
    <row r="3408" spans="4:4" x14ac:dyDescent="0.25">
      <c r="D3408" s="183"/>
    </row>
    <row r="3409" spans="4:4" x14ac:dyDescent="0.25">
      <c r="D3409" s="183"/>
    </row>
    <row r="3410" spans="4:4" x14ac:dyDescent="0.25">
      <c r="D3410" s="183"/>
    </row>
    <row r="3411" spans="4:4" x14ac:dyDescent="0.25">
      <c r="D3411" s="183"/>
    </row>
    <row r="3412" spans="4:4" x14ac:dyDescent="0.25">
      <c r="D3412" s="183"/>
    </row>
    <row r="3413" spans="4:4" x14ac:dyDescent="0.25">
      <c r="D3413" s="183"/>
    </row>
    <row r="3414" spans="4:4" x14ac:dyDescent="0.25">
      <c r="D3414" s="183"/>
    </row>
    <row r="3415" spans="4:4" x14ac:dyDescent="0.25">
      <c r="D3415" s="183"/>
    </row>
    <row r="3416" spans="4:4" x14ac:dyDescent="0.25">
      <c r="D3416" s="183"/>
    </row>
    <row r="3417" spans="4:4" x14ac:dyDescent="0.25">
      <c r="D3417" s="183"/>
    </row>
    <row r="3418" spans="4:4" x14ac:dyDescent="0.25">
      <c r="D3418" s="183"/>
    </row>
    <row r="3419" spans="4:4" x14ac:dyDescent="0.25">
      <c r="D3419" s="183"/>
    </row>
    <row r="3420" spans="4:4" x14ac:dyDescent="0.25">
      <c r="D3420" s="183"/>
    </row>
    <row r="3421" spans="4:4" x14ac:dyDescent="0.25">
      <c r="D3421" s="183"/>
    </row>
    <row r="3422" spans="4:4" x14ac:dyDescent="0.25">
      <c r="D3422" s="183"/>
    </row>
    <row r="3423" spans="4:4" x14ac:dyDescent="0.25">
      <c r="D3423" s="183"/>
    </row>
    <row r="3424" spans="4:4" x14ac:dyDescent="0.25">
      <c r="D3424" s="183"/>
    </row>
    <row r="3425" spans="4:4" x14ac:dyDescent="0.25">
      <c r="D3425" s="183"/>
    </row>
    <row r="3426" spans="4:4" x14ac:dyDescent="0.25">
      <c r="D3426" s="183"/>
    </row>
    <row r="3427" spans="4:4" x14ac:dyDescent="0.25">
      <c r="D3427" s="183"/>
    </row>
    <row r="3428" spans="4:4" x14ac:dyDescent="0.25">
      <c r="D3428" s="183"/>
    </row>
    <row r="3429" spans="4:4" x14ac:dyDescent="0.25">
      <c r="D3429" s="183"/>
    </row>
    <row r="3430" spans="4:4" x14ac:dyDescent="0.25">
      <c r="D3430" s="183"/>
    </row>
    <row r="3431" spans="4:4" x14ac:dyDescent="0.25">
      <c r="D3431" s="183"/>
    </row>
    <row r="3432" spans="4:4" x14ac:dyDescent="0.25">
      <c r="D3432" s="183"/>
    </row>
    <row r="3433" spans="4:4" x14ac:dyDescent="0.25">
      <c r="D3433" s="183"/>
    </row>
    <row r="3434" spans="4:4" x14ac:dyDescent="0.25">
      <c r="D3434" s="183"/>
    </row>
    <row r="3435" spans="4:4" x14ac:dyDescent="0.25">
      <c r="D3435" s="183"/>
    </row>
    <row r="3436" spans="4:4" x14ac:dyDescent="0.25">
      <c r="D3436" s="183"/>
    </row>
    <row r="3437" spans="4:4" x14ac:dyDescent="0.25">
      <c r="D3437" s="183"/>
    </row>
    <row r="3438" spans="4:4" x14ac:dyDescent="0.25">
      <c r="D3438" s="183"/>
    </row>
    <row r="3439" spans="4:4" x14ac:dyDescent="0.25">
      <c r="D3439" s="183"/>
    </row>
    <row r="3440" spans="4:4" x14ac:dyDescent="0.25">
      <c r="D3440" s="183"/>
    </row>
    <row r="3441" spans="4:4" x14ac:dyDescent="0.25">
      <c r="D3441" s="183"/>
    </row>
    <row r="3442" spans="4:4" x14ac:dyDescent="0.25">
      <c r="D3442" s="183"/>
    </row>
    <row r="3443" spans="4:4" x14ac:dyDescent="0.25">
      <c r="D3443" s="183"/>
    </row>
    <row r="3444" spans="4:4" x14ac:dyDescent="0.25">
      <c r="D3444" s="183"/>
    </row>
    <row r="3445" spans="4:4" x14ac:dyDescent="0.25">
      <c r="D3445" s="183"/>
    </row>
    <row r="3446" spans="4:4" x14ac:dyDescent="0.25">
      <c r="D3446" s="183"/>
    </row>
    <row r="3447" spans="4:4" x14ac:dyDescent="0.25">
      <c r="D3447" s="183"/>
    </row>
    <row r="3448" spans="4:4" x14ac:dyDescent="0.25">
      <c r="D3448" s="183"/>
    </row>
    <row r="3449" spans="4:4" x14ac:dyDescent="0.25">
      <c r="D3449" s="183"/>
    </row>
    <row r="3450" spans="4:4" x14ac:dyDescent="0.25">
      <c r="D3450" s="183"/>
    </row>
    <row r="3451" spans="4:4" x14ac:dyDescent="0.25">
      <c r="D3451" s="183"/>
    </row>
    <row r="3452" spans="4:4" x14ac:dyDescent="0.25">
      <c r="D3452" s="183"/>
    </row>
    <row r="3453" spans="4:4" x14ac:dyDescent="0.25">
      <c r="D3453" s="183"/>
    </row>
    <row r="3454" spans="4:4" x14ac:dyDescent="0.25">
      <c r="D3454" s="183"/>
    </row>
    <row r="3455" spans="4:4" x14ac:dyDescent="0.25">
      <c r="D3455" s="183"/>
    </row>
    <row r="3456" spans="4:4" x14ac:dyDescent="0.25">
      <c r="D3456" s="183"/>
    </row>
    <row r="3457" spans="4:4" x14ac:dyDescent="0.25">
      <c r="D3457" s="183"/>
    </row>
    <row r="3458" spans="4:4" x14ac:dyDescent="0.25">
      <c r="D3458" s="183"/>
    </row>
    <row r="3459" spans="4:4" x14ac:dyDescent="0.25">
      <c r="D3459" s="183"/>
    </row>
    <row r="3460" spans="4:4" x14ac:dyDescent="0.25">
      <c r="D3460" s="183"/>
    </row>
    <row r="3461" spans="4:4" x14ac:dyDescent="0.25">
      <c r="D3461" s="183"/>
    </row>
    <row r="3462" spans="4:4" x14ac:dyDescent="0.25">
      <c r="D3462" s="183"/>
    </row>
    <row r="3463" spans="4:4" x14ac:dyDescent="0.25">
      <c r="D3463" s="183"/>
    </row>
    <row r="3464" spans="4:4" x14ac:dyDescent="0.25">
      <c r="D3464" s="183"/>
    </row>
    <row r="3465" spans="4:4" x14ac:dyDescent="0.25">
      <c r="D3465" s="183"/>
    </row>
    <row r="3466" spans="4:4" x14ac:dyDescent="0.25">
      <c r="D3466" s="183"/>
    </row>
    <row r="3467" spans="4:4" x14ac:dyDescent="0.25">
      <c r="D3467" s="183"/>
    </row>
    <row r="3468" spans="4:4" x14ac:dyDescent="0.25">
      <c r="D3468" s="183"/>
    </row>
    <row r="3469" spans="4:4" x14ac:dyDescent="0.25">
      <c r="D3469" s="183"/>
    </row>
    <row r="3470" spans="4:4" x14ac:dyDescent="0.25">
      <c r="D3470" s="183"/>
    </row>
    <row r="3471" spans="4:4" x14ac:dyDescent="0.25">
      <c r="D3471" s="183"/>
    </row>
    <row r="3472" spans="4:4" x14ac:dyDescent="0.25">
      <c r="D3472" s="183"/>
    </row>
    <row r="3473" spans="4:4" x14ac:dyDescent="0.25">
      <c r="D3473" s="183"/>
    </row>
    <row r="3474" spans="4:4" x14ac:dyDescent="0.25">
      <c r="D3474" s="183"/>
    </row>
    <row r="3475" spans="4:4" x14ac:dyDescent="0.25">
      <c r="D3475" s="183"/>
    </row>
    <row r="3476" spans="4:4" x14ac:dyDescent="0.25">
      <c r="D3476" s="183"/>
    </row>
    <row r="3477" spans="4:4" x14ac:dyDescent="0.25">
      <c r="D3477" s="183"/>
    </row>
    <row r="3478" spans="4:4" x14ac:dyDescent="0.25">
      <c r="D3478" s="183"/>
    </row>
    <row r="3479" spans="4:4" x14ac:dyDescent="0.25">
      <c r="D3479" s="183"/>
    </row>
    <row r="3480" spans="4:4" x14ac:dyDescent="0.25">
      <c r="D3480" s="183"/>
    </row>
    <row r="3481" spans="4:4" x14ac:dyDescent="0.25">
      <c r="D3481" s="183"/>
    </row>
    <row r="3482" spans="4:4" x14ac:dyDescent="0.25">
      <c r="D3482" s="183"/>
    </row>
    <row r="3483" spans="4:4" x14ac:dyDescent="0.25">
      <c r="D3483" s="183"/>
    </row>
    <row r="3484" spans="4:4" x14ac:dyDescent="0.25">
      <c r="D3484" s="183"/>
    </row>
    <row r="3485" spans="4:4" x14ac:dyDescent="0.25">
      <c r="D3485" s="183"/>
    </row>
    <row r="3486" spans="4:4" x14ac:dyDescent="0.25">
      <c r="D3486" s="183"/>
    </row>
    <row r="3487" spans="4:4" x14ac:dyDescent="0.25">
      <c r="D3487" s="183"/>
    </row>
    <row r="3488" spans="4:4" x14ac:dyDescent="0.25">
      <c r="D3488" s="183"/>
    </row>
    <row r="3489" spans="4:4" x14ac:dyDescent="0.25">
      <c r="D3489" s="183"/>
    </row>
    <row r="3490" spans="4:4" x14ac:dyDescent="0.25">
      <c r="D3490" s="183"/>
    </row>
    <row r="3491" spans="4:4" x14ac:dyDescent="0.25">
      <c r="D3491" s="183"/>
    </row>
    <row r="3492" spans="4:4" x14ac:dyDescent="0.25">
      <c r="D3492" s="183"/>
    </row>
    <row r="3493" spans="4:4" x14ac:dyDescent="0.25">
      <c r="D3493" s="183"/>
    </row>
    <row r="3494" spans="4:4" x14ac:dyDescent="0.25">
      <c r="D3494" s="183"/>
    </row>
    <row r="3495" spans="4:4" x14ac:dyDescent="0.25">
      <c r="D3495" s="183"/>
    </row>
    <row r="3496" spans="4:4" x14ac:dyDescent="0.25">
      <c r="D3496" s="183"/>
    </row>
    <row r="3497" spans="4:4" x14ac:dyDescent="0.25">
      <c r="D3497" s="183"/>
    </row>
    <row r="3498" spans="4:4" x14ac:dyDescent="0.25">
      <c r="D3498" s="183"/>
    </row>
    <row r="3499" spans="4:4" x14ac:dyDescent="0.25">
      <c r="D3499" s="183"/>
    </row>
    <row r="3500" spans="4:4" x14ac:dyDescent="0.25">
      <c r="D3500" s="183"/>
    </row>
    <row r="3501" spans="4:4" x14ac:dyDescent="0.25">
      <c r="D3501" s="183"/>
    </row>
    <row r="3502" spans="4:4" x14ac:dyDescent="0.25">
      <c r="D3502" s="183"/>
    </row>
    <row r="3503" spans="4:4" x14ac:dyDescent="0.25">
      <c r="D3503" s="183"/>
    </row>
    <row r="3504" spans="4:4" x14ac:dyDescent="0.25">
      <c r="D3504" s="183"/>
    </row>
    <row r="3505" spans="4:4" x14ac:dyDescent="0.25">
      <c r="D3505" s="183"/>
    </row>
    <row r="3506" spans="4:4" x14ac:dyDescent="0.25">
      <c r="D3506" s="183"/>
    </row>
    <row r="3507" spans="4:4" x14ac:dyDescent="0.25">
      <c r="D3507" s="183"/>
    </row>
    <row r="3508" spans="4:4" x14ac:dyDescent="0.25">
      <c r="D3508" s="183"/>
    </row>
    <row r="3509" spans="4:4" x14ac:dyDescent="0.25">
      <c r="D3509" s="183"/>
    </row>
    <row r="3510" spans="4:4" x14ac:dyDescent="0.25">
      <c r="D3510" s="183"/>
    </row>
    <row r="3511" spans="4:4" x14ac:dyDescent="0.25">
      <c r="D3511" s="183"/>
    </row>
    <row r="3512" spans="4:4" x14ac:dyDescent="0.25">
      <c r="D3512" s="183"/>
    </row>
    <row r="3513" spans="4:4" x14ac:dyDescent="0.25">
      <c r="D3513" s="183"/>
    </row>
    <row r="3514" spans="4:4" x14ac:dyDescent="0.25">
      <c r="D3514" s="183"/>
    </row>
    <row r="3515" spans="4:4" x14ac:dyDescent="0.25">
      <c r="D3515" s="183"/>
    </row>
    <row r="3516" spans="4:4" x14ac:dyDescent="0.25">
      <c r="D3516" s="183"/>
    </row>
    <row r="3517" spans="4:4" x14ac:dyDescent="0.25">
      <c r="D3517" s="183"/>
    </row>
    <row r="3518" spans="4:4" x14ac:dyDescent="0.25">
      <c r="D3518" s="183"/>
    </row>
    <row r="3519" spans="4:4" x14ac:dyDescent="0.25">
      <c r="D3519" s="183"/>
    </row>
    <row r="3520" spans="4:4" x14ac:dyDescent="0.25">
      <c r="D3520" s="183"/>
    </row>
    <row r="3521" spans="4:4" x14ac:dyDescent="0.25">
      <c r="D3521" s="183"/>
    </row>
    <row r="3522" spans="4:4" x14ac:dyDescent="0.25">
      <c r="D3522" s="183"/>
    </row>
    <row r="3523" spans="4:4" x14ac:dyDescent="0.25">
      <c r="D3523" s="183"/>
    </row>
    <row r="3524" spans="4:4" x14ac:dyDescent="0.25">
      <c r="D3524" s="183"/>
    </row>
    <row r="3525" spans="4:4" x14ac:dyDescent="0.25">
      <c r="D3525" s="183"/>
    </row>
    <row r="3526" spans="4:4" x14ac:dyDescent="0.25">
      <c r="D3526" s="183"/>
    </row>
    <row r="3527" spans="4:4" x14ac:dyDescent="0.25">
      <c r="D3527" s="183"/>
    </row>
    <row r="3528" spans="4:4" x14ac:dyDescent="0.25">
      <c r="D3528" s="183"/>
    </row>
    <row r="3529" spans="4:4" x14ac:dyDescent="0.25">
      <c r="D3529" s="183"/>
    </row>
    <row r="3530" spans="4:4" x14ac:dyDescent="0.25">
      <c r="D3530" s="183"/>
    </row>
    <row r="3531" spans="4:4" x14ac:dyDescent="0.25">
      <c r="D3531" s="183"/>
    </row>
    <row r="3532" spans="4:4" x14ac:dyDescent="0.25">
      <c r="D3532" s="183"/>
    </row>
    <row r="3533" spans="4:4" x14ac:dyDescent="0.25">
      <c r="D3533" s="183"/>
    </row>
    <row r="3534" spans="4:4" x14ac:dyDescent="0.25">
      <c r="D3534" s="183"/>
    </row>
    <row r="3535" spans="4:4" x14ac:dyDescent="0.25">
      <c r="D3535" s="183"/>
    </row>
    <row r="3536" spans="4:4" x14ac:dyDescent="0.25">
      <c r="D3536" s="183"/>
    </row>
    <row r="3537" spans="4:4" x14ac:dyDescent="0.25">
      <c r="D3537" s="183"/>
    </row>
    <row r="3538" spans="4:4" x14ac:dyDescent="0.25">
      <c r="D3538" s="183"/>
    </row>
    <row r="3539" spans="4:4" x14ac:dyDescent="0.25">
      <c r="D3539" s="183"/>
    </row>
    <row r="3540" spans="4:4" x14ac:dyDescent="0.25">
      <c r="D3540" s="183"/>
    </row>
    <row r="3541" spans="4:4" x14ac:dyDescent="0.25">
      <c r="D3541" s="183"/>
    </row>
    <row r="3542" spans="4:4" x14ac:dyDescent="0.25">
      <c r="D3542" s="183"/>
    </row>
    <row r="3543" spans="4:4" x14ac:dyDescent="0.25">
      <c r="D3543" s="183"/>
    </row>
    <row r="3544" spans="4:4" x14ac:dyDescent="0.25">
      <c r="D3544" s="183"/>
    </row>
    <row r="3545" spans="4:4" x14ac:dyDescent="0.25">
      <c r="D3545" s="183"/>
    </row>
    <row r="3546" spans="4:4" x14ac:dyDescent="0.25">
      <c r="D3546" s="183"/>
    </row>
    <row r="3547" spans="4:4" x14ac:dyDescent="0.25">
      <c r="D3547" s="183"/>
    </row>
    <row r="3548" spans="4:4" x14ac:dyDescent="0.25">
      <c r="D3548" s="183"/>
    </row>
    <row r="3549" spans="4:4" x14ac:dyDescent="0.25">
      <c r="D3549" s="183"/>
    </row>
    <row r="3550" spans="4:4" x14ac:dyDescent="0.25">
      <c r="D3550" s="183"/>
    </row>
    <row r="3551" spans="4:4" x14ac:dyDescent="0.25">
      <c r="D3551" s="183"/>
    </row>
    <row r="3552" spans="4:4" x14ac:dyDescent="0.25">
      <c r="D3552" s="183"/>
    </row>
    <row r="3553" spans="4:4" x14ac:dyDescent="0.25">
      <c r="D3553" s="183"/>
    </row>
    <row r="3554" spans="4:4" x14ac:dyDescent="0.25">
      <c r="D3554" s="183"/>
    </row>
    <row r="3555" spans="4:4" x14ac:dyDescent="0.25">
      <c r="D3555" s="183"/>
    </row>
    <row r="3556" spans="4:4" x14ac:dyDescent="0.25">
      <c r="D3556" s="183"/>
    </row>
    <row r="3557" spans="4:4" x14ac:dyDescent="0.25">
      <c r="D3557" s="183"/>
    </row>
    <row r="3558" spans="4:4" x14ac:dyDescent="0.25">
      <c r="D3558" s="183"/>
    </row>
    <row r="3559" spans="4:4" x14ac:dyDescent="0.25">
      <c r="D3559" s="183"/>
    </row>
    <row r="3560" spans="4:4" x14ac:dyDescent="0.25">
      <c r="D3560" s="183"/>
    </row>
    <row r="3561" spans="4:4" x14ac:dyDescent="0.25">
      <c r="D3561" s="183"/>
    </row>
    <row r="3562" spans="4:4" x14ac:dyDescent="0.25">
      <c r="D3562" s="183"/>
    </row>
    <row r="3563" spans="4:4" x14ac:dyDescent="0.25">
      <c r="D3563" s="183"/>
    </row>
    <row r="3564" spans="4:4" x14ac:dyDescent="0.25">
      <c r="D3564" s="183"/>
    </row>
    <row r="3565" spans="4:4" x14ac:dyDescent="0.25">
      <c r="D3565" s="183"/>
    </row>
    <row r="3566" spans="4:4" x14ac:dyDescent="0.25">
      <c r="D3566" s="183"/>
    </row>
    <row r="3567" spans="4:4" x14ac:dyDescent="0.25">
      <c r="D3567" s="183"/>
    </row>
    <row r="3568" spans="4:4" x14ac:dyDescent="0.25">
      <c r="D3568" s="183"/>
    </row>
    <row r="3569" spans="4:4" x14ac:dyDescent="0.25">
      <c r="D3569" s="183"/>
    </row>
    <row r="3570" spans="4:4" x14ac:dyDescent="0.25">
      <c r="D3570" s="183"/>
    </row>
    <row r="3571" spans="4:4" x14ac:dyDescent="0.25">
      <c r="D3571" s="183"/>
    </row>
    <row r="3572" spans="4:4" x14ac:dyDescent="0.25">
      <c r="D3572" s="183"/>
    </row>
    <row r="3573" spans="4:4" x14ac:dyDescent="0.25">
      <c r="D3573" s="183"/>
    </row>
    <row r="3574" spans="4:4" x14ac:dyDescent="0.25">
      <c r="D3574" s="183"/>
    </row>
    <row r="3575" spans="4:4" x14ac:dyDescent="0.25">
      <c r="D3575" s="183"/>
    </row>
    <row r="3576" spans="4:4" x14ac:dyDescent="0.25">
      <c r="D3576" s="183"/>
    </row>
    <row r="3577" spans="4:4" x14ac:dyDescent="0.25">
      <c r="D3577" s="183"/>
    </row>
    <row r="3578" spans="4:4" x14ac:dyDescent="0.25">
      <c r="D3578" s="183"/>
    </row>
    <row r="3579" spans="4:4" x14ac:dyDescent="0.25">
      <c r="D3579" s="183"/>
    </row>
    <row r="3580" spans="4:4" x14ac:dyDescent="0.25">
      <c r="D3580" s="183"/>
    </row>
    <row r="3581" spans="4:4" x14ac:dyDescent="0.25">
      <c r="D3581" s="183"/>
    </row>
    <row r="3582" spans="4:4" x14ac:dyDescent="0.25">
      <c r="D3582" s="183"/>
    </row>
    <row r="3583" spans="4:4" x14ac:dyDescent="0.25">
      <c r="D3583" s="183"/>
    </row>
    <row r="3584" spans="4:4" x14ac:dyDescent="0.25">
      <c r="D3584" s="183"/>
    </row>
    <row r="3585" spans="4:4" x14ac:dyDescent="0.25">
      <c r="D3585" s="183"/>
    </row>
    <row r="3586" spans="4:4" x14ac:dyDescent="0.25">
      <c r="D3586" s="183"/>
    </row>
    <row r="3587" spans="4:4" x14ac:dyDescent="0.25">
      <c r="D3587" s="183"/>
    </row>
    <row r="3588" spans="4:4" x14ac:dyDescent="0.25">
      <c r="D3588" s="183"/>
    </row>
    <row r="3589" spans="4:4" x14ac:dyDescent="0.25">
      <c r="D3589" s="183"/>
    </row>
    <row r="3590" spans="4:4" x14ac:dyDescent="0.25">
      <c r="D3590" s="183"/>
    </row>
    <row r="3591" spans="4:4" x14ac:dyDescent="0.25">
      <c r="D3591" s="183"/>
    </row>
    <row r="3592" spans="4:4" x14ac:dyDescent="0.25">
      <c r="D3592" s="183"/>
    </row>
    <row r="3593" spans="4:4" x14ac:dyDescent="0.25">
      <c r="D3593" s="183"/>
    </row>
    <row r="3594" spans="4:4" x14ac:dyDescent="0.25">
      <c r="D3594" s="183"/>
    </row>
    <row r="3595" spans="4:4" x14ac:dyDescent="0.25">
      <c r="D3595" s="183"/>
    </row>
    <row r="3596" spans="4:4" x14ac:dyDescent="0.25">
      <c r="D3596" s="183"/>
    </row>
    <row r="3597" spans="4:4" x14ac:dyDescent="0.25">
      <c r="D3597" s="183"/>
    </row>
    <row r="3598" spans="4:4" x14ac:dyDescent="0.25">
      <c r="D3598" s="183"/>
    </row>
    <row r="3599" spans="4:4" x14ac:dyDescent="0.25">
      <c r="D3599" s="183"/>
    </row>
    <row r="3600" spans="4:4" x14ac:dyDescent="0.25">
      <c r="D3600" s="183"/>
    </row>
    <row r="3601" spans="4:4" x14ac:dyDescent="0.25">
      <c r="D3601" s="183"/>
    </row>
    <row r="3602" spans="4:4" x14ac:dyDescent="0.25">
      <c r="D3602" s="183"/>
    </row>
    <row r="3603" spans="4:4" x14ac:dyDescent="0.25">
      <c r="D3603" s="183"/>
    </row>
    <row r="3604" spans="4:4" x14ac:dyDescent="0.25">
      <c r="D3604" s="183"/>
    </row>
    <row r="3605" spans="4:4" x14ac:dyDescent="0.25">
      <c r="D3605" s="183"/>
    </row>
    <row r="3606" spans="4:4" x14ac:dyDescent="0.25">
      <c r="D3606" s="183"/>
    </row>
    <row r="3607" spans="4:4" x14ac:dyDescent="0.25">
      <c r="D3607" s="183"/>
    </row>
    <row r="3608" spans="4:4" x14ac:dyDescent="0.25">
      <c r="D3608" s="183"/>
    </row>
    <row r="3609" spans="4:4" x14ac:dyDescent="0.25">
      <c r="D3609" s="183"/>
    </row>
    <row r="3610" spans="4:4" x14ac:dyDescent="0.25">
      <c r="D3610" s="183"/>
    </row>
    <row r="3611" spans="4:4" x14ac:dyDescent="0.25">
      <c r="D3611" s="183"/>
    </row>
    <row r="3612" spans="4:4" x14ac:dyDescent="0.25">
      <c r="D3612" s="183"/>
    </row>
    <row r="3613" spans="4:4" x14ac:dyDescent="0.25">
      <c r="D3613" s="183"/>
    </row>
    <row r="3614" spans="4:4" x14ac:dyDescent="0.25">
      <c r="D3614" s="183"/>
    </row>
    <row r="3615" spans="4:4" x14ac:dyDescent="0.25">
      <c r="D3615" s="183"/>
    </row>
    <row r="3616" spans="4:4" x14ac:dyDescent="0.25">
      <c r="D3616" s="183"/>
    </row>
    <row r="3617" spans="4:4" x14ac:dyDescent="0.25">
      <c r="D3617" s="183"/>
    </row>
    <row r="3618" spans="4:4" x14ac:dyDescent="0.25">
      <c r="D3618" s="183"/>
    </row>
    <row r="3619" spans="4:4" x14ac:dyDescent="0.25">
      <c r="D3619" s="183"/>
    </row>
    <row r="3620" spans="4:4" x14ac:dyDescent="0.25">
      <c r="D3620" s="183"/>
    </row>
    <row r="3621" spans="4:4" x14ac:dyDescent="0.25">
      <c r="D3621" s="183"/>
    </row>
    <row r="3622" spans="4:4" x14ac:dyDescent="0.25">
      <c r="D3622" s="183"/>
    </row>
    <row r="3623" spans="4:4" x14ac:dyDescent="0.25">
      <c r="D3623" s="183"/>
    </row>
    <row r="3624" spans="4:4" x14ac:dyDescent="0.25">
      <c r="D3624" s="183"/>
    </row>
    <row r="3625" spans="4:4" x14ac:dyDescent="0.25">
      <c r="D3625" s="183"/>
    </row>
    <row r="3626" spans="4:4" x14ac:dyDescent="0.25">
      <c r="D3626" s="183"/>
    </row>
    <row r="3627" spans="4:4" x14ac:dyDescent="0.25">
      <c r="D3627" s="183"/>
    </row>
    <row r="3628" spans="4:4" x14ac:dyDescent="0.25">
      <c r="D3628" s="183"/>
    </row>
    <row r="3629" spans="4:4" x14ac:dyDescent="0.25">
      <c r="D3629" s="183"/>
    </row>
    <row r="3630" spans="4:4" x14ac:dyDescent="0.25">
      <c r="D3630" s="183"/>
    </row>
    <row r="3631" spans="4:4" x14ac:dyDescent="0.25">
      <c r="D3631" s="183"/>
    </row>
    <row r="3632" spans="4:4" x14ac:dyDescent="0.25">
      <c r="D3632" s="183"/>
    </row>
    <row r="3633" spans="4:4" x14ac:dyDescent="0.25">
      <c r="D3633" s="183"/>
    </row>
    <row r="3634" spans="4:4" x14ac:dyDescent="0.25">
      <c r="D3634" s="183"/>
    </row>
    <row r="3635" spans="4:4" x14ac:dyDescent="0.25">
      <c r="D3635" s="183"/>
    </row>
    <row r="3636" spans="4:4" x14ac:dyDescent="0.25">
      <c r="D3636" s="183"/>
    </row>
    <row r="3637" spans="4:4" x14ac:dyDescent="0.25">
      <c r="D3637" s="183"/>
    </row>
    <row r="3638" spans="4:4" x14ac:dyDescent="0.25">
      <c r="D3638" s="183"/>
    </row>
    <row r="3639" spans="4:4" x14ac:dyDescent="0.25">
      <c r="D3639" s="183"/>
    </row>
    <row r="3640" spans="4:4" x14ac:dyDescent="0.25">
      <c r="D3640" s="183"/>
    </row>
    <row r="3641" spans="4:4" x14ac:dyDescent="0.25">
      <c r="D3641" s="183"/>
    </row>
    <row r="3642" spans="4:4" x14ac:dyDescent="0.25">
      <c r="D3642" s="183"/>
    </row>
    <row r="3643" spans="4:4" x14ac:dyDescent="0.25">
      <c r="D3643" s="183"/>
    </row>
    <row r="3644" spans="4:4" x14ac:dyDescent="0.25">
      <c r="D3644" s="183"/>
    </row>
    <row r="3645" spans="4:4" x14ac:dyDescent="0.25">
      <c r="D3645" s="183"/>
    </row>
    <row r="3646" spans="4:4" x14ac:dyDescent="0.25">
      <c r="D3646" s="183"/>
    </row>
    <row r="3647" spans="4:4" x14ac:dyDescent="0.25">
      <c r="D3647" s="183"/>
    </row>
    <row r="3648" spans="4:4" x14ac:dyDescent="0.25">
      <c r="D3648" s="183"/>
    </row>
    <row r="3649" spans="4:4" x14ac:dyDescent="0.25">
      <c r="D3649" s="183"/>
    </row>
    <row r="3650" spans="4:4" x14ac:dyDescent="0.25">
      <c r="D3650" s="183"/>
    </row>
    <row r="3651" spans="4:4" x14ac:dyDescent="0.25">
      <c r="D3651" s="183"/>
    </row>
    <row r="3652" spans="4:4" x14ac:dyDescent="0.25">
      <c r="D3652" s="183"/>
    </row>
    <row r="3653" spans="4:4" x14ac:dyDescent="0.25">
      <c r="D3653" s="183"/>
    </row>
    <row r="3654" spans="4:4" x14ac:dyDescent="0.25">
      <c r="D3654" s="183"/>
    </row>
    <row r="3655" spans="4:4" x14ac:dyDescent="0.25">
      <c r="D3655" s="183"/>
    </row>
    <row r="3656" spans="4:4" x14ac:dyDescent="0.25">
      <c r="D3656" s="183"/>
    </row>
    <row r="3657" spans="4:4" x14ac:dyDescent="0.25">
      <c r="D3657" s="183"/>
    </row>
    <row r="3658" spans="4:4" x14ac:dyDescent="0.25">
      <c r="D3658" s="183"/>
    </row>
    <row r="3659" spans="4:4" x14ac:dyDescent="0.25">
      <c r="D3659" s="183"/>
    </row>
    <row r="3660" spans="4:4" x14ac:dyDescent="0.25">
      <c r="D3660" s="183"/>
    </row>
    <row r="3661" spans="4:4" x14ac:dyDescent="0.25">
      <c r="D3661" s="183"/>
    </row>
    <row r="3662" spans="4:4" x14ac:dyDescent="0.25">
      <c r="D3662" s="183"/>
    </row>
    <row r="3663" spans="4:4" x14ac:dyDescent="0.25">
      <c r="D3663" s="183"/>
    </row>
    <row r="3664" spans="4:4" x14ac:dyDescent="0.25">
      <c r="D3664" s="183"/>
    </row>
    <row r="3665" spans="4:4" x14ac:dyDescent="0.25">
      <c r="D3665" s="183"/>
    </row>
    <row r="3666" spans="4:4" x14ac:dyDescent="0.25">
      <c r="D3666" s="183"/>
    </row>
    <row r="3667" spans="4:4" x14ac:dyDescent="0.25">
      <c r="D3667" s="183"/>
    </row>
    <row r="3668" spans="4:4" x14ac:dyDescent="0.25">
      <c r="D3668" s="183"/>
    </row>
    <row r="3669" spans="4:4" x14ac:dyDescent="0.25">
      <c r="D3669" s="183"/>
    </row>
    <row r="3670" spans="4:4" x14ac:dyDescent="0.25">
      <c r="D3670" s="183"/>
    </row>
    <row r="3671" spans="4:4" x14ac:dyDescent="0.25">
      <c r="D3671" s="183"/>
    </row>
    <row r="3672" spans="4:4" x14ac:dyDescent="0.25">
      <c r="D3672" s="183"/>
    </row>
    <row r="3673" spans="4:4" x14ac:dyDescent="0.25">
      <c r="D3673" s="183"/>
    </row>
    <row r="3674" spans="4:4" x14ac:dyDescent="0.25">
      <c r="D3674" s="183"/>
    </row>
    <row r="3675" spans="4:4" x14ac:dyDescent="0.25">
      <c r="D3675" s="183"/>
    </row>
    <row r="3676" spans="4:4" x14ac:dyDescent="0.25">
      <c r="D3676" s="183"/>
    </row>
    <row r="3677" spans="4:4" x14ac:dyDescent="0.25">
      <c r="D3677" s="183"/>
    </row>
    <row r="3678" spans="4:4" x14ac:dyDescent="0.25">
      <c r="D3678" s="183"/>
    </row>
    <row r="3679" spans="4:4" x14ac:dyDescent="0.25">
      <c r="D3679" s="183"/>
    </row>
    <row r="3680" spans="4:4" x14ac:dyDescent="0.25">
      <c r="D3680" s="183"/>
    </row>
    <row r="3681" spans="4:4" x14ac:dyDescent="0.25">
      <c r="D3681" s="183"/>
    </row>
    <row r="3682" spans="4:4" x14ac:dyDescent="0.25">
      <c r="D3682" s="183"/>
    </row>
    <row r="3683" spans="4:4" x14ac:dyDescent="0.25">
      <c r="D3683" s="183"/>
    </row>
    <row r="3684" spans="4:4" x14ac:dyDescent="0.25">
      <c r="D3684" s="183"/>
    </row>
    <row r="3685" spans="4:4" x14ac:dyDescent="0.25">
      <c r="D3685" s="183"/>
    </row>
    <row r="3686" spans="4:4" x14ac:dyDescent="0.25">
      <c r="D3686" s="183"/>
    </row>
    <row r="3687" spans="4:4" x14ac:dyDescent="0.25">
      <c r="D3687" s="183"/>
    </row>
    <row r="3688" spans="4:4" x14ac:dyDescent="0.25">
      <c r="D3688" s="183"/>
    </row>
    <row r="3689" spans="4:4" x14ac:dyDescent="0.25">
      <c r="D3689" s="183"/>
    </row>
    <row r="3690" spans="4:4" x14ac:dyDescent="0.25">
      <c r="D3690" s="183"/>
    </row>
    <row r="3691" spans="4:4" x14ac:dyDescent="0.25">
      <c r="D3691" s="183"/>
    </row>
    <row r="3692" spans="4:4" x14ac:dyDescent="0.25">
      <c r="D3692" s="183"/>
    </row>
    <row r="3693" spans="4:4" x14ac:dyDescent="0.25">
      <c r="D3693" s="183"/>
    </row>
    <row r="3694" spans="4:4" x14ac:dyDescent="0.25">
      <c r="D3694" s="183"/>
    </row>
    <row r="3695" spans="4:4" x14ac:dyDescent="0.25">
      <c r="D3695" s="183"/>
    </row>
    <row r="3696" spans="4:4" x14ac:dyDescent="0.25">
      <c r="D3696" s="183"/>
    </row>
    <row r="3697" spans="4:4" x14ac:dyDescent="0.25">
      <c r="D3697" s="183"/>
    </row>
    <row r="3698" spans="4:4" x14ac:dyDescent="0.25">
      <c r="D3698" s="183"/>
    </row>
    <row r="3699" spans="4:4" x14ac:dyDescent="0.25">
      <c r="D3699" s="183"/>
    </row>
    <row r="3700" spans="4:4" x14ac:dyDescent="0.25">
      <c r="D3700" s="183"/>
    </row>
    <row r="3701" spans="4:4" x14ac:dyDescent="0.25">
      <c r="D3701" s="183"/>
    </row>
    <row r="3702" spans="4:4" x14ac:dyDescent="0.25">
      <c r="D3702" s="183"/>
    </row>
    <row r="3703" spans="4:4" x14ac:dyDescent="0.25">
      <c r="D3703" s="183"/>
    </row>
    <row r="3704" spans="4:4" x14ac:dyDescent="0.25">
      <c r="D3704" s="183"/>
    </row>
    <row r="3705" spans="4:4" x14ac:dyDescent="0.25">
      <c r="D3705" s="183"/>
    </row>
    <row r="3706" spans="4:4" x14ac:dyDescent="0.25">
      <c r="D3706" s="183"/>
    </row>
    <row r="3707" spans="4:4" x14ac:dyDescent="0.25">
      <c r="D3707" s="183"/>
    </row>
    <row r="3708" spans="4:4" x14ac:dyDescent="0.25">
      <c r="D3708" s="183"/>
    </row>
    <row r="3709" spans="4:4" x14ac:dyDescent="0.25">
      <c r="D3709" s="183"/>
    </row>
    <row r="3710" spans="4:4" x14ac:dyDescent="0.25">
      <c r="D3710" s="183"/>
    </row>
    <row r="3711" spans="4:4" x14ac:dyDescent="0.25">
      <c r="D3711" s="183"/>
    </row>
    <row r="3712" spans="4:4" x14ac:dyDescent="0.25">
      <c r="D3712" s="183"/>
    </row>
    <row r="3713" spans="4:4" x14ac:dyDescent="0.25">
      <c r="D3713" s="183"/>
    </row>
    <row r="3714" spans="4:4" x14ac:dyDescent="0.25">
      <c r="D3714" s="183"/>
    </row>
    <row r="3715" spans="4:4" x14ac:dyDescent="0.25">
      <c r="D3715" s="183"/>
    </row>
    <row r="3716" spans="4:4" x14ac:dyDescent="0.25">
      <c r="D3716" s="183"/>
    </row>
    <row r="3717" spans="4:4" x14ac:dyDescent="0.25">
      <c r="D3717" s="183"/>
    </row>
    <row r="3718" spans="4:4" x14ac:dyDescent="0.25">
      <c r="D3718" s="183"/>
    </row>
    <row r="3719" spans="4:4" x14ac:dyDescent="0.25">
      <c r="D3719" s="183"/>
    </row>
    <row r="3720" spans="4:4" x14ac:dyDescent="0.25">
      <c r="D3720" s="183"/>
    </row>
    <row r="3721" spans="4:4" x14ac:dyDescent="0.25">
      <c r="D3721" s="183"/>
    </row>
    <row r="3722" spans="4:4" x14ac:dyDescent="0.25">
      <c r="D3722" s="183"/>
    </row>
    <row r="3723" spans="4:4" x14ac:dyDescent="0.25">
      <c r="D3723" s="183"/>
    </row>
    <row r="3724" spans="4:4" x14ac:dyDescent="0.25">
      <c r="D3724" s="183"/>
    </row>
    <row r="3725" spans="4:4" x14ac:dyDescent="0.25">
      <c r="D3725" s="183"/>
    </row>
    <row r="3726" spans="4:4" x14ac:dyDescent="0.25">
      <c r="D3726" s="183"/>
    </row>
    <row r="3727" spans="4:4" x14ac:dyDescent="0.25">
      <c r="D3727" s="183"/>
    </row>
    <row r="3728" spans="4:4" x14ac:dyDescent="0.25">
      <c r="D3728" s="183"/>
    </row>
    <row r="3729" spans="4:4" x14ac:dyDescent="0.25">
      <c r="D3729" s="183"/>
    </row>
    <row r="3730" spans="4:4" x14ac:dyDescent="0.25">
      <c r="D3730" s="183"/>
    </row>
    <row r="3731" spans="4:4" x14ac:dyDescent="0.25">
      <c r="D3731" s="183"/>
    </row>
    <row r="3732" spans="4:4" x14ac:dyDescent="0.25">
      <c r="D3732" s="183"/>
    </row>
    <row r="3733" spans="4:4" x14ac:dyDescent="0.25">
      <c r="D3733" s="183"/>
    </row>
    <row r="3734" spans="4:4" x14ac:dyDescent="0.25">
      <c r="D3734" s="183"/>
    </row>
    <row r="3735" spans="4:4" x14ac:dyDescent="0.25">
      <c r="D3735" s="183"/>
    </row>
    <row r="3736" spans="4:4" x14ac:dyDescent="0.25">
      <c r="D3736" s="183"/>
    </row>
    <row r="3737" spans="4:4" x14ac:dyDescent="0.25">
      <c r="D3737" s="183"/>
    </row>
    <row r="3738" spans="4:4" x14ac:dyDescent="0.25">
      <c r="D3738" s="183"/>
    </row>
    <row r="3739" spans="4:4" x14ac:dyDescent="0.25">
      <c r="D3739" s="183"/>
    </row>
    <row r="3740" spans="4:4" x14ac:dyDescent="0.25">
      <c r="D3740" s="183"/>
    </row>
    <row r="3741" spans="4:4" x14ac:dyDescent="0.25">
      <c r="D3741" s="183"/>
    </row>
    <row r="3742" spans="4:4" x14ac:dyDescent="0.25">
      <c r="D3742" s="183"/>
    </row>
    <row r="3743" spans="4:4" x14ac:dyDescent="0.25">
      <c r="D3743" s="183"/>
    </row>
    <row r="3744" spans="4:4" x14ac:dyDescent="0.25">
      <c r="D3744" s="183"/>
    </row>
    <row r="3745" spans="4:4" x14ac:dyDescent="0.25">
      <c r="D3745" s="183"/>
    </row>
    <row r="3746" spans="4:4" x14ac:dyDescent="0.25">
      <c r="D3746" s="183"/>
    </row>
    <row r="3747" spans="4:4" x14ac:dyDescent="0.25">
      <c r="D3747" s="183"/>
    </row>
    <row r="3748" spans="4:4" x14ac:dyDescent="0.25">
      <c r="D3748" s="183"/>
    </row>
    <row r="3749" spans="4:4" x14ac:dyDescent="0.25">
      <c r="D3749" s="183"/>
    </row>
    <row r="3750" spans="4:4" x14ac:dyDescent="0.25">
      <c r="D3750" s="183"/>
    </row>
    <row r="3751" spans="4:4" x14ac:dyDescent="0.25">
      <c r="D3751" s="183"/>
    </row>
    <row r="3752" spans="4:4" x14ac:dyDescent="0.25">
      <c r="D3752" s="183"/>
    </row>
    <row r="3753" spans="4:4" x14ac:dyDescent="0.25">
      <c r="D3753" s="183"/>
    </row>
    <row r="3754" spans="4:4" x14ac:dyDescent="0.25">
      <c r="D3754" s="183"/>
    </row>
    <row r="3755" spans="4:4" x14ac:dyDescent="0.25">
      <c r="D3755" s="183"/>
    </row>
    <row r="3756" spans="4:4" x14ac:dyDescent="0.25">
      <c r="D3756" s="183"/>
    </row>
    <row r="3757" spans="4:4" x14ac:dyDescent="0.25">
      <c r="D3757" s="183"/>
    </row>
    <row r="3758" spans="4:4" x14ac:dyDescent="0.25">
      <c r="D3758" s="183"/>
    </row>
    <row r="3759" spans="4:4" x14ac:dyDescent="0.25">
      <c r="D3759" s="183"/>
    </row>
    <row r="3760" spans="4:4" x14ac:dyDescent="0.25">
      <c r="D3760" s="183"/>
    </row>
    <row r="3761" spans="4:4" x14ac:dyDescent="0.25">
      <c r="D3761" s="183"/>
    </row>
    <row r="3762" spans="4:4" x14ac:dyDescent="0.25">
      <c r="D3762" s="183"/>
    </row>
    <row r="3763" spans="4:4" x14ac:dyDescent="0.25">
      <c r="D3763" s="183"/>
    </row>
    <row r="3764" spans="4:4" x14ac:dyDescent="0.25">
      <c r="D3764" s="183"/>
    </row>
    <row r="3765" spans="4:4" x14ac:dyDescent="0.25">
      <c r="D3765" s="183"/>
    </row>
    <row r="3766" spans="4:4" x14ac:dyDescent="0.25">
      <c r="D3766" s="183"/>
    </row>
    <row r="3767" spans="4:4" x14ac:dyDescent="0.25">
      <c r="D3767" s="183"/>
    </row>
    <row r="3768" spans="4:4" x14ac:dyDescent="0.25">
      <c r="D3768" s="183"/>
    </row>
    <row r="3769" spans="4:4" x14ac:dyDescent="0.25">
      <c r="D3769" s="183"/>
    </row>
    <row r="3770" spans="4:4" x14ac:dyDescent="0.25">
      <c r="D3770" s="183"/>
    </row>
    <row r="3771" spans="4:4" x14ac:dyDescent="0.25">
      <c r="D3771" s="183"/>
    </row>
    <row r="3772" spans="4:4" x14ac:dyDescent="0.25">
      <c r="D3772" s="183"/>
    </row>
    <row r="3773" spans="4:4" x14ac:dyDescent="0.25">
      <c r="D3773" s="183"/>
    </row>
    <row r="3774" spans="4:4" x14ac:dyDescent="0.25">
      <c r="D3774" s="183"/>
    </row>
    <row r="3775" spans="4:4" x14ac:dyDescent="0.25">
      <c r="D3775" s="183"/>
    </row>
    <row r="3776" spans="4:4" x14ac:dyDescent="0.25">
      <c r="D3776" s="183"/>
    </row>
    <row r="3777" spans="4:4" x14ac:dyDescent="0.25">
      <c r="D3777" s="183"/>
    </row>
    <row r="3778" spans="4:4" x14ac:dyDescent="0.25">
      <c r="D3778" s="183"/>
    </row>
    <row r="3779" spans="4:4" x14ac:dyDescent="0.25">
      <c r="D3779" s="183"/>
    </row>
    <row r="3780" spans="4:4" x14ac:dyDescent="0.25">
      <c r="D3780" s="183"/>
    </row>
    <row r="3781" spans="4:4" x14ac:dyDescent="0.25">
      <c r="D3781" s="183"/>
    </row>
    <row r="3782" spans="4:4" x14ac:dyDescent="0.25">
      <c r="D3782" s="183"/>
    </row>
    <row r="3783" spans="4:4" x14ac:dyDescent="0.25">
      <c r="D3783" s="183"/>
    </row>
    <row r="3784" spans="4:4" x14ac:dyDescent="0.25">
      <c r="D3784" s="183"/>
    </row>
    <row r="3785" spans="4:4" x14ac:dyDescent="0.25">
      <c r="D3785" s="183"/>
    </row>
    <row r="3786" spans="4:4" x14ac:dyDescent="0.25">
      <c r="D3786" s="183"/>
    </row>
    <row r="3787" spans="4:4" x14ac:dyDescent="0.25">
      <c r="D3787" s="183"/>
    </row>
    <row r="3788" spans="4:4" x14ac:dyDescent="0.25">
      <c r="D3788" s="183"/>
    </row>
    <row r="3789" spans="4:4" x14ac:dyDescent="0.25">
      <c r="D3789" s="183"/>
    </row>
    <row r="3790" spans="4:4" x14ac:dyDescent="0.25">
      <c r="D3790" s="183"/>
    </row>
    <row r="3791" spans="4:4" x14ac:dyDescent="0.25">
      <c r="D3791" s="183"/>
    </row>
    <row r="3792" spans="4:4" x14ac:dyDescent="0.25">
      <c r="D3792" s="183"/>
    </row>
    <row r="3793" spans="4:4" x14ac:dyDescent="0.25">
      <c r="D3793" s="183"/>
    </row>
    <row r="3794" spans="4:4" x14ac:dyDescent="0.25">
      <c r="D3794" s="183"/>
    </row>
    <row r="3795" spans="4:4" x14ac:dyDescent="0.25">
      <c r="D3795" s="183"/>
    </row>
    <row r="3796" spans="4:4" x14ac:dyDescent="0.25">
      <c r="D3796" s="183"/>
    </row>
    <row r="3797" spans="4:4" x14ac:dyDescent="0.25">
      <c r="D3797" s="183"/>
    </row>
    <row r="3798" spans="4:4" x14ac:dyDescent="0.25">
      <c r="D3798" s="183"/>
    </row>
    <row r="3799" spans="4:4" x14ac:dyDescent="0.25">
      <c r="D3799" s="183"/>
    </row>
    <row r="3800" spans="4:4" x14ac:dyDescent="0.25">
      <c r="D3800" s="183"/>
    </row>
    <row r="3801" spans="4:4" x14ac:dyDescent="0.25">
      <c r="D3801" s="183"/>
    </row>
    <row r="3802" spans="4:4" x14ac:dyDescent="0.25">
      <c r="D3802" s="183"/>
    </row>
    <row r="3803" spans="4:4" x14ac:dyDescent="0.25">
      <c r="D3803" s="183"/>
    </row>
    <row r="3804" spans="4:4" x14ac:dyDescent="0.25">
      <c r="D3804" s="183"/>
    </row>
    <row r="3805" spans="4:4" x14ac:dyDescent="0.25">
      <c r="D3805" s="183"/>
    </row>
    <row r="3806" spans="4:4" x14ac:dyDescent="0.25">
      <c r="D3806" s="183"/>
    </row>
    <row r="3807" spans="4:4" x14ac:dyDescent="0.25">
      <c r="D3807" s="183"/>
    </row>
    <row r="3808" spans="4:4" x14ac:dyDescent="0.25">
      <c r="D3808" s="183"/>
    </row>
    <row r="3809" spans="4:4" x14ac:dyDescent="0.25">
      <c r="D3809" s="183"/>
    </row>
    <row r="3810" spans="4:4" x14ac:dyDescent="0.25">
      <c r="D3810" s="183"/>
    </row>
    <row r="3811" spans="4:4" x14ac:dyDescent="0.25">
      <c r="D3811" s="183"/>
    </row>
    <row r="3812" spans="4:4" x14ac:dyDescent="0.25">
      <c r="D3812" s="183"/>
    </row>
    <row r="3813" spans="4:4" x14ac:dyDescent="0.25">
      <c r="D3813" s="183"/>
    </row>
    <row r="3814" spans="4:4" x14ac:dyDescent="0.25">
      <c r="D3814" s="183"/>
    </row>
    <row r="3815" spans="4:4" x14ac:dyDescent="0.25">
      <c r="D3815" s="183"/>
    </row>
    <row r="3816" spans="4:4" x14ac:dyDescent="0.25">
      <c r="D3816" s="183"/>
    </row>
    <row r="3817" spans="4:4" x14ac:dyDescent="0.25">
      <c r="D3817" s="183"/>
    </row>
    <row r="3818" spans="4:4" x14ac:dyDescent="0.25">
      <c r="D3818" s="183"/>
    </row>
    <row r="3819" spans="4:4" x14ac:dyDescent="0.25">
      <c r="D3819" s="183"/>
    </row>
    <row r="3820" spans="4:4" x14ac:dyDescent="0.25">
      <c r="D3820" s="183"/>
    </row>
    <row r="3821" spans="4:4" x14ac:dyDescent="0.25">
      <c r="D3821" s="183"/>
    </row>
    <row r="3822" spans="4:4" x14ac:dyDescent="0.25">
      <c r="D3822" s="183"/>
    </row>
    <row r="3823" spans="4:4" x14ac:dyDescent="0.25">
      <c r="D3823" s="183"/>
    </row>
    <row r="3824" spans="4:4" x14ac:dyDescent="0.25">
      <c r="D3824" s="183"/>
    </row>
    <row r="3825" spans="4:4" x14ac:dyDescent="0.25">
      <c r="D3825" s="183"/>
    </row>
    <row r="3826" spans="4:4" x14ac:dyDescent="0.25">
      <c r="D3826" s="183"/>
    </row>
    <row r="3827" spans="4:4" x14ac:dyDescent="0.25">
      <c r="D3827" s="183"/>
    </row>
    <row r="3828" spans="4:4" x14ac:dyDescent="0.25">
      <c r="D3828" s="183"/>
    </row>
    <row r="3829" spans="4:4" x14ac:dyDescent="0.25">
      <c r="D3829" s="183"/>
    </row>
    <row r="3830" spans="4:4" x14ac:dyDescent="0.25">
      <c r="D3830" s="183"/>
    </row>
    <row r="3831" spans="4:4" x14ac:dyDescent="0.25">
      <c r="D3831" s="183"/>
    </row>
    <row r="3832" spans="4:4" x14ac:dyDescent="0.25">
      <c r="D3832" s="183"/>
    </row>
    <row r="3833" spans="4:4" x14ac:dyDescent="0.25">
      <c r="D3833" s="183"/>
    </row>
    <row r="3834" spans="4:4" x14ac:dyDescent="0.25">
      <c r="D3834" s="183"/>
    </row>
    <row r="3835" spans="4:4" x14ac:dyDescent="0.25">
      <c r="D3835" s="183"/>
    </row>
    <row r="3836" spans="4:4" x14ac:dyDescent="0.25">
      <c r="D3836" s="183"/>
    </row>
    <row r="3837" spans="4:4" x14ac:dyDescent="0.25">
      <c r="D3837" s="183"/>
    </row>
    <row r="3838" spans="4:4" x14ac:dyDescent="0.25">
      <c r="D3838" s="183"/>
    </row>
    <row r="3839" spans="4:4" x14ac:dyDescent="0.25">
      <c r="D3839" s="183"/>
    </row>
    <row r="3840" spans="4:4" x14ac:dyDescent="0.25">
      <c r="D3840" s="183"/>
    </row>
    <row r="3841" spans="4:4" x14ac:dyDescent="0.25">
      <c r="D3841" s="183"/>
    </row>
    <row r="3842" spans="4:4" x14ac:dyDescent="0.25">
      <c r="D3842" s="183"/>
    </row>
    <row r="3843" spans="4:4" x14ac:dyDescent="0.25">
      <c r="D3843" s="183"/>
    </row>
    <row r="3844" spans="4:4" x14ac:dyDescent="0.25">
      <c r="D3844" s="183"/>
    </row>
    <row r="3845" spans="4:4" x14ac:dyDescent="0.25">
      <c r="D3845" s="183"/>
    </row>
    <row r="3846" spans="4:4" x14ac:dyDescent="0.25">
      <c r="D3846" s="183"/>
    </row>
    <row r="3847" spans="4:4" x14ac:dyDescent="0.25">
      <c r="D3847" s="183"/>
    </row>
    <row r="3848" spans="4:4" x14ac:dyDescent="0.25">
      <c r="D3848" s="183"/>
    </row>
    <row r="3849" spans="4:4" x14ac:dyDescent="0.25">
      <c r="D3849" s="183"/>
    </row>
    <row r="3850" spans="4:4" x14ac:dyDescent="0.25">
      <c r="D3850" s="183"/>
    </row>
    <row r="3851" spans="4:4" x14ac:dyDescent="0.25">
      <c r="D3851" s="183"/>
    </row>
    <row r="3852" spans="4:4" x14ac:dyDescent="0.25">
      <c r="D3852" s="183"/>
    </row>
    <row r="3853" spans="4:4" x14ac:dyDescent="0.25">
      <c r="D3853" s="183"/>
    </row>
    <row r="3854" spans="4:4" x14ac:dyDescent="0.25">
      <c r="D3854" s="183"/>
    </row>
    <row r="3855" spans="4:4" x14ac:dyDescent="0.25">
      <c r="D3855" s="183"/>
    </row>
    <row r="3856" spans="4:4" x14ac:dyDescent="0.25">
      <c r="D3856" s="183"/>
    </row>
    <row r="3857" spans="4:4" x14ac:dyDescent="0.25">
      <c r="D3857" s="183"/>
    </row>
    <row r="3858" spans="4:4" x14ac:dyDescent="0.25">
      <c r="D3858" s="183"/>
    </row>
    <row r="3859" spans="4:4" x14ac:dyDescent="0.25">
      <c r="D3859" s="183"/>
    </row>
    <row r="3860" spans="4:4" x14ac:dyDescent="0.25">
      <c r="D3860" s="183"/>
    </row>
    <row r="3861" spans="4:4" x14ac:dyDescent="0.25">
      <c r="D3861" s="183"/>
    </row>
    <row r="3862" spans="4:4" x14ac:dyDescent="0.25">
      <c r="D3862" s="183"/>
    </row>
    <row r="3863" spans="4:4" x14ac:dyDescent="0.25">
      <c r="D3863" s="183"/>
    </row>
    <row r="3864" spans="4:4" x14ac:dyDescent="0.25">
      <c r="D3864" s="183"/>
    </row>
    <row r="3865" spans="4:4" x14ac:dyDescent="0.25">
      <c r="D3865" s="183"/>
    </row>
    <row r="3866" spans="4:4" x14ac:dyDescent="0.25">
      <c r="D3866" s="183"/>
    </row>
    <row r="3867" spans="4:4" x14ac:dyDescent="0.25">
      <c r="D3867" s="183"/>
    </row>
    <row r="3868" spans="4:4" x14ac:dyDescent="0.25">
      <c r="D3868" s="183"/>
    </row>
    <row r="3869" spans="4:4" x14ac:dyDescent="0.25">
      <c r="D3869" s="183"/>
    </row>
    <row r="3870" spans="4:4" x14ac:dyDescent="0.25">
      <c r="D3870" s="183"/>
    </row>
    <row r="3871" spans="4:4" x14ac:dyDescent="0.25">
      <c r="D3871" s="183"/>
    </row>
    <row r="3872" spans="4:4" x14ac:dyDescent="0.25">
      <c r="D3872" s="183"/>
    </row>
    <row r="3873" spans="4:4" x14ac:dyDescent="0.25">
      <c r="D3873" s="183"/>
    </row>
    <row r="3874" spans="4:4" x14ac:dyDescent="0.25">
      <c r="D3874" s="183"/>
    </row>
    <row r="3875" spans="4:4" x14ac:dyDescent="0.25">
      <c r="D3875" s="183"/>
    </row>
    <row r="3876" spans="4:4" x14ac:dyDescent="0.25">
      <c r="D3876" s="183"/>
    </row>
    <row r="3877" spans="4:4" x14ac:dyDescent="0.25">
      <c r="D3877" s="183"/>
    </row>
    <row r="3878" spans="4:4" x14ac:dyDescent="0.25">
      <c r="D3878" s="183"/>
    </row>
    <row r="3879" spans="4:4" x14ac:dyDescent="0.25">
      <c r="D3879" s="183"/>
    </row>
    <row r="3880" spans="4:4" x14ac:dyDescent="0.25">
      <c r="D3880" s="183"/>
    </row>
    <row r="3881" spans="4:4" x14ac:dyDescent="0.25">
      <c r="D3881" s="183"/>
    </row>
    <row r="3882" spans="4:4" x14ac:dyDescent="0.25">
      <c r="D3882" s="183"/>
    </row>
    <row r="3883" spans="4:4" x14ac:dyDescent="0.25">
      <c r="D3883" s="183"/>
    </row>
    <row r="3884" spans="4:4" x14ac:dyDescent="0.25">
      <c r="D3884" s="183"/>
    </row>
    <row r="3885" spans="4:4" x14ac:dyDescent="0.25">
      <c r="D3885" s="183"/>
    </row>
    <row r="3886" spans="4:4" x14ac:dyDescent="0.25">
      <c r="D3886" s="183"/>
    </row>
    <row r="3887" spans="4:4" x14ac:dyDescent="0.25">
      <c r="D3887" s="183"/>
    </row>
    <row r="3888" spans="4:4" x14ac:dyDescent="0.25">
      <c r="D3888" s="183"/>
    </row>
    <row r="3889" spans="4:4" x14ac:dyDescent="0.25">
      <c r="D3889" s="183"/>
    </row>
    <row r="3890" spans="4:4" x14ac:dyDescent="0.25">
      <c r="D3890" s="183"/>
    </row>
    <row r="3891" spans="4:4" x14ac:dyDescent="0.25">
      <c r="D3891" s="183"/>
    </row>
    <row r="3892" spans="4:4" x14ac:dyDescent="0.25">
      <c r="D3892" s="183"/>
    </row>
    <row r="3893" spans="4:4" x14ac:dyDescent="0.25">
      <c r="D3893" s="183"/>
    </row>
    <row r="3894" spans="4:4" x14ac:dyDescent="0.25">
      <c r="D3894" s="183"/>
    </row>
    <row r="3895" spans="4:4" x14ac:dyDescent="0.25">
      <c r="D3895" s="183"/>
    </row>
    <row r="3896" spans="4:4" x14ac:dyDescent="0.25">
      <c r="D3896" s="183"/>
    </row>
    <row r="3897" spans="4:4" x14ac:dyDescent="0.25">
      <c r="D3897" s="183"/>
    </row>
    <row r="3898" spans="4:4" x14ac:dyDescent="0.25">
      <c r="D3898" s="183"/>
    </row>
    <row r="3899" spans="4:4" x14ac:dyDescent="0.25">
      <c r="D3899" s="183"/>
    </row>
    <row r="3900" spans="4:4" x14ac:dyDescent="0.25">
      <c r="D3900" s="183"/>
    </row>
    <row r="3901" spans="4:4" x14ac:dyDescent="0.25">
      <c r="D3901" s="183"/>
    </row>
    <row r="3902" spans="4:4" x14ac:dyDescent="0.25">
      <c r="D3902" s="183"/>
    </row>
    <row r="3903" spans="4:4" x14ac:dyDescent="0.25">
      <c r="D3903" s="183"/>
    </row>
    <row r="3904" spans="4:4" x14ac:dyDescent="0.25">
      <c r="D3904" s="183"/>
    </row>
    <row r="3905" spans="4:4" x14ac:dyDescent="0.25">
      <c r="D3905" s="183"/>
    </row>
    <row r="3906" spans="4:4" x14ac:dyDescent="0.25">
      <c r="D3906" s="183"/>
    </row>
    <row r="3907" spans="4:4" x14ac:dyDescent="0.25">
      <c r="D3907" s="183"/>
    </row>
    <row r="3908" spans="4:4" x14ac:dyDescent="0.25">
      <c r="D3908" s="183"/>
    </row>
    <row r="3909" spans="4:4" x14ac:dyDescent="0.25">
      <c r="D3909" s="183"/>
    </row>
    <row r="3910" spans="4:4" x14ac:dyDescent="0.25">
      <c r="D3910" s="183"/>
    </row>
    <row r="3911" spans="4:4" x14ac:dyDescent="0.25">
      <c r="D3911" s="183"/>
    </row>
    <row r="3912" spans="4:4" x14ac:dyDescent="0.25">
      <c r="D3912" s="183"/>
    </row>
    <row r="3913" spans="4:4" x14ac:dyDescent="0.25">
      <c r="D3913" s="183"/>
    </row>
    <row r="3914" spans="4:4" x14ac:dyDescent="0.25">
      <c r="D3914" s="183"/>
    </row>
    <row r="3915" spans="4:4" x14ac:dyDescent="0.25">
      <c r="D3915" s="183"/>
    </row>
    <row r="3916" spans="4:4" x14ac:dyDescent="0.25">
      <c r="D3916" s="183"/>
    </row>
    <row r="3917" spans="4:4" x14ac:dyDescent="0.25">
      <c r="D3917" s="183"/>
    </row>
    <row r="3918" spans="4:4" x14ac:dyDescent="0.25">
      <c r="D3918" s="183"/>
    </row>
    <row r="3919" spans="4:4" x14ac:dyDescent="0.25">
      <c r="D3919" s="183"/>
    </row>
    <row r="3920" spans="4:4" x14ac:dyDescent="0.25">
      <c r="D3920" s="183"/>
    </row>
    <row r="3921" spans="4:4" x14ac:dyDescent="0.25">
      <c r="D3921" s="183"/>
    </row>
    <row r="3922" spans="4:4" x14ac:dyDescent="0.25">
      <c r="D3922" s="183"/>
    </row>
    <row r="3923" spans="4:4" x14ac:dyDescent="0.25">
      <c r="D3923" s="183"/>
    </row>
    <row r="3924" spans="4:4" x14ac:dyDescent="0.25">
      <c r="D3924" s="183"/>
    </row>
    <row r="3925" spans="4:4" x14ac:dyDescent="0.25">
      <c r="D3925" s="183"/>
    </row>
    <row r="3926" spans="4:4" x14ac:dyDescent="0.25">
      <c r="D3926" s="183"/>
    </row>
    <row r="3927" spans="4:4" x14ac:dyDescent="0.25">
      <c r="D3927" s="183"/>
    </row>
    <row r="3928" spans="4:4" x14ac:dyDescent="0.25">
      <c r="D3928" s="183"/>
    </row>
    <row r="3929" spans="4:4" x14ac:dyDescent="0.25">
      <c r="D3929" s="183"/>
    </row>
    <row r="3930" spans="4:4" x14ac:dyDescent="0.25">
      <c r="D3930" s="183"/>
    </row>
    <row r="3931" spans="4:4" x14ac:dyDescent="0.25">
      <c r="D3931" s="183"/>
    </row>
    <row r="3932" spans="4:4" x14ac:dyDescent="0.25">
      <c r="D3932" s="183"/>
    </row>
    <row r="3933" spans="4:4" x14ac:dyDescent="0.25">
      <c r="D3933" s="183"/>
    </row>
    <row r="3934" spans="4:4" x14ac:dyDescent="0.25">
      <c r="D3934" s="183"/>
    </row>
    <row r="3935" spans="4:4" x14ac:dyDescent="0.25">
      <c r="D3935" s="183"/>
    </row>
    <row r="3936" spans="4:4" x14ac:dyDescent="0.25">
      <c r="D3936" s="183"/>
    </row>
    <row r="3937" spans="4:4" x14ac:dyDescent="0.25">
      <c r="D3937" s="183"/>
    </row>
    <row r="3938" spans="4:4" x14ac:dyDescent="0.25">
      <c r="D3938" s="183"/>
    </row>
    <row r="3939" spans="4:4" x14ac:dyDescent="0.25">
      <c r="D3939" s="183"/>
    </row>
    <row r="3940" spans="4:4" x14ac:dyDescent="0.25">
      <c r="D3940" s="183"/>
    </row>
    <row r="3941" spans="4:4" x14ac:dyDescent="0.25">
      <c r="D3941" s="183"/>
    </row>
    <row r="3942" spans="4:4" x14ac:dyDescent="0.25">
      <c r="D3942" s="183"/>
    </row>
    <row r="3943" spans="4:4" x14ac:dyDescent="0.25">
      <c r="D3943" s="183"/>
    </row>
    <row r="3944" spans="4:4" x14ac:dyDescent="0.25">
      <c r="D3944" s="183"/>
    </row>
    <row r="3945" spans="4:4" x14ac:dyDescent="0.25">
      <c r="D3945" s="183"/>
    </row>
    <row r="3946" spans="4:4" x14ac:dyDescent="0.25">
      <c r="D3946" s="183"/>
    </row>
    <row r="3947" spans="4:4" x14ac:dyDescent="0.25">
      <c r="D3947" s="183"/>
    </row>
    <row r="3948" spans="4:4" x14ac:dyDescent="0.25">
      <c r="D3948" s="183"/>
    </row>
    <row r="3949" spans="4:4" x14ac:dyDescent="0.25">
      <c r="D3949" s="183"/>
    </row>
    <row r="3950" spans="4:4" x14ac:dyDescent="0.25">
      <c r="D3950" s="183"/>
    </row>
    <row r="3951" spans="4:4" x14ac:dyDescent="0.25">
      <c r="D3951" s="183"/>
    </row>
    <row r="3952" spans="4:4" x14ac:dyDescent="0.25">
      <c r="D3952" s="183"/>
    </row>
    <row r="3953" spans="4:4" x14ac:dyDescent="0.25">
      <c r="D3953" s="183"/>
    </row>
    <row r="3954" spans="4:4" x14ac:dyDescent="0.25">
      <c r="D3954" s="183"/>
    </row>
    <row r="3955" spans="4:4" x14ac:dyDescent="0.25">
      <c r="D3955" s="183"/>
    </row>
    <row r="3956" spans="4:4" x14ac:dyDescent="0.25">
      <c r="D3956" s="183"/>
    </row>
    <row r="3957" spans="4:4" x14ac:dyDescent="0.25">
      <c r="D3957" s="183"/>
    </row>
    <row r="3958" spans="4:4" x14ac:dyDescent="0.25">
      <c r="D3958" s="183"/>
    </row>
    <row r="3959" spans="4:4" x14ac:dyDescent="0.25">
      <c r="D3959" s="183"/>
    </row>
    <row r="3960" spans="4:4" x14ac:dyDescent="0.25">
      <c r="D3960" s="183"/>
    </row>
    <row r="3961" spans="4:4" x14ac:dyDescent="0.25">
      <c r="D3961" s="183"/>
    </row>
    <row r="3962" spans="4:4" x14ac:dyDescent="0.25">
      <c r="D3962" s="183"/>
    </row>
    <row r="3963" spans="4:4" x14ac:dyDescent="0.25">
      <c r="D3963" s="183"/>
    </row>
    <row r="3964" spans="4:4" x14ac:dyDescent="0.25">
      <c r="D3964" s="183"/>
    </row>
    <row r="3965" spans="4:4" x14ac:dyDescent="0.25">
      <c r="D3965" s="183"/>
    </row>
    <row r="3966" spans="4:4" x14ac:dyDescent="0.25">
      <c r="D3966" s="183"/>
    </row>
    <row r="3967" spans="4:4" x14ac:dyDescent="0.25">
      <c r="D3967" s="183"/>
    </row>
    <row r="3968" spans="4:4" x14ac:dyDescent="0.25">
      <c r="D3968" s="183"/>
    </row>
    <row r="3969" spans="4:4" x14ac:dyDescent="0.25">
      <c r="D3969" s="183"/>
    </row>
    <row r="3970" spans="4:4" x14ac:dyDescent="0.25">
      <c r="D3970" s="183"/>
    </row>
    <row r="3971" spans="4:4" x14ac:dyDescent="0.25">
      <c r="D3971" s="183"/>
    </row>
    <row r="3972" spans="4:4" x14ac:dyDescent="0.25">
      <c r="D3972" s="183"/>
    </row>
    <row r="3973" spans="4:4" x14ac:dyDescent="0.25">
      <c r="D3973" s="183"/>
    </row>
    <row r="3974" spans="4:4" x14ac:dyDescent="0.25">
      <c r="D3974" s="183"/>
    </row>
    <row r="3975" spans="4:4" x14ac:dyDescent="0.25">
      <c r="D3975" s="183"/>
    </row>
    <row r="3976" spans="4:4" x14ac:dyDescent="0.25">
      <c r="D3976" s="183"/>
    </row>
    <row r="3977" spans="4:4" x14ac:dyDescent="0.25">
      <c r="D3977" s="183"/>
    </row>
    <row r="3978" spans="4:4" x14ac:dyDescent="0.25">
      <c r="D3978" s="183"/>
    </row>
    <row r="3979" spans="4:4" x14ac:dyDescent="0.25">
      <c r="D3979" s="183"/>
    </row>
    <row r="3980" spans="4:4" x14ac:dyDescent="0.25">
      <c r="D3980" s="183"/>
    </row>
    <row r="3981" spans="4:4" x14ac:dyDescent="0.25">
      <c r="D3981" s="183"/>
    </row>
    <row r="3982" spans="4:4" x14ac:dyDescent="0.25">
      <c r="D3982" s="183"/>
    </row>
    <row r="3983" spans="4:4" x14ac:dyDescent="0.25">
      <c r="D3983" s="183"/>
    </row>
    <row r="3984" spans="4:4" x14ac:dyDescent="0.25">
      <c r="D3984" s="183"/>
    </row>
    <row r="3985" spans="4:4" x14ac:dyDescent="0.25">
      <c r="D3985" s="183"/>
    </row>
    <row r="3986" spans="4:4" x14ac:dyDescent="0.25">
      <c r="D3986" s="183"/>
    </row>
    <row r="3987" spans="4:4" x14ac:dyDescent="0.25">
      <c r="D3987" s="183"/>
    </row>
    <row r="3988" spans="4:4" x14ac:dyDescent="0.25">
      <c r="D3988" s="183"/>
    </row>
    <row r="3989" spans="4:4" x14ac:dyDescent="0.25">
      <c r="D3989" s="183"/>
    </row>
    <row r="3990" spans="4:4" x14ac:dyDescent="0.25">
      <c r="D3990" s="183"/>
    </row>
    <row r="3991" spans="4:4" x14ac:dyDescent="0.25">
      <c r="D3991" s="183"/>
    </row>
    <row r="3992" spans="4:4" x14ac:dyDescent="0.25">
      <c r="D3992" s="183"/>
    </row>
    <row r="3993" spans="4:4" x14ac:dyDescent="0.25">
      <c r="D3993" s="183"/>
    </row>
    <row r="3994" spans="4:4" x14ac:dyDescent="0.25">
      <c r="D3994" s="183"/>
    </row>
    <row r="3995" spans="4:4" x14ac:dyDescent="0.25">
      <c r="D3995" s="183"/>
    </row>
    <row r="3996" spans="4:4" x14ac:dyDescent="0.25">
      <c r="D3996" s="183"/>
    </row>
    <row r="3997" spans="4:4" x14ac:dyDescent="0.25">
      <c r="D3997" s="183"/>
    </row>
    <row r="3998" spans="4:4" x14ac:dyDescent="0.25">
      <c r="D3998" s="183"/>
    </row>
    <row r="3999" spans="4:4" x14ac:dyDescent="0.25">
      <c r="D3999" s="183"/>
    </row>
    <row r="4000" spans="4:4" x14ac:dyDescent="0.25">
      <c r="D4000" s="183"/>
    </row>
    <row r="4001" spans="4:4" x14ac:dyDescent="0.25">
      <c r="D4001" s="183"/>
    </row>
    <row r="4002" spans="4:4" x14ac:dyDescent="0.25">
      <c r="D4002" s="183"/>
    </row>
    <row r="4003" spans="4:4" x14ac:dyDescent="0.25">
      <c r="D4003" s="183"/>
    </row>
    <row r="4004" spans="4:4" x14ac:dyDescent="0.25">
      <c r="D4004" s="183"/>
    </row>
    <row r="4005" spans="4:4" x14ac:dyDescent="0.25">
      <c r="D4005" s="183"/>
    </row>
    <row r="4006" spans="4:4" x14ac:dyDescent="0.25">
      <c r="D4006" s="183"/>
    </row>
    <row r="4007" spans="4:4" x14ac:dyDescent="0.25">
      <c r="D4007" s="183"/>
    </row>
    <row r="4008" spans="4:4" x14ac:dyDescent="0.25">
      <c r="D4008" s="183"/>
    </row>
    <row r="4009" spans="4:4" x14ac:dyDescent="0.25">
      <c r="D4009" s="183"/>
    </row>
    <row r="4010" spans="4:4" x14ac:dyDescent="0.25">
      <c r="D4010" s="183"/>
    </row>
    <row r="4011" spans="4:4" x14ac:dyDescent="0.25">
      <c r="D4011" s="183"/>
    </row>
    <row r="4012" spans="4:4" x14ac:dyDescent="0.25">
      <c r="D4012" s="183"/>
    </row>
    <row r="4013" spans="4:4" x14ac:dyDescent="0.25">
      <c r="D4013" s="183"/>
    </row>
    <row r="4014" spans="4:4" x14ac:dyDescent="0.25">
      <c r="D4014" s="183"/>
    </row>
    <row r="4015" spans="4:4" x14ac:dyDescent="0.25">
      <c r="D4015" s="183"/>
    </row>
    <row r="4016" spans="4:4" x14ac:dyDescent="0.25">
      <c r="D4016" s="183"/>
    </row>
    <row r="4017" spans="4:4" x14ac:dyDescent="0.25">
      <c r="D4017" s="183"/>
    </row>
    <row r="4018" spans="4:4" x14ac:dyDescent="0.25">
      <c r="D4018" s="183"/>
    </row>
    <row r="4019" spans="4:4" x14ac:dyDescent="0.25">
      <c r="D4019" s="183"/>
    </row>
    <row r="4020" spans="4:4" x14ac:dyDescent="0.25">
      <c r="D4020" s="183"/>
    </row>
    <row r="4021" spans="4:4" x14ac:dyDescent="0.25">
      <c r="D4021" s="183"/>
    </row>
    <row r="4022" spans="4:4" x14ac:dyDescent="0.25">
      <c r="D4022" s="183"/>
    </row>
    <row r="4023" spans="4:4" x14ac:dyDescent="0.25">
      <c r="D4023" s="183"/>
    </row>
    <row r="4024" spans="4:4" x14ac:dyDescent="0.25">
      <c r="D4024" s="183"/>
    </row>
    <row r="4025" spans="4:4" x14ac:dyDescent="0.25">
      <c r="D4025" s="183"/>
    </row>
    <row r="4026" spans="4:4" x14ac:dyDescent="0.25">
      <c r="D4026" s="183"/>
    </row>
    <row r="4027" spans="4:4" x14ac:dyDescent="0.25">
      <c r="D4027" s="183"/>
    </row>
    <row r="4028" spans="4:4" x14ac:dyDescent="0.25">
      <c r="D4028" s="183"/>
    </row>
    <row r="4029" spans="4:4" x14ac:dyDescent="0.25">
      <c r="D4029" s="183"/>
    </row>
    <row r="4030" spans="4:4" x14ac:dyDescent="0.25">
      <c r="D4030" s="183"/>
    </row>
    <row r="4031" spans="4:4" x14ac:dyDescent="0.25">
      <c r="D4031" s="183"/>
    </row>
    <row r="4032" spans="4:4" x14ac:dyDescent="0.25">
      <c r="D4032" s="183"/>
    </row>
    <row r="4033" spans="4:4" x14ac:dyDescent="0.25">
      <c r="D4033" s="183"/>
    </row>
    <row r="4034" spans="4:4" x14ac:dyDescent="0.25">
      <c r="D4034" s="183"/>
    </row>
    <row r="4035" spans="4:4" x14ac:dyDescent="0.25">
      <c r="D4035" s="183"/>
    </row>
    <row r="4036" spans="4:4" x14ac:dyDescent="0.25">
      <c r="D4036" s="183"/>
    </row>
    <row r="4037" spans="4:4" x14ac:dyDescent="0.25">
      <c r="D4037" s="183"/>
    </row>
    <row r="4038" spans="4:4" x14ac:dyDescent="0.25">
      <c r="D4038" s="183"/>
    </row>
    <row r="4039" spans="4:4" x14ac:dyDescent="0.25">
      <c r="D4039" s="183"/>
    </row>
    <row r="4040" spans="4:4" x14ac:dyDescent="0.25">
      <c r="D4040" s="183"/>
    </row>
    <row r="4041" spans="4:4" x14ac:dyDescent="0.25">
      <c r="D4041" s="183"/>
    </row>
    <row r="4042" spans="4:4" x14ac:dyDescent="0.25">
      <c r="D4042" s="183"/>
    </row>
    <row r="4043" spans="4:4" x14ac:dyDescent="0.25">
      <c r="D4043" s="183"/>
    </row>
    <row r="4044" spans="4:4" x14ac:dyDescent="0.25">
      <c r="D4044" s="183"/>
    </row>
    <row r="4045" spans="4:4" x14ac:dyDescent="0.25">
      <c r="D4045" s="183"/>
    </row>
    <row r="4046" spans="4:4" x14ac:dyDescent="0.25">
      <c r="D4046" s="183"/>
    </row>
    <row r="4047" spans="4:4" x14ac:dyDescent="0.25">
      <c r="D4047" s="183"/>
    </row>
    <row r="4048" spans="4:4" x14ac:dyDescent="0.25">
      <c r="D4048" s="183"/>
    </row>
    <row r="4049" spans="4:4" x14ac:dyDescent="0.25">
      <c r="D4049" s="183"/>
    </row>
    <row r="4050" spans="4:4" x14ac:dyDescent="0.25">
      <c r="D4050" s="183"/>
    </row>
    <row r="4051" spans="4:4" x14ac:dyDescent="0.25">
      <c r="D4051" s="183"/>
    </row>
    <row r="4052" spans="4:4" x14ac:dyDescent="0.25">
      <c r="D4052" s="183"/>
    </row>
    <row r="4053" spans="4:4" x14ac:dyDescent="0.25">
      <c r="D4053" s="183"/>
    </row>
    <row r="4054" spans="4:4" x14ac:dyDescent="0.25">
      <c r="D4054" s="183"/>
    </row>
    <row r="4055" spans="4:4" x14ac:dyDescent="0.25">
      <c r="D4055" s="183"/>
    </row>
    <row r="4056" spans="4:4" x14ac:dyDescent="0.25">
      <c r="D4056" s="183"/>
    </row>
    <row r="4057" spans="4:4" x14ac:dyDescent="0.25">
      <c r="D4057" s="183"/>
    </row>
    <row r="4058" spans="4:4" x14ac:dyDescent="0.25">
      <c r="D4058" s="183"/>
    </row>
    <row r="4059" spans="4:4" x14ac:dyDescent="0.25">
      <c r="D4059" s="183"/>
    </row>
    <row r="4060" spans="4:4" x14ac:dyDescent="0.25">
      <c r="D4060" s="183"/>
    </row>
    <row r="4061" spans="4:4" x14ac:dyDescent="0.25">
      <c r="D4061" s="183"/>
    </row>
    <row r="4062" spans="4:4" x14ac:dyDescent="0.25">
      <c r="D4062" s="183"/>
    </row>
    <row r="4063" spans="4:4" x14ac:dyDescent="0.25">
      <c r="D4063" s="183"/>
    </row>
    <row r="4064" spans="4:4" x14ac:dyDescent="0.25">
      <c r="D4064" s="183"/>
    </row>
    <row r="4065" spans="4:4" x14ac:dyDescent="0.25">
      <c r="D4065" s="183"/>
    </row>
    <row r="4066" spans="4:4" x14ac:dyDescent="0.25">
      <c r="D4066" s="183"/>
    </row>
    <row r="4067" spans="4:4" x14ac:dyDescent="0.25">
      <c r="D4067" s="183"/>
    </row>
    <row r="4068" spans="4:4" x14ac:dyDescent="0.25">
      <c r="D4068" s="183"/>
    </row>
    <row r="4069" spans="4:4" x14ac:dyDescent="0.25">
      <c r="D4069" s="183"/>
    </row>
    <row r="4070" spans="4:4" x14ac:dyDescent="0.25">
      <c r="D4070" s="183"/>
    </row>
    <row r="4071" spans="4:4" x14ac:dyDescent="0.25">
      <c r="D4071" s="183"/>
    </row>
    <row r="4072" spans="4:4" x14ac:dyDescent="0.25">
      <c r="D4072" s="183"/>
    </row>
    <row r="4073" spans="4:4" x14ac:dyDescent="0.25">
      <c r="D4073" s="183"/>
    </row>
    <row r="4074" spans="4:4" x14ac:dyDescent="0.25">
      <c r="D4074" s="183"/>
    </row>
    <row r="4075" spans="4:4" x14ac:dyDescent="0.25">
      <c r="D4075" s="183"/>
    </row>
    <row r="4076" spans="4:4" x14ac:dyDescent="0.25">
      <c r="D4076" s="183"/>
    </row>
    <row r="4077" spans="4:4" x14ac:dyDescent="0.25">
      <c r="D4077" s="183"/>
    </row>
    <row r="4078" spans="4:4" x14ac:dyDescent="0.25">
      <c r="D4078" s="183"/>
    </row>
    <row r="4079" spans="4:4" x14ac:dyDescent="0.25">
      <c r="D4079" s="183"/>
    </row>
    <row r="4080" spans="4:4" x14ac:dyDescent="0.25">
      <c r="D4080" s="183"/>
    </row>
    <row r="4081" spans="4:4" x14ac:dyDescent="0.25">
      <c r="D4081" s="183"/>
    </row>
    <row r="4082" spans="4:4" x14ac:dyDescent="0.25">
      <c r="D4082" s="183"/>
    </row>
    <row r="4083" spans="4:4" x14ac:dyDescent="0.25">
      <c r="D4083" s="183"/>
    </row>
    <row r="4084" spans="4:4" x14ac:dyDescent="0.25">
      <c r="D4084" s="183"/>
    </row>
    <row r="4085" spans="4:4" x14ac:dyDescent="0.25">
      <c r="D4085" s="183"/>
    </row>
    <row r="4086" spans="4:4" x14ac:dyDescent="0.25">
      <c r="D4086" s="183"/>
    </row>
    <row r="4087" spans="4:4" x14ac:dyDescent="0.25">
      <c r="D4087" s="183"/>
    </row>
    <row r="4088" spans="4:4" x14ac:dyDescent="0.25">
      <c r="D4088" s="183"/>
    </row>
    <row r="4089" spans="4:4" x14ac:dyDescent="0.25">
      <c r="D4089" s="183"/>
    </row>
    <row r="4090" spans="4:4" x14ac:dyDescent="0.25">
      <c r="D4090" s="183"/>
    </row>
    <row r="4091" spans="4:4" x14ac:dyDescent="0.25">
      <c r="D4091" s="183"/>
    </row>
    <row r="4092" spans="4:4" x14ac:dyDescent="0.25">
      <c r="D4092" s="183"/>
    </row>
    <row r="4093" spans="4:4" x14ac:dyDescent="0.25">
      <c r="D4093" s="183"/>
    </row>
    <row r="4094" spans="4:4" x14ac:dyDescent="0.25">
      <c r="D4094" s="183"/>
    </row>
    <row r="4095" spans="4:4" x14ac:dyDescent="0.25">
      <c r="D4095" s="183"/>
    </row>
    <row r="4096" spans="4:4" x14ac:dyDescent="0.25">
      <c r="D4096" s="183"/>
    </row>
    <row r="4097" spans="4:4" x14ac:dyDescent="0.25">
      <c r="D4097" s="183"/>
    </row>
    <row r="4098" spans="4:4" x14ac:dyDescent="0.25">
      <c r="D4098" s="183"/>
    </row>
    <row r="4099" spans="4:4" x14ac:dyDescent="0.25">
      <c r="D4099" s="183"/>
    </row>
    <row r="4100" spans="4:4" x14ac:dyDescent="0.25">
      <c r="D4100" s="183"/>
    </row>
    <row r="4101" spans="4:4" x14ac:dyDescent="0.25">
      <c r="D4101" s="183"/>
    </row>
    <row r="4102" spans="4:4" x14ac:dyDescent="0.25">
      <c r="D4102" s="183"/>
    </row>
    <row r="4103" spans="4:4" x14ac:dyDescent="0.25">
      <c r="D4103" s="183"/>
    </row>
    <row r="4104" spans="4:4" x14ac:dyDescent="0.25">
      <c r="D4104" s="183"/>
    </row>
    <row r="4105" spans="4:4" x14ac:dyDescent="0.25">
      <c r="D4105" s="183"/>
    </row>
    <row r="4106" spans="4:4" x14ac:dyDescent="0.25">
      <c r="D4106" s="183"/>
    </row>
    <row r="4107" spans="4:4" x14ac:dyDescent="0.25">
      <c r="D4107" s="183"/>
    </row>
    <row r="4108" spans="4:4" x14ac:dyDescent="0.25">
      <c r="D4108" s="183"/>
    </row>
    <row r="4109" spans="4:4" x14ac:dyDescent="0.25">
      <c r="D4109" s="183"/>
    </row>
    <row r="4110" spans="4:4" x14ac:dyDescent="0.25">
      <c r="D4110" s="183"/>
    </row>
    <row r="4111" spans="4:4" x14ac:dyDescent="0.25">
      <c r="D4111" s="183"/>
    </row>
    <row r="4112" spans="4:4" x14ac:dyDescent="0.25">
      <c r="D4112" s="183"/>
    </row>
    <row r="4113" spans="4:4" x14ac:dyDescent="0.25">
      <c r="D4113" s="183"/>
    </row>
    <row r="4114" spans="4:4" x14ac:dyDescent="0.25">
      <c r="D4114" s="183"/>
    </row>
    <row r="4115" spans="4:4" x14ac:dyDescent="0.25">
      <c r="D4115" s="183"/>
    </row>
    <row r="4116" spans="4:4" x14ac:dyDescent="0.25">
      <c r="D4116" s="183"/>
    </row>
    <row r="4117" spans="4:4" x14ac:dyDescent="0.25">
      <c r="D4117" s="183"/>
    </row>
    <row r="4118" spans="4:4" x14ac:dyDescent="0.25">
      <c r="D4118" s="183"/>
    </row>
    <row r="4119" spans="4:4" x14ac:dyDescent="0.25">
      <c r="D4119" s="183"/>
    </row>
    <row r="4120" spans="4:4" x14ac:dyDescent="0.25">
      <c r="D4120" s="183"/>
    </row>
    <row r="4121" spans="4:4" x14ac:dyDescent="0.25">
      <c r="D4121" s="183"/>
    </row>
    <row r="4122" spans="4:4" x14ac:dyDescent="0.25">
      <c r="D4122" s="183"/>
    </row>
    <row r="4123" spans="4:4" x14ac:dyDescent="0.25">
      <c r="D4123" s="183"/>
    </row>
    <row r="4124" spans="4:4" x14ac:dyDescent="0.25">
      <c r="D4124" s="183"/>
    </row>
    <row r="4125" spans="4:4" x14ac:dyDescent="0.25">
      <c r="D4125" s="183"/>
    </row>
    <row r="4126" spans="4:4" x14ac:dyDescent="0.25">
      <c r="D4126" s="183"/>
    </row>
    <row r="4127" spans="4:4" x14ac:dyDescent="0.25">
      <c r="D4127" s="183"/>
    </row>
    <row r="4128" spans="4:4" x14ac:dyDescent="0.25">
      <c r="D4128" s="183"/>
    </row>
    <row r="4129" spans="4:4" x14ac:dyDescent="0.25">
      <c r="D4129" s="183"/>
    </row>
    <row r="4130" spans="4:4" x14ac:dyDescent="0.25">
      <c r="D4130" s="183"/>
    </row>
    <row r="4131" spans="4:4" x14ac:dyDescent="0.25">
      <c r="D4131" s="183"/>
    </row>
    <row r="4132" spans="4:4" x14ac:dyDescent="0.25">
      <c r="D4132" s="183"/>
    </row>
    <row r="4133" spans="4:4" x14ac:dyDescent="0.25">
      <c r="D4133" s="183"/>
    </row>
    <row r="4134" spans="4:4" x14ac:dyDescent="0.25">
      <c r="D4134" s="183"/>
    </row>
    <row r="4135" spans="4:4" x14ac:dyDescent="0.25">
      <c r="D4135" s="183"/>
    </row>
    <row r="4136" spans="4:4" x14ac:dyDescent="0.25">
      <c r="D4136" s="183"/>
    </row>
    <row r="4137" spans="4:4" x14ac:dyDescent="0.25">
      <c r="D4137" s="183"/>
    </row>
    <row r="4138" spans="4:4" x14ac:dyDescent="0.25">
      <c r="D4138" s="183"/>
    </row>
    <row r="4139" spans="4:4" x14ac:dyDescent="0.25">
      <c r="D4139" s="183"/>
    </row>
    <row r="4140" spans="4:4" x14ac:dyDescent="0.25">
      <c r="D4140" s="183"/>
    </row>
    <row r="4141" spans="4:4" x14ac:dyDescent="0.25">
      <c r="D4141" s="183"/>
    </row>
    <row r="4142" spans="4:4" x14ac:dyDescent="0.25">
      <c r="D4142" s="183"/>
    </row>
    <row r="4143" spans="4:4" x14ac:dyDescent="0.25">
      <c r="D4143" s="183"/>
    </row>
    <row r="4144" spans="4:4" x14ac:dyDescent="0.25">
      <c r="D4144" s="183"/>
    </row>
    <row r="4145" spans="4:4" x14ac:dyDescent="0.25">
      <c r="D4145" s="183"/>
    </row>
    <row r="4146" spans="4:4" x14ac:dyDescent="0.25">
      <c r="D4146" s="183"/>
    </row>
    <row r="4147" spans="4:4" x14ac:dyDescent="0.25">
      <c r="D4147" s="183"/>
    </row>
    <row r="4148" spans="4:4" x14ac:dyDescent="0.25">
      <c r="D4148" s="183"/>
    </row>
    <row r="4149" spans="4:4" x14ac:dyDescent="0.25">
      <c r="D4149" s="183"/>
    </row>
    <row r="4150" spans="4:4" x14ac:dyDescent="0.25">
      <c r="D4150" s="183"/>
    </row>
    <row r="4151" spans="4:4" x14ac:dyDescent="0.25">
      <c r="D4151" s="183"/>
    </row>
    <row r="4152" spans="4:4" x14ac:dyDescent="0.25">
      <c r="D4152" s="183"/>
    </row>
    <row r="4153" spans="4:4" x14ac:dyDescent="0.25">
      <c r="D4153" s="183"/>
    </row>
    <row r="4154" spans="4:4" x14ac:dyDescent="0.25">
      <c r="D4154" s="183"/>
    </row>
    <row r="4155" spans="4:4" x14ac:dyDescent="0.25">
      <c r="D4155" s="183"/>
    </row>
    <row r="4156" spans="4:4" x14ac:dyDescent="0.25">
      <c r="D4156" s="183"/>
    </row>
    <row r="4157" spans="4:4" x14ac:dyDescent="0.25">
      <c r="D4157" s="183"/>
    </row>
    <row r="4158" spans="4:4" x14ac:dyDescent="0.25">
      <c r="D4158" s="183"/>
    </row>
    <row r="4159" spans="4:4" x14ac:dyDescent="0.25">
      <c r="D4159" s="183"/>
    </row>
    <row r="4160" spans="4:4" x14ac:dyDescent="0.25">
      <c r="D4160" s="183"/>
    </row>
    <row r="4161" spans="4:4" x14ac:dyDescent="0.25">
      <c r="D4161" s="183"/>
    </row>
    <row r="4162" spans="4:4" x14ac:dyDescent="0.25">
      <c r="D4162" s="183"/>
    </row>
    <row r="4163" spans="4:4" x14ac:dyDescent="0.25">
      <c r="D4163" s="183"/>
    </row>
    <row r="4164" spans="4:4" x14ac:dyDescent="0.25">
      <c r="D4164" s="183"/>
    </row>
    <row r="4165" spans="4:4" x14ac:dyDescent="0.25">
      <c r="D4165" s="183"/>
    </row>
    <row r="4166" spans="4:4" x14ac:dyDescent="0.25">
      <c r="D4166" s="183"/>
    </row>
    <row r="4167" spans="4:4" x14ac:dyDescent="0.25">
      <c r="D4167" s="183"/>
    </row>
    <row r="4168" spans="4:4" x14ac:dyDescent="0.25">
      <c r="D4168" s="183"/>
    </row>
    <row r="4169" spans="4:4" x14ac:dyDescent="0.25">
      <c r="D4169" s="183"/>
    </row>
    <row r="4170" spans="4:4" x14ac:dyDescent="0.25">
      <c r="D4170" s="183"/>
    </row>
    <row r="4171" spans="4:4" x14ac:dyDescent="0.25">
      <c r="D4171" s="183"/>
    </row>
    <row r="4172" spans="4:4" x14ac:dyDescent="0.25">
      <c r="D4172" s="183"/>
    </row>
    <row r="4173" spans="4:4" x14ac:dyDescent="0.25">
      <c r="D4173" s="183"/>
    </row>
    <row r="4174" spans="4:4" x14ac:dyDescent="0.25">
      <c r="D4174" s="183"/>
    </row>
    <row r="4175" spans="4:4" x14ac:dyDescent="0.25">
      <c r="D4175" s="183"/>
    </row>
    <row r="4176" spans="4:4" x14ac:dyDescent="0.25">
      <c r="D4176" s="183"/>
    </row>
    <row r="4177" spans="4:4" x14ac:dyDescent="0.25">
      <c r="D4177" s="183"/>
    </row>
    <row r="4178" spans="4:4" x14ac:dyDescent="0.25">
      <c r="D4178" s="183"/>
    </row>
    <row r="4179" spans="4:4" x14ac:dyDescent="0.25">
      <c r="D4179" s="183"/>
    </row>
    <row r="4180" spans="4:4" x14ac:dyDescent="0.25">
      <c r="D4180" s="183"/>
    </row>
    <row r="4181" spans="4:4" x14ac:dyDescent="0.25">
      <c r="D4181" s="183"/>
    </row>
    <row r="4182" spans="4:4" x14ac:dyDescent="0.25">
      <c r="D4182" s="183"/>
    </row>
    <row r="4183" spans="4:4" x14ac:dyDescent="0.25">
      <c r="D4183" s="183"/>
    </row>
    <row r="4184" spans="4:4" x14ac:dyDescent="0.25">
      <c r="D4184" s="183"/>
    </row>
    <row r="4185" spans="4:4" x14ac:dyDescent="0.25">
      <c r="D4185" s="183"/>
    </row>
    <row r="4186" spans="4:4" x14ac:dyDescent="0.25">
      <c r="D4186" s="183"/>
    </row>
    <row r="4187" spans="4:4" x14ac:dyDescent="0.25">
      <c r="D4187" s="183"/>
    </row>
    <row r="4188" spans="4:4" x14ac:dyDescent="0.25">
      <c r="D4188" s="183"/>
    </row>
    <row r="4189" spans="4:4" x14ac:dyDescent="0.25">
      <c r="D4189" s="183"/>
    </row>
    <row r="4190" spans="4:4" x14ac:dyDescent="0.25">
      <c r="D4190" s="183"/>
    </row>
    <row r="4191" spans="4:4" x14ac:dyDescent="0.25">
      <c r="D4191" s="183"/>
    </row>
    <row r="4192" spans="4:4" x14ac:dyDescent="0.25">
      <c r="D4192" s="183"/>
    </row>
    <row r="4193" spans="4:4" x14ac:dyDescent="0.25">
      <c r="D4193" s="183"/>
    </row>
    <row r="4194" spans="4:4" x14ac:dyDescent="0.25">
      <c r="D4194" s="183"/>
    </row>
    <row r="4195" spans="4:4" x14ac:dyDescent="0.25">
      <c r="D4195" s="183"/>
    </row>
    <row r="4196" spans="4:4" x14ac:dyDescent="0.25">
      <c r="D4196" s="183"/>
    </row>
    <row r="4197" spans="4:4" x14ac:dyDescent="0.25">
      <c r="D4197" s="183"/>
    </row>
    <row r="4198" spans="4:4" x14ac:dyDescent="0.25">
      <c r="D4198" s="183"/>
    </row>
    <row r="4199" spans="4:4" x14ac:dyDescent="0.25">
      <c r="D4199" s="183"/>
    </row>
    <row r="4200" spans="4:4" x14ac:dyDescent="0.25">
      <c r="D4200" s="183"/>
    </row>
    <row r="4201" spans="4:4" x14ac:dyDescent="0.25">
      <c r="D4201" s="183"/>
    </row>
    <row r="4202" spans="4:4" x14ac:dyDescent="0.25">
      <c r="D4202" s="183"/>
    </row>
    <row r="4203" spans="4:4" x14ac:dyDescent="0.25">
      <c r="D4203" s="183"/>
    </row>
    <row r="4204" spans="4:4" x14ac:dyDescent="0.25">
      <c r="D4204" s="183"/>
    </row>
    <row r="4205" spans="4:4" x14ac:dyDescent="0.25">
      <c r="D4205" s="183"/>
    </row>
    <row r="4206" spans="4:4" x14ac:dyDescent="0.25">
      <c r="D4206" s="183"/>
    </row>
    <row r="4207" spans="4:4" x14ac:dyDescent="0.25">
      <c r="D4207" s="183"/>
    </row>
    <row r="4208" spans="4:4" x14ac:dyDescent="0.25">
      <c r="D4208" s="183"/>
    </row>
    <row r="4209" spans="4:4" x14ac:dyDescent="0.25">
      <c r="D4209" s="183"/>
    </row>
    <row r="4210" spans="4:4" x14ac:dyDescent="0.25">
      <c r="D4210" s="183"/>
    </row>
    <row r="4211" spans="4:4" x14ac:dyDescent="0.25">
      <c r="D4211" s="183"/>
    </row>
    <row r="4212" spans="4:4" x14ac:dyDescent="0.25">
      <c r="D4212" s="183"/>
    </row>
    <row r="4213" spans="4:4" x14ac:dyDescent="0.25">
      <c r="D4213" s="183"/>
    </row>
    <row r="4214" spans="4:4" x14ac:dyDescent="0.25">
      <c r="D4214" s="183"/>
    </row>
    <row r="4215" spans="4:4" x14ac:dyDescent="0.25">
      <c r="D4215" s="183"/>
    </row>
    <row r="4216" spans="4:4" x14ac:dyDescent="0.25">
      <c r="D4216" s="183"/>
    </row>
    <row r="4217" spans="4:4" x14ac:dyDescent="0.25">
      <c r="D4217" s="183"/>
    </row>
    <row r="4218" spans="4:4" x14ac:dyDescent="0.25">
      <c r="D4218" s="183"/>
    </row>
    <row r="4219" spans="4:4" x14ac:dyDescent="0.25">
      <c r="D4219" s="183"/>
    </row>
    <row r="4220" spans="4:4" x14ac:dyDescent="0.25">
      <c r="D4220" s="183"/>
    </row>
    <row r="4221" spans="4:4" x14ac:dyDescent="0.25">
      <c r="D4221" s="183"/>
    </row>
    <row r="4222" spans="4:4" x14ac:dyDescent="0.25">
      <c r="D4222" s="183"/>
    </row>
    <row r="4223" spans="4:4" x14ac:dyDescent="0.25">
      <c r="D4223" s="183"/>
    </row>
    <row r="4224" spans="4:4" x14ac:dyDescent="0.25">
      <c r="D4224" s="183"/>
    </row>
    <row r="4225" spans="4:4" x14ac:dyDescent="0.25">
      <c r="D4225" s="183"/>
    </row>
    <row r="4226" spans="4:4" x14ac:dyDescent="0.25">
      <c r="D4226" s="183"/>
    </row>
    <row r="4227" spans="4:4" x14ac:dyDescent="0.25">
      <c r="D4227" s="183"/>
    </row>
    <row r="4228" spans="4:4" x14ac:dyDescent="0.25">
      <c r="D4228" s="183"/>
    </row>
    <row r="4229" spans="4:4" x14ac:dyDescent="0.25">
      <c r="D4229" s="183"/>
    </row>
    <row r="4230" spans="4:4" x14ac:dyDescent="0.25">
      <c r="D4230" s="183"/>
    </row>
    <row r="4231" spans="4:4" x14ac:dyDescent="0.25">
      <c r="D4231" s="183"/>
    </row>
    <row r="4232" spans="4:4" x14ac:dyDescent="0.25">
      <c r="D4232" s="183"/>
    </row>
    <row r="4233" spans="4:4" x14ac:dyDescent="0.25">
      <c r="D4233" s="183"/>
    </row>
    <row r="4234" spans="4:4" x14ac:dyDescent="0.25">
      <c r="D4234" s="183"/>
    </row>
    <row r="4235" spans="4:4" x14ac:dyDescent="0.25">
      <c r="D4235" s="183"/>
    </row>
    <row r="4236" spans="4:4" x14ac:dyDescent="0.25">
      <c r="D4236" s="183"/>
    </row>
    <row r="4237" spans="4:4" x14ac:dyDescent="0.25">
      <c r="D4237" s="183"/>
    </row>
    <row r="4238" spans="4:4" x14ac:dyDescent="0.25">
      <c r="D4238" s="183"/>
    </row>
    <row r="4239" spans="4:4" x14ac:dyDescent="0.25">
      <c r="D4239" s="183"/>
    </row>
    <row r="4240" spans="4:4" x14ac:dyDescent="0.25">
      <c r="D4240" s="183"/>
    </row>
    <row r="4241" spans="4:4" x14ac:dyDescent="0.25">
      <c r="D4241" s="183"/>
    </row>
    <row r="4242" spans="4:4" x14ac:dyDescent="0.25">
      <c r="D4242" s="183"/>
    </row>
    <row r="4243" spans="4:4" x14ac:dyDescent="0.25">
      <c r="D4243" s="183"/>
    </row>
    <row r="4244" spans="4:4" x14ac:dyDescent="0.25">
      <c r="D4244" s="183"/>
    </row>
    <row r="4245" spans="4:4" x14ac:dyDescent="0.25">
      <c r="D4245" s="183"/>
    </row>
    <row r="4246" spans="4:4" x14ac:dyDescent="0.25">
      <c r="D4246" s="183"/>
    </row>
    <row r="4247" spans="4:4" x14ac:dyDescent="0.25">
      <c r="D4247" s="183"/>
    </row>
    <row r="4248" spans="4:4" x14ac:dyDescent="0.25">
      <c r="D4248" s="183"/>
    </row>
    <row r="4249" spans="4:4" x14ac:dyDescent="0.25">
      <c r="D4249" s="183"/>
    </row>
    <row r="4250" spans="4:4" x14ac:dyDescent="0.25">
      <c r="D4250" s="183"/>
    </row>
    <row r="4251" spans="4:4" x14ac:dyDescent="0.25">
      <c r="D4251" s="183"/>
    </row>
    <row r="4252" spans="4:4" x14ac:dyDescent="0.25">
      <c r="D4252" s="183"/>
    </row>
    <row r="4253" spans="4:4" x14ac:dyDescent="0.25">
      <c r="D4253" s="183"/>
    </row>
    <row r="4254" spans="4:4" x14ac:dyDescent="0.25">
      <c r="D4254" s="183"/>
    </row>
    <row r="4255" spans="4:4" x14ac:dyDescent="0.25">
      <c r="D4255" s="183"/>
    </row>
    <row r="4256" spans="4:4" x14ac:dyDescent="0.25">
      <c r="D4256" s="183"/>
    </row>
    <row r="4257" spans="4:4" x14ac:dyDescent="0.25">
      <c r="D4257" s="183"/>
    </row>
    <row r="4258" spans="4:4" x14ac:dyDescent="0.25">
      <c r="D4258" s="183"/>
    </row>
    <row r="4259" spans="4:4" x14ac:dyDescent="0.25">
      <c r="D4259" s="183"/>
    </row>
    <row r="4260" spans="4:4" x14ac:dyDescent="0.25">
      <c r="D4260" s="183"/>
    </row>
    <row r="4261" spans="4:4" x14ac:dyDescent="0.25">
      <c r="D4261" s="183"/>
    </row>
    <row r="4262" spans="4:4" x14ac:dyDescent="0.25">
      <c r="D4262" s="183"/>
    </row>
    <row r="4263" spans="4:4" x14ac:dyDescent="0.25">
      <c r="D4263" s="183"/>
    </row>
    <row r="4264" spans="4:4" x14ac:dyDescent="0.25">
      <c r="D4264" s="183"/>
    </row>
    <row r="4265" spans="4:4" x14ac:dyDescent="0.25">
      <c r="D4265" s="183"/>
    </row>
    <row r="4266" spans="4:4" x14ac:dyDescent="0.25">
      <c r="D4266" s="183"/>
    </row>
    <row r="4267" spans="4:4" x14ac:dyDescent="0.25">
      <c r="D4267" s="183"/>
    </row>
    <row r="4268" spans="4:4" x14ac:dyDescent="0.25">
      <c r="D4268" s="183"/>
    </row>
    <row r="4269" spans="4:4" x14ac:dyDescent="0.25">
      <c r="D4269" s="183"/>
    </row>
    <row r="4270" spans="4:4" x14ac:dyDescent="0.25">
      <c r="D4270" s="183"/>
    </row>
    <row r="4271" spans="4:4" x14ac:dyDescent="0.25">
      <c r="D4271" s="183"/>
    </row>
    <row r="4272" spans="4:4" x14ac:dyDescent="0.25">
      <c r="D4272" s="183"/>
    </row>
    <row r="4273" spans="4:4" x14ac:dyDescent="0.25">
      <c r="D4273" s="183"/>
    </row>
    <row r="4274" spans="4:4" x14ac:dyDescent="0.25">
      <c r="D4274" s="183"/>
    </row>
    <row r="4275" spans="4:4" x14ac:dyDescent="0.25">
      <c r="D4275" s="183"/>
    </row>
    <row r="4276" spans="4:4" x14ac:dyDescent="0.25">
      <c r="D4276" s="183"/>
    </row>
    <row r="4277" spans="4:4" x14ac:dyDescent="0.25">
      <c r="D4277" s="183"/>
    </row>
    <row r="4278" spans="4:4" x14ac:dyDescent="0.25">
      <c r="D4278" s="183"/>
    </row>
    <row r="4279" spans="4:4" x14ac:dyDescent="0.25">
      <c r="D4279" s="183"/>
    </row>
    <row r="4280" spans="4:4" x14ac:dyDescent="0.25">
      <c r="D4280" s="183"/>
    </row>
    <row r="4281" spans="4:4" x14ac:dyDescent="0.25">
      <c r="D4281" s="183"/>
    </row>
    <row r="4282" spans="4:4" x14ac:dyDescent="0.25">
      <c r="D4282" s="183"/>
    </row>
    <row r="4283" spans="4:4" x14ac:dyDescent="0.25">
      <c r="D4283" s="183"/>
    </row>
    <row r="4284" spans="4:4" x14ac:dyDescent="0.25">
      <c r="D4284" s="183"/>
    </row>
    <row r="4285" spans="4:4" x14ac:dyDescent="0.25">
      <c r="D4285" s="183"/>
    </row>
    <row r="4286" spans="4:4" x14ac:dyDescent="0.25">
      <c r="D4286" s="183"/>
    </row>
    <row r="4287" spans="4:4" x14ac:dyDescent="0.25">
      <c r="D4287" s="183"/>
    </row>
    <row r="4288" spans="4:4" x14ac:dyDescent="0.25">
      <c r="D4288" s="183"/>
    </row>
    <row r="4289" spans="4:4" x14ac:dyDescent="0.25">
      <c r="D4289" s="183"/>
    </row>
    <row r="4290" spans="4:4" x14ac:dyDescent="0.25">
      <c r="D4290" s="183"/>
    </row>
    <row r="4291" spans="4:4" x14ac:dyDescent="0.25">
      <c r="D4291" s="183"/>
    </row>
    <row r="4292" spans="4:4" x14ac:dyDescent="0.25">
      <c r="D4292" s="183"/>
    </row>
    <row r="4293" spans="4:4" x14ac:dyDescent="0.25">
      <c r="D4293" s="183"/>
    </row>
    <row r="4294" spans="4:4" x14ac:dyDescent="0.25">
      <c r="D4294" s="183"/>
    </row>
    <row r="4295" spans="4:4" x14ac:dyDescent="0.25">
      <c r="D4295" s="183"/>
    </row>
    <row r="4296" spans="4:4" x14ac:dyDescent="0.25">
      <c r="D4296" s="183"/>
    </row>
    <row r="4297" spans="4:4" x14ac:dyDescent="0.25">
      <c r="D4297" s="183"/>
    </row>
    <row r="4298" spans="4:4" x14ac:dyDescent="0.25">
      <c r="D4298" s="183"/>
    </row>
    <row r="4299" spans="4:4" x14ac:dyDescent="0.25">
      <c r="D4299" s="183"/>
    </row>
    <row r="4300" spans="4:4" x14ac:dyDescent="0.25">
      <c r="D4300" s="183"/>
    </row>
    <row r="4301" spans="4:4" x14ac:dyDescent="0.25">
      <c r="D4301" s="183"/>
    </row>
    <row r="4302" spans="4:4" x14ac:dyDescent="0.25">
      <c r="D4302" s="183"/>
    </row>
    <row r="4303" spans="4:4" x14ac:dyDescent="0.25">
      <c r="D4303" s="183"/>
    </row>
    <row r="4304" spans="4:4" x14ac:dyDescent="0.25">
      <c r="D4304" s="183"/>
    </row>
    <row r="4305" spans="4:4" x14ac:dyDescent="0.25">
      <c r="D4305" s="183"/>
    </row>
    <row r="4306" spans="4:4" x14ac:dyDescent="0.25">
      <c r="D4306" s="183"/>
    </row>
    <row r="4307" spans="4:4" x14ac:dyDescent="0.25">
      <c r="D4307" s="183"/>
    </row>
    <row r="4308" spans="4:4" x14ac:dyDescent="0.25">
      <c r="D4308" s="183"/>
    </row>
    <row r="4309" spans="4:4" x14ac:dyDescent="0.25">
      <c r="D4309" s="183"/>
    </row>
    <row r="4310" spans="4:4" x14ac:dyDescent="0.25">
      <c r="D4310" s="183"/>
    </row>
    <row r="4311" spans="4:4" x14ac:dyDescent="0.25">
      <c r="D4311" s="183"/>
    </row>
    <row r="4312" spans="4:4" x14ac:dyDescent="0.25">
      <c r="D4312" s="183"/>
    </row>
    <row r="4313" spans="4:4" x14ac:dyDescent="0.25">
      <c r="D4313" s="183"/>
    </row>
    <row r="4314" spans="4:4" x14ac:dyDescent="0.25">
      <c r="D4314" s="183"/>
    </row>
    <row r="4315" spans="4:4" x14ac:dyDescent="0.25">
      <c r="D4315" s="183"/>
    </row>
    <row r="4316" spans="4:4" x14ac:dyDescent="0.25">
      <c r="D4316" s="183"/>
    </row>
    <row r="4317" spans="4:4" x14ac:dyDescent="0.25">
      <c r="D4317" s="183"/>
    </row>
    <row r="4318" spans="4:4" x14ac:dyDescent="0.25">
      <c r="D4318" s="183"/>
    </row>
    <row r="4319" spans="4:4" x14ac:dyDescent="0.25">
      <c r="D4319" s="183"/>
    </row>
    <row r="4320" spans="4:4" x14ac:dyDescent="0.25">
      <c r="D4320" s="183"/>
    </row>
    <row r="4321" spans="4:4" x14ac:dyDescent="0.25">
      <c r="D4321" s="183"/>
    </row>
    <row r="4322" spans="4:4" x14ac:dyDescent="0.25">
      <c r="D4322" s="183"/>
    </row>
    <row r="4323" spans="4:4" x14ac:dyDescent="0.25">
      <c r="D4323" s="183"/>
    </row>
    <row r="4324" spans="4:4" x14ac:dyDescent="0.25">
      <c r="D4324" s="183"/>
    </row>
    <row r="4325" spans="4:4" x14ac:dyDescent="0.25">
      <c r="D4325" s="183"/>
    </row>
    <row r="4326" spans="4:4" x14ac:dyDescent="0.25">
      <c r="D4326" s="183"/>
    </row>
    <row r="4327" spans="4:4" x14ac:dyDescent="0.25">
      <c r="D4327" s="183"/>
    </row>
    <row r="4328" spans="4:4" x14ac:dyDescent="0.25">
      <c r="D4328" s="183"/>
    </row>
    <row r="4329" spans="4:4" x14ac:dyDescent="0.25">
      <c r="D4329" s="183"/>
    </row>
    <row r="4330" spans="4:4" x14ac:dyDescent="0.25">
      <c r="D4330" s="183"/>
    </row>
    <row r="4331" spans="4:4" x14ac:dyDescent="0.25">
      <c r="D4331" s="183"/>
    </row>
    <row r="4332" spans="4:4" x14ac:dyDescent="0.25">
      <c r="D4332" s="183"/>
    </row>
    <row r="4333" spans="4:4" x14ac:dyDescent="0.25">
      <c r="D4333" s="183"/>
    </row>
    <row r="4334" spans="4:4" x14ac:dyDescent="0.25">
      <c r="D4334" s="183"/>
    </row>
    <row r="4335" spans="4:4" x14ac:dyDescent="0.25">
      <c r="D4335" s="183"/>
    </row>
    <row r="4336" spans="4:4" x14ac:dyDescent="0.25">
      <c r="D4336" s="183"/>
    </row>
    <row r="4337" spans="4:4" x14ac:dyDescent="0.25">
      <c r="D4337" s="183"/>
    </row>
    <row r="4338" spans="4:4" x14ac:dyDescent="0.25">
      <c r="D4338" s="183"/>
    </row>
    <row r="4339" spans="4:4" x14ac:dyDescent="0.25">
      <c r="D4339" s="183"/>
    </row>
    <row r="4340" spans="4:4" x14ac:dyDescent="0.25">
      <c r="D4340" s="183"/>
    </row>
    <row r="4341" spans="4:4" x14ac:dyDescent="0.25">
      <c r="D4341" s="183"/>
    </row>
    <row r="4342" spans="4:4" x14ac:dyDescent="0.25">
      <c r="D4342" s="183"/>
    </row>
    <row r="4343" spans="4:4" x14ac:dyDescent="0.25">
      <c r="D4343" s="183"/>
    </row>
    <row r="4344" spans="4:4" x14ac:dyDescent="0.25">
      <c r="D4344" s="183"/>
    </row>
    <row r="4345" spans="4:4" x14ac:dyDescent="0.25">
      <c r="D4345" s="183"/>
    </row>
    <row r="4346" spans="4:4" x14ac:dyDescent="0.25">
      <c r="D4346" s="183"/>
    </row>
    <row r="4347" spans="4:4" x14ac:dyDescent="0.25">
      <c r="D4347" s="183"/>
    </row>
    <row r="4348" spans="4:4" x14ac:dyDescent="0.25">
      <c r="D4348" s="183"/>
    </row>
    <row r="4349" spans="4:4" x14ac:dyDescent="0.25">
      <c r="D4349" s="183"/>
    </row>
    <row r="4350" spans="4:4" x14ac:dyDescent="0.25">
      <c r="D4350" s="183"/>
    </row>
    <row r="4351" spans="4:4" x14ac:dyDescent="0.25">
      <c r="D4351" s="183"/>
    </row>
    <row r="4352" spans="4:4" x14ac:dyDescent="0.25">
      <c r="D4352" s="183"/>
    </row>
    <row r="4353" spans="4:4" x14ac:dyDescent="0.25">
      <c r="D4353" s="183"/>
    </row>
    <row r="4354" spans="4:4" x14ac:dyDescent="0.25">
      <c r="D4354" s="183"/>
    </row>
    <row r="4355" spans="4:4" x14ac:dyDescent="0.25">
      <c r="D4355" s="183"/>
    </row>
    <row r="4356" spans="4:4" x14ac:dyDescent="0.25">
      <c r="D4356" s="183"/>
    </row>
    <row r="4357" spans="4:4" x14ac:dyDescent="0.25">
      <c r="D4357" s="183"/>
    </row>
    <row r="4358" spans="4:4" x14ac:dyDescent="0.25">
      <c r="D4358" s="183"/>
    </row>
    <row r="4359" spans="4:4" x14ac:dyDescent="0.25">
      <c r="D4359" s="183"/>
    </row>
    <row r="4360" spans="4:4" x14ac:dyDescent="0.25">
      <c r="D4360" s="183"/>
    </row>
    <row r="4361" spans="4:4" x14ac:dyDescent="0.25">
      <c r="D4361" s="183"/>
    </row>
    <row r="4362" spans="4:4" x14ac:dyDescent="0.25">
      <c r="D4362" s="183"/>
    </row>
    <row r="4363" spans="4:4" x14ac:dyDescent="0.25">
      <c r="D4363" s="183"/>
    </row>
    <row r="4364" spans="4:4" x14ac:dyDescent="0.25">
      <c r="D4364" s="183"/>
    </row>
    <row r="4365" spans="4:4" x14ac:dyDescent="0.25">
      <c r="D4365" s="183"/>
    </row>
    <row r="4366" spans="4:4" x14ac:dyDescent="0.25">
      <c r="D4366" s="183"/>
    </row>
    <row r="4367" spans="4:4" x14ac:dyDescent="0.25">
      <c r="D4367" s="183"/>
    </row>
    <row r="4368" spans="4:4" x14ac:dyDescent="0.25">
      <c r="D4368" s="183"/>
    </row>
    <row r="4369" spans="4:4" x14ac:dyDescent="0.25">
      <c r="D4369" s="183"/>
    </row>
    <row r="4370" spans="4:4" x14ac:dyDescent="0.25">
      <c r="D4370" s="183"/>
    </row>
    <row r="4371" spans="4:4" x14ac:dyDescent="0.25">
      <c r="D4371" s="183"/>
    </row>
    <row r="4372" spans="4:4" x14ac:dyDescent="0.25">
      <c r="D4372" s="183"/>
    </row>
    <row r="4373" spans="4:4" x14ac:dyDescent="0.25">
      <c r="D4373" s="183"/>
    </row>
    <row r="4374" spans="4:4" x14ac:dyDescent="0.25">
      <c r="D4374" s="183"/>
    </row>
    <row r="4375" spans="4:4" x14ac:dyDescent="0.25">
      <c r="D4375" s="183"/>
    </row>
    <row r="4376" spans="4:4" x14ac:dyDescent="0.25">
      <c r="D4376" s="183"/>
    </row>
    <row r="4377" spans="4:4" x14ac:dyDescent="0.25">
      <c r="D4377" s="183"/>
    </row>
    <row r="4378" spans="4:4" x14ac:dyDescent="0.25">
      <c r="D4378" s="183"/>
    </row>
    <row r="4379" spans="4:4" x14ac:dyDescent="0.25">
      <c r="D4379" s="183"/>
    </row>
    <row r="4380" spans="4:4" x14ac:dyDescent="0.25">
      <c r="D4380" s="183"/>
    </row>
    <row r="4381" spans="4:4" x14ac:dyDescent="0.25">
      <c r="D4381" s="183"/>
    </row>
    <row r="4382" spans="4:4" x14ac:dyDescent="0.25">
      <c r="D4382" s="183"/>
    </row>
    <row r="4383" spans="4:4" x14ac:dyDescent="0.25">
      <c r="D4383" s="183"/>
    </row>
    <row r="4384" spans="4:4" x14ac:dyDescent="0.25">
      <c r="D4384" s="183"/>
    </row>
    <row r="4385" spans="4:4" x14ac:dyDescent="0.25">
      <c r="D4385" s="183"/>
    </row>
    <row r="4386" spans="4:4" x14ac:dyDescent="0.25">
      <c r="D4386" s="183"/>
    </row>
    <row r="4387" spans="4:4" x14ac:dyDescent="0.25">
      <c r="D4387" s="183"/>
    </row>
    <row r="4388" spans="4:4" x14ac:dyDescent="0.25">
      <c r="D4388" s="183"/>
    </row>
    <row r="4389" spans="4:4" x14ac:dyDescent="0.25">
      <c r="D4389" s="183"/>
    </row>
    <row r="4390" spans="4:4" x14ac:dyDescent="0.25">
      <c r="D4390" s="183"/>
    </row>
    <row r="4391" spans="4:4" x14ac:dyDescent="0.25">
      <c r="D4391" s="183"/>
    </row>
    <row r="4392" spans="4:4" x14ac:dyDescent="0.25">
      <c r="D4392" s="183"/>
    </row>
    <row r="4393" spans="4:4" x14ac:dyDescent="0.25">
      <c r="D4393" s="183"/>
    </row>
    <row r="4394" spans="4:4" x14ac:dyDescent="0.25">
      <c r="D4394" s="183"/>
    </row>
    <row r="4395" spans="4:4" x14ac:dyDescent="0.25">
      <c r="D4395" s="183"/>
    </row>
    <row r="4396" spans="4:4" x14ac:dyDescent="0.25">
      <c r="D4396" s="183"/>
    </row>
    <row r="4397" spans="4:4" x14ac:dyDescent="0.25">
      <c r="D4397" s="183"/>
    </row>
    <row r="4398" spans="4:4" x14ac:dyDescent="0.25">
      <c r="D4398" s="183"/>
    </row>
    <row r="4399" spans="4:4" x14ac:dyDescent="0.25">
      <c r="D4399" s="183"/>
    </row>
    <row r="4400" spans="4:4" x14ac:dyDescent="0.25">
      <c r="D4400" s="183"/>
    </row>
    <row r="4401" spans="4:4" x14ac:dyDescent="0.25">
      <c r="D4401" s="183"/>
    </row>
    <row r="4402" spans="4:4" x14ac:dyDescent="0.25">
      <c r="D4402" s="183"/>
    </row>
    <row r="4403" spans="4:4" x14ac:dyDescent="0.25">
      <c r="D4403" s="183"/>
    </row>
    <row r="4404" spans="4:4" x14ac:dyDescent="0.25">
      <c r="D4404" s="183"/>
    </row>
    <row r="4405" spans="4:4" x14ac:dyDescent="0.25">
      <c r="D4405" s="183"/>
    </row>
    <row r="4406" spans="4:4" x14ac:dyDescent="0.25">
      <c r="D4406" s="183"/>
    </row>
    <row r="4407" spans="4:4" x14ac:dyDescent="0.25">
      <c r="D4407" s="183"/>
    </row>
    <row r="4408" spans="4:4" x14ac:dyDescent="0.25">
      <c r="D4408" s="183"/>
    </row>
    <row r="4409" spans="4:4" x14ac:dyDescent="0.25">
      <c r="D4409" s="183"/>
    </row>
    <row r="4410" spans="4:4" x14ac:dyDescent="0.25">
      <c r="D4410" s="183"/>
    </row>
    <row r="4411" spans="4:4" x14ac:dyDescent="0.25">
      <c r="D4411" s="183"/>
    </row>
    <row r="4412" spans="4:4" x14ac:dyDescent="0.25">
      <c r="D4412" s="183"/>
    </row>
    <row r="4413" spans="4:4" x14ac:dyDescent="0.25">
      <c r="D4413" s="183"/>
    </row>
    <row r="4414" spans="4:4" x14ac:dyDescent="0.25">
      <c r="D4414" s="183"/>
    </row>
    <row r="4415" spans="4:4" x14ac:dyDescent="0.25">
      <c r="D4415" s="183"/>
    </row>
    <row r="4416" spans="4:4" x14ac:dyDescent="0.25">
      <c r="D4416" s="183"/>
    </row>
    <row r="4417" spans="4:4" x14ac:dyDescent="0.25">
      <c r="D4417" s="183"/>
    </row>
    <row r="4418" spans="4:4" x14ac:dyDescent="0.25">
      <c r="D4418" s="183"/>
    </row>
    <row r="4419" spans="4:4" x14ac:dyDescent="0.25">
      <c r="D4419" s="183"/>
    </row>
    <row r="4420" spans="4:4" x14ac:dyDescent="0.25">
      <c r="D4420" s="183"/>
    </row>
    <row r="4421" spans="4:4" x14ac:dyDescent="0.25">
      <c r="D4421" s="183"/>
    </row>
    <row r="4422" spans="4:4" x14ac:dyDescent="0.25">
      <c r="D4422" s="183"/>
    </row>
    <row r="4423" spans="4:4" x14ac:dyDescent="0.25">
      <c r="D4423" s="183"/>
    </row>
    <row r="4424" spans="4:4" x14ac:dyDescent="0.25">
      <c r="D4424" s="183"/>
    </row>
    <row r="4425" spans="4:4" x14ac:dyDescent="0.25">
      <c r="D4425" s="183"/>
    </row>
    <row r="4426" spans="4:4" x14ac:dyDescent="0.25">
      <c r="D4426" s="183"/>
    </row>
    <row r="4427" spans="4:4" x14ac:dyDescent="0.25">
      <c r="D4427" s="183"/>
    </row>
    <row r="4428" spans="4:4" x14ac:dyDescent="0.25">
      <c r="D4428" s="183"/>
    </row>
    <row r="4429" spans="4:4" x14ac:dyDescent="0.25">
      <c r="D4429" s="183"/>
    </row>
    <row r="4430" spans="4:4" x14ac:dyDescent="0.25">
      <c r="D4430" s="183"/>
    </row>
    <row r="4431" spans="4:4" x14ac:dyDescent="0.25">
      <c r="D4431" s="183"/>
    </row>
    <row r="4432" spans="4:4" x14ac:dyDescent="0.25">
      <c r="D4432" s="183"/>
    </row>
    <row r="4433" spans="4:4" x14ac:dyDescent="0.25">
      <c r="D4433" s="183"/>
    </row>
    <row r="4434" spans="4:4" x14ac:dyDescent="0.25">
      <c r="D4434" s="183"/>
    </row>
    <row r="4435" spans="4:4" x14ac:dyDescent="0.25">
      <c r="D4435" s="183"/>
    </row>
    <row r="4436" spans="4:4" x14ac:dyDescent="0.25">
      <c r="D4436" s="183"/>
    </row>
    <row r="4437" spans="4:4" x14ac:dyDescent="0.25">
      <c r="D4437" s="183"/>
    </row>
    <row r="4438" spans="4:4" x14ac:dyDescent="0.25">
      <c r="D4438" s="183"/>
    </row>
    <row r="4439" spans="4:4" x14ac:dyDescent="0.25">
      <c r="D4439" s="183"/>
    </row>
    <row r="4440" spans="4:4" x14ac:dyDescent="0.25">
      <c r="D4440" s="183"/>
    </row>
    <row r="4441" spans="4:4" x14ac:dyDescent="0.25">
      <c r="D4441" s="183"/>
    </row>
    <row r="4442" spans="4:4" x14ac:dyDescent="0.25">
      <c r="D4442" s="183"/>
    </row>
    <row r="4443" spans="4:4" x14ac:dyDescent="0.25">
      <c r="D4443" s="183"/>
    </row>
    <row r="4444" spans="4:4" x14ac:dyDescent="0.25">
      <c r="D4444" s="183"/>
    </row>
    <row r="4445" spans="4:4" x14ac:dyDescent="0.25">
      <c r="D4445" s="183"/>
    </row>
    <row r="4446" spans="4:4" x14ac:dyDescent="0.25">
      <c r="D4446" s="183"/>
    </row>
    <row r="4447" spans="4:4" x14ac:dyDescent="0.25">
      <c r="D4447" s="183"/>
    </row>
    <row r="4448" spans="4:4" x14ac:dyDescent="0.25">
      <c r="D4448" s="183"/>
    </row>
    <row r="4449" spans="4:4" x14ac:dyDescent="0.25">
      <c r="D4449" s="183"/>
    </row>
    <row r="4450" spans="4:4" x14ac:dyDescent="0.25">
      <c r="D4450" s="183"/>
    </row>
    <row r="4451" spans="4:4" x14ac:dyDescent="0.25">
      <c r="D4451" s="183"/>
    </row>
    <row r="4452" spans="4:4" x14ac:dyDescent="0.25">
      <c r="D4452" s="183"/>
    </row>
    <row r="4453" spans="4:4" x14ac:dyDescent="0.25">
      <c r="D4453" s="183"/>
    </row>
    <row r="4454" spans="4:4" x14ac:dyDescent="0.25">
      <c r="D4454" s="183"/>
    </row>
    <row r="4455" spans="4:4" x14ac:dyDescent="0.25">
      <c r="D4455" s="183"/>
    </row>
    <row r="4456" spans="4:4" x14ac:dyDescent="0.25">
      <c r="D4456" s="183"/>
    </row>
    <row r="4457" spans="4:4" x14ac:dyDescent="0.25">
      <c r="D4457" s="183"/>
    </row>
    <row r="4458" spans="4:4" x14ac:dyDescent="0.25">
      <c r="D4458" s="183"/>
    </row>
    <row r="4459" spans="4:4" x14ac:dyDescent="0.25">
      <c r="D4459" s="183"/>
    </row>
    <row r="4460" spans="4:4" x14ac:dyDescent="0.25">
      <c r="D4460" s="183"/>
    </row>
    <row r="4461" spans="4:4" x14ac:dyDescent="0.25">
      <c r="D4461" s="183"/>
    </row>
    <row r="4462" spans="4:4" x14ac:dyDescent="0.25">
      <c r="D4462" s="183"/>
    </row>
    <row r="4463" spans="4:4" x14ac:dyDescent="0.25">
      <c r="D4463" s="183"/>
    </row>
    <row r="4464" spans="4:4" x14ac:dyDescent="0.25">
      <c r="D4464" s="183"/>
    </row>
    <row r="4465" spans="4:4" x14ac:dyDescent="0.25">
      <c r="D4465" s="183"/>
    </row>
    <row r="4466" spans="4:4" x14ac:dyDescent="0.25">
      <c r="D4466" s="183"/>
    </row>
    <row r="4467" spans="4:4" x14ac:dyDescent="0.25">
      <c r="D4467" s="183"/>
    </row>
    <row r="4468" spans="4:4" x14ac:dyDescent="0.25">
      <c r="D4468" s="183"/>
    </row>
    <row r="4469" spans="4:4" x14ac:dyDescent="0.25">
      <c r="D4469" s="183"/>
    </row>
    <row r="4470" spans="4:4" x14ac:dyDescent="0.25">
      <c r="D4470" s="183"/>
    </row>
    <row r="4471" spans="4:4" x14ac:dyDescent="0.25">
      <c r="D4471" s="183"/>
    </row>
    <row r="4472" spans="4:4" x14ac:dyDescent="0.25">
      <c r="D4472" s="183"/>
    </row>
    <row r="4473" spans="4:4" x14ac:dyDescent="0.25">
      <c r="D4473" s="183"/>
    </row>
    <row r="4474" spans="4:4" x14ac:dyDescent="0.25">
      <c r="D4474" s="183"/>
    </row>
    <row r="4475" spans="4:4" x14ac:dyDescent="0.25">
      <c r="D4475" s="183"/>
    </row>
    <row r="4476" spans="4:4" x14ac:dyDescent="0.25">
      <c r="D4476" s="183"/>
    </row>
    <row r="4477" spans="4:4" x14ac:dyDescent="0.25">
      <c r="D4477" s="183"/>
    </row>
    <row r="4478" spans="4:4" x14ac:dyDescent="0.25">
      <c r="D4478" s="183"/>
    </row>
    <row r="4479" spans="4:4" x14ac:dyDescent="0.25">
      <c r="D4479" s="183"/>
    </row>
    <row r="4480" spans="4:4" x14ac:dyDescent="0.25">
      <c r="D4480" s="183"/>
    </row>
    <row r="4481" spans="4:4" x14ac:dyDescent="0.25">
      <c r="D4481" s="183"/>
    </row>
    <row r="4482" spans="4:4" x14ac:dyDescent="0.25">
      <c r="D4482" s="183"/>
    </row>
    <row r="4483" spans="4:4" x14ac:dyDescent="0.25">
      <c r="D4483" s="183"/>
    </row>
    <row r="4484" spans="4:4" x14ac:dyDescent="0.25">
      <c r="D4484" s="183"/>
    </row>
    <row r="4485" spans="4:4" x14ac:dyDescent="0.25">
      <c r="D4485" s="183"/>
    </row>
    <row r="4486" spans="4:4" x14ac:dyDescent="0.25">
      <c r="D4486" s="183"/>
    </row>
    <row r="4487" spans="4:4" x14ac:dyDescent="0.25">
      <c r="D4487" s="183"/>
    </row>
    <row r="4488" spans="4:4" x14ac:dyDescent="0.25">
      <c r="D4488" s="183"/>
    </row>
    <row r="4489" spans="4:4" x14ac:dyDescent="0.25">
      <c r="D4489" s="183"/>
    </row>
    <row r="4490" spans="4:4" x14ac:dyDescent="0.25">
      <c r="D4490" s="183"/>
    </row>
    <row r="4491" spans="4:4" x14ac:dyDescent="0.25">
      <c r="D4491" s="183"/>
    </row>
    <row r="4492" spans="4:4" x14ac:dyDescent="0.25">
      <c r="D4492" s="183"/>
    </row>
    <row r="4493" spans="4:4" x14ac:dyDescent="0.25">
      <c r="D4493" s="183"/>
    </row>
    <row r="4494" spans="4:4" x14ac:dyDescent="0.25">
      <c r="D4494" s="183"/>
    </row>
    <row r="4495" spans="4:4" x14ac:dyDescent="0.25">
      <c r="D4495" s="183"/>
    </row>
    <row r="4496" spans="4:4" x14ac:dyDescent="0.25">
      <c r="D4496" s="183"/>
    </row>
    <row r="4497" spans="4:4" x14ac:dyDescent="0.25">
      <c r="D4497" s="183"/>
    </row>
    <row r="4498" spans="4:4" x14ac:dyDescent="0.25">
      <c r="D4498" s="183"/>
    </row>
    <row r="4499" spans="4:4" x14ac:dyDescent="0.25">
      <c r="D4499" s="183"/>
    </row>
    <row r="4500" spans="4:4" x14ac:dyDescent="0.25">
      <c r="D4500" s="183"/>
    </row>
    <row r="4501" spans="4:4" x14ac:dyDescent="0.25">
      <c r="D4501" s="183"/>
    </row>
    <row r="4502" spans="4:4" x14ac:dyDescent="0.25">
      <c r="D4502" s="183"/>
    </row>
    <row r="4503" spans="4:4" x14ac:dyDescent="0.25">
      <c r="D4503" s="183"/>
    </row>
    <row r="4504" spans="4:4" x14ac:dyDescent="0.25">
      <c r="D4504" s="183"/>
    </row>
    <row r="4505" spans="4:4" x14ac:dyDescent="0.25">
      <c r="D4505" s="183"/>
    </row>
    <row r="4506" spans="4:4" x14ac:dyDescent="0.25">
      <c r="D4506" s="183"/>
    </row>
    <row r="4507" spans="4:4" x14ac:dyDescent="0.25">
      <c r="D4507" s="183"/>
    </row>
    <row r="4508" spans="4:4" x14ac:dyDescent="0.25">
      <c r="D4508" s="183"/>
    </row>
    <row r="4509" spans="4:4" x14ac:dyDescent="0.25">
      <c r="D4509" s="183"/>
    </row>
    <row r="4510" spans="4:4" x14ac:dyDescent="0.25">
      <c r="D4510" s="183"/>
    </row>
    <row r="4511" spans="4:4" x14ac:dyDescent="0.25">
      <c r="D4511" s="183"/>
    </row>
    <row r="4512" spans="4:4" x14ac:dyDescent="0.25">
      <c r="D4512" s="183"/>
    </row>
    <row r="4513" spans="4:4" x14ac:dyDescent="0.25">
      <c r="D4513" s="183"/>
    </row>
    <row r="4514" spans="4:4" x14ac:dyDescent="0.25">
      <c r="D4514" s="183"/>
    </row>
    <row r="4515" spans="4:4" x14ac:dyDescent="0.25">
      <c r="D4515" s="183"/>
    </row>
    <row r="4516" spans="4:4" x14ac:dyDescent="0.25">
      <c r="D4516" s="183"/>
    </row>
    <row r="4517" spans="4:4" x14ac:dyDescent="0.25">
      <c r="D4517" s="183"/>
    </row>
    <row r="4518" spans="4:4" x14ac:dyDescent="0.25">
      <c r="D4518" s="183"/>
    </row>
    <row r="4519" spans="4:4" x14ac:dyDescent="0.25">
      <c r="D4519" s="183"/>
    </row>
    <row r="4520" spans="4:4" x14ac:dyDescent="0.25">
      <c r="D4520" s="183"/>
    </row>
    <row r="4521" spans="4:4" x14ac:dyDescent="0.25">
      <c r="D4521" s="183"/>
    </row>
    <row r="4522" spans="4:4" x14ac:dyDescent="0.25">
      <c r="D4522" s="183"/>
    </row>
    <row r="4523" spans="4:4" x14ac:dyDescent="0.25">
      <c r="D4523" s="183"/>
    </row>
    <row r="4524" spans="4:4" x14ac:dyDescent="0.25">
      <c r="D4524" s="183"/>
    </row>
    <row r="4525" spans="4:4" x14ac:dyDescent="0.25">
      <c r="D4525" s="183"/>
    </row>
    <row r="4526" spans="4:4" x14ac:dyDescent="0.25">
      <c r="D4526" s="183"/>
    </row>
    <row r="4527" spans="4:4" x14ac:dyDescent="0.25">
      <c r="D4527" s="183"/>
    </row>
    <row r="4528" spans="4:4" x14ac:dyDescent="0.25">
      <c r="D4528" s="183"/>
    </row>
    <row r="4529" spans="4:4" x14ac:dyDescent="0.25">
      <c r="D4529" s="183"/>
    </row>
    <row r="4530" spans="4:4" x14ac:dyDescent="0.25">
      <c r="D4530" s="183"/>
    </row>
    <row r="4531" spans="4:4" x14ac:dyDescent="0.25">
      <c r="D4531" s="183"/>
    </row>
    <row r="4532" spans="4:4" x14ac:dyDescent="0.25">
      <c r="D4532" s="183"/>
    </row>
    <row r="4533" spans="4:4" x14ac:dyDescent="0.25">
      <c r="D4533" s="183"/>
    </row>
    <row r="4534" spans="4:4" x14ac:dyDescent="0.25">
      <c r="D4534" s="183"/>
    </row>
    <row r="4535" spans="4:4" x14ac:dyDescent="0.25">
      <c r="D4535" s="183"/>
    </row>
    <row r="4536" spans="4:4" x14ac:dyDescent="0.25">
      <c r="D4536" s="183"/>
    </row>
    <row r="4537" spans="4:4" x14ac:dyDescent="0.25">
      <c r="D4537" s="183"/>
    </row>
    <row r="4538" spans="4:4" x14ac:dyDescent="0.25">
      <c r="D4538" s="183"/>
    </row>
    <row r="4539" spans="4:4" x14ac:dyDescent="0.25">
      <c r="D4539" s="183"/>
    </row>
    <row r="4540" spans="4:4" x14ac:dyDescent="0.25">
      <c r="D4540" s="183"/>
    </row>
    <row r="4541" spans="4:4" x14ac:dyDescent="0.25">
      <c r="D4541" s="183"/>
    </row>
    <row r="4542" spans="4:4" x14ac:dyDescent="0.25">
      <c r="D4542" s="183"/>
    </row>
    <row r="4543" spans="4:4" x14ac:dyDescent="0.25">
      <c r="D4543" s="183"/>
    </row>
    <row r="4544" spans="4:4" x14ac:dyDescent="0.25">
      <c r="D4544" s="183"/>
    </row>
    <row r="4545" spans="4:4" x14ac:dyDescent="0.25">
      <c r="D4545" s="183"/>
    </row>
    <row r="4546" spans="4:4" x14ac:dyDescent="0.25">
      <c r="D4546" s="183"/>
    </row>
    <row r="4547" spans="4:4" x14ac:dyDescent="0.25">
      <c r="D4547" s="183"/>
    </row>
    <row r="4548" spans="4:4" x14ac:dyDescent="0.25">
      <c r="D4548" s="183"/>
    </row>
    <row r="4549" spans="4:4" x14ac:dyDescent="0.25">
      <c r="D4549" s="183"/>
    </row>
    <row r="4550" spans="4:4" x14ac:dyDescent="0.25">
      <c r="D4550" s="183"/>
    </row>
    <row r="4551" spans="4:4" x14ac:dyDescent="0.25">
      <c r="D4551" s="183"/>
    </row>
    <row r="4552" spans="4:4" x14ac:dyDescent="0.25">
      <c r="D4552" s="183"/>
    </row>
    <row r="4553" spans="4:4" x14ac:dyDescent="0.25">
      <c r="D4553" s="183"/>
    </row>
    <row r="4554" spans="4:4" x14ac:dyDescent="0.25">
      <c r="D4554" s="183"/>
    </row>
    <row r="4555" spans="4:4" x14ac:dyDescent="0.25">
      <c r="D4555" s="183"/>
    </row>
    <row r="4556" spans="4:4" x14ac:dyDescent="0.25">
      <c r="D4556" s="183"/>
    </row>
    <row r="4557" spans="4:4" x14ac:dyDescent="0.25">
      <c r="D4557" s="183"/>
    </row>
    <row r="4558" spans="4:4" x14ac:dyDescent="0.25">
      <c r="D4558" s="183"/>
    </row>
    <row r="4559" spans="4:4" x14ac:dyDescent="0.25">
      <c r="D4559" s="183"/>
    </row>
    <row r="4560" spans="4:4" x14ac:dyDescent="0.25">
      <c r="D4560" s="183"/>
    </row>
    <row r="4561" spans="4:4" x14ac:dyDescent="0.25">
      <c r="D4561" s="183"/>
    </row>
    <row r="4562" spans="4:4" x14ac:dyDescent="0.25">
      <c r="D4562" s="183"/>
    </row>
    <row r="4563" spans="4:4" x14ac:dyDescent="0.25">
      <c r="D4563" s="183"/>
    </row>
    <row r="4564" spans="4:4" x14ac:dyDescent="0.25">
      <c r="D4564" s="183"/>
    </row>
    <row r="4565" spans="4:4" x14ac:dyDescent="0.25">
      <c r="D4565" s="183"/>
    </row>
    <row r="4566" spans="4:4" x14ac:dyDescent="0.25">
      <c r="D4566" s="183"/>
    </row>
    <row r="4567" spans="4:4" x14ac:dyDescent="0.25">
      <c r="D4567" s="183"/>
    </row>
    <row r="4568" spans="4:4" x14ac:dyDescent="0.25">
      <c r="D4568" s="183"/>
    </row>
    <row r="4569" spans="4:4" x14ac:dyDescent="0.25">
      <c r="D4569" s="183"/>
    </row>
    <row r="4570" spans="4:4" x14ac:dyDescent="0.25">
      <c r="D4570" s="183"/>
    </row>
    <row r="4571" spans="4:4" x14ac:dyDescent="0.25">
      <c r="D4571" s="183"/>
    </row>
    <row r="4572" spans="4:4" x14ac:dyDescent="0.25">
      <c r="D4572" s="183"/>
    </row>
    <row r="4573" spans="4:4" x14ac:dyDescent="0.25">
      <c r="D4573" s="183"/>
    </row>
    <row r="4574" spans="4:4" x14ac:dyDescent="0.25">
      <c r="D4574" s="183"/>
    </row>
    <row r="4575" spans="4:4" x14ac:dyDescent="0.25">
      <c r="D4575" s="183"/>
    </row>
    <row r="4576" spans="4:4" x14ac:dyDescent="0.25">
      <c r="D4576" s="183"/>
    </row>
    <row r="4577" spans="4:4" x14ac:dyDescent="0.25">
      <c r="D4577" s="183"/>
    </row>
    <row r="4578" spans="4:4" x14ac:dyDescent="0.25">
      <c r="D4578" s="183"/>
    </row>
    <row r="4579" spans="4:4" x14ac:dyDescent="0.25">
      <c r="D4579" s="183"/>
    </row>
    <row r="4580" spans="4:4" x14ac:dyDescent="0.25">
      <c r="D4580" s="183"/>
    </row>
    <row r="4581" spans="4:4" x14ac:dyDescent="0.25">
      <c r="D4581" s="183"/>
    </row>
    <row r="4582" spans="4:4" x14ac:dyDescent="0.25">
      <c r="D4582" s="183"/>
    </row>
    <row r="4583" spans="4:4" x14ac:dyDescent="0.25">
      <c r="D4583" s="183"/>
    </row>
    <row r="4584" spans="4:4" x14ac:dyDescent="0.25">
      <c r="D4584" s="183"/>
    </row>
    <row r="4585" spans="4:4" x14ac:dyDescent="0.25">
      <c r="D4585" s="183"/>
    </row>
    <row r="4586" spans="4:4" x14ac:dyDescent="0.25">
      <c r="D4586" s="183"/>
    </row>
    <row r="4587" spans="4:4" x14ac:dyDescent="0.25">
      <c r="D4587" s="183"/>
    </row>
    <row r="4588" spans="4:4" x14ac:dyDescent="0.25">
      <c r="D4588" s="183"/>
    </row>
    <row r="4589" spans="4:4" x14ac:dyDescent="0.25">
      <c r="D4589" s="183"/>
    </row>
    <row r="4590" spans="4:4" x14ac:dyDescent="0.25">
      <c r="D4590" s="183"/>
    </row>
    <row r="4591" spans="4:4" x14ac:dyDescent="0.25">
      <c r="D4591" s="183"/>
    </row>
    <row r="4592" spans="4:4" x14ac:dyDescent="0.25">
      <c r="D4592" s="183"/>
    </row>
    <row r="4593" spans="4:4" x14ac:dyDescent="0.25">
      <c r="D4593" s="183"/>
    </row>
    <row r="4594" spans="4:4" x14ac:dyDescent="0.25">
      <c r="D4594" s="183"/>
    </row>
    <row r="4595" spans="4:4" x14ac:dyDescent="0.25">
      <c r="D4595" s="183"/>
    </row>
    <row r="4596" spans="4:4" x14ac:dyDescent="0.25">
      <c r="D4596" s="183"/>
    </row>
    <row r="4597" spans="4:4" x14ac:dyDescent="0.25">
      <c r="D4597" s="183"/>
    </row>
    <row r="4598" spans="4:4" x14ac:dyDescent="0.25">
      <c r="D4598" s="183"/>
    </row>
    <row r="4599" spans="4:4" x14ac:dyDescent="0.25">
      <c r="D4599" s="183"/>
    </row>
    <row r="4600" spans="4:4" x14ac:dyDescent="0.25">
      <c r="D4600" s="183"/>
    </row>
    <row r="4601" spans="4:4" x14ac:dyDescent="0.25">
      <c r="D4601" s="183"/>
    </row>
    <row r="4602" spans="4:4" x14ac:dyDescent="0.25">
      <c r="D4602" s="183"/>
    </row>
    <row r="4603" spans="4:4" x14ac:dyDescent="0.25">
      <c r="D4603" s="183"/>
    </row>
    <row r="4604" spans="4:4" x14ac:dyDescent="0.25">
      <c r="D4604" s="183"/>
    </row>
    <row r="4605" spans="4:4" x14ac:dyDescent="0.25">
      <c r="D4605" s="183"/>
    </row>
    <row r="4606" spans="4:4" x14ac:dyDescent="0.25">
      <c r="D4606" s="183"/>
    </row>
    <row r="4607" spans="4:4" x14ac:dyDescent="0.25">
      <c r="D4607" s="183"/>
    </row>
    <row r="4608" spans="4:4" x14ac:dyDescent="0.25">
      <c r="D4608" s="183"/>
    </row>
    <row r="4609" spans="4:4" x14ac:dyDescent="0.25">
      <c r="D4609" s="183"/>
    </row>
    <row r="4610" spans="4:4" x14ac:dyDescent="0.25">
      <c r="D4610" s="183"/>
    </row>
    <row r="4611" spans="4:4" x14ac:dyDescent="0.25">
      <c r="D4611" s="183"/>
    </row>
    <row r="4612" spans="4:4" x14ac:dyDescent="0.25">
      <c r="D4612" s="183"/>
    </row>
    <row r="4613" spans="4:4" x14ac:dyDescent="0.25">
      <c r="D4613" s="183"/>
    </row>
    <row r="4614" spans="4:4" x14ac:dyDescent="0.25">
      <c r="D4614" s="183"/>
    </row>
    <row r="4615" spans="4:4" x14ac:dyDescent="0.25">
      <c r="D4615" s="183"/>
    </row>
    <row r="4616" spans="4:4" x14ac:dyDescent="0.25">
      <c r="D4616" s="183"/>
    </row>
    <row r="4617" spans="4:4" x14ac:dyDescent="0.25">
      <c r="D4617" s="183"/>
    </row>
    <row r="4618" spans="4:4" x14ac:dyDescent="0.25">
      <c r="D4618" s="183"/>
    </row>
    <row r="4619" spans="4:4" x14ac:dyDescent="0.25">
      <c r="D4619" s="183"/>
    </row>
    <row r="4620" spans="4:4" x14ac:dyDescent="0.25">
      <c r="D4620" s="183"/>
    </row>
    <row r="4621" spans="4:4" x14ac:dyDescent="0.25">
      <c r="D4621" s="183"/>
    </row>
    <row r="4622" spans="4:4" x14ac:dyDescent="0.25">
      <c r="D4622" s="183"/>
    </row>
    <row r="4623" spans="4:4" x14ac:dyDescent="0.25">
      <c r="D4623" s="183"/>
    </row>
    <row r="4624" spans="4:4" x14ac:dyDescent="0.25">
      <c r="D4624" s="183"/>
    </row>
    <row r="4625" spans="4:4" x14ac:dyDescent="0.25">
      <c r="D4625" s="183"/>
    </row>
    <row r="4626" spans="4:4" x14ac:dyDescent="0.25">
      <c r="D4626" s="183"/>
    </row>
    <row r="4627" spans="4:4" x14ac:dyDescent="0.25">
      <c r="D4627" s="183"/>
    </row>
    <row r="4628" spans="4:4" x14ac:dyDescent="0.25">
      <c r="D4628" s="183"/>
    </row>
    <row r="4629" spans="4:4" x14ac:dyDescent="0.25">
      <c r="D4629" s="183"/>
    </row>
    <row r="4630" spans="4:4" x14ac:dyDescent="0.25">
      <c r="D4630" s="183"/>
    </row>
    <row r="4631" spans="4:4" x14ac:dyDescent="0.25">
      <c r="D4631" s="183"/>
    </row>
    <row r="4632" spans="4:4" x14ac:dyDescent="0.25">
      <c r="D4632" s="183"/>
    </row>
    <row r="4633" spans="4:4" x14ac:dyDescent="0.25">
      <c r="D4633" s="183"/>
    </row>
    <row r="4634" spans="4:4" x14ac:dyDescent="0.25">
      <c r="D4634" s="183"/>
    </row>
    <row r="4635" spans="4:4" x14ac:dyDescent="0.25">
      <c r="D4635" s="183"/>
    </row>
    <row r="4636" spans="4:4" x14ac:dyDescent="0.25">
      <c r="D4636" s="183"/>
    </row>
    <row r="4637" spans="4:4" x14ac:dyDescent="0.25">
      <c r="D4637" s="183"/>
    </row>
    <row r="4638" spans="4:4" x14ac:dyDescent="0.25">
      <c r="D4638" s="183"/>
    </row>
    <row r="4639" spans="4:4" x14ac:dyDescent="0.25">
      <c r="D4639" s="183"/>
    </row>
    <row r="4640" spans="4:4" x14ac:dyDescent="0.25">
      <c r="D4640" s="183"/>
    </row>
    <row r="4641" spans="4:4" x14ac:dyDescent="0.25">
      <c r="D4641" s="183"/>
    </row>
    <row r="4642" spans="4:4" x14ac:dyDescent="0.25">
      <c r="D4642" s="183"/>
    </row>
    <row r="4643" spans="4:4" x14ac:dyDescent="0.25">
      <c r="D4643" s="183"/>
    </row>
    <row r="4644" spans="4:4" x14ac:dyDescent="0.25">
      <c r="D4644" s="183"/>
    </row>
    <row r="4645" spans="4:4" x14ac:dyDescent="0.25">
      <c r="D4645" s="183"/>
    </row>
    <row r="4646" spans="4:4" x14ac:dyDescent="0.25">
      <c r="D4646" s="183"/>
    </row>
    <row r="4647" spans="4:4" x14ac:dyDescent="0.25">
      <c r="D4647" s="183"/>
    </row>
    <row r="4648" spans="4:4" x14ac:dyDescent="0.25">
      <c r="D4648" s="183"/>
    </row>
    <row r="4649" spans="4:4" x14ac:dyDescent="0.25">
      <c r="D4649" s="183"/>
    </row>
    <row r="4650" spans="4:4" x14ac:dyDescent="0.25">
      <c r="D4650" s="183"/>
    </row>
    <row r="4651" spans="4:4" x14ac:dyDescent="0.25">
      <c r="D4651" s="183"/>
    </row>
    <row r="4652" spans="4:4" x14ac:dyDescent="0.25">
      <c r="D4652" s="183"/>
    </row>
    <row r="4653" spans="4:4" x14ac:dyDescent="0.25">
      <c r="D4653" s="183"/>
    </row>
    <row r="4654" spans="4:4" x14ac:dyDescent="0.25">
      <c r="D4654" s="183"/>
    </row>
    <row r="4655" spans="4:4" x14ac:dyDescent="0.25">
      <c r="D4655" s="183"/>
    </row>
    <row r="4656" spans="4:4" x14ac:dyDescent="0.25">
      <c r="D4656" s="183"/>
    </row>
    <row r="4657" spans="4:4" x14ac:dyDescent="0.25">
      <c r="D4657" s="183"/>
    </row>
    <row r="4658" spans="4:4" x14ac:dyDescent="0.25">
      <c r="D4658" s="183"/>
    </row>
    <row r="4659" spans="4:4" x14ac:dyDescent="0.25">
      <c r="D4659" s="183"/>
    </row>
    <row r="4660" spans="4:4" x14ac:dyDescent="0.25">
      <c r="D4660" s="183"/>
    </row>
    <row r="4661" spans="4:4" x14ac:dyDescent="0.25">
      <c r="D4661" s="183"/>
    </row>
    <row r="4662" spans="4:4" x14ac:dyDescent="0.25">
      <c r="D4662" s="183"/>
    </row>
    <row r="4663" spans="4:4" x14ac:dyDescent="0.25">
      <c r="D4663" s="183"/>
    </row>
    <row r="4664" spans="4:4" x14ac:dyDescent="0.25">
      <c r="D4664" s="183"/>
    </row>
    <row r="4665" spans="4:4" x14ac:dyDescent="0.25">
      <c r="D4665" s="183"/>
    </row>
    <row r="4666" spans="4:4" x14ac:dyDescent="0.25">
      <c r="D4666" s="183"/>
    </row>
    <row r="4667" spans="4:4" x14ac:dyDescent="0.25">
      <c r="D4667" s="183"/>
    </row>
    <row r="4668" spans="4:4" x14ac:dyDescent="0.25">
      <c r="D4668" s="183"/>
    </row>
    <row r="4669" spans="4:4" x14ac:dyDescent="0.25">
      <c r="D4669" s="183"/>
    </row>
    <row r="4670" spans="4:4" x14ac:dyDescent="0.25">
      <c r="D4670" s="183"/>
    </row>
    <row r="4671" spans="4:4" x14ac:dyDescent="0.25">
      <c r="D4671" s="183"/>
    </row>
    <row r="4672" spans="4:4" x14ac:dyDescent="0.25">
      <c r="D4672" s="183"/>
    </row>
    <row r="4673" spans="4:4" x14ac:dyDescent="0.25">
      <c r="D4673" s="183"/>
    </row>
    <row r="4674" spans="4:4" x14ac:dyDescent="0.25">
      <c r="D4674" s="183"/>
    </row>
    <row r="4675" spans="4:4" x14ac:dyDescent="0.25">
      <c r="D4675" s="183"/>
    </row>
    <row r="4676" spans="4:4" x14ac:dyDescent="0.25">
      <c r="D4676" s="183"/>
    </row>
    <row r="4677" spans="4:4" x14ac:dyDescent="0.25">
      <c r="D4677" s="183"/>
    </row>
    <row r="4678" spans="4:4" x14ac:dyDescent="0.25">
      <c r="D4678" s="183"/>
    </row>
    <row r="4679" spans="4:4" x14ac:dyDescent="0.25">
      <c r="D4679" s="183"/>
    </row>
    <row r="4680" spans="4:4" x14ac:dyDescent="0.25">
      <c r="D4680" s="183"/>
    </row>
    <row r="4681" spans="4:4" x14ac:dyDescent="0.25">
      <c r="D4681" s="183"/>
    </row>
    <row r="4682" spans="4:4" x14ac:dyDescent="0.25">
      <c r="D4682" s="183"/>
    </row>
    <row r="4683" spans="4:4" x14ac:dyDescent="0.25">
      <c r="D4683" s="183"/>
    </row>
    <row r="4684" spans="4:4" x14ac:dyDescent="0.25">
      <c r="D4684" s="183"/>
    </row>
    <row r="4685" spans="4:4" x14ac:dyDescent="0.25">
      <c r="D4685" s="183"/>
    </row>
    <row r="4686" spans="4:4" x14ac:dyDescent="0.25">
      <c r="D4686" s="183"/>
    </row>
    <row r="4687" spans="4:4" x14ac:dyDescent="0.25">
      <c r="D4687" s="183"/>
    </row>
    <row r="4688" spans="4:4" x14ac:dyDescent="0.25">
      <c r="D4688" s="183"/>
    </row>
    <row r="4689" spans="4:4" x14ac:dyDescent="0.25">
      <c r="D4689" s="183"/>
    </row>
    <row r="4690" spans="4:4" x14ac:dyDescent="0.25">
      <c r="D4690" s="183"/>
    </row>
    <row r="4691" spans="4:4" x14ac:dyDescent="0.25">
      <c r="D4691" s="183"/>
    </row>
    <row r="4692" spans="4:4" x14ac:dyDescent="0.25">
      <c r="D4692" s="183"/>
    </row>
    <row r="4693" spans="4:4" x14ac:dyDescent="0.25">
      <c r="D4693" s="183"/>
    </row>
    <row r="4694" spans="4:4" x14ac:dyDescent="0.25">
      <c r="D4694" s="183"/>
    </row>
    <row r="4695" spans="4:4" x14ac:dyDescent="0.25">
      <c r="D4695" s="183"/>
    </row>
    <row r="4696" spans="4:4" x14ac:dyDescent="0.25">
      <c r="D4696" s="183"/>
    </row>
    <row r="4697" spans="4:4" x14ac:dyDescent="0.25">
      <c r="D4697" s="183"/>
    </row>
    <row r="4698" spans="4:4" x14ac:dyDescent="0.25">
      <c r="D4698" s="183"/>
    </row>
    <row r="4699" spans="4:4" x14ac:dyDescent="0.25">
      <c r="D4699" s="183"/>
    </row>
    <row r="4700" spans="4:4" x14ac:dyDescent="0.25">
      <c r="D4700" s="183"/>
    </row>
    <row r="4701" spans="4:4" x14ac:dyDescent="0.25">
      <c r="D4701" s="183"/>
    </row>
    <row r="4702" spans="4:4" x14ac:dyDescent="0.25">
      <c r="D4702" s="183"/>
    </row>
    <row r="4703" spans="4:4" x14ac:dyDescent="0.25">
      <c r="D4703" s="183"/>
    </row>
    <row r="4704" spans="4:4" x14ac:dyDescent="0.25">
      <c r="D4704" s="183"/>
    </row>
    <row r="4705" spans="4:4" x14ac:dyDescent="0.25">
      <c r="D4705" s="183"/>
    </row>
    <row r="4706" spans="4:4" x14ac:dyDescent="0.25">
      <c r="D4706" s="183"/>
    </row>
    <row r="4707" spans="4:4" x14ac:dyDescent="0.25">
      <c r="D4707" s="183"/>
    </row>
    <row r="4708" spans="4:4" x14ac:dyDescent="0.25">
      <c r="D4708" s="183"/>
    </row>
    <row r="4709" spans="4:4" x14ac:dyDescent="0.25">
      <c r="D4709" s="183"/>
    </row>
    <row r="4710" spans="4:4" x14ac:dyDescent="0.25">
      <c r="D4710" s="183"/>
    </row>
    <row r="4711" spans="4:4" x14ac:dyDescent="0.25">
      <c r="D4711" s="183"/>
    </row>
    <row r="4712" spans="4:4" x14ac:dyDescent="0.25">
      <c r="D4712" s="183"/>
    </row>
    <row r="4713" spans="4:4" x14ac:dyDescent="0.25">
      <c r="D4713" s="183"/>
    </row>
    <row r="4714" spans="4:4" x14ac:dyDescent="0.25">
      <c r="D4714" s="183"/>
    </row>
    <row r="4715" spans="4:4" x14ac:dyDescent="0.25">
      <c r="D4715" s="183"/>
    </row>
    <row r="4716" spans="4:4" x14ac:dyDescent="0.25">
      <c r="D4716" s="183"/>
    </row>
    <row r="4717" spans="4:4" x14ac:dyDescent="0.25">
      <c r="D4717" s="183"/>
    </row>
    <row r="4718" spans="4:4" x14ac:dyDescent="0.25">
      <c r="D4718" s="183"/>
    </row>
    <row r="4719" spans="4:4" x14ac:dyDescent="0.25">
      <c r="D4719" s="183"/>
    </row>
    <row r="4720" spans="4:4" x14ac:dyDescent="0.25">
      <c r="D4720" s="183"/>
    </row>
    <row r="4721" spans="4:4" x14ac:dyDescent="0.25">
      <c r="D4721" s="183"/>
    </row>
    <row r="4722" spans="4:4" x14ac:dyDescent="0.25">
      <c r="D4722" s="183"/>
    </row>
    <row r="4723" spans="4:4" x14ac:dyDescent="0.25">
      <c r="D4723" s="183"/>
    </row>
    <row r="4724" spans="4:4" x14ac:dyDescent="0.25">
      <c r="D4724" s="183"/>
    </row>
    <row r="4725" spans="4:4" x14ac:dyDescent="0.25">
      <c r="D4725" s="183"/>
    </row>
    <row r="4726" spans="4:4" x14ac:dyDescent="0.25">
      <c r="D4726" s="183"/>
    </row>
    <row r="4727" spans="4:4" x14ac:dyDescent="0.25">
      <c r="D4727" s="183"/>
    </row>
    <row r="4728" spans="4:4" x14ac:dyDescent="0.25">
      <c r="D4728" s="183"/>
    </row>
    <row r="4729" spans="4:4" x14ac:dyDescent="0.25">
      <c r="D4729" s="183"/>
    </row>
    <row r="4730" spans="4:4" x14ac:dyDescent="0.25">
      <c r="D4730" s="183"/>
    </row>
    <row r="4731" spans="4:4" x14ac:dyDescent="0.25">
      <c r="D4731" s="183"/>
    </row>
    <row r="4732" spans="4:4" x14ac:dyDescent="0.25">
      <c r="D4732" s="183"/>
    </row>
    <row r="4733" spans="4:4" x14ac:dyDescent="0.25">
      <c r="D4733" s="183"/>
    </row>
    <row r="4734" spans="4:4" x14ac:dyDescent="0.25">
      <c r="D4734" s="183"/>
    </row>
    <row r="4735" spans="4:4" x14ac:dyDescent="0.25">
      <c r="D4735" s="183"/>
    </row>
    <row r="4736" spans="4:4" x14ac:dyDescent="0.25">
      <c r="D4736" s="183"/>
    </row>
    <row r="4737" spans="4:4" x14ac:dyDescent="0.25">
      <c r="D4737" s="183"/>
    </row>
    <row r="4738" spans="4:4" x14ac:dyDescent="0.25">
      <c r="D4738" s="183"/>
    </row>
    <row r="4739" spans="4:4" x14ac:dyDescent="0.25">
      <c r="D4739" s="183"/>
    </row>
    <row r="4740" spans="4:4" x14ac:dyDescent="0.25">
      <c r="D4740" s="183"/>
    </row>
    <row r="4741" spans="4:4" x14ac:dyDescent="0.25">
      <c r="D4741" s="183"/>
    </row>
    <row r="4742" spans="4:4" x14ac:dyDescent="0.25">
      <c r="D4742" s="183"/>
    </row>
    <row r="4743" spans="4:4" x14ac:dyDescent="0.25">
      <c r="D4743" s="183"/>
    </row>
    <row r="4744" spans="4:4" x14ac:dyDescent="0.25">
      <c r="D4744" s="183"/>
    </row>
    <row r="4745" spans="4:4" x14ac:dyDescent="0.25">
      <c r="D4745" s="183"/>
    </row>
    <row r="4746" spans="4:4" x14ac:dyDescent="0.25">
      <c r="D4746" s="183"/>
    </row>
    <row r="4747" spans="4:4" x14ac:dyDescent="0.25">
      <c r="D4747" s="183"/>
    </row>
    <row r="4748" spans="4:4" x14ac:dyDescent="0.25">
      <c r="D4748" s="183"/>
    </row>
    <row r="4749" spans="4:4" x14ac:dyDescent="0.25">
      <c r="D4749" s="183"/>
    </row>
    <row r="4750" spans="4:4" x14ac:dyDescent="0.25">
      <c r="D4750" s="183"/>
    </row>
    <row r="4751" spans="4:4" x14ac:dyDescent="0.25">
      <c r="D4751" s="183"/>
    </row>
    <row r="4752" spans="4:4" x14ac:dyDescent="0.25">
      <c r="D4752" s="183"/>
    </row>
    <row r="4753" spans="4:4" x14ac:dyDescent="0.25">
      <c r="D4753" s="183"/>
    </row>
    <row r="4754" spans="4:4" x14ac:dyDescent="0.25">
      <c r="D4754" s="183"/>
    </row>
    <row r="4755" spans="4:4" x14ac:dyDescent="0.25">
      <c r="D4755" s="183"/>
    </row>
    <row r="4756" spans="4:4" x14ac:dyDescent="0.25">
      <c r="D4756" s="183"/>
    </row>
    <row r="4757" spans="4:4" x14ac:dyDescent="0.25">
      <c r="D4757" s="183"/>
    </row>
    <row r="4758" spans="4:4" x14ac:dyDescent="0.25">
      <c r="D4758" s="183"/>
    </row>
    <row r="4759" spans="4:4" x14ac:dyDescent="0.25">
      <c r="D4759" s="183"/>
    </row>
    <row r="4760" spans="4:4" x14ac:dyDescent="0.25">
      <c r="D4760" s="183"/>
    </row>
    <row r="4761" spans="4:4" x14ac:dyDescent="0.25">
      <c r="D4761" s="183"/>
    </row>
    <row r="4762" spans="4:4" x14ac:dyDescent="0.25">
      <c r="D4762" s="183"/>
    </row>
    <row r="4763" spans="4:4" x14ac:dyDescent="0.25">
      <c r="D4763" s="183"/>
    </row>
    <row r="4764" spans="4:4" x14ac:dyDescent="0.25">
      <c r="D4764" s="183"/>
    </row>
    <row r="4765" spans="4:4" x14ac:dyDescent="0.25">
      <c r="D4765" s="183"/>
    </row>
    <row r="4766" spans="4:4" x14ac:dyDescent="0.25">
      <c r="D4766" s="183"/>
    </row>
    <row r="4767" spans="4:4" x14ac:dyDescent="0.25">
      <c r="D4767" s="183"/>
    </row>
    <row r="4768" spans="4:4" x14ac:dyDescent="0.25">
      <c r="D4768" s="183"/>
    </row>
    <row r="4769" spans="4:4" x14ac:dyDescent="0.25">
      <c r="D4769" s="183"/>
    </row>
    <row r="4770" spans="4:4" x14ac:dyDescent="0.25">
      <c r="D4770" s="183"/>
    </row>
    <row r="4771" spans="4:4" x14ac:dyDescent="0.25">
      <c r="D4771" s="183"/>
    </row>
    <row r="4772" spans="4:4" x14ac:dyDescent="0.25">
      <c r="D4772" s="183"/>
    </row>
    <row r="4773" spans="4:4" x14ac:dyDescent="0.25">
      <c r="D4773" s="183"/>
    </row>
    <row r="4774" spans="4:4" x14ac:dyDescent="0.25">
      <c r="D4774" s="183"/>
    </row>
    <row r="4775" spans="4:4" x14ac:dyDescent="0.25">
      <c r="D4775" s="183"/>
    </row>
    <row r="4776" spans="4:4" x14ac:dyDescent="0.25">
      <c r="D4776" s="183"/>
    </row>
    <row r="4777" spans="4:4" x14ac:dyDescent="0.25">
      <c r="D4777" s="183"/>
    </row>
    <row r="4778" spans="4:4" x14ac:dyDescent="0.25">
      <c r="D4778" s="183"/>
    </row>
    <row r="4779" spans="4:4" x14ac:dyDescent="0.25">
      <c r="D4779" s="183"/>
    </row>
    <row r="4780" spans="4:4" x14ac:dyDescent="0.25">
      <c r="D4780" s="183"/>
    </row>
    <row r="4781" spans="4:4" x14ac:dyDescent="0.25">
      <c r="D4781" s="183"/>
    </row>
    <row r="4782" spans="4:4" x14ac:dyDescent="0.25">
      <c r="D4782" s="183"/>
    </row>
    <row r="4783" spans="4:4" x14ac:dyDescent="0.25">
      <c r="D4783" s="183"/>
    </row>
    <row r="4784" spans="4:4" x14ac:dyDescent="0.25">
      <c r="D4784" s="183"/>
    </row>
    <row r="4785" spans="4:4" x14ac:dyDescent="0.25">
      <c r="D4785" s="183"/>
    </row>
    <row r="4786" spans="4:4" x14ac:dyDescent="0.25">
      <c r="D4786" s="183"/>
    </row>
    <row r="4787" spans="4:4" x14ac:dyDescent="0.25">
      <c r="D4787" s="183"/>
    </row>
    <row r="4788" spans="4:4" x14ac:dyDescent="0.25">
      <c r="D4788" s="183"/>
    </row>
    <row r="4789" spans="4:4" x14ac:dyDescent="0.25">
      <c r="D4789" s="183"/>
    </row>
    <row r="4790" spans="4:4" x14ac:dyDescent="0.25">
      <c r="D4790" s="183"/>
    </row>
    <row r="4791" spans="4:4" x14ac:dyDescent="0.25">
      <c r="D4791" s="183"/>
    </row>
    <row r="4792" spans="4:4" x14ac:dyDescent="0.25">
      <c r="D4792" s="183"/>
    </row>
    <row r="4793" spans="4:4" x14ac:dyDescent="0.25">
      <c r="D4793" s="183"/>
    </row>
    <row r="4794" spans="4:4" x14ac:dyDescent="0.25">
      <c r="D4794" s="183"/>
    </row>
    <row r="4795" spans="4:4" x14ac:dyDescent="0.25">
      <c r="D4795" s="183"/>
    </row>
    <row r="4796" spans="4:4" x14ac:dyDescent="0.25">
      <c r="D4796" s="183"/>
    </row>
    <row r="4797" spans="4:4" x14ac:dyDescent="0.25">
      <c r="D4797" s="183"/>
    </row>
    <row r="4798" spans="4:4" x14ac:dyDescent="0.25">
      <c r="D4798" s="183"/>
    </row>
    <row r="4799" spans="4:4" x14ac:dyDescent="0.25">
      <c r="D4799" s="183"/>
    </row>
    <row r="4800" spans="4:4" x14ac:dyDescent="0.25">
      <c r="D4800" s="183"/>
    </row>
    <row r="4801" spans="4:4" x14ac:dyDescent="0.25">
      <c r="D4801" s="183"/>
    </row>
    <row r="4802" spans="4:4" x14ac:dyDescent="0.25">
      <c r="D4802" s="183"/>
    </row>
    <row r="4803" spans="4:4" x14ac:dyDescent="0.25">
      <c r="D4803" s="183"/>
    </row>
    <row r="4804" spans="4:4" x14ac:dyDescent="0.25">
      <c r="D4804" s="183"/>
    </row>
    <row r="4805" spans="4:4" x14ac:dyDescent="0.25">
      <c r="D4805" s="183"/>
    </row>
    <row r="4806" spans="4:4" x14ac:dyDescent="0.25">
      <c r="D4806" s="183"/>
    </row>
    <row r="4807" spans="4:4" x14ac:dyDescent="0.25">
      <c r="D4807" s="183"/>
    </row>
    <row r="4808" spans="4:4" x14ac:dyDescent="0.25">
      <c r="D4808" s="183"/>
    </row>
    <row r="4809" spans="4:4" x14ac:dyDescent="0.25">
      <c r="D4809" s="183"/>
    </row>
    <row r="4810" spans="4:4" x14ac:dyDescent="0.25">
      <c r="D4810" s="183"/>
    </row>
    <row r="4811" spans="4:4" x14ac:dyDescent="0.25">
      <c r="D4811" s="183"/>
    </row>
    <row r="4812" spans="4:4" x14ac:dyDescent="0.25">
      <c r="D4812" s="183"/>
    </row>
    <row r="4813" spans="4:4" x14ac:dyDescent="0.25">
      <c r="D4813" s="183"/>
    </row>
    <row r="4814" spans="4:4" x14ac:dyDescent="0.25">
      <c r="D4814" s="183"/>
    </row>
    <row r="4815" spans="4:4" x14ac:dyDescent="0.25">
      <c r="D4815" s="183"/>
    </row>
    <row r="4816" spans="4:4" x14ac:dyDescent="0.25">
      <c r="D4816" s="183"/>
    </row>
    <row r="4817" spans="4:4" x14ac:dyDescent="0.25">
      <c r="D4817" s="183"/>
    </row>
    <row r="4818" spans="4:4" x14ac:dyDescent="0.25">
      <c r="D4818" s="183"/>
    </row>
    <row r="4819" spans="4:4" x14ac:dyDescent="0.25">
      <c r="D4819" s="183"/>
    </row>
    <row r="4820" spans="4:4" x14ac:dyDescent="0.25">
      <c r="D4820" s="183"/>
    </row>
    <row r="4821" spans="4:4" x14ac:dyDescent="0.25">
      <c r="D4821" s="183"/>
    </row>
    <row r="4822" spans="4:4" x14ac:dyDescent="0.25">
      <c r="D4822" s="183"/>
    </row>
    <row r="4823" spans="4:4" x14ac:dyDescent="0.25">
      <c r="D4823" s="183"/>
    </row>
    <row r="4824" spans="4:4" x14ac:dyDescent="0.25">
      <c r="D4824" s="183"/>
    </row>
    <row r="4825" spans="4:4" x14ac:dyDescent="0.25">
      <c r="D4825" s="183"/>
    </row>
    <row r="4826" spans="4:4" x14ac:dyDescent="0.25">
      <c r="D4826" s="183"/>
    </row>
    <row r="4827" spans="4:4" x14ac:dyDescent="0.25">
      <c r="D4827" s="183"/>
    </row>
    <row r="4828" spans="4:4" x14ac:dyDescent="0.25">
      <c r="D4828" s="183"/>
    </row>
    <row r="4829" spans="4:4" x14ac:dyDescent="0.25">
      <c r="D4829" s="183"/>
    </row>
    <row r="4830" spans="4:4" x14ac:dyDescent="0.25">
      <c r="D4830" s="183"/>
    </row>
    <row r="4831" spans="4:4" x14ac:dyDescent="0.25">
      <c r="D4831" s="183"/>
    </row>
    <row r="4832" spans="4:4" x14ac:dyDescent="0.25">
      <c r="D4832" s="183"/>
    </row>
    <row r="4833" spans="4:4" x14ac:dyDescent="0.25">
      <c r="D4833" s="183"/>
    </row>
    <row r="4834" spans="4:4" x14ac:dyDescent="0.25">
      <c r="D4834" s="183"/>
    </row>
    <row r="4835" spans="4:4" x14ac:dyDescent="0.25">
      <c r="D4835" s="183"/>
    </row>
    <row r="4836" spans="4:4" x14ac:dyDescent="0.25">
      <c r="D4836" s="183"/>
    </row>
    <row r="4837" spans="4:4" x14ac:dyDescent="0.25">
      <c r="D4837" s="183"/>
    </row>
    <row r="4838" spans="4:4" x14ac:dyDescent="0.25">
      <c r="D4838" s="183"/>
    </row>
    <row r="4839" spans="4:4" x14ac:dyDescent="0.25">
      <c r="D4839" s="183"/>
    </row>
    <row r="4840" spans="4:4" x14ac:dyDescent="0.25">
      <c r="D4840" s="183"/>
    </row>
    <row r="4841" spans="4:4" x14ac:dyDescent="0.25">
      <c r="D4841" s="183"/>
    </row>
    <row r="4842" spans="4:4" x14ac:dyDescent="0.25">
      <c r="D4842" s="183"/>
    </row>
    <row r="4843" spans="4:4" x14ac:dyDescent="0.25">
      <c r="D4843" s="183"/>
    </row>
    <row r="4844" spans="4:4" x14ac:dyDescent="0.25">
      <c r="D4844" s="183"/>
    </row>
    <row r="4845" spans="4:4" x14ac:dyDescent="0.25">
      <c r="D4845" s="183"/>
    </row>
    <row r="4846" spans="4:4" x14ac:dyDescent="0.25">
      <c r="D4846" s="183"/>
    </row>
    <row r="4847" spans="4:4" x14ac:dyDescent="0.25">
      <c r="D4847" s="183"/>
    </row>
    <row r="4848" spans="4:4" x14ac:dyDescent="0.25">
      <c r="D4848" s="183"/>
    </row>
    <row r="4849" spans="4:4" x14ac:dyDescent="0.25">
      <c r="D4849" s="183"/>
    </row>
    <row r="4850" spans="4:4" x14ac:dyDescent="0.25">
      <c r="D4850" s="183"/>
    </row>
    <row r="4851" spans="4:4" x14ac:dyDescent="0.25">
      <c r="D4851" s="183"/>
    </row>
    <row r="4852" spans="4:4" x14ac:dyDescent="0.25">
      <c r="D4852" s="183"/>
    </row>
    <row r="4853" spans="4:4" x14ac:dyDescent="0.25">
      <c r="D4853" s="183"/>
    </row>
    <row r="4854" spans="4:4" x14ac:dyDescent="0.25">
      <c r="D4854" s="183"/>
    </row>
    <row r="4855" spans="4:4" x14ac:dyDescent="0.25">
      <c r="D4855" s="183"/>
    </row>
    <row r="4856" spans="4:4" x14ac:dyDescent="0.25">
      <c r="D4856" s="183"/>
    </row>
    <row r="4857" spans="4:4" x14ac:dyDescent="0.25">
      <c r="D4857" s="183"/>
    </row>
    <row r="4858" spans="4:4" x14ac:dyDescent="0.25">
      <c r="D4858" s="183"/>
    </row>
    <row r="4859" spans="4:4" x14ac:dyDescent="0.25">
      <c r="D4859" s="183"/>
    </row>
    <row r="4860" spans="4:4" x14ac:dyDescent="0.25">
      <c r="D4860" s="183"/>
    </row>
    <row r="4861" spans="4:4" x14ac:dyDescent="0.25">
      <c r="D4861" s="183"/>
    </row>
    <row r="4862" spans="4:4" x14ac:dyDescent="0.25">
      <c r="D4862" s="183"/>
    </row>
    <row r="4863" spans="4:4" x14ac:dyDescent="0.25">
      <c r="D4863" s="183"/>
    </row>
    <row r="4864" spans="4:4" x14ac:dyDescent="0.25">
      <c r="D4864" s="183"/>
    </row>
    <row r="4865" spans="4:4" x14ac:dyDescent="0.25">
      <c r="D4865" s="183"/>
    </row>
    <row r="4866" spans="4:4" x14ac:dyDescent="0.25">
      <c r="D4866" s="183"/>
    </row>
    <row r="4867" spans="4:4" x14ac:dyDescent="0.25">
      <c r="D4867" s="183"/>
    </row>
    <row r="4868" spans="4:4" x14ac:dyDescent="0.25">
      <c r="D4868" s="183"/>
    </row>
    <row r="4869" spans="4:4" x14ac:dyDescent="0.25">
      <c r="D4869" s="183"/>
    </row>
    <row r="4870" spans="4:4" x14ac:dyDescent="0.25">
      <c r="D4870" s="183"/>
    </row>
    <row r="4871" spans="4:4" x14ac:dyDescent="0.25">
      <c r="D4871" s="183"/>
    </row>
    <row r="4872" spans="4:4" x14ac:dyDescent="0.25">
      <c r="D4872" s="183"/>
    </row>
    <row r="4873" spans="4:4" x14ac:dyDescent="0.25">
      <c r="D4873" s="183"/>
    </row>
    <row r="4874" spans="4:4" x14ac:dyDescent="0.25">
      <c r="D4874" s="183"/>
    </row>
    <row r="4875" spans="4:4" x14ac:dyDescent="0.25">
      <c r="D4875" s="183"/>
    </row>
    <row r="4876" spans="4:4" x14ac:dyDescent="0.25">
      <c r="D4876" s="183"/>
    </row>
    <row r="4877" spans="4:4" x14ac:dyDescent="0.25">
      <c r="D4877" s="183"/>
    </row>
    <row r="4878" spans="4:4" x14ac:dyDescent="0.25">
      <c r="D4878" s="183"/>
    </row>
    <row r="4879" spans="4:4" x14ac:dyDescent="0.25">
      <c r="D4879" s="183"/>
    </row>
    <row r="4880" spans="4:4" x14ac:dyDescent="0.25">
      <c r="D4880" s="183"/>
    </row>
    <row r="4881" spans="4:4" x14ac:dyDescent="0.25">
      <c r="D4881" s="183"/>
    </row>
    <row r="4882" spans="4:4" x14ac:dyDescent="0.25">
      <c r="D4882" s="183"/>
    </row>
    <row r="4883" spans="4:4" x14ac:dyDescent="0.25">
      <c r="D4883" s="183"/>
    </row>
    <row r="4884" spans="4:4" x14ac:dyDescent="0.25">
      <c r="D4884" s="183"/>
    </row>
    <row r="4885" spans="4:4" x14ac:dyDescent="0.25">
      <c r="D4885" s="183"/>
    </row>
    <row r="4886" spans="4:4" x14ac:dyDescent="0.25">
      <c r="D4886" s="183"/>
    </row>
    <row r="4887" spans="4:4" x14ac:dyDescent="0.25">
      <c r="D4887" s="183"/>
    </row>
    <row r="4888" spans="4:4" x14ac:dyDescent="0.25">
      <c r="D4888" s="183"/>
    </row>
    <row r="4889" spans="4:4" x14ac:dyDescent="0.25">
      <c r="D4889" s="183"/>
    </row>
    <row r="4890" spans="4:4" x14ac:dyDescent="0.25">
      <c r="D4890" s="183"/>
    </row>
    <row r="4891" spans="4:4" x14ac:dyDescent="0.25">
      <c r="D4891" s="183"/>
    </row>
    <row r="4892" spans="4:4" x14ac:dyDescent="0.25">
      <c r="D4892" s="183"/>
    </row>
    <row r="4893" spans="4:4" x14ac:dyDescent="0.25">
      <c r="D4893" s="183"/>
    </row>
    <row r="4894" spans="4:4" x14ac:dyDescent="0.25">
      <c r="D4894" s="183"/>
    </row>
    <row r="4895" spans="4:4" x14ac:dyDescent="0.25">
      <c r="D4895" s="183"/>
    </row>
    <row r="4896" spans="4:4" x14ac:dyDescent="0.25">
      <c r="D4896" s="183"/>
    </row>
    <row r="4897" spans="4:4" x14ac:dyDescent="0.25">
      <c r="D4897" s="183"/>
    </row>
    <row r="4898" spans="4:4" x14ac:dyDescent="0.25">
      <c r="D4898" s="183"/>
    </row>
    <row r="4899" spans="4:4" x14ac:dyDescent="0.25">
      <c r="D4899" s="183"/>
    </row>
    <row r="4900" spans="4:4" x14ac:dyDescent="0.25">
      <c r="D4900" s="183"/>
    </row>
    <row r="4901" spans="4:4" x14ac:dyDescent="0.25">
      <c r="D4901" s="183"/>
    </row>
    <row r="4902" spans="4:4" x14ac:dyDescent="0.25">
      <c r="D4902" s="183"/>
    </row>
    <row r="4903" spans="4:4" x14ac:dyDescent="0.25">
      <c r="D4903" s="183"/>
    </row>
    <row r="4904" spans="4:4" x14ac:dyDescent="0.25">
      <c r="D4904" s="183"/>
    </row>
    <row r="4905" spans="4:4" x14ac:dyDescent="0.25">
      <c r="D4905" s="183"/>
    </row>
    <row r="4906" spans="4:4" x14ac:dyDescent="0.25">
      <c r="D4906" s="183"/>
    </row>
    <row r="4907" spans="4:4" x14ac:dyDescent="0.25">
      <c r="D4907" s="183"/>
    </row>
    <row r="4908" spans="4:4" x14ac:dyDescent="0.25">
      <c r="D4908" s="183"/>
    </row>
    <row r="4909" spans="4:4" x14ac:dyDescent="0.25">
      <c r="D4909" s="183"/>
    </row>
    <row r="4910" spans="4:4" x14ac:dyDescent="0.25">
      <c r="D4910" s="183"/>
    </row>
    <row r="4911" spans="4:4" x14ac:dyDescent="0.25">
      <c r="D4911" s="183"/>
    </row>
    <row r="4912" spans="4:4" x14ac:dyDescent="0.25">
      <c r="D4912" s="183"/>
    </row>
    <row r="4913" spans="4:4" x14ac:dyDescent="0.25">
      <c r="D4913" s="183"/>
    </row>
    <row r="4914" spans="4:4" x14ac:dyDescent="0.25">
      <c r="D4914" s="183"/>
    </row>
    <row r="4915" spans="4:4" x14ac:dyDescent="0.25">
      <c r="D4915" s="183"/>
    </row>
    <row r="4916" spans="4:4" x14ac:dyDescent="0.25">
      <c r="D4916" s="183"/>
    </row>
    <row r="4917" spans="4:4" x14ac:dyDescent="0.25">
      <c r="D4917" s="183"/>
    </row>
    <row r="4918" spans="4:4" x14ac:dyDescent="0.25">
      <c r="D4918" s="183"/>
    </row>
    <row r="4919" spans="4:4" x14ac:dyDescent="0.25">
      <c r="D4919" s="183"/>
    </row>
    <row r="4920" spans="4:4" x14ac:dyDescent="0.25">
      <c r="D4920" s="183"/>
    </row>
    <row r="4921" spans="4:4" x14ac:dyDescent="0.25">
      <c r="D4921" s="183"/>
    </row>
    <row r="4922" spans="4:4" x14ac:dyDescent="0.25">
      <c r="D4922" s="183"/>
    </row>
    <row r="4923" spans="4:4" x14ac:dyDescent="0.25">
      <c r="D4923" s="183"/>
    </row>
    <row r="4924" spans="4:4" x14ac:dyDescent="0.25">
      <c r="D4924" s="183"/>
    </row>
    <row r="4925" spans="4:4" x14ac:dyDescent="0.25">
      <c r="D4925" s="183"/>
    </row>
    <row r="4926" spans="4:4" x14ac:dyDescent="0.25">
      <c r="D4926" s="183"/>
    </row>
    <row r="4927" spans="4:4" x14ac:dyDescent="0.25">
      <c r="D4927" s="183"/>
    </row>
    <row r="4928" spans="4:4" x14ac:dyDescent="0.25">
      <c r="D4928" s="183"/>
    </row>
    <row r="4929" spans="4:4" x14ac:dyDescent="0.25">
      <c r="D4929" s="183"/>
    </row>
    <row r="4930" spans="4:4" x14ac:dyDescent="0.25">
      <c r="D4930" s="183"/>
    </row>
    <row r="4931" spans="4:4" x14ac:dyDescent="0.25">
      <c r="D4931" s="183"/>
    </row>
    <row r="4932" spans="4:4" x14ac:dyDescent="0.25">
      <c r="D4932" s="183"/>
    </row>
    <row r="4933" spans="4:4" x14ac:dyDescent="0.25">
      <c r="D4933" s="183"/>
    </row>
    <row r="4934" spans="4:4" x14ac:dyDescent="0.25">
      <c r="D4934" s="183"/>
    </row>
    <row r="4935" spans="4:4" x14ac:dyDescent="0.25">
      <c r="D4935" s="183"/>
    </row>
    <row r="4936" spans="4:4" x14ac:dyDescent="0.25">
      <c r="D4936" s="183"/>
    </row>
    <row r="4937" spans="4:4" x14ac:dyDescent="0.25">
      <c r="D4937" s="183"/>
    </row>
    <row r="4938" spans="4:4" x14ac:dyDescent="0.25">
      <c r="D4938" s="183"/>
    </row>
    <row r="4939" spans="4:4" x14ac:dyDescent="0.25">
      <c r="D4939" s="183"/>
    </row>
    <row r="4940" spans="4:4" x14ac:dyDescent="0.25">
      <c r="D4940" s="183"/>
    </row>
    <row r="4941" spans="4:4" x14ac:dyDescent="0.25">
      <c r="D4941" s="183"/>
    </row>
    <row r="4942" spans="4:4" x14ac:dyDescent="0.25">
      <c r="D4942" s="183"/>
    </row>
    <row r="4943" spans="4:4" x14ac:dyDescent="0.25">
      <c r="D4943" s="183"/>
    </row>
    <row r="4944" spans="4:4" x14ac:dyDescent="0.25">
      <c r="D4944" s="183"/>
    </row>
    <row r="4945" spans="4:4" x14ac:dyDescent="0.25">
      <c r="D4945" s="183"/>
    </row>
    <row r="4946" spans="4:4" x14ac:dyDescent="0.25">
      <c r="D4946" s="183"/>
    </row>
    <row r="4947" spans="4:4" x14ac:dyDescent="0.25">
      <c r="D4947" s="183"/>
    </row>
    <row r="4948" spans="4:4" x14ac:dyDescent="0.25">
      <c r="D4948" s="183"/>
    </row>
    <row r="4949" spans="4:4" x14ac:dyDescent="0.25">
      <c r="D4949" s="183"/>
    </row>
    <row r="4950" spans="4:4" x14ac:dyDescent="0.25">
      <c r="D4950" s="183"/>
    </row>
    <row r="4951" spans="4:4" x14ac:dyDescent="0.25">
      <c r="D4951" s="183"/>
    </row>
    <row r="4952" spans="4:4" x14ac:dyDescent="0.25">
      <c r="D4952" s="183"/>
    </row>
    <row r="4953" spans="4:4" x14ac:dyDescent="0.25">
      <c r="D4953" s="183"/>
    </row>
    <row r="4954" spans="4:4" x14ac:dyDescent="0.25">
      <c r="D4954" s="183"/>
    </row>
    <row r="4955" spans="4:4" x14ac:dyDescent="0.25">
      <c r="D4955" s="183"/>
    </row>
    <row r="4956" spans="4:4" x14ac:dyDescent="0.25">
      <c r="D4956" s="183"/>
    </row>
    <row r="4957" spans="4:4" x14ac:dyDescent="0.25">
      <c r="D4957" s="183"/>
    </row>
    <row r="4958" spans="4:4" x14ac:dyDescent="0.25">
      <c r="D4958" s="183"/>
    </row>
    <row r="4959" spans="4:4" x14ac:dyDescent="0.25">
      <c r="D4959" s="183"/>
    </row>
    <row r="4960" spans="4:4" x14ac:dyDescent="0.25">
      <c r="D4960" s="183"/>
    </row>
    <row r="4961" spans="4:4" x14ac:dyDescent="0.25">
      <c r="D4961" s="183"/>
    </row>
    <row r="4962" spans="4:4" x14ac:dyDescent="0.25">
      <c r="D4962" s="183"/>
    </row>
    <row r="4963" spans="4:4" x14ac:dyDescent="0.25">
      <c r="D4963" s="183"/>
    </row>
    <row r="4964" spans="4:4" x14ac:dyDescent="0.25">
      <c r="D4964" s="183"/>
    </row>
    <row r="4965" spans="4:4" x14ac:dyDescent="0.25">
      <c r="D4965" s="183"/>
    </row>
    <row r="4966" spans="4:4" x14ac:dyDescent="0.25">
      <c r="D4966" s="183"/>
    </row>
    <row r="4967" spans="4:4" x14ac:dyDescent="0.25">
      <c r="D4967" s="183"/>
    </row>
    <row r="4968" spans="4:4" x14ac:dyDescent="0.25">
      <c r="D4968" s="183"/>
    </row>
    <row r="4969" spans="4:4" x14ac:dyDescent="0.25">
      <c r="D4969" s="183"/>
    </row>
    <row r="4970" spans="4:4" x14ac:dyDescent="0.25">
      <c r="D4970" s="183"/>
    </row>
    <row r="4971" spans="4:4" x14ac:dyDescent="0.25">
      <c r="D4971" s="183"/>
    </row>
    <row r="4972" spans="4:4" x14ac:dyDescent="0.25">
      <c r="D4972" s="183"/>
    </row>
    <row r="4973" spans="4:4" x14ac:dyDescent="0.25">
      <c r="D4973" s="183"/>
    </row>
    <row r="4974" spans="4:4" x14ac:dyDescent="0.25">
      <c r="D4974" s="183"/>
    </row>
    <row r="4975" spans="4:4" x14ac:dyDescent="0.25">
      <c r="D4975" s="183"/>
    </row>
    <row r="4976" spans="4:4" x14ac:dyDescent="0.25">
      <c r="D4976" s="183"/>
    </row>
    <row r="4977" spans="4:4" x14ac:dyDescent="0.25">
      <c r="D4977" s="183"/>
    </row>
    <row r="4978" spans="4:4" x14ac:dyDescent="0.25">
      <c r="D4978" s="183"/>
    </row>
    <row r="4979" spans="4:4" x14ac:dyDescent="0.25">
      <c r="D4979" s="183"/>
    </row>
    <row r="4980" spans="4:4" x14ac:dyDescent="0.25">
      <c r="D4980" s="183"/>
    </row>
    <row r="4981" spans="4:4" x14ac:dyDescent="0.25">
      <c r="D4981" s="183"/>
    </row>
    <row r="4982" spans="4:4" x14ac:dyDescent="0.25">
      <c r="D4982" s="183"/>
    </row>
    <row r="4983" spans="4:4" x14ac:dyDescent="0.25">
      <c r="D4983" s="183"/>
    </row>
    <row r="4984" spans="4:4" x14ac:dyDescent="0.25">
      <c r="D4984" s="183"/>
    </row>
    <row r="4985" spans="4:4" x14ac:dyDescent="0.25">
      <c r="D4985" s="183"/>
    </row>
    <row r="4986" spans="4:4" x14ac:dyDescent="0.25">
      <c r="D4986" s="183"/>
    </row>
    <row r="4987" spans="4:4" x14ac:dyDescent="0.25">
      <c r="D4987" s="183"/>
    </row>
    <row r="4988" spans="4:4" x14ac:dyDescent="0.25">
      <c r="D4988" s="183"/>
    </row>
    <row r="4989" spans="4:4" x14ac:dyDescent="0.25">
      <c r="D4989" s="183"/>
    </row>
    <row r="4990" spans="4:4" x14ac:dyDescent="0.25">
      <c r="D4990" s="183"/>
    </row>
    <row r="4991" spans="4:4" x14ac:dyDescent="0.25">
      <c r="D4991" s="183"/>
    </row>
    <row r="4992" spans="4:4" x14ac:dyDescent="0.25">
      <c r="D4992" s="183"/>
    </row>
    <row r="4993" spans="4:4" x14ac:dyDescent="0.25">
      <c r="D4993" s="183"/>
    </row>
    <row r="4994" spans="4:4" x14ac:dyDescent="0.25">
      <c r="D4994" s="183"/>
    </row>
    <row r="4995" spans="4:4" x14ac:dyDescent="0.25">
      <c r="D4995" s="183"/>
    </row>
    <row r="4996" spans="4:4" x14ac:dyDescent="0.25">
      <c r="D4996" s="183"/>
    </row>
    <row r="4997" spans="4:4" x14ac:dyDescent="0.25">
      <c r="D4997" s="183"/>
    </row>
    <row r="4998" spans="4:4" x14ac:dyDescent="0.25">
      <c r="D4998" s="183"/>
    </row>
    <row r="4999" spans="4:4" x14ac:dyDescent="0.25">
      <c r="D4999" s="183"/>
    </row>
    <row r="5000" spans="4:4" x14ac:dyDescent="0.25">
      <c r="D5000" s="183"/>
    </row>
  </sheetData>
  <sheetProtection algorithmName="SHA-512" hashValue="h1BpMky60qv7fLa/mkJ6YS93DhfpIXUfUjaqKjp6KxaiYV2NAEJx6KAdIFw1rmDTGPTVbgNYP/YfYscl9q73NQ==" saltValue="ZuSWkWfUxDRb6B5UNxYJeg==" spinCount="100000" sheet="1"/>
  <mergeCells count="103">
    <mergeCell ref="B460:G460"/>
    <mergeCell ref="B441:G441"/>
    <mergeCell ref="F443:G443"/>
    <mergeCell ref="B451:G451"/>
    <mergeCell ref="B452:G452"/>
    <mergeCell ref="F454:G454"/>
    <mergeCell ref="B459:G459"/>
    <mergeCell ref="B387:G387"/>
    <mergeCell ref="B388:G388"/>
    <mergeCell ref="B389:G389"/>
    <mergeCell ref="F391:G391"/>
    <mergeCell ref="B392:G392"/>
    <mergeCell ref="B440:G440"/>
    <mergeCell ref="B357:G357"/>
    <mergeCell ref="B358:G358"/>
    <mergeCell ref="B364:G364"/>
    <mergeCell ref="F384:G384"/>
    <mergeCell ref="B385:G385"/>
    <mergeCell ref="B386:G386"/>
    <mergeCell ref="F322:G322"/>
    <mergeCell ref="F336:G336"/>
    <mergeCell ref="B337:G337"/>
    <mergeCell ref="B338:G338"/>
    <mergeCell ref="B344:G344"/>
    <mergeCell ref="B345:G345"/>
    <mergeCell ref="B301:G301"/>
    <mergeCell ref="B302:G302"/>
    <mergeCell ref="F315:G315"/>
    <mergeCell ref="B316:G316"/>
    <mergeCell ref="B317:G317"/>
    <mergeCell ref="B318:G318"/>
    <mergeCell ref="B275:G275"/>
    <mergeCell ref="B284:G284"/>
    <mergeCell ref="B285:G285"/>
    <mergeCell ref="B289:G289"/>
    <mergeCell ref="B293:G293"/>
    <mergeCell ref="B297:G297"/>
    <mergeCell ref="F247:G247"/>
    <mergeCell ref="B248:G248"/>
    <mergeCell ref="B249:G249"/>
    <mergeCell ref="F268:G268"/>
    <mergeCell ref="B269:G269"/>
    <mergeCell ref="B270:G270"/>
    <mergeCell ref="B229:G229"/>
    <mergeCell ref="B230:G230"/>
    <mergeCell ref="F237:G237"/>
    <mergeCell ref="B238:G238"/>
    <mergeCell ref="B239:G239"/>
    <mergeCell ref="B243:G243"/>
    <mergeCell ref="B178:G178"/>
    <mergeCell ref="B208:G208"/>
    <mergeCell ref="B209:G209"/>
    <mergeCell ref="F221:G221"/>
    <mergeCell ref="B222:G222"/>
    <mergeCell ref="B223:G223"/>
    <mergeCell ref="B143:G143"/>
    <mergeCell ref="B164:G164"/>
    <mergeCell ref="B165:G165"/>
    <mergeCell ref="F175:G175"/>
    <mergeCell ref="B176:G176"/>
    <mergeCell ref="B177:G177"/>
    <mergeCell ref="F92:G92"/>
    <mergeCell ref="B93:G93"/>
    <mergeCell ref="B94:G94"/>
    <mergeCell ref="B124:G124"/>
    <mergeCell ref="B125:G125"/>
    <mergeCell ref="B142:G142"/>
    <mergeCell ref="B77:G77"/>
    <mergeCell ref="B78:G78"/>
    <mergeCell ref="B79:G79"/>
    <mergeCell ref="F85:G85"/>
    <mergeCell ref="B86:G86"/>
    <mergeCell ref="B87:G87"/>
    <mergeCell ref="B59:G59"/>
    <mergeCell ref="B60:G60"/>
    <mergeCell ref="B61:G61"/>
    <mergeCell ref="B69:G69"/>
    <mergeCell ref="B70:G70"/>
    <mergeCell ref="B71:G71"/>
    <mergeCell ref="B43:G43"/>
    <mergeCell ref="B44:G44"/>
    <mergeCell ref="B45:G45"/>
    <mergeCell ref="B51:G51"/>
    <mergeCell ref="B52:G52"/>
    <mergeCell ref="B53:G53"/>
    <mergeCell ref="B30:G30"/>
    <mergeCell ref="B31:G31"/>
    <mergeCell ref="B32:G32"/>
    <mergeCell ref="F37:G37"/>
    <mergeCell ref="B38:G38"/>
    <mergeCell ref="B39:G39"/>
    <mergeCell ref="B16:G16"/>
    <mergeCell ref="B17:G17"/>
    <mergeCell ref="B18:G18"/>
    <mergeCell ref="B23:G23"/>
    <mergeCell ref="B24:G24"/>
    <mergeCell ref="B25:G25"/>
    <mergeCell ref="A1:G1"/>
    <mergeCell ref="C7:G7"/>
    <mergeCell ref="F8:G8"/>
    <mergeCell ref="B9:G9"/>
    <mergeCell ref="B10:G10"/>
    <mergeCell ref="B11:G11"/>
  </mergeCells>
  <pageMargins left="0.59055118110236204" right="0.39370078740157499"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2.75" x14ac:dyDescent="0.25"/>
  <cols>
    <col min="1" max="1" width="10.59765625" customWidth="1"/>
    <col min="4" max="4" width="10.8984375" customWidth="1"/>
    <col min="5" max="5" width="13.69921875" customWidth="1"/>
    <col min="6" max="6" width="10.296875" customWidth="1"/>
    <col min="7" max="7" width="6.59765625" customWidth="1"/>
    <col min="8" max="8" width="18.69921875" customWidth="1"/>
    <col min="15" max="16" width="0" hidden="1" customWidth="1"/>
    <col min="55" max="55" width="47.3984375" customWidth="1"/>
  </cols>
  <sheetData>
    <row r="1" spans="1:15" ht="13.3" customHeight="1" thickTop="1" x14ac:dyDescent="0.25">
      <c r="A1" s="23" t="s">
        <v>1</v>
      </c>
      <c r="B1" s="28" t="str">
        <f>Stavba!CisloStavby</f>
        <v>1627</v>
      </c>
      <c r="C1" s="31" t="str">
        <f>Stavba!NazevStavby</f>
        <v>Zásobník sněhu sportovního klubu lyžování</v>
      </c>
      <c r="D1" s="31"/>
      <c r="E1" s="31"/>
      <c r="F1" s="31"/>
      <c r="G1" s="24"/>
      <c r="H1" s="33"/>
    </row>
    <row r="2" spans="1:15" ht="13.3" customHeight="1" thickBot="1" x14ac:dyDescent="0.3">
      <c r="A2" s="25" t="s">
        <v>28</v>
      </c>
      <c r="B2" s="161" t="s">
        <v>59</v>
      </c>
      <c r="C2" s="162" t="s">
        <v>60</v>
      </c>
      <c r="D2" s="92"/>
      <c r="E2" s="92"/>
      <c r="F2" s="92"/>
      <c r="G2" s="26" t="s">
        <v>15</v>
      </c>
      <c r="H2" s="276" t="s">
        <v>61</v>
      </c>
      <c r="O2" s="8" t="s">
        <v>241</v>
      </c>
    </row>
    <row r="3" spans="1:15" ht="13.3" customHeight="1" thickTop="1" x14ac:dyDescent="0.25">
      <c r="H3" s="35"/>
    </row>
    <row r="4" spans="1:15" ht="17.899999999999999" customHeight="1" x14ac:dyDescent="0.35">
      <c r="A4" s="91" t="s">
        <v>17</v>
      </c>
      <c r="B4" s="91"/>
      <c r="C4" s="91"/>
      <c r="D4" s="91"/>
      <c r="E4" s="91"/>
      <c r="F4" s="91"/>
      <c r="G4" s="91"/>
      <c r="H4" s="91"/>
    </row>
    <row r="5" spans="1:15" ht="12.75" customHeight="1" x14ac:dyDescent="0.25">
      <c r="H5" s="35"/>
    </row>
    <row r="6" spans="1:15" ht="15.65" customHeight="1" x14ac:dyDescent="0.3">
      <c r="A6" s="32" t="s">
        <v>25</v>
      </c>
      <c r="B6" s="29" t="str">
        <f>B2</f>
        <v>SO 02</v>
      </c>
      <c r="H6" s="35"/>
    </row>
    <row r="7" spans="1:15" ht="15.65" customHeight="1" x14ac:dyDescent="0.3">
      <c r="B7" s="93" t="str">
        <f>C2</f>
        <v>Odvodnění zásobníku</v>
      </c>
      <c r="C7" s="94"/>
      <c r="D7" s="94"/>
      <c r="E7" s="94"/>
      <c r="F7" s="94"/>
      <c r="G7" s="94"/>
      <c r="H7" s="35"/>
    </row>
    <row r="8" spans="1:15" ht="12.75" customHeight="1" x14ac:dyDescent="0.25">
      <c r="H8" s="35"/>
    </row>
    <row r="9" spans="1:15" ht="12.75" customHeight="1" x14ac:dyDescent="0.25">
      <c r="A9" s="32" t="s">
        <v>27</v>
      </c>
      <c r="B9" s="166" t="s">
        <v>551</v>
      </c>
      <c r="C9" s="166" t="s">
        <v>552</v>
      </c>
      <c r="D9" s="32"/>
      <c r="E9" s="32"/>
      <c r="F9" s="32"/>
      <c r="G9" s="32"/>
      <c r="H9" s="36"/>
      <c r="I9" s="32"/>
      <c r="J9" s="32"/>
    </row>
    <row r="10" spans="1:15" ht="12.75" customHeight="1" x14ac:dyDescent="0.25">
      <c r="A10" s="32"/>
      <c r="B10" s="166" t="s">
        <v>553</v>
      </c>
      <c r="C10" s="166" t="s">
        <v>554</v>
      </c>
      <c r="D10" s="32"/>
      <c r="E10" s="32"/>
      <c r="F10" s="32"/>
      <c r="G10" s="32"/>
      <c r="H10" s="36"/>
      <c r="I10" s="32"/>
      <c r="J10" s="32"/>
    </row>
    <row r="11" spans="1:15" ht="12.75" customHeight="1" x14ac:dyDescent="0.25">
      <c r="A11" s="32"/>
      <c r="B11" s="166" t="s">
        <v>555</v>
      </c>
      <c r="C11" s="166" t="s">
        <v>556</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66" t="s">
        <v>557</v>
      </c>
      <c r="C13" s="166" t="s">
        <v>558</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66" t="s">
        <v>61</v>
      </c>
      <c r="C15" s="166" t="s">
        <v>250</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175</v>
      </c>
      <c r="B17" s="32"/>
      <c r="C17" s="166" t="s">
        <v>444</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63" t="s">
        <v>176</v>
      </c>
      <c r="B19" s="164"/>
      <c r="C19" s="164"/>
      <c r="D19" s="164"/>
      <c r="E19" s="164"/>
      <c r="F19" s="164"/>
      <c r="G19" s="164"/>
      <c r="H19" s="165"/>
      <c r="I19" s="32"/>
      <c r="J19" s="32"/>
    </row>
    <row r="20" spans="1:55" ht="12.75" customHeight="1" x14ac:dyDescent="0.25">
      <c r="A20" s="172" t="s">
        <v>177</v>
      </c>
      <c r="B20" s="173"/>
      <c r="C20" s="174"/>
      <c r="D20" s="174"/>
      <c r="E20" s="174"/>
      <c r="F20" s="174"/>
      <c r="G20" s="175"/>
      <c r="H20" s="176" t="s">
        <v>178</v>
      </c>
      <c r="I20" s="32"/>
      <c r="J20" s="32"/>
    </row>
    <row r="21" spans="1:55" ht="12.75" customHeight="1" x14ac:dyDescent="0.25">
      <c r="A21" s="170" t="s">
        <v>559</v>
      </c>
      <c r="B21" s="168" t="s">
        <v>560</v>
      </c>
      <c r="C21" s="167"/>
      <c r="D21" s="167"/>
      <c r="E21" s="167"/>
      <c r="F21" s="167"/>
      <c r="G21" s="169"/>
      <c r="H21" s="171">
        <f>'SO 02 SO 02.1 Pol'!G349</f>
        <v>0</v>
      </c>
      <c r="I21" s="32"/>
      <c r="J21" s="32"/>
      <c r="O21">
        <f>'SO 02 SO 02.1 Pol'!AN350</f>
        <v>0</v>
      </c>
      <c r="P21">
        <f>'SO 02 SO 02.1 Pol'!AO350</f>
        <v>0</v>
      </c>
    </row>
    <row r="22" spans="1:55" ht="12.75" customHeight="1" x14ac:dyDescent="0.25">
      <c r="A22" s="170" t="s">
        <v>561</v>
      </c>
      <c r="B22" s="168" t="s">
        <v>562</v>
      </c>
      <c r="C22" s="167"/>
      <c r="D22" s="167"/>
      <c r="E22" s="167"/>
      <c r="F22" s="167"/>
      <c r="G22" s="169"/>
      <c r="H22" s="171">
        <f>'SO 02 SO 02.2 Pol'!G419</f>
        <v>0</v>
      </c>
      <c r="I22" s="32"/>
      <c r="J22" s="32"/>
      <c r="O22">
        <f>'SO 02 SO 02.2 Pol'!AN420</f>
        <v>0</v>
      </c>
      <c r="P22">
        <f>'SO 02 SO 02.2 Pol'!AO420</f>
        <v>0</v>
      </c>
    </row>
    <row r="23" spans="1:55" ht="12.75" customHeight="1" thickBot="1" x14ac:dyDescent="0.3">
      <c r="A23" s="177"/>
      <c r="B23" s="178" t="s">
        <v>180</v>
      </c>
      <c r="C23" s="179"/>
      <c r="D23" s="180" t="str">
        <f>B2</f>
        <v>SO 02</v>
      </c>
      <c r="E23" s="179"/>
      <c r="F23" s="179"/>
      <c r="G23" s="181"/>
      <c r="H23" s="182">
        <f>SUM(H21:H22)</f>
        <v>0</v>
      </c>
      <c r="I23" s="32"/>
      <c r="J23" s="32"/>
    </row>
    <row r="24" spans="1:55" ht="12.75" customHeight="1" x14ac:dyDescent="0.25">
      <c r="A24" s="32"/>
      <c r="B24" s="32"/>
      <c r="C24" s="32"/>
      <c r="D24" s="32"/>
      <c r="E24" s="32"/>
      <c r="F24" s="32"/>
      <c r="G24" s="32"/>
      <c r="H24" s="36"/>
      <c r="I24" s="32"/>
      <c r="J24" s="32"/>
    </row>
    <row r="25" spans="1:55" ht="13.3" thickBot="1" x14ac:dyDescent="0.3">
      <c r="A25" s="163" t="s">
        <v>238</v>
      </c>
      <c r="B25" s="164"/>
      <c r="C25" s="164"/>
      <c r="D25" s="210" t="s">
        <v>559</v>
      </c>
      <c r="E25" s="273" t="s">
        <v>560</v>
      </c>
      <c r="F25" s="273"/>
      <c r="G25" s="273"/>
      <c r="H25" s="273"/>
      <c r="I25" s="32"/>
      <c r="J25" s="32"/>
      <c r="BC25" s="132" t="str">
        <f>E25</f>
        <v>Dešťová kanalizace</v>
      </c>
    </row>
    <row r="26" spans="1:55" ht="12.75" customHeight="1" x14ac:dyDescent="0.25">
      <c r="A26" s="172" t="s">
        <v>239</v>
      </c>
      <c r="B26" s="173"/>
      <c r="C26" s="174"/>
      <c r="D26" s="174"/>
      <c r="E26" s="174"/>
      <c r="F26" s="174"/>
      <c r="G26" s="175"/>
      <c r="H26" s="176" t="s">
        <v>178</v>
      </c>
      <c r="I26" s="32"/>
      <c r="J26" s="32"/>
    </row>
    <row r="27" spans="1:55" ht="12.75" customHeight="1" x14ac:dyDescent="0.25">
      <c r="A27" s="170" t="s">
        <v>117</v>
      </c>
      <c r="B27" s="168" t="s">
        <v>118</v>
      </c>
      <c r="C27" s="167"/>
      <c r="D27" s="167"/>
      <c r="E27" s="167"/>
      <c r="F27" s="167"/>
      <c r="G27" s="169"/>
      <c r="H27" s="274">
        <f>'SO 02 SO 02.1 Pol'!F8</f>
        <v>0</v>
      </c>
      <c r="I27" s="32"/>
      <c r="J27" s="32"/>
    </row>
    <row r="28" spans="1:55" ht="12.75" customHeight="1" x14ac:dyDescent="0.25">
      <c r="A28" s="170" t="s">
        <v>131</v>
      </c>
      <c r="B28" s="168" t="s">
        <v>132</v>
      </c>
      <c r="C28" s="167"/>
      <c r="D28" s="167"/>
      <c r="E28" s="167"/>
      <c r="F28" s="167"/>
      <c r="G28" s="169"/>
      <c r="H28" s="274">
        <f>'SO 02 SO 02.1 Pol'!F198</f>
        <v>0</v>
      </c>
      <c r="I28" s="32"/>
      <c r="J28" s="32"/>
    </row>
    <row r="29" spans="1:55" ht="12.75" customHeight="1" x14ac:dyDescent="0.25">
      <c r="A29" s="170" t="s">
        <v>137</v>
      </c>
      <c r="B29" s="168" t="s">
        <v>138</v>
      </c>
      <c r="C29" s="167"/>
      <c r="D29" s="167"/>
      <c r="E29" s="167"/>
      <c r="F29" s="167"/>
      <c r="G29" s="169"/>
      <c r="H29" s="274">
        <f>'SO 02 SO 02.1 Pol'!F237</f>
        <v>0</v>
      </c>
      <c r="I29" s="32"/>
      <c r="J29" s="32"/>
    </row>
    <row r="30" spans="1:55" ht="12.75" customHeight="1" x14ac:dyDescent="0.25">
      <c r="A30" s="170" t="s">
        <v>143</v>
      </c>
      <c r="B30" s="168" t="s">
        <v>144</v>
      </c>
      <c r="C30" s="167"/>
      <c r="D30" s="167"/>
      <c r="E30" s="167"/>
      <c r="F30" s="167"/>
      <c r="G30" s="169"/>
      <c r="H30" s="274">
        <f>'SO 02 SO 02.1 Pol'!F258</f>
        <v>0</v>
      </c>
      <c r="I30" s="32"/>
      <c r="J30" s="32"/>
    </row>
    <row r="31" spans="1:55" ht="12.75" customHeight="1" x14ac:dyDescent="0.25">
      <c r="A31" s="170" t="s">
        <v>153</v>
      </c>
      <c r="B31" s="168" t="s">
        <v>154</v>
      </c>
      <c r="C31" s="167"/>
      <c r="D31" s="167"/>
      <c r="E31" s="167"/>
      <c r="F31" s="167"/>
      <c r="G31" s="169"/>
      <c r="H31" s="274">
        <f>'SO 02 SO 02.1 Pol'!F333</f>
        <v>0</v>
      </c>
      <c r="I31" s="32"/>
      <c r="J31" s="32"/>
    </row>
    <row r="32" spans="1:55" ht="12.75" customHeight="1" x14ac:dyDescent="0.25">
      <c r="A32" s="170" t="s">
        <v>155</v>
      </c>
      <c r="B32" s="168" t="s">
        <v>156</v>
      </c>
      <c r="C32" s="167"/>
      <c r="D32" s="167"/>
      <c r="E32" s="167"/>
      <c r="F32" s="167"/>
      <c r="G32" s="169"/>
      <c r="H32" s="274">
        <f>'SO 02 SO 02.1 Pol'!F344</f>
        <v>0</v>
      </c>
      <c r="I32" s="32"/>
      <c r="J32" s="32"/>
    </row>
    <row r="33" spans="1:55" ht="12.75" customHeight="1" thickBot="1" x14ac:dyDescent="0.3">
      <c r="A33" s="177"/>
      <c r="B33" s="178" t="s">
        <v>240</v>
      </c>
      <c r="C33" s="179"/>
      <c r="D33" s="180" t="str">
        <f>D25</f>
        <v>SO 02.1</v>
      </c>
      <c r="E33" s="179"/>
      <c r="F33" s="179"/>
      <c r="G33" s="181"/>
      <c r="H33" s="275">
        <f>SUM(H27:H32)</f>
        <v>0</v>
      </c>
      <c r="I33" s="32"/>
      <c r="J33" s="32"/>
    </row>
    <row r="34" spans="1:55" ht="12.75" customHeight="1" x14ac:dyDescent="0.25">
      <c r="A34" s="32"/>
      <c r="B34" s="32"/>
      <c r="C34" s="32"/>
      <c r="D34" s="32"/>
      <c r="E34" s="32"/>
      <c r="F34" s="32"/>
      <c r="G34" s="32"/>
      <c r="H34" s="36"/>
      <c r="I34" s="32"/>
      <c r="J34" s="32"/>
    </row>
    <row r="35" spans="1:55" ht="13.3" thickBot="1" x14ac:dyDescent="0.3">
      <c r="A35" s="163" t="s">
        <v>238</v>
      </c>
      <c r="B35" s="164"/>
      <c r="C35" s="164"/>
      <c r="D35" s="210" t="s">
        <v>561</v>
      </c>
      <c r="E35" s="273" t="s">
        <v>562</v>
      </c>
      <c r="F35" s="273"/>
      <c r="G35" s="273"/>
      <c r="H35" s="273"/>
      <c r="I35" s="32"/>
      <c r="J35" s="32"/>
      <c r="BC35" s="132" t="str">
        <f>E35</f>
        <v>Odvodnění tajícího sněhu</v>
      </c>
    </row>
    <row r="36" spans="1:55" ht="12.75" customHeight="1" x14ac:dyDescent="0.25">
      <c r="A36" s="172" t="s">
        <v>239</v>
      </c>
      <c r="B36" s="173"/>
      <c r="C36" s="174"/>
      <c r="D36" s="174"/>
      <c r="E36" s="174"/>
      <c r="F36" s="174"/>
      <c r="G36" s="175"/>
      <c r="H36" s="176" t="s">
        <v>178</v>
      </c>
      <c r="I36" s="32"/>
      <c r="J36" s="32"/>
    </row>
    <row r="37" spans="1:55" ht="12.75" customHeight="1" x14ac:dyDescent="0.25">
      <c r="A37" s="170" t="s">
        <v>117</v>
      </c>
      <c r="B37" s="168" t="s">
        <v>118</v>
      </c>
      <c r="C37" s="167"/>
      <c r="D37" s="167"/>
      <c r="E37" s="167"/>
      <c r="F37" s="167"/>
      <c r="G37" s="169"/>
      <c r="H37" s="274">
        <f>'SO 02 SO 02.2 Pol'!F8</f>
        <v>0</v>
      </c>
      <c r="I37" s="32"/>
      <c r="J37" s="32"/>
    </row>
    <row r="38" spans="1:55" ht="12.75" customHeight="1" x14ac:dyDescent="0.25">
      <c r="A38" s="170" t="s">
        <v>133</v>
      </c>
      <c r="B38" s="168" t="s">
        <v>134</v>
      </c>
      <c r="C38" s="167"/>
      <c r="D38" s="167"/>
      <c r="E38" s="167"/>
      <c r="F38" s="167"/>
      <c r="G38" s="169"/>
      <c r="H38" s="274">
        <f>'SO 02 SO 02.2 Pol'!F260</f>
        <v>0</v>
      </c>
      <c r="I38" s="32"/>
      <c r="J38" s="32"/>
    </row>
    <row r="39" spans="1:55" ht="12.75" customHeight="1" x14ac:dyDescent="0.25">
      <c r="A39" s="170" t="s">
        <v>137</v>
      </c>
      <c r="B39" s="168" t="s">
        <v>138</v>
      </c>
      <c r="C39" s="167"/>
      <c r="D39" s="167"/>
      <c r="E39" s="167"/>
      <c r="F39" s="167"/>
      <c r="G39" s="169"/>
      <c r="H39" s="274">
        <f>'SO 02 SO 02.2 Pol'!F305</f>
        <v>0</v>
      </c>
      <c r="I39" s="32"/>
      <c r="J39" s="32"/>
    </row>
    <row r="40" spans="1:55" ht="12.75" customHeight="1" x14ac:dyDescent="0.25">
      <c r="A40" s="170" t="s">
        <v>143</v>
      </c>
      <c r="B40" s="168" t="s">
        <v>144</v>
      </c>
      <c r="C40" s="167"/>
      <c r="D40" s="167"/>
      <c r="E40" s="167"/>
      <c r="F40" s="167"/>
      <c r="G40" s="169"/>
      <c r="H40" s="274">
        <f>'SO 02 SO 02.2 Pol'!F344</f>
        <v>0</v>
      </c>
      <c r="I40" s="32"/>
      <c r="J40" s="32"/>
    </row>
    <row r="41" spans="1:55" ht="12.75" customHeight="1" x14ac:dyDescent="0.25">
      <c r="A41" s="170" t="s">
        <v>155</v>
      </c>
      <c r="B41" s="168" t="s">
        <v>156</v>
      </c>
      <c r="C41" s="167"/>
      <c r="D41" s="167"/>
      <c r="E41" s="167"/>
      <c r="F41" s="167"/>
      <c r="G41" s="169"/>
      <c r="H41" s="274">
        <f>'SO 02 SO 02.2 Pol'!F414</f>
        <v>0</v>
      </c>
      <c r="I41" s="32"/>
      <c r="J41" s="32"/>
    </row>
    <row r="42" spans="1:55" ht="12.75" customHeight="1" thickBot="1" x14ac:dyDescent="0.3">
      <c r="A42" s="177"/>
      <c r="B42" s="178" t="s">
        <v>240</v>
      </c>
      <c r="C42" s="179"/>
      <c r="D42" s="180" t="str">
        <f>D35</f>
        <v>SO 02.2</v>
      </c>
      <c r="E42" s="179"/>
      <c r="F42" s="179"/>
      <c r="G42" s="181"/>
      <c r="H42" s="275">
        <f>SUM(H37:H41)</f>
        <v>0</v>
      </c>
      <c r="I42" s="32"/>
      <c r="J42" s="32"/>
    </row>
    <row r="43" spans="1:55" ht="12.75" customHeight="1" x14ac:dyDescent="0.25">
      <c r="A43" s="32"/>
      <c r="B43" s="32"/>
      <c r="C43" s="32"/>
      <c r="D43" s="32"/>
      <c r="E43" s="32"/>
      <c r="F43" s="32"/>
      <c r="G43" s="32"/>
      <c r="H43" s="36"/>
      <c r="I43" s="32"/>
      <c r="J43" s="32"/>
    </row>
    <row r="44" spans="1:55" ht="12.75" customHeight="1" x14ac:dyDescent="0.25">
      <c r="A44" s="32"/>
      <c r="B44" s="32"/>
      <c r="C44" s="32"/>
      <c r="D44" s="32"/>
      <c r="E44" s="32"/>
      <c r="F44" s="32"/>
      <c r="G44" s="32"/>
      <c r="H44" s="36"/>
      <c r="I44" s="32"/>
      <c r="J44" s="32"/>
    </row>
    <row r="45" spans="1:55" ht="12.75" customHeight="1" x14ac:dyDescent="0.25">
      <c r="A45" s="32"/>
      <c r="B45" s="32"/>
      <c r="C45" s="32"/>
      <c r="D45" s="32"/>
      <c r="E45" s="32"/>
      <c r="F45" s="32"/>
      <c r="G45" s="32"/>
      <c r="H45" s="36"/>
      <c r="I45" s="32"/>
      <c r="J45" s="32"/>
    </row>
    <row r="46" spans="1:55" ht="12.75" customHeight="1" x14ac:dyDescent="0.25">
      <c r="A46" s="32"/>
      <c r="B46" s="32"/>
      <c r="C46" s="32"/>
      <c r="D46" s="32"/>
      <c r="E46" s="32"/>
      <c r="F46" s="32"/>
      <c r="G46" s="32"/>
      <c r="H46" s="36"/>
      <c r="I46" s="32"/>
      <c r="J46" s="32"/>
    </row>
    <row r="47" spans="1:55" ht="12.75" customHeight="1" x14ac:dyDescent="0.25">
      <c r="A47" s="32"/>
      <c r="B47" s="32"/>
      <c r="C47" s="32"/>
      <c r="D47" s="32"/>
      <c r="E47" s="32"/>
      <c r="F47" s="32"/>
      <c r="G47" s="32"/>
      <c r="H47" s="36"/>
      <c r="I47" s="32"/>
      <c r="J47" s="32"/>
    </row>
    <row r="48" spans="1:55"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sheetProtection algorithmName="SHA-512" hashValue="CTveOMkpaMxoQcsthLvBMbeSWyIqcK+e7Y+26xoO7x3b0QK7fCQfkGrI3iSFbXvtK+LJy6VPJpPrIb5HpQWf8A==" saltValue="TvSAMNyUrJxwjwkmapYkXw==" spinCount="100000" sheet="1"/>
  <mergeCells count="5">
    <mergeCell ref="C2:F2"/>
    <mergeCell ref="A4:H4"/>
    <mergeCell ref="B7:G7"/>
    <mergeCell ref="E25:H25"/>
    <mergeCell ref="E35:H3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28</vt:i4>
      </vt:variant>
    </vt:vector>
  </HeadingPairs>
  <TitlesOfParts>
    <vt:vector size="44" baseType="lpstr">
      <vt:lpstr>Uchazeč</vt:lpstr>
      <vt:lpstr>Stavba</vt:lpstr>
      <vt:lpstr>VzorObjekt</vt:lpstr>
      <vt:lpstr>VzorPolozky</vt:lpstr>
      <vt:lpstr>Rekapitulace Objekt 00</vt:lpstr>
      <vt:lpstr>00 SO 90 Naklady</vt:lpstr>
      <vt:lpstr>Rekapitulace Objekt SO 01</vt:lpstr>
      <vt:lpstr>SO 01 SO 01 Pol</vt:lpstr>
      <vt:lpstr>Rekapitulace Objekt SO 02</vt:lpstr>
      <vt:lpstr>SO 02 SO 02.1 Pol</vt:lpstr>
      <vt:lpstr>SO 02 SO 02.2 Pol</vt:lpstr>
      <vt:lpstr>Rekapitulace Objekt SO 03</vt:lpstr>
      <vt:lpstr>SO 03 SO 03 Pol</vt:lpstr>
      <vt:lpstr>Rekapitulace Objekt SO 04</vt:lpstr>
      <vt:lpstr>SO 04 SO 04.1 Pol</vt:lpstr>
      <vt:lpstr>SO 04 SO 04.2 Pol</vt:lpstr>
      <vt:lpstr>Stavba!CelkemObjekty</vt:lpstr>
      <vt:lpstr>CenaStavby</vt:lpstr>
      <vt:lpstr>Stavba!CisloStavby</vt:lpstr>
      <vt:lpstr>MenaStavby</vt:lpstr>
      <vt:lpstr>MistoStavby</vt:lpstr>
      <vt:lpstr>Stavba!NazevStavby</vt:lpstr>
      <vt:lpstr>Stavba!Objednatel</vt:lpstr>
      <vt:lpstr>'00 SO 90 Naklady'!Oblast_tisku</vt:lpstr>
      <vt:lpstr>'Rekapitulace Objekt 00'!Oblast_tisku</vt:lpstr>
      <vt:lpstr>'Rekapitulace Objekt SO 01'!Oblast_tisku</vt:lpstr>
      <vt:lpstr>'Rekapitulace Objekt SO 02'!Oblast_tisku</vt:lpstr>
      <vt:lpstr>'Rekapitulace Objekt SO 03'!Oblast_tisku</vt:lpstr>
      <vt:lpstr>'Rekapitulace Objekt SO 04'!Oblast_tisku</vt:lpstr>
      <vt:lpstr>'SO 01 SO 01 Pol'!Oblast_tisku</vt:lpstr>
      <vt:lpstr>'SO 02 SO 02.1 Pol'!Oblast_tisku</vt:lpstr>
      <vt:lpstr>'SO 02 SO 02.2 Pol'!Oblast_tisku</vt:lpstr>
      <vt:lpstr>'SO 03 SO 03 Pol'!Oblast_tisku</vt:lpstr>
      <vt:lpstr>'SO 04 SO 04.1 Pol'!Oblast_tisku</vt:lpstr>
      <vt:lpstr>'SO 04 SO 04.2 Pol'!Oblast_tisku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kynyking</dc:creator>
  <cp:lastModifiedBy>kynyking</cp:lastModifiedBy>
  <cp:lastPrinted>2012-06-29T07:38:16Z</cp:lastPrinted>
  <dcterms:created xsi:type="dcterms:W3CDTF">2009-04-08T07:15:50Z</dcterms:created>
  <dcterms:modified xsi:type="dcterms:W3CDTF">2015-06-30T07:45:34Z</dcterms:modified>
</cp:coreProperties>
</file>