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provozni_dokumenty/05 ikis/Jirka - 2018 aktuální/dodávky/probíhající/ÚMČ Starý Lískovec - IT ZŠ Labská/"/>
    </mc:Choice>
  </mc:AlternateContent>
  <xr:revisionPtr revIDLastSave="0" documentId="8_{EA787C5A-62FE-D343-88AF-B18187A41BD4}" xr6:coauthVersionLast="36" xr6:coauthVersionMax="36" xr10:uidLastSave="{00000000-0000-0000-0000-000000000000}"/>
  <bookViews>
    <workbookView xWindow="25700" yWindow="460" windowWidth="19620" windowHeight="25980" xr2:uid="{00000000-000D-0000-FFFF-FFFF00000000}"/>
  </bookViews>
  <sheets>
    <sheet name="Harmonogram" sheetId="1" r:id="rId1"/>
  </sheets>
  <definedNames>
    <definedName name="_xlnm.Print_Area" localSheetId="0">Harmonogram!$A$1:$F$46</definedName>
  </definedNames>
  <calcPr calcId="17902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22" i="1" l="1"/>
  <c r="C28" i="1" s="1"/>
  <c r="C30" i="1" s="1"/>
  <c r="C27" i="1" l="1"/>
  <c r="C37" i="1" s="1"/>
  <c r="C39" i="1" s="1"/>
  <c r="C23" i="1" l="1"/>
  <c r="C36" i="1"/>
  <c r="C29" i="1"/>
  <c r="C31" i="1" s="1"/>
  <c r="C32" i="1"/>
  <c r="C41" i="1" l="1"/>
  <c r="C42" i="1" s="1"/>
  <c r="C43" i="1" s="1"/>
  <c r="C44" i="1" s="1"/>
  <c r="C40" i="1"/>
</calcChain>
</file>

<file path=xl/sharedStrings.xml><?xml version="1.0" encoding="utf-8"?>
<sst xmlns="http://schemas.openxmlformats.org/spreadsheetml/2006/main" count="80" uniqueCount="63">
  <si>
    <t>od</t>
  </si>
  <si>
    <t>do</t>
  </si>
  <si>
    <t>datum</t>
  </si>
  <si>
    <t>místo</t>
  </si>
  <si>
    <t>Prohlídka místa plnění veřejné zakázky</t>
  </si>
  <si>
    <t>ikis, s.r.o.</t>
  </si>
  <si>
    <t>PROFIL ZADAVATELE</t>
  </si>
  <si>
    <t>OZNÁMENÍ O ZAKÁZCE</t>
  </si>
  <si>
    <t>Evidenční číslo veřejné zakázky ve Věstníku veřejných zakázek</t>
  </si>
  <si>
    <t>Kontaktní osoba zadavatele</t>
  </si>
  <si>
    <t>Telefon kontaktní osoby zadavatele</t>
  </si>
  <si>
    <t>E-mail kontaktní osoby zadavatele</t>
  </si>
  <si>
    <t>Zveřejnění zadávací dokumentace na profilu zadavatele</t>
  </si>
  <si>
    <t>24:00</t>
  </si>
  <si>
    <t>0:00</t>
  </si>
  <si>
    <t>ORIENTAČNÍ HARMONOGRAM ZADÁVACÍHO ŘÍZENÍ</t>
  </si>
  <si>
    <t>ZAJISTÍ ZADAVATEL</t>
  </si>
  <si>
    <t>Důležité</t>
  </si>
  <si>
    <t xml:space="preserve">Žádosti dodavatelů o vysvětlení zadávací dokumentace </t>
  </si>
  <si>
    <t>Stanovená zadávací lhůta</t>
  </si>
  <si>
    <t>počet kalendářních dnů</t>
  </si>
  <si>
    <t>Posouzení a hodnocení nabídek - 1. jednání</t>
  </si>
  <si>
    <t>Posouzení a hodnocení nabídek - 2. jednání</t>
  </si>
  <si>
    <t xml:space="preserve">Předpokládaný termín vydání rozhodnutí o výběru dodavatele </t>
  </si>
  <si>
    <t>Nejdříve možné datum uzavření smlouvy (nebudou-li podány námitky k zadavateli a doručí-li vybraný dodavatel doklady před podpisem smlouvy)</t>
  </si>
  <si>
    <t>Komise pro posouzení a hodnocení nabídek</t>
  </si>
  <si>
    <t>Zadávací lhůta v kalendářních dnech</t>
  </si>
  <si>
    <t>Výše jistoty požadovaná zadavatelem v Kč</t>
  </si>
  <si>
    <t>cca od</t>
  </si>
  <si>
    <t>Přesný termín je závislý na předložení dokladů a jejich správnosti vybraného dodavatele před podpisem smlouvy</t>
  </si>
  <si>
    <t>Zadavatel</t>
  </si>
  <si>
    <t>nejpozději do</t>
  </si>
  <si>
    <r>
      <t xml:space="preserve">Vysvětlení zadávací dokumentace (uveřejnění a odeslání) 
</t>
    </r>
    <r>
      <rPr>
        <b/>
        <i/>
        <sz val="8"/>
        <rFont val="Verdana"/>
        <family val="2"/>
      </rPr>
      <t>na základě dotazu dodavatele</t>
    </r>
  </si>
  <si>
    <r>
      <t xml:space="preserve">Vysvětlení zadávací dokumentace (uveřejnění a odeslání)
</t>
    </r>
    <r>
      <rPr>
        <b/>
        <i/>
        <sz val="8"/>
        <rFont val="Verdana"/>
        <family val="2"/>
      </rPr>
      <t>bez dotazu</t>
    </r>
  </si>
  <si>
    <t>VVZ</t>
  </si>
  <si>
    <t xml:space="preserve">Předpokládané doručení 
ROZHODNUTÍ O VÝBĚRU či ROZHODNUTÍ O VYLOUČENÍ účastníkům a VÝZVY K PŘEDLOŽENÍ DOKLADŮ PŘED PODPISEM SMLOUVY vybranému dodavateli </t>
  </si>
  <si>
    <t xml:space="preserve">Konec lhůty pro podání námitek </t>
  </si>
  <si>
    <t>Přesný termín je závislý na převzetí ROZHODNUTÍ O VÝBĚRU či ROZHODNUTÍ O VYLOUČENÍ účastníkem zadávacího řízení</t>
  </si>
  <si>
    <r>
      <t xml:space="preserve">nejpozději 7 </t>
    </r>
    <r>
      <rPr>
        <i/>
        <u/>
        <sz val="7"/>
        <color rgb="FF00B0F0"/>
        <rFont val="Verdana"/>
        <family val="2"/>
      </rPr>
      <t>pracovních</t>
    </r>
    <r>
      <rPr>
        <i/>
        <sz val="7"/>
        <color rgb="FF00B0F0"/>
        <rFont val="Verdana"/>
        <family val="2"/>
      </rPr>
      <t xml:space="preserve"> </t>
    </r>
    <r>
      <rPr>
        <i/>
        <sz val="7"/>
        <rFont val="Verdana"/>
        <family val="2"/>
      </rPr>
      <t>dnů před skončením lhůty pro podání nabídky</t>
    </r>
  </si>
  <si>
    <r>
      <t xml:space="preserve">odpověď nejpozději do 
3 </t>
    </r>
    <r>
      <rPr>
        <i/>
        <u/>
        <sz val="7"/>
        <color rgb="FF00B0F0"/>
        <rFont val="Verdana"/>
        <family val="2"/>
      </rPr>
      <t xml:space="preserve">pracovních </t>
    </r>
    <r>
      <rPr>
        <i/>
        <sz val="7"/>
        <rFont val="Verdana"/>
        <family val="2"/>
      </rPr>
      <t>dnů ode dne doručení žádosti</t>
    </r>
  </si>
  <si>
    <r>
      <t xml:space="preserve">vysvětlení zadavatele nejpozději 4 </t>
    </r>
    <r>
      <rPr>
        <i/>
        <u/>
        <sz val="7"/>
        <color rgb="FF00B0F0"/>
        <rFont val="Verdana"/>
        <family val="2"/>
      </rPr>
      <t xml:space="preserve">pracovních </t>
    </r>
    <r>
      <rPr>
        <i/>
        <sz val="7"/>
        <rFont val="Verdana"/>
        <family val="2"/>
      </rPr>
      <t>dnů před skončením lhůty pro podání nabídek</t>
    </r>
  </si>
  <si>
    <r>
      <t xml:space="preserve">nejpozději 5 </t>
    </r>
    <r>
      <rPr>
        <i/>
        <u/>
        <sz val="7"/>
        <color rgb="FF00B0F0"/>
        <rFont val="Verdana"/>
        <family val="2"/>
      </rPr>
      <t>pracovních</t>
    </r>
    <r>
      <rPr>
        <i/>
        <sz val="7"/>
        <rFont val="Verdana"/>
        <family val="2"/>
      </rPr>
      <t xml:space="preserve"> dnů před skončením lhůty pro podání nabídky
(ve vzorci nastaveno 5 prac.dnů)</t>
    </r>
  </si>
  <si>
    <r>
      <t xml:space="preserve">Lhůta pro podání nabídek v </t>
    </r>
    <r>
      <rPr>
        <b/>
        <i/>
        <sz val="8"/>
        <rFont val="Verdana"/>
        <family val="2"/>
      </rPr>
      <t>pracovních</t>
    </r>
    <r>
      <rPr>
        <i/>
        <sz val="8"/>
        <rFont val="Verdana"/>
        <family val="2"/>
      </rPr>
      <t xml:space="preserve"> dnech </t>
    </r>
  </si>
  <si>
    <t>PŘEDPOKLÁDANÝ PRŮBĚH ZADÁVACÍHO ŘÍZENÍ</t>
  </si>
  <si>
    <r>
      <t xml:space="preserve">1. prodloužení lhůty pro podání nabídek na základě XX. Vysvětlení ZD v </t>
    </r>
    <r>
      <rPr>
        <b/>
        <i/>
        <sz val="8"/>
        <color rgb="FFFF0000"/>
        <rFont val="Verdana"/>
        <family val="2"/>
      </rPr>
      <t>kalendářních</t>
    </r>
    <r>
      <rPr>
        <i/>
        <sz val="8"/>
        <color rgb="FFFF0000"/>
        <rFont val="Verdana"/>
        <family val="2"/>
      </rPr>
      <t xml:space="preserve"> dnech</t>
    </r>
  </si>
  <si>
    <t>V případě, že zadavatel bude požadovat doplnit nebo vysvětlit nabídky (následující termíny se tak přepočítají)</t>
  </si>
  <si>
    <t>Konec lhůty pro podání nabídky 
a
Otevírání obálek s nabídkami</t>
  </si>
  <si>
    <r>
      <rPr>
        <b/>
        <i/>
        <u/>
        <sz val="7"/>
        <color rgb="FFFF0000"/>
        <rFont val="Verdana"/>
        <family val="2"/>
      </rPr>
      <t>Zveřejnění na profilu zadavatele</t>
    </r>
    <r>
      <rPr>
        <b/>
        <i/>
        <sz val="7"/>
        <rFont val="Verdana"/>
        <family val="2"/>
      </rPr>
      <t xml:space="preserve"> </t>
    </r>
    <r>
      <rPr>
        <i/>
        <sz val="7"/>
        <rFont val="Verdana"/>
        <family val="2"/>
      </rPr>
      <t>následující den</t>
    </r>
    <r>
      <rPr>
        <b/>
        <i/>
        <sz val="7"/>
        <rFont val="Verdana"/>
        <family val="2"/>
      </rPr>
      <t xml:space="preserve"> </t>
    </r>
    <r>
      <rPr>
        <i/>
        <sz val="7"/>
        <rFont val="Verdana"/>
        <family val="2"/>
      </rPr>
      <t xml:space="preserve">po uveřejnění </t>
    </r>
    <r>
      <rPr>
        <i/>
        <sz val="7"/>
        <color rgb="FF0000FF"/>
        <rFont val="Verdana"/>
        <family val="2"/>
      </rPr>
      <t xml:space="preserve">oznámení o zahájení zadávacího řízení </t>
    </r>
    <r>
      <rPr>
        <i/>
        <sz val="7"/>
        <rFont val="Verdana"/>
        <family val="2"/>
      </rPr>
      <t>ve VVZ</t>
    </r>
  </si>
  <si>
    <t>Veřejná zakázka zadávaná v podlimitním režimu v otevřeném řízení podle zákona č. 134/2016 Sb., o veřejných zakázkách, v platném znění</t>
  </si>
  <si>
    <t>představenstvo společnosti</t>
  </si>
  <si>
    <t>Zahájení zadávacího řízení 
Den odeslání oznámení o zahájeni zadávacího řízení k uveřejnění do VVZ</t>
  </si>
  <si>
    <t>elektronický nástroj zadavatele</t>
  </si>
  <si>
    <t>Odeslání oznámení o zahájení zadávacího řízení do Věstníku veřejných zakázek (VVZ)</t>
  </si>
  <si>
    <r>
      <t>Schválení zadávací dokumentace a 
Vydání k pokynu k odeslání uveřejnění</t>
    </r>
    <r>
      <rPr>
        <i/>
        <sz val="8"/>
        <color theme="1"/>
        <rFont val="Verdana"/>
        <family val="2"/>
      </rPr>
      <t xml:space="preserve"> oznámení o zahájení zadávacího řízení</t>
    </r>
  </si>
  <si>
    <t>Nebude-li zadávací řízení do této lhůty ukončeno - tzn. odesláním rozhodnutí o výběru - bude zrušeno a zadavatel je povinen zaplatit všem účastníkům účelně vynaložené náklady.</t>
  </si>
  <si>
    <t xml:space="preserve">Zadavatel může k provádění úkonů pověřit komisi (libovolný počet členů-doporučujeme lichý počet); ůkony komise se pro účely zákona považují za úkony zadavatele. </t>
  </si>
  <si>
    <t>Veřejná zakázka na dodávky</t>
  </si>
  <si>
    <t>Modernizace infrastruktury ZŠ Labská 1.část – IT</t>
  </si>
  <si>
    <t>Ing. Renata Weisová, referent investic</t>
  </si>
  <si>
    <t xml:space="preserve">renata.weisova@staryliskovec.cz </t>
  </si>
  <si>
    <t>50.000,- Kč</t>
  </si>
  <si>
    <t>Termín závislý na rozhodnutí RMČ</t>
  </si>
  <si>
    <t>Z2018-030296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</si>
</sst>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/m/yyyy;@"/>
  </numFmts>
  <fonts count="29" x14ac:knownFonts="1">
    <font>
      <sz val="10"/>
      <name val="Arial"/>
    </font>
    <font>
      <b/>
      <i/>
      <sz val="12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i/>
      <sz val="8"/>
      <color rgb="FFFF0000"/>
      <name val="Verdana"/>
      <family val="2"/>
    </font>
    <font>
      <b/>
      <i/>
      <sz val="8"/>
      <color rgb="FF0000FF"/>
      <name val="Verdana"/>
      <family val="2"/>
    </font>
    <font>
      <b/>
      <i/>
      <sz val="8"/>
      <color rgb="FFFF0000"/>
      <name val="Verdana"/>
      <family val="2"/>
    </font>
    <font>
      <u/>
      <sz val="10"/>
      <color theme="11"/>
      <name val="Arial"/>
      <family val="2"/>
    </font>
    <font>
      <b/>
      <i/>
      <sz val="9"/>
      <color rgb="FFFF0000"/>
      <name val="Verdana"/>
      <family val="2"/>
    </font>
    <font>
      <u/>
      <sz val="10"/>
      <color theme="10"/>
      <name val="Arial"/>
      <family val="2"/>
    </font>
    <font>
      <i/>
      <sz val="7"/>
      <name val="Verdana"/>
      <family val="2"/>
    </font>
    <font>
      <b/>
      <i/>
      <sz val="11"/>
      <color rgb="FFFF0000"/>
      <name val="Verdana"/>
      <family val="2"/>
    </font>
    <font>
      <b/>
      <i/>
      <sz val="8"/>
      <color rgb="FF0070C0"/>
      <name val="Verdana"/>
      <family val="2"/>
    </font>
    <font>
      <b/>
      <i/>
      <sz val="8"/>
      <color rgb="FF00B050"/>
      <name val="Verdana"/>
      <family val="2"/>
    </font>
    <font>
      <i/>
      <sz val="8"/>
      <color theme="1"/>
      <name val="Verdana"/>
      <family val="2"/>
    </font>
    <font>
      <i/>
      <u/>
      <sz val="7"/>
      <color rgb="FF00B0F0"/>
      <name val="Verdana"/>
      <family val="2"/>
    </font>
    <font>
      <i/>
      <sz val="7"/>
      <color rgb="FF00B0F0"/>
      <name val="Verdana"/>
      <family val="2"/>
    </font>
    <font>
      <b/>
      <i/>
      <u/>
      <sz val="7"/>
      <color rgb="FFFF0000"/>
      <name val="Verdana"/>
      <family val="2"/>
    </font>
    <font>
      <b/>
      <i/>
      <sz val="7"/>
      <name val="Verdana"/>
      <family val="2"/>
    </font>
    <font>
      <i/>
      <sz val="7"/>
      <color rgb="FF0000FF"/>
      <name val="Verdana"/>
      <family val="2"/>
    </font>
    <font>
      <b/>
      <i/>
      <sz val="12"/>
      <color theme="1"/>
      <name val="Verdana"/>
      <family val="2"/>
    </font>
    <font>
      <b/>
      <i/>
      <sz val="8"/>
      <color theme="1"/>
      <name val="Verdana"/>
      <family val="2"/>
    </font>
    <font>
      <b/>
      <i/>
      <sz val="8"/>
      <name val="Verdana"/>
      <family val="2"/>
    </font>
    <font>
      <u/>
      <sz val="10"/>
      <color theme="10"/>
      <name val="Arial"/>
      <family val="2"/>
    </font>
    <font>
      <b/>
      <i/>
      <sz val="8"/>
      <color theme="1"/>
      <name val="Verdana"/>
      <family val="2"/>
      <charset val="238"/>
    </font>
    <font>
      <b/>
      <i/>
      <sz val="8"/>
      <color rgb="FFFF0000"/>
      <name val="Verdana"/>
      <family val="2"/>
    </font>
    <font>
      <i/>
      <sz val="8"/>
      <name val="Verdana"/>
      <family val="2"/>
    </font>
    <font>
      <i/>
      <sz val="8"/>
      <color theme="1"/>
      <name val="Verdana"/>
      <family val="2"/>
    </font>
    <font>
      <b/>
      <i/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rgb="FFFF0000"/>
      </top>
      <bottom/>
      <diagonal/>
    </border>
    <border>
      <left style="medium">
        <color auto="1"/>
      </left>
      <right style="hair">
        <color auto="1"/>
      </right>
      <top/>
      <bottom style="double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/>
      <top/>
      <bottom style="double">
        <color rgb="FFFF0000"/>
      </bottom>
      <diagonal/>
    </border>
    <border>
      <left/>
      <right style="medium">
        <color auto="1"/>
      </right>
      <top/>
      <bottom style="double">
        <color rgb="FFFF0000"/>
      </bottom>
      <diagonal/>
    </border>
    <border>
      <left/>
      <right style="hair">
        <color auto="1"/>
      </right>
      <top style="double">
        <color rgb="FFFF0000"/>
      </top>
      <bottom/>
      <diagonal/>
    </border>
    <border>
      <left/>
      <right style="hair">
        <color auto="1"/>
      </right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hair">
        <color auto="1"/>
      </left>
      <right style="hair">
        <color auto="1"/>
      </right>
      <top style="double">
        <color rgb="FFFF0000"/>
      </top>
      <bottom/>
      <diagonal/>
    </border>
    <border>
      <left style="hair">
        <color auto="1"/>
      </left>
      <right style="medium">
        <color auto="1"/>
      </right>
      <top style="double">
        <color rgb="FFFF0000"/>
      </top>
      <bottom/>
      <diagonal/>
    </border>
    <border>
      <left style="hair">
        <color auto="1"/>
      </left>
      <right style="hair">
        <color auto="1"/>
      </right>
      <top/>
      <bottom style="double">
        <color rgb="FFFF0000"/>
      </bottom>
      <diagonal/>
    </border>
    <border>
      <left style="hair">
        <color auto="1"/>
      </left>
      <right style="medium">
        <color auto="1"/>
      </right>
      <top/>
      <bottom style="double">
        <color rgb="FFFF000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rgb="FFFF0000"/>
      </top>
      <bottom/>
      <diagonal/>
    </border>
    <border>
      <left style="medium">
        <color auto="1"/>
      </left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center" vertical="center"/>
    </xf>
    <xf numFmtId="165" fontId="3" fillId="0" borderId="37" xfId="0" applyNumberFormat="1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3" fillId="0" borderId="15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65" fontId="12" fillId="0" borderId="6" xfId="0" applyNumberFormat="1" applyFont="1" applyFill="1" applyBorder="1" applyAlignment="1">
      <alignment horizontal="center" vertical="center"/>
    </xf>
    <xf numFmtId="165" fontId="2" fillId="0" borderId="59" xfId="0" applyNumberFormat="1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/>
    </xf>
    <xf numFmtId="165" fontId="14" fillId="0" borderId="9" xfId="0" applyNumberFormat="1" applyFont="1" applyFill="1" applyBorder="1" applyAlignment="1">
      <alignment horizontal="center" vertical="center"/>
    </xf>
    <xf numFmtId="165" fontId="14" fillId="0" borderId="2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13" fillId="0" borderId="0" xfId="0" applyNumberFormat="1" applyFont="1" applyAlignment="1">
      <alignment horizontal="right" vertical="center"/>
    </xf>
    <xf numFmtId="1" fontId="3" fillId="0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" fontId="21" fillId="0" borderId="0" xfId="0" applyNumberFormat="1" applyFont="1" applyAlignment="1">
      <alignment vertical="center"/>
    </xf>
    <xf numFmtId="165" fontId="3" fillId="0" borderId="72" xfId="0" applyNumberFormat="1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165" fontId="21" fillId="3" borderId="6" xfId="0" applyNumberFormat="1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left" vertical="center" wrapText="1" indent="1"/>
    </xf>
    <xf numFmtId="165" fontId="25" fillId="0" borderId="2" xfId="0" applyNumberFormat="1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5" fontId="10" fillId="0" borderId="53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65" fontId="10" fillId="0" borderId="54" xfId="0" applyNumberFormat="1" applyFont="1" applyFill="1" applyBorder="1" applyAlignment="1">
      <alignment horizontal="center" vertical="center" wrapText="1"/>
    </xf>
    <xf numFmtId="165" fontId="10" fillId="0" borderId="38" xfId="0" applyNumberFormat="1" applyFont="1" applyFill="1" applyBorder="1" applyAlignment="1">
      <alignment horizontal="center" vertical="center" wrapText="1"/>
    </xf>
    <xf numFmtId="165" fontId="10" fillId="0" borderId="52" xfId="0" applyNumberFormat="1" applyFont="1" applyFill="1" applyBorder="1" applyAlignment="1">
      <alignment horizontal="center" vertical="center" wrapText="1"/>
    </xf>
    <xf numFmtId="165" fontId="10" fillId="0" borderId="39" xfId="0" applyNumberFormat="1" applyFont="1" applyFill="1" applyBorder="1" applyAlignment="1">
      <alignment horizontal="center" vertical="center" wrapText="1"/>
    </xf>
    <xf numFmtId="0" fontId="26" fillId="2" borderId="76" xfId="0" applyFont="1" applyFill="1" applyBorder="1" applyAlignment="1">
      <alignment horizontal="left" vertical="center" wrapText="1"/>
    </xf>
    <xf numFmtId="0" fontId="3" fillId="2" borderId="76" xfId="0" applyFont="1" applyFill="1" applyBorder="1" applyAlignment="1">
      <alignment horizontal="left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165" fontId="10" fillId="0" borderId="15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58" xfId="0" applyFont="1" applyFill="1" applyBorder="1" applyAlignment="1">
      <alignment horizontal="left" vertical="center" wrapText="1" indent="1"/>
    </xf>
    <xf numFmtId="165" fontId="27" fillId="0" borderId="24" xfId="0" applyNumberFormat="1" applyFont="1" applyFill="1" applyBorder="1" applyAlignment="1">
      <alignment horizontal="center" vertical="center" wrapText="1"/>
    </xf>
    <xf numFmtId="165" fontId="27" fillId="0" borderId="51" xfId="0" applyNumberFormat="1" applyFont="1" applyFill="1" applyBorder="1" applyAlignment="1">
      <alignment horizontal="center" vertical="center" wrapText="1"/>
    </xf>
    <xf numFmtId="165" fontId="27" fillId="0" borderId="25" xfId="0" applyNumberFormat="1" applyFont="1" applyFill="1" applyBorder="1" applyAlignment="1">
      <alignment horizontal="center" vertical="center" wrapText="1"/>
    </xf>
    <xf numFmtId="165" fontId="27" fillId="0" borderId="60" xfId="0" applyNumberFormat="1" applyFont="1" applyFill="1" applyBorder="1" applyAlignment="1">
      <alignment horizontal="center" vertical="center" wrapText="1"/>
    </xf>
    <xf numFmtId="165" fontId="27" fillId="0" borderId="64" xfId="0" applyNumberFormat="1" applyFont="1" applyFill="1" applyBorder="1" applyAlignment="1">
      <alignment horizontal="center" vertical="center" wrapText="1"/>
    </xf>
    <xf numFmtId="165" fontId="27" fillId="0" borderId="6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 indent="1"/>
    </xf>
    <xf numFmtId="0" fontId="25" fillId="0" borderId="40" xfId="0" applyFont="1" applyFill="1" applyBorder="1" applyAlignment="1">
      <alignment horizontal="left" vertical="center" wrapText="1" inden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5" fontId="10" fillId="0" borderId="55" xfId="0" applyNumberFormat="1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7" fillId="0" borderId="47" xfId="0" applyFont="1" applyBorder="1" applyAlignment="1">
      <alignment horizontal="left" vertical="center" wrapText="1" indent="1"/>
    </xf>
    <xf numFmtId="0" fontId="27" fillId="0" borderId="48" xfId="0" applyFont="1" applyBorder="1" applyAlignment="1">
      <alignment horizontal="left" vertical="center" wrapText="1" inden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74" xfId="0" applyFont="1" applyFill="1" applyBorder="1" applyAlignment="1">
      <alignment horizontal="left" vertical="center" wrapText="1" indent="1"/>
    </xf>
    <xf numFmtId="0" fontId="8" fillId="0" borderId="62" xfId="0" applyFont="1" applyFill="1" applyBorder="1" applyAlignment="1">
      <alignment horizontal="left" vertical="center" wrapText="1" indent="1"/>
    </xf>
    <xf numFmtId="0" fontId="8" fillId="0" borderId="75" xfId="0" applyFont="1" applyFill="1" applyBorder="1" applyAlignment="1">
      <alignment horizontal="left" vertical="center" wrapText="1" indent="1"/>
    </xf>
    <xf numFmtId="0" fontId="8" fillId="0" borderId="63" xfId="0" applyFont="1" applyFill="1" applyBorder="1" applyAlignment="1">
      <alignment horizontal="left" vertical="center" wrapText="1" indent="1"/>
    </xf>
    <xf numFmtId="165" fontId="10" fillId="0" borderId="69" xfId="0" applyNumberFormat="1" applyFont="1" applyFill="1" applyBorder="1" applyAlignment="1">
      <alignment horizontal="center" vertical="center" wrapText="1"/>
    </xf>
    <xf numFmtId="165" fontId="10" fillId="0" borderId="70" xfId="0" applyNumberFormat="1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horizontal="center" vertical="center"/>
    </xf>
    <xf numFmtId="165" fontId="14" fillId="0" borderId="1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164" fontId="11" fillId="0" borderId="65" xfId="0" applyNumberFormat="1" applyFont="1" applyFill="1" applyBorder="1" applyAlignment="1">
      <alignment horizontal="center" vertical="center"/>
    </xf>
    <xf numFmtId="164" fontId="11" fillId="0" borderId="67" xfId="0" applyNumberFormat="1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165" fontId="11" fillId="0" borderId="57" xfId="0" applyNumberFormat="1" applyFont="1" applyFill="1" applyBorder="1" applyAlignment="1">
      <alignment horizontal="center" vertical="center"/>
    </xf>
    <xf numFmtId="165" fontId="11" fillId="0" borderId="62" xfId="0" applyNumberFormat="1" applyFont="1" applyFill="1" applyBorder="1" applyAlignment="1">
      <alignment horizontal="center" vertical="center"/>
    </xf>
    <xf numFmtId="165" fontId="11" fillId="0" borderId="60" xfId="0" applyNumberFormat="1" applyFont="1" applyFill="1" applyBorder="1" applyAlignment="1">
      <alignment horizontal="center" vertical="center"/>
    </xf>
    <xf numFmtId="165" fontId="11" fillId="0" borderId="6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5" fontId="21" fillId="0" borderId="17" xfId="0" applyNumberFormat="1" applyFont="1" applyFill="1" applyBorder="1" applyAlignment="1">
      <alignment horizontal="center" vertical="center" wrapText="1"/>
    </xf>
    <xf numFmtId="165" fontId="21" fillId="0" borderId="56" xfId="0" applyNumberFormat="1" applyFont="1" applyFill="1" applyBorder="1" applyAlignment="1">
      <alignment horizontal="center" vertical="center" wrapText="1"/>
    </xf>
    <xf numFmtId="165" fontId="21" fillId="0" borderId="18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40" xfId="0" applyFont="1" applyFill="1" applyBorder="1" applyAlignment="1">
      <alignment horizontal="left" vertical="center" wrapText="1" indent="1"/>
    </xf>
    <xf numFmtId="0" fontId="3" fillId="0" borderId="47" xfId="0" applyFont="1" applyFill="1" applyBorder="1" applyAlignment="1">
      <alignment horizontal="left" vertical="center" wrapText="1" indent="1"/>
    </xf>
    <xf numFmtId="0" fontId="3" fillId="0" borderId="48" xfId="0" applyFont="1" applyFill="1" applyBorder="1" applyAlignment="1">
      <alignment horizontal="left" vertical="center" wrapText="1" inden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6" fillId="0" borderId="33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left" vertical="center" indent="1"/>
    </xf>
    <xf numFmtId="0" fontId="27" fillId="0" borderId="45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21" fillId="0" borderId="12" xfId="0" applyFont="1" applyBorder="1" applyAlignment="1">
      <alignment horizontal="left" vertical="center" wrapText="1" indent="1"/>
    </xf>
    <xf numFmtId="0" fontId="21" fillId="0" borderId="3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4" fillId="0" borderId="0" xfId="0" applyNumberFormat="1" applyFont="1" applyAlignment="1">
      <alignment horizontal="right" vertical="center"/>
    </xf>
    <xf numFmtId="1" fontId="21" fillId="0" borderId="0" xfId="45" applyNumberFormat="1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1" fontId="13" fillId="0" borderId="0" xfId="0" applyNumberFormat="1" applyFont="1" applyAlignment="1">
      <alignment horizontal="left" vertical="center"/>
    </xf>
  </cellXfs>
  <cellStyles count="46"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Hypertextový odkaz" xfId="39" builtinId="8" hidden="1"/>
    <cellStyle name="Hypertextový odkaz" xfId="41" builtinId="8" hidden="1"/>
    <cellStyle name="Hypertextový odkaz" xfId="43" builtinId="8" hidden="1"/>
    <cellStyle name="Hypertextový odkaz" xfId="45" builtinId="8"/>
    <cellStyle name="Normální" xfId="0" builtinId="0"/>
    <cellStyle name="Použitý hypertextový odkaz" xfId="1" builtinId="9" hidden="1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  <cellStyle name="Použitý hypertextový odkaz" xfId="40" builtinId="9" hidden="1"/>
    <cellStyle name="Použitý hypertextový odkaz" xfId="42" builtinId="9" hidden="1"/>
    <cellStyle name="Použitý hypertextový odkaz" xfId="4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5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526604</xdr:colOff>
      <xdr:row>0</xdr:row>
      <xdr:rowOff>86360</xdr:rowOff>
    </xdr:from>
    <xdr:to>
      <xdr:col>5</xdr:col>
      <xdr:colOff>1475786</xdr:colOff>
      <xdr:row>1</xdr:row>
      <xdr:rowOff>152400</xdr:rowOff>
    </xdr:to>
    <xdr:pic>
      <xdr:nvPicPr>
        <xdr:cNvPr id="1053" name="obrázek 3" descr="Description: Description: Description: Description: nové%20logo%20ikis%20s%20ochrannou%20známkou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6044" y="86360"/>
          <a:ext cx="949182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526604</xdr:colOff>
      <xdr:row>0</xdr:row>
      <xdr:rowOff>86360</xdr:rowOff>
    </xdr:from>
    <xdr:to>
      <xdr:col>5</xdr:col>
      <xdr:colOff>1475786</xdr:colOff>
      <xdr:row>1</xdr:row>
      <xdr:rowOff>152400</xdr:rowOff>
    </xdr:to>
    <xdr:pic>
      <xdr:nvPicPr>
        <xdr:cNvPr id="3" name="obrázek 3" descr="Description: Description: Description: Description: nové%20logo%20ikis%20s%20ochrannou%20známko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004" y="86360"/>
          <a:ext cx="949182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0</xdr:row>
      <xdr:rowOff>38100</xdr:rowOff>
    </xdr:from>
    <xdr:to>
      <xdr:col>0</xdr:col>
      <xdr:colOff>525145</xdr:colOff>
      <xdr:row>1</xdr:row>
      <xdr:rowOff>306705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25A2609-9FEF-454E-9F4B-4E5D2DFD515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8100"/>
          <a:ext cx="436245" cy="509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enata.weisova@staryliskovec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Normal="100" zoomScalePageLayoutView="125" workbookViewId="0">
      <selection activeCell="A11" sqref="A11:B11"/>
    </sheetView>
  </sheetViews>
  <sheetFormatPr baseColWidth="10" defaultColWidth="8.83203125" defaultRowHeight="11" x14ac:dyDescent="0.15"/>
  <cols>
    <col min="1" max="1" width="53.83203125" style="2" customWidth="1"/>
    <col min="2" max="2" width="15.5" style="2" customWidth="1"/>
    <col min="3" max="3" width="16.5" style="2" customWidth="1"/>
    <col min="4" max="4" width="22.6640625" style="2" customWidth="1"/>
    <col min="5" max="5" width="8.83203125" style="2"/>
    <col min="6" max="6" width="20.83203125" style="2" customWidth="1"/>
    <col min="7" max="7" width="1.6640625" style="2" customWidth="1"/>
    <col min="8" max="10" width="8.83203125" style="2"/>
    <col min="11" max="11" width="8.83203125" style="2" customWidth="1"/>
    <col min="12" max="16384" width="8.83203125" style="2"/>
  </cols>
  <sheetData>
    <row r="1" spans="1:11" ht="19" customHeight="1" x14ac:dyDescent="0.15">
      <c r="A1" s="139" t="s">
        <v>56</v>
      </c>
      <c r="B1" s="139"/>
      <c r="C1" s="139"/>
      <c r="D1" s="139"/>
      <c r="E1" s="139"/>
      <c r="F1" s="139"/>
    </row>
    <row r="2" spans="1:11" ht="34" customHeight="1" x14ac:dyDescent="0.15">
      <c r="A2" s="150" t="s">
        <v>57</v>
      </c>
      <c r="B2" s="150"/>
      <c r="C2" s="150"/>
      <c r="D2" s="150"/>
      <c r="E2" s="150"/>
      <c r="F2" s="150"/>
    </row>
    <row r="3" spans="1:11" ht="25" customHeight="1" x14ac:dyDescent="0.15">
      <c r="A3" s="152" t="s">
        <v>48</v>
      </c>
      <c r="B3" s="153"/>
      <c r="C3" s="153"/>
      <c r="D3" s="153"/>
      <c r="E3" s="153"/>
      <c r="F3" s="153"/>
    </row>
    <row r="4" spans="1:11" ht="13" customHeight="1" x14ac:dyDescent="0.15">
      <c r="A4" s="151" t="s">
        <v>8</v>
      </c>
      <c r="B4" s="151"/>
      <c r="C4" s="140" t="s">
        <v>62</v>
      </c>
      <c r="D4" s="140"/>
      <c r="E4" s="140"/>
      <c r="F4" s="140"/>
    </row>
    <row r="5" spans="1:11" ht="13" customHeight="1" x14ac:dyDescent="0.15">
      <c r="A5" s="151" t="s">
        <v>27</v>
      </c>
      <c r="B5" s="151"/>
      <c r="C5" s="140" t="s">
        <v>60</v>
      </c>
      <c r="D5" s="140"/>
      <c r="E5" s="140"/>
      <c r="F5" s="140"/>
    </row>
    <row r="6" spans="1:11" ht="13" customHeight="1" x14ac:dyDescent="0.15">
      <c r="A6" s="151" t="s">
        <v>26</v>
      </c>
      <c r="B6" s="151"/>
      <c r="C6" s="140">
        <v>90</v>
      </c>
      <c r="D6" s="140"/>
      <c r="E6" s="140"/>
      <c r="F6" s="140"/>
    </row>
    <row r="7" spans="1:11" ht="13" customHeight="1" x14ac:dyDescent="0.15">
      <c r="A7" s="151" t="s">
        <v>9</v>
      </c>
      <c r="B7" s="151"/>
      <c r="C7" s="154" t="s">
        <v>58</v>
      </c>
      <c r="D7" s="140"/>
      <c r="E7" s="140"/>
      <c r="F7" s="140"/>
      <c r="J7" s="5"/>
      <c r="K7" s="5"/>
    </row>
    <row r="8" spans="1:11" ht="13" customHeight="1" x14ac:dyDescent="0.15">
      <c r="A8" s="151" t="s">
        <v>10</v>
      </c>
      <c r="B8" s="151"/>
      <c r="C8" s="140">
        <v>547139245</v>
      </c>
      <c r="D8" s="140"/>
      <c r="E8" s="140"/>
      <c r="F8" s="140"/>
      <c r="J8" s="5"/>
    </row>
    <row r="9" spans="1:11" ht="13" customHeight="1" x14ac:dyDescent="0.15">
      <c r="A9" s="151" t="s">
        <v>11</v>
      </c>
      <c r="B9" s="151"/>
      <c r="C9" s="155" t="s">
        <v>59</v>
      </c>
      <c r="D9" s="140"/>
      <c r="E9" s="140"/>
      <c r="F9" s="140"/>
      <c r="J9" s="5"/>
    </row>
    <row r="10" spans="1:11" ht="13" customHeight="1" x14ac:dyDescent="0.15">
      <c r="A10" s="2" t="s">
        <v>42</v>
      </c>
      <c r="C10" s="157"/>
      <c r="D10" s="157"/>
      <c r="E10" s="157"/>
      <c r="F10" s="49">
        <v>17</v>
      </c>
      <c r="H10" s="46"/>
      <c r="J10" s="5"/>
      <c r="K10" s="46"/>
    </row>
    <row r="11" spans="1:11" ht="13" customHeight="1" x14ac:dyDescent="0.15">
      <c r="A11" s="130" t="s">
        <v>44</v>
      </c>
      <c r="B11" s="130"/>
      <c r="C11" s="44"/>
      <c r="D11" s="44"/>
      <c r="E11" s="44"/>
      <c r="F11" s="44"/>
      <c r="H11" s="34"/>
      <c r="J11" s="5"/>
      <c r="K11" s="34"/>
    </row>
    <row r="12" spans="1:11" ht="15" customHeight="1" x14ac:dyDescent="0.15">
      <c r="A12" s="11"/>
      <c r="B12" s="13"/>
      <c r="C12" s="13"/>
      <c r="D12" s="13"/>
      <c r="E12" s="13"/>
      <c r="F12" s="13"/>
      <c r="H12" s="34"/>
      <c r="J12" s="5"/>
      <c r="K12" s="34"/>
    </row>
    <row r="13" spans="1:11" ht="25" customHeight="1" x14ac:dyDescent="0.15">
      <c r="A13" s="149" t="s">
        <v>15</v>
      </c>
      <c r="B13" s="149"/>
      <c r="C13" s="149"/>
      <c r="D13" s="149"/>
      <c r="E13" s="149"/>
      <c r="F13" s="149"/>
      <c r="H13" s="34"/>
      <c r="J13" s="5"/>
      <c r="K13" s="34"/>
    </row>
    <row r="14" spans="1:11" ht="15" customHeight="1" thickBot="1" x14ac:dyDescent="0.2">
      <c r="A14" s="156"/>
      <c r="B14" s="156"/>
      <c r="C14" s="156"/>
      <c r="D14" s="156"/>
      <c r="E14" s="156"/>
      <c r="F14" s="156"/>
      <c r="G14" s="5"/>
      <c r="J14" s="5"/>
    </row>
    <row r="15" spans="1:11" ht="25" customHeight="1" x14ac:dyDescent="0.15">
      <c r="A15" s="81" t="s">
        <v>7</v>
      </c>
      <c r="B15" s="82"/>
      <c r="C15" s="82"/>
      <c r="D15" s="82"/>
      <c r="E15" s="82"/>
      <c r="F15" s="83"/>
    </row>
    <row r="16" spans="1:11" s="3" customFormat="1" ht="15" customHeight="1" x14ac:dyDescent="0.15">
      <c r="A16" s="124"/>
      <c r="B16" s="125"/>
      <c r="C16" s="12" t="s">
        <v>2</v>
      </c>
      <c r="D16" s="31" t="s">
        <v>17</v>
      </c>
      <c r="E16" s="88" t="s">
        <v>3</v>
      </c>
      <c r="F16" s="89"/>
      <c r="I16" s="1"/>
    </row>
    <row r="17" spans="1:9" ht="25" customHeight="1" x14ac:dyDescent="0.15">
      <c r="A17" s="131" t="s">
        <v>53</v>
      </c>
      <c r="B17" s="132"/>
      <c r="C17" s="50">
        <v>43343</v>
      </c>
      <c r="D17" s="133" t="s">
        <v>49</v>
      </c>
      <c r="E17" s="134"/>
      <c r="F17" s="135"/>
      <c r="G17" s="5"/>
    </row>
    <row r="18" spans="1:9" ht="25" customHeight="1" thickBot="1" x14ac:dyDescent="0.2">
      <c r="A18" s="147" t="s">
        <v>52</v>
      </c>
      <c r="B18" s="148"/>
      <c r="C18" s="52">
        <v>43346</v>
      </c>
      <c r="D18" s="136" t="s">
        <v>5</v>
      </c>
      <c r="E18" s="137"/>
      <c r="F18" s="138"/>
      <c r="G18" s="5"/>
    </row>
    <row r="19" spans="1:9" ht="15" customHeight="1" thickBot="1" x14ac:dyDescent="0.2">
      <c r="A19" s="68"/>
      <c r="B19" s="68"/>
      <c r="C19" s="68"/>
      <c r="D19" s="68"/>
      <c r="E19" s="68"/>
      <c r="F19" s="68"/>
      <c r="G19" s="5"/>
    </row>
    <row r="20" spans="1:9" ht="25" customHeight="1" x14ac:dyDescent="0.15">
      <c r="A20" s="81" t="s">
        <v>6</v>
      </c>
      <c r="B20" s="82"/>
      <c r="C20" s="82"/>
      <c r="D20" s="82"/>
      <c r="E20" s="82"/>
      <c r="F20" s="83"/>
    </row>
    <row r="21" spans="1:9" s="3" customFormat="1" ht="15" customHeight="1" x14ac:dyDescent="0.15">
      <c r="A21" s="79"/>
      <c r="B21" s="80"/>
      <c r="C21" s="4" t="s">
        <v>2</v>
      </c>
      <c r="D21" s="31" t="s">
        <v>17</v>
      </c>
      <c r="E21" s="88" t="s">
        <v>3</v>
      </c>
      <c r="F21" s="89"/>
      <c r="I21" s="1"/>
    </row>
    <row r="22" spans="1:9" ht="25" customHeight="1" x14ac:dyDescent="0.15">
      <c r="A22" s="145" t="s">
        <v>12</v>
      </c>
      <c r="B22" s="14" t="s">
        <v>0</v>
      </c>
      <c r="C22" s="18">
        <f>WORKDAY(C18,1)</f>
        <v>43347</v>
      </c>
      <c r="D22" s="84" t="s">
        <v>47</v>
      </c>
      <c r="E22" s="141" t="s">
        <v>16</v>
      </c>
      <c r="F22" s="142"/>
      <c r="G22" s="5"/>
    </row>
    <row r="23" spans="1:9" ht="25" customHeight="1" thickBot="1" x14ac:dyDescent="0.2">
      <c r="A23" s="146"/>
      <c r="B23" s="15" t="s">
        <v>1</v>
      </c>
      <c r="C23" s="19">
        <f>C37</f>
        <v>43369</v>
      </c>
      <c r="D23" s="85"/>
      <c r="E23" s="143"/>
      <c r="F23" s="144"/>
      <c r="G23" s="5"/>
    </row>
    <row r="24" spans="1:9" ht="15" customHeight="1" thickBot="1" x14ac:dyDescent="0.2">
      <c r="A24" s="25"/>
      <c r="B24" s="26"/>
      <c r="C24" s="27"/>
      <c r="D24" s="27"/>
      <c r="E24" s="28"/>
      <c r="F24" s="28"/>
      <c r="G24" s="5"/>
    </row>
    <row r="25" spans="1:9" ht="25" customHeight="1" x14ac:dyDescent="0.15">
      <c r="A25" s="81" t="s">
        <v>43</v>
      </c>
      <c r="B25" s="82"/>
      <c r="C25" s="82"/>
      <c r="D25" s="82"/>
      <c r="E25" s="82"/>
      <c r="F25" s="83"/>
    </row>
    <row r="26" spans="1:9" s="3" customFormat="1" ht="15" customHeight="1" x14ac:dyDescent="0.15">
      <c r="A26" s="124"/>
      <c r="B26" s="125"/>
      <c r="C26" s="12" t="s">
        <v>2</v>
      </c>
      <c r="D26" s="31"/>
      <c r="E26" s="126" t="s">
        <v>3</v>
      </c>
      <c r="F26" s="127"/>
      <c r="I26" s="24"/>
    </row>
    <row r="27" spans="1:9" ht="25" customHeight="1" x14ac:dyDescent="0.15">
      <c r="A27" s="86" t="s">
        <v>50</v>
      </c>
      <c r="B27" s="87"/>
      <c r="C27" s="29">
        <f>C18</f>
        <v>43346</v>
      </c>
      <c r="D27" s="32"/>
      <c r="E27" s="122" t="s">
        <v>34</v>
      </c>
      <c r="F27" s="123"/>
      <c r="G27" s="5"/>
    </row>
    <row r="28" spans="1:9" ht="25" customHeight="1" x14ac:dyDescent="0.15">
      <c r="A28" s="99" t="s">
        <v>18</v>
      </c>
      <c r="B28" s="6" t="s">
        <v>0</v>
      </c>
      <c r="C28" s="17">
        <f>C22</f>
        <v>43347</v>
      </c>
      <c r="D28" s="66" t="s">
        <v>38</v>
      </c>
      <c r="E28" s="30" t="s">
        <v>14</v>
      </c>
      <c r="F28" s="128" t="s">
        <v>5</v>
      </c>
    </row>
    <row r="29" spans="1:9" ht="25" customHeight="1" x14ac:dyDescent="0.15">
      <c r="A29" s="100"/>
      <c r="B29" s="6" t="s">
        <v>31</v>
      </c>
      <c r="C29" s="40">
        <f>WORKDAY(C37,-7)</f>
        <v>43360</v>
      </c>
      <c r="D29" s="67"/>
      <c r="E29" s="30" t="s">
        <v>13</v>
      </c>
      <c r="F29" s="129"/>
    </row>
    <row r="30" spans="1:9" ht="25" customHeight="1" x14ac:dyDescent="0.15">
      <c r="A30" s="99" t="s">
        <v>32</v>
      </c>
      <c r="B30" s="6" t="s">
        <v>0</v>
      </c>
      <c r="C30" s="41">
        <f>WORKDAY(C28,3)</f>
        <v>43350</v>
      </c>
      <c r="D30" s="66" t="s">
        <v>39</v>
      </c>
      <c r="E30" s="101" t="s">
        <v>30</v>
      </c>
      <c r="F30" s="102"/>
    </row>
    <row r="31" spans="1:9" ht="25" customHeight="1" x14ac:dyDescent="0.15">
      <c r="A31" s="100"/>
      <c r="B31" s="6" t="s">
        <v>31</v>
      </c>
      <c r="C31" s="42">
        <f>WORKDAY(C29,3)</f>
        <v>43363</v>
      </c>
      <c r="D31" s="67"/>
      <c r="E31" s="103"/>
      <c r="F31" s="104"/>
    </row>
    <row r="32" spans="1:9" ht="25" customHeight="1" x14ac:dyDescent="0.15">
      <c r="A32" s="99" t="s">
        <v>33</v>
      </c>
      <c r="B32" s="113" t="s">
        <v>31</v>
      </c>
      <c r="C32" s="97">
        <f>WORKDAY(C37,-4)</f>
        <v>43363</v>
      </c>
      <c r="D32" s="66" t="s">
        <v>40</v>
      </c>
      <c r="E32" s="101" t="s">
        <v>30</v>
      </c>
      <c r="F32" s="102"/>
    </row>
    <row r="33" spans="1:11" ht="25" customHeight="1" x14ac:dyDescent="0.15">
      <c r="A33" s="100"/>
      <c r="B33" s="114"/>
      <c r="C33" s="98"/>
      <c r="D33" s="67"/>
      <c r="E33" s="103"/>
      <c r="F33" s="104"/>
    </row>
    <row r="34" spans="1:11" ht="50" customHeight="1" x14ac:dyDescent="0.15">
      <c r="A34" s="77" t="s">
        <v>4</v>
      </c>
      <c r="B34" s="78"/>
      <c r="C34" s="54">
        <f>WORKDAY(C37,-10)</f>
        <v>43355</v>
      </c>
      <c r="D34" s="47" t="s">
        <v>41</v>
      </c>
      <c r="E34" s="55">
        <v>0.41666666666666669</v>
      </c>
      <c r="F34" s="51" t="s">
        <v>16</v>
      </c>
      <c r="H34" s="34"/>
      <c r="I34" s="34"/>
      <c r="J34" s="34"/>
      <c r="K34" s="34"/>
    </row>
    <row r="35" spans="1:11" ht="30" customHeight="1" x14ac:dyDescent="0.15">
      <c r="A35" s="69" t="s">
        <v>19</v>
      </c>
      <c r="B35" s="43" t="s">
        <v>20</v>
      </c>
      <c r="C35" s="45">
        <v>90</v>
      </c>
      <c r="D35" s="71" t="s">
        <v>54</v>
      </c>
      <c r="E35" s="72"/>
      <c r="F35" s="73"/>
      <c r="H35" s="33"/>
      <c r="I35" s="33"/>
      <c r="J35" s="33"/>
      <c r="K35" s="33"/>
    </row>
    <row r="36" spans="1:11" ht="30" customHeight="1" thickBot="1" x14ac:dyDescent="0.2">
      <c r="A36" s="70"/>
      <c r="B36" s="39" t="s">
        <v>1</v>
      </c>
      <c r="C36" s="38">
        <f>C37+C35</f>
        <v>43459</v>
      </c>
      <c r="D36" s="74"/>
      <c r="E36" s="75"/>
      <c r="F36" s="76"/>
    </row>
    <row r="37" spans="1:11" ht="24" customHeight="1" thickTop="1" x14ac:dyDescent="0.15">
      <c r="A37" s="90" t="s">
        <v>46</v>
      </c>
      <c r="B37" s="91"/>
      <c r="C37" s="109">
        <f>WORKDAY(C27,F10)+F11</f>
        <v>43369</v>
      </c>
      <c r="D37" s="110"/>
      <c r="E37" s="105">
        <v>0.58333333333333337</v>
      </c>
      <c r="F37" s="107" t="s">
        <v>51</v>
      </c>
    </row>
    <row r="38" spans="1:11" ht="24" customHeight="1" thickBot="1" x14ac:dyDescent="0.2">
      <c r="A38" s="92"/>
      <c r="B38" s="93"/>
      <c r="C38" s="111"/>
      <c r="D38" s="112"/>
      <c r="E38" s="106"/>
      <c r="F38" s="108"/>
      <c r="H38" s="5"/>
    </row>
    <row r="39" spans="1:11" ht="25" customHeight="1" thickTop="1" x14ac:dyDescent="0.15">
      <c r="A39" s="120" t="s">
        <v>21</v>
      </c>
      <c r="B39" s="121"/>
      <c r="C39" s="36">
        <f>WORKDAY(C37,3)</f>
        <v>43374</v>
      </c>
      <c r="D39" s="20"/>
      <c r="E39" s="35">
        <v>0.41666666666666669</v>
      </c>
      <c r="F39" s="56" t="s">
        <v>5</v>
      </c>
    </row>
    <row r="40" spans="1:11" ht="50" customHeight="1" x14ac:dyDescent="0.15">
      <c r="A40" s="118" t="s">
        <v>22</v>
      </c>
      <c r="B40" s="119"/>
      <c r="C40" s="36">
        <f>WORKDAY(C39,5)</f>
        <v>43381</v>
      </c>
      <c r="D40" s="48" t="s">
        <v>45</v>
      </c>
      <c r="E40" s="16">
        <v>0.41666666666666669</v>
      </c>
      <c r="F40" s="57" t="s">
        <v>5</v>
      </c>
    </row>
    <row r="41" spans="1:11" ht="25" customHeight="1" x14ac:dyDescent="0.15">
      <c r="A41" s="118" t="s">
        <v>23</v>
      </c>
      <c r="B41" s="119"/>
      <c r="C41" s="17">
        <f>WORKDAY(C39,3)</f>
        <v>43377</v>
      </c>
      <c r="D41" s="115" t="s">
        <v>61</v>
      </c>
      <c r="E41" s="116"/>
      <c r="F41" s="117"/>
    </row>
    <row r="42" spans="1:11" ht="50" customHeight="1" x14ac:dyDescent="0.15">
      <c r="A42" s="22" t="s">
        <v>35</v>
      </c>
      <c r="B42" s="6" t="s">
        <v>1</v>
      </c>
      <c r="C42" s="17">
        <f>WORKDAY(C41,2)</f>
        <v>43381</v>
      </c>
      <c r="D42" s="58" t="s">
        <v>37</v>
      </c>
      <c r="E42" s="59"/>
      <c r="F42" s="60"/>
    </row>
    <row r="43" spans="1:11" ht="25" customHeight="1" x14ac:dyDescent="0.15">
      <c r="A43" s="21" t="s">
        <v>36</v>
      </c>
      <c r="B43" s="7" t="s">
        <v>1</v>
      </c>
      <c r="C43" s="17">
        <f>C42+15</f>
        <v>43396</v>
      </c>
      <c r="D43" s="61"/>
      <c r="E43" s="62"/>
      <c r="F43" s="63"/>
    </row>
    <row r="44" spans="1:11" ht="25" customHeight="1" thickBot="1" x14ac:dyDescent="0.2">
      <c r="A44" s="23" t="s">
        <v>24</v>
      </c>
      <c r="B44" s="8" t="s">
        <v>28</v>
      </c>
      <c r="C44" s="37">
        <f>WORKDAY(C43,1)</f>
        <v>43397</v>
      </c>
      <c r="D44" s="94" t="s">
        <v>29</v>
      </c>
      <c r="E44" s="95"/>
      <c r="F44" s="96"/>
    </row>
    <row r="45" spans="1:11" x14ac:dyDescent="0.15">
      <c r="B45" s="9"/>
      <c r="C45" s="9"/>
      <c r="D45" s="9"/>
      <c r="E45" s="10"/>
      <c r="F45" s="9"/>
    </row>
    <row r="46" spans="1:11" ht="29" customHeight="1" x14ac:dyDescent="0.15">
      <c r="A46" s="53" t="s">
        <v>25</v>
      </c>
      <c r="B46" s="64" t="s">
        <v>55</v>
      </c>
      <c r="C46" s="65"/>
      <c r="D46" s="65"/>
      <c r="E46" s="65"/>
      <c r="F46" s="65"/>
    </row>
    <row r="47" spans="1:11" x14ac:dyDescent="0.15">
      <c r="B47" s="9"/>
      <c r="F47" s="9"/>
    </row>
    <row r="48" spans="1:11" x14ac:dyDescent="0.15">
      <c r="B48" s="9"/>
      <c r="F48" s="9"/>
    </row>
    <row r="49" spans="2:6" x14ac:dyDescent="0.15">
      <c r="B49" s="9"/>
      <c r="F49" s="9"/>
    </row>
    <row r="50" spans="2:6" x14ac:dyDescent="0.15">
      <c r="B50" s="9"/>
    </row>
    <row r="51" spans="2:6" x14ac:dyDescent="0.15">
      <c r="B51" s="9"/>
    </row>
    <row r="52" spans="2:6" x14ac:dyDescent="0.15">
      <c r="B52" s="9"/>
    </row>
    <row r="53" spans="2:6" x14ac:dyDescent="0.15">
      <c r="B53" s="9"/>
    </row>
    <row r="54" spans="2:6" x14ac:dyDescent="0.15">
      <c r="B54" s="9"/>
    </row>
    <row r="55" spans="2:6" x14ac:dyDescent="0.15">
      <c r="B55" s="9"/>
    </row>
    <row r="56" spans="2:6" x14ac:dyDescent="0.15">
      <c r="B56" s="9"/>
    </row>
    <row r="57" spans="2:6" x14ac:dyDescent="0.15">
      <c r="B57" s="9"/>
    </row>
    <row r="58" spans="2:6" x14ac:dyDescent="0.15">
      <c r="B58" s="9"/>
    </row>
    <row r="59" spans="2:6" x14ac:dyDescent="0.15">
      <c r="B59" s="9"/>
    </row>
  </sheetData>
  <mergeCells count="63">
    <mergeCell ref="C8:F8"/>
    <mergeCell ref="C9:F9"/>
    <mergeCell ref="A9:B9"/>
    <mergeCell ref="A15:F15"/>
    <mergeCell ref="A14:F14"/>
    <mergeCell ref="C10:E10"/>
    <mergeCell ref="A1:F1"/>
    <mergeCell ref="C6:F6"/>
    <mergeCell ref="E22:F23"/>
    <mergeCell ref="A22:A23"/>
    <mergeCell ref="A18:B18"/>
    <mergeCell ref="A13:F13"/>
    <mergeCell ref="A2:F2"/>
    <mergeCell ref="A7:B7"/>
    <mergeCell ref="A4:B4"/>
    <mergeCell ref="A5:B5"/>
    <mergeCell ref="A8:B8"/>
    <mergeCell ref="A3:F3"/>
    <mergeCell ref="C7:F7"/>
    <mergeCell ref="C4:F4"/>
    <mergeCell ref="C5:F5"/>
    <mergeCell ref="A6:B6"/>
    <mergeCell ref="E27:F27"/>
    <mergeCell ref="A26:B26"/>
    <mergeCell ref="E26:F26"/>
    <mergeCell ref="F28:F29"/>
    <mergeCell ref="A11:B11"/>
    <mergeCell ref="A17:B17"/>
    <mergeCell ref="D17:F17"/>
    <mergeCell ref="D18:F18"/>
    <mergeCell ref="E16:F16"/>
    <mergeCell ref="A16:B16"/>
    <mergeCell ref="D28:D29"/>
    <mergeCell ref="A28:A29"/>
    <mergeCell ref="D41:F41"/>
    <mergeCell ref="E32:F33"/>
    <mergeCell ref="A41:B41"/>
    <mergeCell ref="A32:A33"/>
    <mergeCell ref="A39:B39"/>
    <mergeCell ref="A40:B40"/>
    <mergeCell ref="D30:D31"/>
    <mergeCell ref="A30:A31"/>
    <mergeCell ref="E30:F31"/>
    <mergeCell ref="E37:E38"/>
    <mergeCell ref="F37:F38"/>
    <mergeCell ref="C37:D38"/>
    <mergeCell ref="B32:B33"/>
    <mergeCell ref="D42:F43"/>
    <mergeCell ref="B46:F46"/>
    <mergeCell ref="D32:D33"/>
    <mergeCell ref="A19:F19"/>
    <mergeCell ref="A35:A36"/>
    <mergeCell ref="D35:F36"/>
    <mergeCell ref="A34:B34"/>
    <mergeCell ref="A21:B21"/>
    <mergeCell ref="A25:F25"/>
    <mergeCell ref="D22:D23"/>
    <mergeCell ref="A27:B27"/>
    <mergeCell ref="A20:F20"/>
    <mergeCell ref="E21:F21"/>
    <mergeCell ref="A37:B38"/>
    <mergeCell ref="D44:F44"/>
    <mergeCell ref="C32:C33"/>
  </mergeCells>
  <phoneticPr fontId="0" type="noConversion"/>
  <hyperlinks>
    <hyperlink ref="C9" r:id="rId1" xr:uid="{C2990244-2DB0-D247-9228-1F87A9EFC122}"/>
  </hyperlinks>
  <printOptions horizontalCentered="1"/>
  <pageMargins left="0.28000000000000003" right="0.28000000000000003" top="0.59" bottom="0.59" header="0.47" footer="0.47"/>
  <pageSetup paperSize="9" scale="66" orientation="portrait" horizontalDpi="4294967295" verticalDpi="4294967295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Harmonogram</vt:lpstr>
      <vt:lpstr>Harmonogram!Oblast_tisku</vt:lpstr>
    </vt:vector>
  </TitlesOfParts>
  <Company>S-Invest CZ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Kudělková Eliška</dc:creator>
  <cp:lastModifiedBy>Jiří Kudělka</cp:lastModifiedBy>
  <cp:lastPrinted>2018-08-30T09:57:12Z</cp:lastPrinted>
  <dcterms:created xsi:type="dcterms:W3CDTF">2004-08-02T11:17:35Z</dcterms:created>
  <dcterms:modified xsi:type="dcterms:W3CDTF">2018-09-04T06:56:43Z</dcterms:modified>
</cp:coreProperties>
</file>