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221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Pol'!$A$1:$U$39</definedName>
    <definedName name="_xlnm.Print_Area" localSheetId="1">Stavba!$A$1:$J$49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25725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37" i="12"/>
  <c r="BA35"/>
  <c r="BA33"/>
  <c r="BA30"/>
  <c r="BA28"/>
  <c r="BA26"/>
  <c r="BA22"/>
  <c r="BA21"/>
  <c r="BA20"/>
  <c r="BA19"/>
  <c r="BA18"/>
  <c r="BA17"/>
  <c r="BA15"/>
  <c r="BA13"/>
  <c r="BA11"/>
  <c r="G8"/>
  <c r="O8"/>
  <c r="I9"/>
  <c r="I8" s="1"/>
  <c r="K9"/>
  <c r="K8" s="1"/>
  <c r="M9"/>
  <c r="M8" s="1"/>
  <c r="O9"/>
  <c r="Q9"/>
  <c r="Q8" s="1"/>
  <c r="U9"/>
  <c r="U8" s="1"/>
  <c r="G23"/>
  <c r="I24"/>
  <c r="I23" s="1"/>
  <c r="K24"/>
  <c r="K23" s="1"/>
  <c r="M24"/>
  <c r="O24"/>
  <c r="Q24"/>
  <c r="Q23" s="1"/>
  <c r="U24"/>
  <c r="U23" s="1"/>
  <c r="I31"/>
  <c r="K31"/>
  <c r="M31"/>
  <c r="M23" s="1"/>
  <c r="O31"/>
  <c r="O23" s="1"/>
  <c r="Q31"/>
  <c r="U31"/>
  <c r="I49" i="1"/>
  <c r="F40"/>
  <c r="G40"/>
  <c r="H40"/>
  <c r="I40"/>
  <c r="J39"/>
  <c r="J40" s="1"/>
  <c r="I21"/>
  <c r="J28"/>
  <c r="J26"/>
  <c r="G38"/>
  <c r="F38"/>
  <c r="H32"/>
  <c r="J23"/>
  <c r="J24"/>
  <c r="J25"/>
  <c r="J27"/>
  <c r="E24"/>
  <c r="E26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<sst xmlns="http://schemas.openxmlformats.org/spreadsheetml/2006/main" count="179" uniqueCount="111">
  <si>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</si>
  <si>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</si>
  <si>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</si>
  <si>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</si>
  <si>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</si>
  <si>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</si>
  <si>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</si>
  <si>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</si>
  <si>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</si>
  <si>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</si>
  <si>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</si>
  <si>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</si>
  <si>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</si>
  <si>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</si>
  <si>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</si>
  <si>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</si>
  <si>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</si>
  <si>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</si>
  <si>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</si>
  <si>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</si>
  <si>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</si>
  <si>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</si>
  <si>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</si>
  <si>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</si>
  <si>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</si>
  <si>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</si>
  <si>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</si>
  <si>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</si>
  <si>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</si>
  <si>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</si>
  <si>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</si>
  <si>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</si>
  <si>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</si>
  <si>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</si>
  <si>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</si>
  <si>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</si>
  <si>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</si>
  <si>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</si>
  <si>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</si>
  <si>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</si>
  <si>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</si>
  <si>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</si>
  <si>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</si>
  <si>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</si>
  <si>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</si>
  <si>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VDJ ořech - doplnění pro soutěž</t>
  </si>
  <si>
    <t>Rozpočet</t>
  </si>
  <si>
    <t>Celkem za stavbu</t>
  </si>
  <si>
    <t>CZK</t>
  </si>
  <si>
    <t>Rekapitulace dílů</t>
  </si>
  <si>
    <t>Typ dílu</t>
  </si>
  <si>
    <t>5</t>
  </si>
  <si>
    <t>Komunikace</t>
  </si>
  <si>
    <t>8</t>
  </si>
  <si>
    <t>Trubní vedení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</si>
  <si>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</si>
  <si>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</si>
  <si>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</si>
  <si>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</si>
  <si>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</si>
  <si>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</si>
  <si>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</si>
  <si>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</si>
  <si>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</si>
  <si>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</si>
  <si>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</si>
  <si>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</si>
  <si>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</si>
  <si>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</si>
  <si>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</si>
  <si>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</si>
  <si>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</si>
  <si>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</si>
  <si>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</si>
  <si>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</si>
  <si>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</si>
  <si>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</si>
  <si>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</si>
  <si>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</si>
  <si>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</si>
  <si>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</si>
  <si>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</si>
  <si>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</si>
  <si>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</si>
  <si>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591100020RA0</t>
  </si>
  <si>
    <t>Chodník z dlažby zámkové, podklad štěrkodrť</t>
  </si>
  <si>
    <t>m2</t>
  </si>
  <si>
    <t>POL2_0</t>
  </si>
  <si>
    <t/>
  </si>
  <si>
    <t>POP</t>
  </si>
  <si>
    <t>59110002</t>
  </si>
  <si>
    <t xml:space="preserve"> </t>
  </si>
  <si>
    <t>S provedením potřebných zemních prací, ve skladbách podle popisu, s dodávkou a osazením obrubníků.</t>
  </si>
  <si>
    <t>Odkopávky nezapažené pro silnice, s přemístěním výkopku v příčných profilech, s naložením na dopravní prostředek a odvozem do 1 km, s uložením výkopku na skládku a úpravou pláně. Podklad ze štěrkodrti s rozprostřením, vlhčením a zhutněním tl. 15 cm, dodávka a položení dlažby zámkové do lože z těženého kameniva do tl. 4 cm, s vyplněním spár, s dvojím beraněním a se smetením přebytečného materiálu na krajnici, osazení a dodávka záhonových obrubníků do lože z prostého betonu tl. 5 - 10 cm se zalitím a zatřením spár maltou, s opěrou.</t>
  </si>
  <si>
    <t>Skladba:</t>
  </si>
  <si>
    <t>podklad ze štěrkodrti 15 cm</t>
  </si>
  <si>
    <t>lože z kameniva 4 cm</t>
  </si>
  <si>
    <t>dlažba zámková, betonová 6 cm</t>
  </si>
  <si>
    <t>celkem 21 cm</t>
  </si>
  <si>
    <t>83123 xxxxRA0</t>
  </si>
  <si>
    <t xml:space="preserve">Vodovod z trub polyetylénových </t>
  </si>
  <si>
    <t>m</t>
  </si>
  <si>
    <t>83123</t>
  </si>
  <si>
    <t>Venkovní vodovod z trub polyetylénových</t>
  </si>
  <si>
    <t>Hloubení rýh nezapažených, šířky do 200 cm, v hornině 3 (včetně příplatku za lepivost), se svislým přemístěním, s naložením přebytku po zásypu (0,12 m3/m rýhy) na dopravní prostředek, s odvozem do 6 km a uložením na skládku, lože pod potrubí z písku a štěrkopísku do 63 mm, dodávka a montáž potrubí z trub polyetylénových tlakových hrdlových, dodávka a montáž šoupátek s osazením zemní soupravy (1 kus/20 m potrubí), tlaková zkouška potrubí, proplach a dezinfekce, obsyp potrubí sypaninou bez prohození připravenou podél výkopu ve vzdálenosti do 3 m od jeho okraje, pro jakoukoliv míru zhutnění, zásyp rýhy sypaninou z jakékoliv horniny, s uložením výkopku ve vrstvách, se zhutněním.</t>
  </si>
  <si>
    <t>831350012RA0</t>
  </si>
  <si>
    <t xml:space="preserve">Kanalizace z trub PVC hrdlových </t>
  </si>
  <si>
    <t>83135</t>
  </si>
  <si>
    <t>Kanalizace z trub PVC hrdlových</t>
  </si>
  <si>
    <t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pískem, pro jakoukoliv míru zhutnění, zásyp rýhy sypaninou z jakékoliv horniny, s uložením výkopku ve vrstvách, se zhutněním.</t>
  </si>
  <si>
    <t>END</t>
  </si>
</sst>
</file>

<file path=xl/styles.xml><?xml version="1.0" encoding="utf-8"?>
<styleSheet xmlns="http://schemas.openxmlformats.org/spreadsheetml/2006/main">
  <numFmts count="1">
    <numFmt numFmtId="172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" fontId="7" fillId="4" borderId="38" xfId="0" applyNumberFormat="1" applyFont="1" applyFill="1" applyBorder="1" applyAlignment="1"/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33" xfId="0" applyNumberFormat="1" applyFont="1" applyBorder="1" applyAlignment="1">
      <alignment vertical="top" shrinkToFit="1"/>
    </xf>
    <xf numFmtId="172" fontId="17" fillId="0" borderId="0" xfId="0" applyNumberFormat="1" applyFont="1" applyBorder="1" applyAlignment="1">
      <alignment vertical="top" wrapText="1" shrinkToFit="1"/>
    </xf>
    <xf numFmtId="172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172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7" fillId="0" borderId="6" xfId="0" applyNumberFormat="1" applyFont="1" applyBorder="1" applyAlignment="1">
      <alignment vertical="top" wrapText="1" shrinkToFit="1"/>
    </xf>
    <xf numFmtId="172" fontId="17" fillId="0" borderId="6" xfId="0" applyNumberFormat="1" applyFont="1" applyBorder="1" applyAlignment="1">
      <alignment vertical="top" wrapText="1" shrinkToFit="1"/>
    </xf>
    <xf numFmtId="4" fontId="17" fillId="0" borderId="6" xfId="0" applyNumberFormat="1" applyFont="1" applyBorder="1" applyAlignment="1">
      <alignment vertical="top" wrapText="1" shrinkToFit="1"/>
    </xf>
    <xf numFmtId="4" fontId="17" fillId="0" borderId="37" xfId="0" applyNumberFormat="1" applyFont="1" applyBorder="1" applyAlignment="1">
      <alignment vertical="top" wrapText="1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applyNumberFormat="1" applyFont="1" applyBorder="1" applyAlignment="1">
      <alignment horizontal="left" vertical="top" wrapText="1"/>
    </xf>
    <xf numFmtId="0" fontId="17" fillId="0" borderId="26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SStavitel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7" t="s">
        <v>38</v>
      </c>
    </row>
    <row r="2" spans="1:7" ht="57.75" customHeight="1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2"/>
  <sheetViews>
    <sheetView showGridLines="0" tabSelected="1" topLeftCell="B24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>
      <c r="A2" s="4"/>
      <c r="B2" s="106" t="s">
        <v>40</v>
      </c>
      <c r="C2" s="107"/>
      <c r="D2" s="108" t="s">
        <v>45</v>
      </c>
      <c r="E2" s="109"/>
      <c r="F2" s="109"/>
      <c r="G2" s="109"/>
      <c r="H2" s="109"/>
      <c r="I2" s="109"/>
      <c r="J2" s="110"/>
      <c r="O2" s="2"/>
    </row>
    <row r="3" spans="1:15" ht="23.25" hidden="1" customHeight="1">
      <c r="A3" s="4"/>
      <c r="B3" s="111" t="s">
        <v>43</v>
      </c>
      <c r="C3" s="112"/>
      <c r="D3" s="113"/>
      <c r="E3" s="114"/>
      <c r="F3" s="114"/>
      <c r="G3" s="114"/>
      <c r="H3" s="114"/>
      <c r="I3" s="114"/>
      <c r="J3" s="115"/>
    </row>
    <row r="4" spans="1:15" ht="23.25" hidden="1" customHeight="1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>
      <c r="A5" s="4"/>
      <c r="B5" s="47" t="s">
        <v>21</v>
      </c>
      <c r="C5" s="5"/>
      <c r="D5" s="122"/>
      <c r="E5" s="26"/>
      <c r="F5" s="26"/>
      <c r="G5" s="26"/>
      <c r="H5" s="28" t="s">
        <v>33</v>
      </c>
      <c r="I5" s="122"/>
      <c r="J5" s="11"/>
    </row>
    <row r="6" spans="1:15" ht="15.75" customHeight="1">
      <c r="A6" s="4"/>
      <c r="B6" s="41"/>
      <c r="C6" s="26"/>
      <c r="D6" s="122"/>
      <c r="E6" s="26"/>
      <c r="F6" s="26"/>
      <c r="G6" s="26"/>
      <c r="H6" s="28" t="s">
        <v>34</v>
      </c>
      <c r="I6" s="122"/>
      <c r="J6" s="11"/>
    </row>
    <row r="7" spans="1:15" ht="15.75" customHeight="1">
      <c r="A7" s="4"/>
      <c r="B7" s="42"/>
      <c r="C7" s="123"/>
      <c r="D7" s="105"/>
      <c r="E7" s="34"/>
      <c r="F7" s="34"/>
      <c r="G7" s="34"/>
      <c r="H7" s="36"/>
      <c r="I7" s="34"/>
      <c r="J7" s="51"/>
    </row>
    <row r="8" spans="1:15" ht="24" hidden="1" customHeight="1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2"/>
      <c r="J11" s="11"/>
    </row>
    <row r="12" spans="1:15" ht="15.75" customHeight="1">
      <c r="A12" s="4"/>
      <c r="B12" s="41"/>
      <c r="C12" s="26"/>
      <c r="D12" s="125"/>
      <c r="E12" s="125"/>
      <c r="F12" s="125"/>
      <c r="G12" s="125"/>
      <c r="H12" s="28" t="s">
        <v>34</v>
      </c>
      <c r="I12" s="122"/>
      <c r="J12" s="11"/>
    </row>
    <row r="13" spans="1:15" ht="15.75" customHeight="1">
      <c r="A13" s="4"/>
      <c r="B13" s="42"/>
      <c r="C13" s="123"/>
      <c r="D13" s="126"/>
      <c r="E13" s="126"/>
      <c r="F13" s="126"/>
      <c r="G13" s="126"/>
      <c r="H13" s="29"/>
      <c r="I13" s="34"/>
      <c r="J13" s="51"/>
    </row>
    <row r="14" spans="1:15" ht="24" customHeight="1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>
      <c r="A16" s="185" t="s">
        <v>23</v>
      </c>
      <c r="B16" s="186" t="s">
        <v>23</v>
      </c>
      <c r="C16" s="58"/>
      <c r="D16" s="59"/>
      <c r="E16" s="83"/>
      <c r="F16" s="84"/>
      <c r="G16" s="83"/>
      <c r="H16" s="84"/>
      <c r="I16" s="83">
        <v>0</v>
      </c>
      <c r="J16" s="93"/>
    </row>
    <row r="17" spans="1:10" ht="23.25" customHeight="1">
      <c r="A17" s="185" t="s">
        <v>24</v>
      </c>
      <c r="B17" s="186" t="s">
        <v>24</v>
      </c>
      <c r="C17" s="58"/>
      <c r="D17" s="59"/>
      <c r="E17" s="83"/>
      <c r="F17" s="84"/>
      <c r="G17" s="83"/>
      <c r="H17" s="84"/>
      <c r="I17" s="83">
        <v>0</v>
      </c>
      <c r="J17" s="93"/>
    </row>
    <row r="18" spans="1:10" ht="23.25" customHeight="1">
      <c r="A18" s="185" t="s">
        <v>25</v>
      </c>
      <c r="B18" s="186" t="s">
        <v>25</v>
      </c>
      <c r="C18" s="58"/>
      <c r="D18" s="59"/>
      <c r="E18" s="83"/>
      <c r="F18" s="84"/>
      <c r="G18" s="83"/>
      <c r="H18" s="84"/>
      <c r="I18" s="83">
        <v>0</v>
      </c>
      <c r="J18" s="93"/>
    </row>
    <row r="19" spans="1:10" ht="23.25" customHeight="1">
      <c r="A19" s="185" t="s">
        <v>55</v>
      </c>
      <c r="B19" s="186" t="s">
        <v>26</v>
      </c>
      <c r="C19" s="58"/>
      <c r="D19" s="59"/>
      <c r="E19" s="83"/>
      <c r="F19" s="84"/>
      <c r="G19" s="83"/>
      <c r="H19" s="84"/>
      <c r="I19" s="83">
        <v>0</v>
      </c>
      <c r="J19" s="93"/>
    </row>
    <row r="20" spans="1:10" ht="23.25" customHeight="1">
      <c r="A20" s="185" t="s">
        <v>56</v>
      </c>
      <c r="B20" s="186" t="s">
        <v>27</v>
      </c>
      <c r="C20" s="58"/>
      <c r="D20" s="59"/>
      <c r="E20" s="83"/>
      <c r="F20" s="84"/>
      <c r="G20" s="83"/>
      <c r="H20" s="84"/>
      <c r="I20" s="83">
        <v>0</v>
      </c>
      <c r="J20" s="93"/>
    </row>
    <row r="21" spans="1:10" ht="23.25" customHeight="1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v>0</v>
      </c>
      <c r="H23" s="92"/>
      <c r="I23" s="92"/>
      <c r="J23" s="62" t="str">
        <f t="shared" ref="J23:J28" si="0">Mena</f>
        <v>CZK</v>
      </c>
    </row>
    <row r="24" spans="1:10" ht="23.25" customHeight="1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v>0</v>
      </c>
      <c r="H24" s="98"/>
      <c r="I24" s="98"/>
      <c r="J24" s="62" t="str">
        <f t="shared" si="0"/>
        <v>CZK</v>
      </c>
    </row>
    <row r="25" spans="1:10" ht="23.25" customHeight="1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v>0</v>
      </c>
      <c r="H25" s="92"/>
      <c r="I25" s="92"/>
      <c r="J25" s="62" t="str">
        <f t="shared" si="0"/>
        <v>CZK</v>
      </c>
    </row>
    <row r="26" spans="1:10" ht="23.25" customHeight="1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v>0</v>
      </c>
      <c r="H26" s="89"/>
      <c r="I26" s="89"/>
      <c r="J26" s="56" t="str">
        <f t="shared" si="0"/>
        <v>CZK</v>
      </c>
    </row>
    <row r="27" spans="1:10" ht="23.25" customHeight="1" thickBot="1">
      <c r="A27" s="4"/>
      <c r="B27" s="48" t="s">
        <v>4</v>
      </c>
      <c r="C27" s="20"/>
      <c r="D27" s="23"/>
      <c r="E27" s="20"/>
      <c r="F27" s="21"/>
      <c r="G27" s="90">
        <v>0</v>
      </c>
      <c r="H27" s="90"/>
      <c r="I27" s="90"/>
      <c r="J27" s="63" t="str">
        <f t="shared" si="0"/>
        <v>CZK</v>
      </c>
    </row>
    <row r="28" spans="1:10" ht="27.75" hidden="1" customHeight="1" thickBot="1">
      <c r="A28" s="4"/>
      <c r="B28" s="151" t="s">
        <v>22</v>
      </c>
      <c r="C28" s="152"/>
      <c r="D28" s="152"/>
      <c r="E28" s="153"/>
      <c r="F28" s="154"/>
      <c r="G28" s="155">
        <v>0</v>
      </c>
      <c r="H28" s="156"/>
      <c r="I28" s="156"/>
      <c r="J28" s="157" t="str">
        <f t="shared" si="0"/>
        <v>CZK</v>
      </c>
    </row>
    <row r="29" spans="1:10" ht="27.75" customHeight="1" thickBot="1">
      <c r="A29" s="4"/>
      <c r="B29" s="151" t="s">
        <v>35</v>
      </c>
      <c r="C29" s="158"/>
      <c r="D29" s="158"/>
      <c r="E29" s="158"/>
      <c r="F29" s="158"/>
      <c r="G29" s="155">
        <v>0</v>
      </c>
      <c r="H29" s="155"/>
      <c r="I29" s="155"/>
      <c r="J29" s="159" t="s">
        <v>48</v>
      </c>
    </row>
    <row r="30" spans="1:10" ht="12.75" customHeight="1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44537</v>
      </c>
      <c r="I32" s="39"/>
      <c r="J32" s="12"/>
    </row>
    <row r="33" spans="1:10" ht="47.25" customHeight="1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7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>
      <c r="A39" s="130">
        <v>1</v>
      </c>
      <c r="B39" s="136" t="s">
        <v>46</v>
      </c>
      <c r="C39" s="137" t="s">
        <v>45</v>
      </c>
      <c r="D39" s="138"/>
      <c r="E39" s="138"/>
      <c r="F39" s="146">
        <v>0</v>
      </c>
      <c r="G39" s="147">
        <v>0</v>
      </c>
      <c r="H39" s="148">
        <v>0</v>
      </c>
      <c r="I39" s="148">
        <v>0</v>
      </c>
      <c r="J39" s="139" t="str">
        <f>IF(CenaCelkemVypocet=0,"",I39/CenaCelkemVypocet*100)</f>
        <v/>
      </c>
    </row>
    <row r="40" spans="1:10" ht="25.5" hidden="1" customHeight="1">
      <c r="A40" s="130"/>
      <c r="B40" s="140" t="s">
        <v>47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>
      <c r="B44" s="160" t="s">
        <v>49</v>
      </c>
    </row>
    <row r="46" spans="1:10" ht="25.5" customHeight="1">
      <c r="A46" s="161"/>
      <c r="B46" s="164" t="s">
        <v>16</v>
      </c>
      <c r="C46" s="164" t="s">
        <v>5</v>
      </c>
      <c r="D46" s="165"/>
      <c r="E46" s="165"/>
      <c r="F46" s="168" t="s">
        <v>50</v>
      </c>
      <c r="G46" s="168"/>
      <c r="H46" s="168"/>
      <c r="I46" s="169" t="s">
        <v>28</v>
      </c>
      <c r="J46" s="169"/>
    </row>
    <row r="47" spans="1:10" ht="25.5" customHeight="1">
      <c r="A47" s="162"/>
      <c r="B47" s="171" t="s">
        <v>51</v>
      </c>
      <c r="C47" s="172" t="s">
        <v>52</v>
      </c>
      <c r="D47" s="173"/>
      <c r="E47" s="173"/>
      <c r="F47" s="179" t="s">
        <v>23</v>
      </c>
      <c r="G47" s="180"/>
      <c r="H47" s="180"/>
      <c r="I47" s="174">
        <v>0</v>
      </c>
      <c r="J47" s="174"/>
    </row>
    <row r="48" spans="1:10" ht="25.5" customHeight="1">
      <c r="A48" s="162"/>
      <c r="B48" s="175" t="s">
        <v>53</v>
      </c>
      <c r="C48" s="176" t="s">
        <v>54</v>
      </c>
      <c r="D48" s="177"/>
      <c r="E48" s="177"/>
      <c r="F48" s="181" t="s">
        <v>23</v>
      </c>
      <c r="G48" s="182"/>
      <c r="H48" s="182"/>
      <c r="I48" s="178">
        <v>0</v>
      </c>
      <c r="J48" s="178"/>
    </row>
    <row r="49" spans="1:10" ht="25.5" customHeight="1">
      <c r="A49" s="163"/>
      <c r="B49" s="166" t="s">
        <v>1</v>
      </c>
      <c r="C49" s="166"/>
      <c r="D49" s="167"/>
      <c r="E49" s="167"/>
      <c r="F49" s="183"/>
      <c r="G49" s="184"/>
      <c r="H49" s="184"/>
      <c r="I49" s="170">
        <f>SUM(I47:I48)</f>
        <v>0</v>
      </c>
      <c r="J49" s="170"/>
    </row>
    <row r="50" spans="1:10">
      <c r="F50" s="128"/>
      <c r="G50" s="129"/>
      <c r="H50" s="128"/>
      <c r="I50" s="129"/>
      <c r="J50" s="129"/>
    </row>
    <row r="51" spans="1:10">
      <c r="F51" s="128"/>
      <c r="G51" s="129"/>
      <c r="H51" s="128"/>
      <c r="I51" s="129"/>
      <c r="J51" s="129"/>
    </row>
    <row r="52" spans="1:10">
      <c r="F52" s="128"/>
      <c r="G52" s="129"/>
      <c r="H52" s="128"/>
      <c r="I52" s="129"/>
      <c r="J52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3">
    <mergeCell ref="I49:J49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>
      <c r="A4" s="79" t="s">
        <v>8</v>
      </c>
      <c r="B4" s="78"/>
      <c r="C4" s="103"/>
      <c r="D4" s="103"/>
      <c r="E4" s="103"/>
      <c r="F4" s="103"/>
      <c r="G4" s="104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39"/>
  <sheetViews>
    <sheetView workbookViewId="0">
      <selection sqref="A1:G1"/>
    </sheetView>
  </sheetViews>
  <sheetFormatPr defaultRowHeight="12.75" outlineLevelRow="1"/>
  <cols>
    <col min="1" max="1" width="4.28515625" customWidth="1"/>
    <col min="2" max="2" width="14.42578125" style="127" customWidth="1"/>
    <col min="3" max="3" width="38.28515625" style="127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>
      <c r="A1" s="187" t="s">
        <v>6</v>
      </c>
      <c r="B1" s="187"/>
      <c r="C1" s="187"/>
      <c r="D1" s="187"/>
      <c r="E1" s="187"/>
      <c r="F1" s="187"/>
      <c r="G1" s="187"/>
      <c r="AE1" t="s">
        <v>58</v>
      </c>
    </row>
    <row r="2" spans="1:60" ht="24.95" customHeight="1">
      <c r="A2" s="194" t="s">
        <v>57</v>
      </c>
      <c r="B2" s="188"/>
      <c r="C2" s="189" t="s">
        <v>45</v>
      </c>
      <c r="D2" s="190"/>
      <c r="E2" s="190"/>
      <c r="F2" s="190"/>
      <c r="G2" s="196"/>
      <c r="AE2" t="s">
        <v>59</v>
      </c>
    </row>
    <row r="3" spans="1:60" ht="24.95" hidden="1" customHeight="1">
      <c r="A3" s="195" t="s">
        <v>7</v>
      </c>
      <c r="B3" s="193"/>
      <c r="C3" s="191"/>
      <c r="D3" s="192"/>
      <c r="E3" s="192"/>
      <c r="F3" s="192"/>
      <c r="G3" s="197"/>
      <c r="AE3" t="s">
        <v>60</v>
      </c>
    </row>
    <row r="4" spans="1:60" ht="24.95" hidden="1" customHeight="1">
      <c r="A4" s="195" t="s">
        <v>8</v>
      </c>
      <c r="B4" s="193"/>
      <c r="C4" s="191"/>
      <c r="D4" s="192"/>
      <c r="E4" s="192"/>
      <c r="F4" s="192"/>
      <c r="G4" s="197"/>
      <c r="AE4" t="s">
        <v>61</v>
      </c>
    </row>
    <row r="5" spans="1:60" hidden="1">
      <c r="A5" s="198" t="s">
        <v>62</v>
      </c>
      <c r="B5" s="199"/>
      <c r="C5" s="200"/>
      <c r="D5" s="201"/>
      <c r="E5" s="201"/>
      <c r="F5" s="201"/>
      <c r="G5" s="202"/>
      <c r="AE5" t="s">
        <v>63</v>
      </c>
    </row>
    <row r="7" spans="1:60" ht="38.25">
      <c r="A7" s="208" t="s">
        <v>64</v>
      </c>
      <c r="B7" s="209" t="s">
        <v>65</v>
      </c>
      <c r="C7" s="209" t="s">
        <v>66</v>
      </c>
      <c r="D7" s="208" t="s">
        <v>67</v>
      </c>
      <c r="E7" s="208" t="s">
        <v>68</v>
      </c>
      <c r="F7" s="203" t="s">
        <v>69</v>
      </c>
      <c r="G7" s="229" t="s">
        <v>28</v>
      </c>
      <c r="H7" s="230" t="s">
        <v>29</v>
      </c>
      <c r="I7" s="230" t="s">
        <v>70</v>
      </c>
      <c r="J7" s="230" t="s">
        <v>30</v>
      </c>
      <c r="K7" s="230" t="s">
        <v>71</v>
      </c>
      <c r="L7" s="230" t="s">
        <v>72</v>
      </c>
      <c r="M7" s="230" t="s">
        <v>73</v>
      </c>
      <c r="N7" s="230" t="s">
        <v>74</v>
      </c>
      <c r="O7" s="230" t="s">
        <v>75</v>
      </c>
      <c r="P7" s="230" t="s">
        <v>76</v>
      </c>
      <c r="Q7" s="230" t="s">
        <v>77</v>
      </c>
      <c r="R7" s="230" t="s">
        <v>78</v>
      </c>
      <c r="S7" s="230" t="s">
        <v>79</v>
      </c>
      <c r="T7" s="230" t="s">
        <v>80</v>
      </c>
      <c r="U7" s="211" t="s">
        <v>81</v>
      </c>
    </row>
    <row r="8" spans="1:60">
      <c r="A8" s="231" t="s">
        <v>82</v>
      </c>
      <c r="B8" s="232" t="s">
        <v>51</v>
      </c>
      <c r="C8" s="233" t="s">
        <v>52</v>
      </c>
      <c r="D8" s="210"/>
      <c r="E8" s="234"/>
      <c r="F8" s="235"/>
      <c r="G8" s="235">
        <f>SUMIF(AE9:AE22,"&lt;&gt;NOR",G9:G22)</f>
        <v>0</v>
      </c>
      <c r="H8" s="235"/>
      <c r="I8" s="235">
        <f>SUM(I9:I22)</f>
        <v>0</v>
      </c>
      <c r="J8" s="235"/>
      <c r="K8" s="235">
        <f>SUM(K9:K22)</f>
        <v>0</v>
      </c>
      <c r="L8" s="235"/>
      <c r="M8" s="235">
        <f>SUM(M9:M22)</f>
        <v>0</v>
      </c>
      <c r="N8" s="210"/>
      <c r="O8" s="210">
        <f>SUM(O9:O22)</f>
        <v>0.66954999999999998</v>
      </c>
      <c r="P8" s="210"/>
      <c r="Q8" s="210">
        <f>SUM(Q9:Q22)</f>
        <v>0</v>
      </c>
      <c r="R8" s="210"/>
      <c r="S8" s="210"/>
      <c r="T8" s="231"/>
      <c r="U8" s="210">
        <f>SUM(U9:U22)</f>
        <v>1.18</v>
      </c>
      <c r="AE8" t="s">
        <v>83</v>
      </c>
    </row>
    <row r="9" spans="1:60" outlineLevel="1">
      <c r="A9" s="205">
        <v>1</v>
      </c>
      <c r="B9" s="212" t="s">
        <v>84</v>
      </c>
      <c r="C9" s="245" t="s">
        <v>85</v>
      </c>
      <c r="D9" s="214" t="s">
        <v>86</v>
      </c>
      <c r="E9" s="220">
        <v>1</v>
      </c>
      <c r="F9" s="224">
        <v>0</v>
      </c>
      <c r="G9" s="224">
        <v>0</v>
      </c>
      <c r="H9" s="224">
        <v>0</v>
      </c>
      <c r="I9" s="224">
        <f>ROUND(E9*H9,2)</f>
        <v>0</v>
      </c>
      <c r="J9" s="224">
        <v>0</v>
      </c>
      <c r="K9" s="224">
        <f>ROUND(E9*J9,2)</f>
        <v>0</v>
      </c>
      <c r="L9" s="224">
        <v>21</v>
      </c>
      <c r="M9" s="224">
        <f>G9*(1+L9/100)</f>
        <v>0</v>
      </c>
      <c r="N9" s="214">
        <v>0.66954999999999998</v>
      </c>
      <c r="O9" s="214">
        <f>ROUND(E9*N9,5)</f>
        <v>0.66954999999999998</v>
      </c>
      <c r="P9" s="214">
        <v>0</v>
      </c>
      <c r="Q9" s="214">
        <f>ROUND(E9*P9,5)</f>
        <v>0</v>
      </c>
      <c r="R9" s="214"/>
      <c r="S9" s="214"/>
      <c r="T9" s="215">
        <v>1.18485</v>
      </c>
      <c r="U9" s="214">
        <f>ROUND(E9*T9,2)</f>
        <v>1.18</v>
      </c>
      <c r="V9" s="204"/>
      <c r="W9" s="204"/>
      <c r="X9" s="204"/>
      <c r="Y9" s="204"/>
      <c r="Z9" s="204"/>
      <c r="AA9" s="204"/>
      <c r="AB9" s="204"/>
      <c r="AC9" s="204"/>
      <c r="AD9" s="204"/>
      <c r="AE9" s="204" t="s">
        <v>87</v>
      </c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>
      <c r="A10" s="205"/>
      <c r="B10" s="212"/>
      <c r="C10" s="246" t="s">
        <v>88</v>
      </c>
      <c r="D10" s="216"/>
      <c r="E10" s="221"/>
      <c r="F10" s="225"/>
      <c r="G10" s="225"/>
      <c r="H10" s="224"/>
      <c r="I10" s="224"/>
      <c r="J10" s="224"/>
      <c r="K10" s="224"/>
      <c r="L10" s="224"/>
      <c r="M10" s="224"/>
      <c r="N10" s="214"/>
      <c r="O10" s="214"/>
      <c r="P10" s="214"/>
      <c r="Q10" s="214"/>
      <c r="R10" s="214"/>
      <c r="S10" s="214"/>
      <c r="T10" s="215"/>
      <c r="U10" s="214"/>
      <c r="V10" s="204"/>
      <c r="W10" s="204"/>
      <c r="X10" s="204"/>
      <c r="Y10" s="204"/>
      <c r="Z10" s="204"/>
      <c r="AA10" s="204"/>
      <c r="AB10" s="204"/>
      <c r="AC10" s="204"/>
      <c r="AD10" s="204"/>
      <c r="AE10" s="204" t="s">
        <v>89</v>
      </c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outlineLevel="1">
      <c r="A11" s="205"/>
      <c r="B11" s="212"/>
      <c r="C11" s="247" t="s">
        <v>90</v>
      </c>
      <c r="D11" s="217"/>
      <c r="E11" s="222"/>
      <c r="F11" s="226"/>
      <c r="G11" s="227"/>
      <c r="H11" s="224"/>
      <c r="I11" s="224"/>
      <c r="J11" s="224"/>
      <c r="K11" s="224"/>
      <c r="L11" s="224"/>
      <c r="M11" s="224"/>
      <c r="N11" s="214"/>
      <c r="O11" s="214"/>
      <c r="P11" s="214"/>
      <c r="Q11" s="214"/>
      <c r="R11" s="214"/>
      <c r="S11" s="214"/>
      <c r="T11" s="215"/>
      <c r="U11" s="214"/>
      <c r="V11" s="204"/>
      <c r="W11" s="204"/>
      <c r="X11" s="204"/>
      <c r="Y11" s="204"/>
      <c r="Z11" s="204"/>
      <c r="AA11" s="204"/>
      <c r="AB11" s="204"/>
      <c r="AC11" s="204"/>
      <c r="AD11" s="204"/>
      <c r="AE11" s="204" t="s">
        <v>89</v>
      </c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7" t="str">
        <f>C11</f>
        <v>59110002</v>
      </c>
      <c r="BB11" s="204"/>
      <c r="BC11" s="204"/>
      <c r="BD11" s="204"/>
      <c r="BE11" s="204"/>
      <c r="BF11" s="204"/>
      <c r="BG11" s="204"/>
      <c r="BH11" s="204"/>
    </row>
    <row r="12" spans="1:60" outlineLevel="1">
      <c r="A12" s="205"/>
      <c r="B12" s="212"/>
      <c r="C12" s="246" t="s">
        <v>91</v>
      </c>
      <c r="D12" s="216"/>
      <c r="E12" s="221"/>
      <c r="F12" s="225"/>
      <c r="G12" s="225"/>
      <c r="H12" s="224"/>
      <c r="I12" s="224"/>
      <c r="J12" s="224"/>
      <c r="K12" s="224"/>
      <c r="L12" s="224"/>
      <c r="M12" s="224"/>
      <c r="N12" s="214"/>
      <c r="O12" s="214"/>
      <c r="P12" s="214"/>
      <c r="Q12" s="214"/>
      <c r="R12" s="214"/>
      <c r="S12" s="214"/>
      <c r="T12" s="215"/>
      <c r="U12" s="214"/>
      <c r="V12" s="204"/>
      <c r="W12" s="204"/>
      <c r="X12" s="204"/>
      <c r="Y12" s="204"/>
      <c r="Z12" s="204"/>
      <c r="AA12" s="204"/>
      <c r="AB12" s="204"/>
      <c r="AC12" s="204"/>
      <c r="AD12" s="204"/>
      <c r="AE12" s="204" t="s">
        <v>89</v>
      </c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</row>
    <row r="13" spans="1:60" outlineLevel="1">
      <c r="A13" s="205"/>
      <c r="B13" s="212"/>
      <c r="C13" s="247" t="s">
        <v>85</v>
      </c>
      <c r="D13" s="217"/>
      <c r="E13" s="222"/>
      <c r="F13" s="226"/>
      <c r="G13" s="227"/>
      <c r="H13" s="224"/>
      <c r="I13" s="224"/>
      <c r="J13" s="224"/>
      <c r="K13" s="224"/>
      <c r="L13" s="224"/>
      <c r="M13" s="224"/>
      <c r="N13" s="214"/>
      <c r="O13" s="214"/>
      <c r="P13" s="214"/>
      <c r="Q13" s="214"/>
      <c r="R13" s="214"/>
      <c r="S13" s="214"/>
      <c r="T13" s="215"/>
      <c r="U13" s="214"/>
      <c r="V13" s="204"/>
      <c r="W13" s="204"/>
      <c r="X13" s="204"/>
      <c r="Y13" s="204"/>
      <c r="Z13" s="204"/>
      <c r="AA13" s="204"/>
      <c r="AB13" s="204"/>
      <c r="AC13" s="204"/>
      <c r="AD13" s="204"/>
      <c r="AE13" s="204" t="s">
        <v>89</v>
      </c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7" t="str">
        <f>C13</f>
        <v>Chodník z dlažby zámkové, podklad štěrkodrť</v>
      </c>
      <c r="BB13" s="204"/>
      <c r="BC13" s="204"/>
      <c r="BD13" s="204"/>
      <c r="BE13" s="204"/>
      <c r="BF13" s="204"/>
      <c r="BG13" s="204"/>
      <c r="BH13" s="204"/>
    </row>
    <row r="14" spans="1:60" outlineLevel="1">
      <c r="A14" s="205"/>
      <c r="B14" s="212"/>
      <c r="C14" s="246" t="s">
        <v>91</v>
      </c>
      <c r="D14" s="216"/>
      <c r="E14" s="221"/>
      <c r="F14" s="225"/>
      <c r="G14" s="225"/>
      <c r="H14" s="224"/>
      <c r="I14" s="224"/>
      <c r="J14" s="224"/>
      <c r="K14" s="224"/>
      <c r="L14" s="224"/>
      <c r="M14" s="224"/>
      <c r="N14" s="214"/>
      <c r="O14" s="214"/>
      <c r="P14" s="214"/>
      <c r="Q14" s="214"/>
      <c r="R14" s="214"/>
      <c r="S14" s="214"/>
      <c r="T14" s="215"/>
      <c r="U14" s="214"/>
      <c r="V14" s="204"/>
      <c r="W14" s="204"/>
      <c r="X14" s="204"/>
      <c r="Y14" s="204"/>
      <c r="Z14" s="204"/>
      <c r="AA14" s="204"/>
      <c r="AB14" s="204"/>
      <c r="AC14" s="204"/>
      <c r="AD14" s="204"/>
      <c r="AE14" s="204" t="s">
        <v>89</v>
      </c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</row>
    <row r="15" spans="1:60" ht="22.5" outlineLevel="1">
      <c r="A15" s="205"/>
      <c r="B15" s="212"/>
      <c r="C15" s="247" t="s">
        <v>92</v>
      </c>
      <c r="D15" s="217"/>
      <c r="E15" s="222"/>
      <c r="F15" s="226"/>
      <c r="G15" s="227"/>
      <c r="H15" s="224"/>
      <c r="I15" s="224"/>
      <c r="J15" s="224"/>
      <c r="K15" s="224"/>
      <c r="L15" s="224"/>
      <c r="M15" s="224"/>
      <c r="N15" s="214"/>
      <c r="O15" s="214"/>
      <c r="P15" s="214"/>
      <c r="Q15" s="214"/>
      <c r="R15" s="214"/>
      <c r="S15" s="214"/>
      <c r="T15" s="215"/>
      <c r="U15" s="214"/>
      <c r="V15" s="204"/>
      <c r="W15" s="204"/>
      <c r="X15" s="204"/>
      <c r="Y15" s="204"/>
      <c r="Z15" s="204"/>
      <c r="AA15" s="204"/>
      <c r="AB15" s="204"/>
      <c r="AC15" s="204"/>
      <c r="AD15" s="204"/>
      <c r="AE15" s="204" t="s">
        <v>89</v>
      </c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7" t="str">
        <f>C15</f>
        <v>S provedením potřebných zemních prací, ve skladbách podle popisu, s dodávkou a osazením obrubníků.</v>
      </c>
      <c r="BB15" s="204"/>
      <c r="BC15" s="204"/>
      <c r="BD15" s="204"/>
      <c r="BE15" s="204"/>
      <c r="BF15" s="204"/>
      <c r="BG15" s="204"/>
      <c r="BH15" s="204"/>
    </row>
    <row r="16" spans="1:60" outlineLevel="1">
      <c r="A16" s="205"/>
      <c r="B16" s="212"/>
      <c r="C16" s="246" t="s">
        <v>88</v>
      </c>
      <c r="D16" s="216"/>
      <c r="E16" s="221"/>
      <c r="F16" s="225"/>
      <c r="G16" s="225"/>
      <c r="H16" s="224"/>
      <c r="I16" s="224"/>
      <c r="J16" s="224"/>
      <c r="K16" s="224"/>
      <c r="L16" s="224"/>
      <c r="M16" s="224"/>
      <c r="N16" s="214"/>
      <c r="O16" s="214"/>
      <c r="P16" s="214"/>
      <c r="Q16" s="214"/>
      <c r="R16" s="214"/>
      <c r="S16" s="214"/>
      <c r="T16" s="215"/>
      <c r="U16" s="214"/>
      <c r="V16" s="204"/>
      <c r="W16" s="204"/>
      <c r="X16" s="204"/>
      <c r="Y16" s="204"/>
      <c r="Z16" s="204"/>
      <c r="AA16" s="204"/>
      <c r="AB16" s="204"/>
      <c r="AC16" s="204"/>
      <c r="AD16" s="204"/>
      <c r="AE16" s="204" t="s">
        <v>89</v>
      </c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</row>
    <row r="17" spans="1:60" outlineLevel="1">
      <c r="A17" s="205"/>
      <c r="B17" s="212"/>
      <c r="C17" s="247" t="s">
        <v>93</v>
      </c>
      <c r="D17" s="217"/>
      <c r="E17" s="222"/>
      <c r="F17" s="226"/>
      <c r="G17" s="227"/>
      <c r="H17" s="224"/>
      <c r="I17" s="224"/>
      <c r="J17" s="224"/>
      <c r="K17" s="224"/>
      <c r="L17" s="224"/>
      <c r="M17" s="224"/>
      <c r="N17" s="214"/>
      <c r="O17" s="214"/>
      <c r="P17" s="214"/>
      <c r="Q17" s="214"/>
      <c r="R17" s="214"/>
      <c r="S17" s="214"/>
      <c r="T17" s="215"/>
      <c r="U17" s="214"/>
      <c r="V17" s="204"/>
      <c r="W17" s="204"/>
      <c r="X17" s="204"/>
      <c r="Y17" s="204"/>
      <c r="Z17" s="204"/>
      <c r="AA17" s="204"/>
      <c r="AB17" s="204"/>
      <c r="AC17" s="204"/>
      <c r="AD17" s="204"/>
      <c r="AE17" s="204" t="s">
        <v>89</v>
      </c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7" t="str">
        <f>C17</f>
        <v>Odkopávky nezapažené pro silnice, s přemístěním výkopku v příčných profilech, s naložením na dopravní prostředek a odvozem do 1 km, s uložením výkopku na skládku a úpravou pláně. Podklad ze štěrkodrti s rozprostřením, vlhčením a zhutněním tl. 15 cm, dodávka a položení dlažby zámkové do lože z těženého kameniva do tl. 4 cm, s vyplněním spár, s dvojím beraněním a se smetením přebytečného materiálu na krajnici, osazení a dodávka záhonových obrubníků do lože z prostého betonu tl. 5 - 10 cm se zalitím a zatřením spár maltou, s opěrou.</v>
      </c>
      <c r="BB17" s="204"/>
      <c r="BC17" s="204"/>
      <c r="BD17" s="204"/>
      <c r="BE17" s="204"/>
      <c r="BF17" s="204"/>
      <c r="BG17" s="204"/>
      <c r="BH17" s="204"/>
    </row>
    <row r="18" spans="1:60" outlineLevel="1">
      <c r="A18" s="205"/>
      <c r="B18" s="212"/>
      <c r="C18" s="247" t="s">
        <v>94</v>
      </c>
      <c r="D18" s="217"/>
      <c r="E18" s="222"/>
      <c r="F18" s="226"/>
      <c r="G18" s="227"/>
      <c r="H18" s="224"/>
      <c r="I18" s="224"/>
      <c r="J18" s="224"/>
      <c r="K18" s="224"/>
      <c r="L18" s="224"/>
      <c r="M18" s="224"/>
      <c r="N18" s="214"/>
      <c r="O18" s="214"/>
      <c r="P18" s="214"/>
      <c r="Q18" s="214"/>
      <c r="R18" s="214"/>
      <c r="S18" s="214"/>
      <c r="T18" s="215"/>
      <c r="U18" s="214"/>
      <c r="V18" s="204"/>
      <c r="W18" s="204"/>
      <c r="X18" s="204"/>
      <c r="Y18" s="204"/>
      <c r="Z18" s="204"/>
      <c r="AA18" s="204"/>
      <c r="AB18" s="204"/>
      <c r="AC18" s="204"/>
      <c r="AD18" s="204"/>
      <c r="AE18" s="204" t="s">
        <v>89</v>
      </c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7" t="str">
        <f>C18</f>
        <v>Skladba:</v>
      </c>
      <c r="BB18" s="204"/>
      <c r="BC18" s="204"/>
      <c r="BD18" s="204"/>
      <c r="BE18" s="204"/>
      <c r="BF18" s="204"/>
      <c r="BG18" s="204"/>
      <c r="BH18" s="204"/>
    </row>
    <row r="19" spans="1:60" outlineLevel="1">
      <c r="A19" s="205"/>
      <c r="B19" s="212"/>
      <c r="C19" s="247" t="s">
        <v>95</v>
      </c>
      <c r="D19" s="217"/>
      <c r="E19" s="222"/>
      <c r="F19" s="226"/>
      <c r="G19" s="227"/>
      <c r="H19" s="224"/>
      <c r="I19" s="224"/>
      <c r="J19" s="224"/>
      <c r="K19" s="224"/>
      <c r="L19" s="224"/>
      <c r="M19" s="224"/>
      <c r="N19" s="214"/>
      <c r="O19" s="214"/>
      <c r="P19" s="214"/>
      <c r="Q19" s="214"/>
      <c r="R19" s="214"/>
      <c r="S19" s="214"/>
      <c r="T19" s="215"/>
      <c r="U19" s="214"/>
      <c r="V19" s="204"/>
      <c r="W19" s="204"/>
      <c r="X19" s="204"/>
      <c r="Y19" s="204"/>
      <c r="Z19" s="204"/>
      <c r="AA19" s="204"/>
      <c r="AB19" s="204"/>
      <c r="AC19" s="204"/>
      <c r="AD19" s="204"/>
      <c r="AE19" s="204" t="s">
        <v>89</v>
      </c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7" t="str">
        <f>C19</f>
        <v>podklad ze štěrkodrti 15 cm</v>
      </c>
      <c r="BB19" s="204"/>
      <c r="BC19" s="204"/>
      <c r="BD19" s="204"/>
      <c r="BE19" s="204"/>
      <c r="BF19" s="204"/>
      <c r="BG19" s="204"/>
      <c r="BH19" s="204"/>
    </row>
    <row r="20" spans="1:60" outlineLevel="1">
      <c r="A20" s="205"/>
      <c r="B20" s="212"/>
      <c r="C20" s="247" t="s">
        <v>96</v>
      </c>
      <c r="D20" s="217"/>
      <c r="E20" s="222"/>
      <c r="F20" s="226"/>
      <c r="G20" s="227"/>
      <c r="H20" s="224"/>
      <c r="I20" s="224"/>
      <c r="J20" s="224"/>
      <c r="K20" s="224"/>
      <c r="L20" s="224"/>
      <c r="M20" s="224"/>
      <c r="N20" s="214"/>
      <c r="O20" s="214"/>
      <c r="P20" s="214"/>
      <c r="Q20" s="214"/>
      <c r="R20" s="214"/>
      <c r="S20" s="214"/>
      <c r="T20" s="215"/>
      <c r="U20" s="214"/>
      <c r="V20" s="204"/>
      <c r="W20" s="204"/>
      <c r="X20" s="204"/>
      <c r="Y20" s="204"/>
      <c r="Z20" s="204"/>
      <c r="AA20" s="204"/>
      <c r="AB20" s="204"/>
      <c r="AC20" s="204"/>
      <c r="AD20" s="204"/>
      <c r="AE20" s="204" t="s">
        <v>89</v>
      </c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7" t="str">
        <f>C20</f>
        <v>lože z kameniva 4 cm</v>
      </c>
      <c r="BB20" s="204"/>
      <c r="BC20" s="204"/>
      <c r="BD20" s="204"/>
      <c r="BE20" s="204"/>
      <c r="BF20" s="204"/>
      <c r="BG20" s="204"/>
      <c r="BH20" s="204"/>
    </row>
    <row r="21" spans="1:60" outlineLevel="1">
      <c r="A21" s="205"/>
      <c r="B21" s="212"/>
      <c r="C21" s="247" t="s">
        <v>97</v>
      </c>
      <c r="D21" s="217"/>
      <c r="E21" s="222"/>
      <c r="F21" s="226"/>
      <c r="G21" s="227"/>
      <c r="H21" s="224"/>
      <c r="I21" s="224"/>
      <c r="J21" s="224"/>
      <c r="K21" s="224"/>
      <c r="L21" s="224"/>
      <c r="M21" s="224"/>
      <c r="N21" s="214"/>
      <c r="O21" s="214"/>
      <c r="P21" s="214"/>
      <c r="Q21" s="214"/>
      <c r="R21" s="214"/>
      <c r="S21" s="214"/>
      <c r="T21" s="215"/>
      <c r="U21" s="214"/>
      <c r="V21" s="204"/>
      <c r="W21" s="204"/>
      <c r="X21" s="204"/>
      <c r="Y21" s="204"/>
      <c r="Z21" s="204"/>
      <c r="AA21" s="204"/>
      <c r="AB21" s="204"/>
      <c r="AC21" s="204"/>
      <c r="AD21" s="204"/>
      <c r="AE21" s="204" t="s">
        <v>89</v>
      </c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7" t="str">
        <f>C21</f>
        <v>dlažba zámková, betonová 6 cm</v>
      </c>
      <c r="BB21" s="204"/>
      <c r="BC21" s="204"/>
      <c r="BD21" s="204"/>
      <c r="BE21" s="204"/>
      <c r="BF21" s="204"/>
      <c r="BG21" s="204"/>
      <c r="BH21" s="204"/>
    </row>
    <row r="22" spans="1:60" outlineLevel="1">
      <c r="A22" s="205"/>
      <c r="B22" s="212"/>
      <c r="C22" s="247" t="s">
        <v>98</v>
      </c>
      <c r="D22" s="217"/>
      <c r="E22" s="222"/>
      <c r="F22" s="226"/>
      <c r="G22" s="227"/>
      <c r="H22" s="224"/>
      <c r="I22" s="224"/>
      <c r="J22" s="224"/>
      <c r="K22" s="224"/>
      <c r="L22" s="224"/>
      <c r="M22" s="224"/>
      <c r="N22" s="214"/>
      <c r="O22" s="214"/>
      <c r="P22" s="214"/>
      <c r="Q22" s="214"/>
      <c r="R22" s="214"/>
      <c r="S22" s="214"/>
      <c r="T22" s="215"/>
      <c r="U22" s="214"/>
      <c r="V22" s="204"/>
      <c r="W22" s="204"/>
      <c r="X22" s="204"/>
      <c r="Y22" s="204"/>
      <c r="Z22" s="204"/>
      <c r="AA22" s="204"/>
      <c r="AB22" s="204"/>
      <c r="AC22" s="204"/>
      <c r="AD22" s="204"/>
      <c r="AE22" s="204" t="s">
        <v>89</v>
      </c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7" t="str">
        <f>C22</f>
        <v>celkem 21 cm</v>
      </c>
      <c r="BB22" s="204"/>
      <c r="BC22" s="204"/>
      <c r="BD22" s="204"/>
      <c r="BE22" s="204"/>
      <c r="BF22" s="204"/>
      <c r="BG22" s="204"/>
      <c r="BH22" s="204"/>
    </row>
    <row r="23" spans="1:60">
      <c r="A23" s="206" t="s">
        <v>82</v>
      </c>
      <c r="B23" s="213" t="s">
        <v>53</v>
      </c>
      <c r="C23" s="248" t="s">
        <v>54</v>
      </c>
      <c r="D23" s="218"/>
      <c r="E23" s="223"/>
      <c r="F23" s="228"/>
      <c r="G23" s="228">
        <f>SUMIF(AE24:AE37,"&lt;&gt;NOR",G24:G37)</f>
        <v>0</v>
      </c>
      <c r="H23" s="228"/>
      <c r="I23" s="228">
        <f>SUM(I24:I37)</f>
        <v>0</v>
      </c>
      <c r="J23" s="228"/>
      <c r="K23" s="228">
        <f>SUM(K24:K37)</f>
        <v>0</v>
      </c>
      <c r="L23" s="228"/>
      <c r="M23" s="228">
        <f>SUM(M24:M37)</f>
        <v>0</v>
      </c>
      <c r="N23" s="218"/>
      <c r="O23" s="218">
        <f>SUM(O24:O37)</f>
        <v>1.5961700000000001</v>
      </c>
      <c r="P23" s="218"/>
      <c r="Q23" s="218">
        <f>SUM(Q24:Q37)</f>
        <v>0</v>
      </c>
      <c r="R23" s="218"/>
      <c r="S23" s="218"/>
      <c r="T23" s="219"/>
      <c r="U23" s="218">
        <f>SUM(U24:U37)</f>
        <v>5.0600000000000005</v>
      </c>
      <c r="AE23" t="s">
        <v>83</v>
      </c>
    </row>
    <row r="24" spans="1:60" outlineLevel="1">
      <c r="A24" s="205">
        <v>2</v>
      </c>
      <c r="B24" s="212" t="s">
        <v>99</v>
      </c>
      <c r="C24" s="245" t="s">
        <v>100</v>
      </c>
      <c r="D24" s="214" t="s">
        <v>101</v>
      </c>
      <c r="E24" s="220">
        <v>1</v>
      </c>
      <c r="F24" s="224">
        <v>0</v>
      </c>
      <c r="G24" s="224">
        <v>0</v>
      </c>
      <c r="H24" s="224">
        <v>0</v>
      </c>
      <c r="I24" s="224">
        <f>ROUND(E24*H24,2)</f>
        <v>0</v>
      </c>
      <c r="J24" s="224">
        <v>0</v>
      </c>
      <c r="K24" s="224">
        <f>ROUND(E24*J24,2)</f>
        <v>0</v>
      </c>
      <c r="L24" s="224">
        <v>21</v>
      </c>
      <c r="M24" s="224">
        <f>G24*(1+L24/100)</f>
        <v>0</v>
      </c>
      <c r="N24" s="214">
        <v>0.68715000000000004</v>
      </c>
      <c r="O24" s="214">
        <f>ROUND(E24*N24,5)</f>
        <v>0.68715000000000004</v>
      </c>
      <c r="P24" s="214">
        <v>0</v>
      </c>
      <c r="Q24" s="214">
        <f>ROUND(E24*P24,5)</f>
        <v>0</v>
      </c>
      <c r="R24" s="214"/>
      <c r="S24" s="214"/>
      <c r="T24" s="215">
        <v>1.6509799999999999</v>
      </c>
      <c r="U24" s="214">
        <f>ROUND(E24*T24,2)</f>
        <v>1.65</v>
      </c>
      <c r="V24" s="204"/>
      <c r="W24" s="204"/>
      <c r="X24" s="204"/>
      <c r="Y24" s="204"/>
      <c r="Z24" s="204"/>
      <c r="AA24" s="204"/>
      <c r="AB24" s="204"/>
      <c r="AC24" s="204"/>
      <c r="AD24" s="204"/>
      <c r="AE24" s="204" t="s">
        <v>87</v>
      </c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</row>
    <row r="25" spans="1:60" outlineLevel="1">
      <c r="A25" s="205"/>
      <c r="B25" s="212"/>
      <c r="C25" s="246" t="s">
        <v>88</v>
      </c>
      <c r="D25" s="216"/>
      <c r="E25" s="221"/>
      <c r="F25" s="225"/>
      <c r="G25" s="225"/>
      <c r="H25" s="224"/>
      <c r="I25" s="224"/>
      <c r="J25" s="224"/>
      <c r="K25" s="224"/>
      <c r="L25" s="224"/>
      <c r="M25" s="224"/>
      <c r="N25" s="214"/>
      <c r="O25" s="214"/>
      <c r="P25" s="214"/>
      <c r="Q25" s="214"/>
      <c r="R25" s="214"/>
      <c r="S25" s="214"/>
      <c r="T25" s="215"/>
      <c r="U25" s="214"/>
      <c r="V25" s="204"/>
      <c r="W25" s="204"/>
      <c r="X25" s="204"/>
      <c r="Y25" s="204"/>
      <c r="Z25" s="204"/>
      <c r="AA25" s="204"/>
      <c r="AB25" s="204"/>
      <c r="AC25" s="204"/>
      <c r="AD25" s="204"/>
      <c r="AE25" s="204" t="s">
        <v>89</v>
      </c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</row>
    <row r="26" spans="1:60" outlineLevel="1">
      <c r="A26" s="205"/>
      <c r="B26" s="212"/>
      <c r="C26" s="247" t="s">
        <v>102</v>
      </c>
      <c r="D26" s="217"/>
      <c r="E26" s="222"/>
      <c r="F26" s="226"/>
      <c r="G26" s="227"/>
      <c r="H26" s="224"/>
      <c r="I26" s="224"/>
      <c r="J26" s="224"/>
      <c r="K26" s="224"/>
      <c r="L26" s="224"/>
      <c r="M26" s="224"/>
      <c r="N26" s="214"/>
      <c r="O26" s="214"/>
      <c r="P26" s="214"/>
      <c r="Q26" s="214"/>
      <c r="R26" s="214"/>
      <c r="S26" s="214"/>
      <c r="T26" s="215"/>
      <c r="U26" s="214"/>
      <c r="V26" s="204"/>
      <c r="W26" s="204"/>
      <c r="X26" s="204"/>
      <c r="Y26" s="204"/>
      <c r="Z26" s="204"/>
      <c r="AA26" s="204"/>
      <c r="AB26" s="204"/>
      <c r="AC26" s="204"/>
      <c r="AD26" s="204"/>
      <c r="AE26" s="204" t="s">
        <v>89</v>
      </c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7" t="str">
        <f>C26</f>
        <v>83123</v>
      </c>
      <c r="BB26" s="204"/>
      <c r="BC26" s="204"/>
      <c r="BD26" s="204"/>
      <c r="BE26" s="204"/>
      <c r="BF26" s="204"/>
      <c r="BG26" s="204"/>
      <c r="BH26" s="204"/>
    </row>
    <row r="27" spans="1:60" outlineLevel="1">
      <c r="A27" s="205"/>
      <c r="B27" s="212"/>
      <c r="C27" s="246" t="s">
        <v>91</v>
      </c>
      <c r="D27" s="216"/>
      <c r="E27" s="221"/>
      <c r="F27" s="225"/>
      <c r="G27" s="225"/>
      <c r="H27" s="224"/>
      <c r="I27" s="224"/>
      <c r="J27" s="224"/>
      <c r="K27" s="224"/>
      <c r="L27" s="224"/>
      <c r="M27" s="224"/>
      <c r="N27" s="214"/>
      <c r="O27" s="214"/>
      <c r="P27" s="214"/>
      <c r="Q27" s="214"/>
      <c r="R27" s="214"/>
      <c r="S27" s="214"/>
      <c r="T27" s="215"/>
      <c r="U27" s="214"/>
      <c r="V27" s="204"/>
      <c r="W27" s="204"/>
      <c r="X27" s="204"/>
      <c r="Y27" s="204"/>
      <c r="Z27" s="204"/>
      <c r="AA27" s="204"/>
      <c r="AB27" s="204"/>
      <c r="AC27" s="204"/>
      <c r="AD27" s="204"/>
      <c r="AE27" s="204" t="s">
        <v>89</v>
      </c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</row>
    <row r="28" spans="1:60" outlineLevel="1">
      <c r="A28" s="205"/>
      <c r="B28" s="212"/>
      <c r="C28" s="247" t="s">
        <v>103</v>
      </c>
      <c r="D28" s="217"/>
      <c r="E28" s="222"/>
      <c r="F28" s="226"/>
      <c r="G28" s="227"/>
      <c r="H28" s="224"/>
      <c r="I28" s="224"/>
      <c r="J28" s="224"/>
      <c r="K28" s="224"/>
      <c r="L28" s="224"/>
      <c r="M28" s="224"/>
      <c r="N28" s="214"/>
      <c r="O28" s="214"/>
      <c r="P28" s="214"/>
      <c r="Q28" s="214"/>
      <c r="R28" s="214"/>
      <c r="S28" s="214"/>
      <c r="T28" s="215"/>
      <c r="U28" s="214"/>
      <c r="V28" s="204"/>
      <c r="W28" s="204"/>
      <c r="X28" s="204"/>
      <c r="Y28" s="204"/>
      <c r="Z28" s="204"/>
      <c r="AA28" s="204"/>
      <c r="AB28" s="204"/>
      <c r="AC28" s="204"/>
      <c r="AD28" s="204"/>
      <c r="AE28" s="204" t="s">
        <v>89</v>
      </c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7" t="str">
        <f>C28</f>
        <v>Venkovní vodovod z trub polyetylénových</v>
      </c>
      <c r="BB28" s="204"/>
      <c r="BC28" s="204"/>
      <c r="BD28" s="204"/>
      <c r="BE28" s="204"/>
      <c r="BF28" s="204"/>
      <c r="BG28" s="204"/>
      <c r="BH28" s="204"/>
    </row>
    <row r="29" spans="1:60" outlineLevel="1">
      <c r="A29" s="205"/>
      <c r="B29" s="212"/>
      <c r="C29" s="246" t="s">
        <v>91</v>
      </c>
      <c r="D29" s="216"/>
      <c r="E29" s="221"/>
      <c r="F29" s="225"/>
      <c r="G29" s="225"/>
      <c r="H29" s="224"/>
      <c r="I29" s="224"/>
      <c r="J29" s="224"/>
      <c r="K29" s="224"/>
      <c r="L29" s="224"/>
      <c r="M29" s="224"/>
      <c r="N29" s="214"/>
      <c r="O29" s="214"/>
      <c r="P29" s="214"/>
      <c r="Q29" s="214"/>
      <c r="R29" s="214"/>
      <c r="S29" s="214"/>
      <c r="T29" s="215"/>
      <c r="U29" s="214"/>
      <c r="V29" s="204"/>
      <c r="W29" s="204"/>
      <c r="X29" s="204"/>
      <c r="Y29" s="204"/>
      <c r="Z29" s="204"/>
      <c r="AA29" s="204"/>
      <c r="AB29" s="204"/>
      <c r="AC29" s="204"/>
      <c r="AD29" s="204"/>
      <c r="AE29" s="204" t="s">
        <v>89</v>
      </c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</row>
    <row r="30" spans="1:60" outlineLevel="1">
      <c r="A30" s="205"/>
      <c r="B30" s="212"/>
      <c r="C30" s="247" t="s">
        <v>104</v>
      </c>
      <c r="D30" s="217"/>
      <c r="E30" s="222"/>
      <c r="F30" s="226"/>
      <c r="G30" s="227"/>
      <c r="H30" s="224"/>
      <c r="I30" s="224"/>
      <c r="J30" s="224"/>
      <c r="K30" s="224"/>
      <c r="L30" s="224"/>
      <c r="M30" s="224"/>
      <c r="N30" s="214"/>
      <c r="O30" s="214"/>
      <c r="P30" s="214"/>
      <c r="Q30" s="214"/>
      <c r="R30" s="214"/>
      <c r="S30" s="214"/>
      <c r="T30" s="215"/>
      <c r="U30" s="214"/>
      <c r="V30" s="204"/>
      <c r="W30" s="204"/>
      <c r="X30" s="204"/>
      <c r="Y30" s="204"/>
      <c r="Z30" s="204"/>
      <c r="AA30" s="204"/>
      <c r="AB30" s="204"/>
      <c r="AC30" s="204"/>
      <c r="AD30" s="204"/>
      <c r="AE30" s="204" t="s">
        <v>89</v>
      </c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7" t="str">
        <f>C30</f>
        <v>Hloubení rýh nezapažených, šířky do 200 cm, v hornině 3 (včetně příplatku za lepivost), se svislým přemístěním, s naložením přebytku po zásypu (0,12 m3/m rýhy) na dopravní prostředek, s odvozem do 6 km a uložením na skládku, lože pod potrubí z písku a štěrkopísku do 63 mm, dodávka a montáž potrubí z trub polyetylénových tlakových hrdlových, dodávka a montáž šoupátek s osazením zemní soupravy (1 kus/20 m potrubí), tlaková zkouška potrubí, proplach a dezinfekce, obsyp potrubí sypaninou bez prohození připravenou podél výkopu ve vzdálenosti do 3 m od jeho okraje, pro jakoukoliv míru zhutnění, zásyp rýhy sypaninou z jakékoliv horniny, s uložením výkopku ve vrstvách, se zhutněním.</v>
      </c>
      <c r="BB30" s="204"/>
      <c r="BC30" s="204"/>
      <c r="BD30" s="204"/>
      <c r="BE30" s="204"/>
      <c r="BF30" s="204"/>
      <c r="BG30" s="204"/>
      <c r="BH30" s="204"/>
    </row>
    <row r="31" spans="1:60" outlineLevel="1">
      <c r="A31" s="205">
        <v>3</v>
      </c>
      <c r="B31" s="212" t="s">
        <v>105</v>
      </c>
      <c r="C31" s="245" t="s">
        <v>106</v>
      </c>
      <c r="D31" s="214" t="s">
        <v>101</v>
      </c>
      <c r="E31" s="220">
        <v>1</v>
      </c>
      <c r="F31" s="224">
        <v>0</v>
      </c>
      <c r="G31" s="224">
        <v>0</v>
      </c>
      <c r="H31" s="224">
        <v>0</v>
      </c>
      <c r="I31" s="224">
        <f>ROUND(E31*H31,2)</f>
        <v>0</v>
      </c>
      <c r="J31" s="224">
        <v>0</v>
      </c>
      <c r="K31" s="224">
        <f>ROUND(E31*J31,2)</f>
        <v>0</v>
      </c>
      <c r="L31" s="224">
        <v>21</v>
      </c>
      <c r="M31" s="224">
        <f>G31*(1+L31/100)</f>
        <v>0</v>
      </c>
      <c r="N31" s="214">
        <v>0.90902000000000005</v>
      </c>
      <c r="O31" s="214">
        <f>ROUND(E31*N31,5)</f>
        <v>0.90902000000000005</v>
      </c>
      <c r="P31" s="214">
        <v>0</v>
      </c>
      <c r="Q31" s="214">
        <f>ROUND(E31*P31,5)</f>
        <v>0</v>
      </c>
      <c r="R31" s="214"/>
      <c r="S31" s="214"/>
      <c r="T31" s="215">
        <v>3.41066</v>
      </c>
      <c r="U31" s="214">
        <f>ROUND(E31*T31,2)</f>
        <v>3.41</v>
      </c>
      <c r="V31" s="204"/>
      <c r="W31" s="204"/>
      <c r="X31" s="204"/>
      <c r="Y31" s="204"/>
      <c r="Z31" s="204"/>
      <c r="AA31" s="204"/>
      <c r="AB31" s="204"/>
      <c r="AC31" s="204"/>
      <c r="AD31" s="204"/>
      <c r="AE31" s="204" t="s">
        <v>87</v>
      </c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</row>
    <row r="32" spans="1:60" outlineLevel="1">
      <c r="A32" s="205"/>
      <c r="B32" s="212"/>
      <c r="C32" s="246" t="s">
        <v>88</v>
      </c>
      <c r="D32" s="216"/>
      <c r="E32" s="221"/>
      <c r="F32" s="225"/>
      <c r="G32" s="225"/>
      <c r="H32" s="224"/>
      <c r="I32" s="224"/>
      <c r="J32" s="224"/>
      <c r="K32" s="224"/>
      <c r="L32" s="224"/>
      <c r="M32" s="224"/>
      <c r="N32" s="214"/>
      <c r="O32" s="214"/>
      <c r="P32" s="214"/>
      <c r="Q32" s="214"/>
      <c r="R32" s="214"/>
      <c r="S32" s="214"/>
      <c r="T32" s="215"/>
      <c r="U32" s="214"/>
      <c r="V32" s="204"/>
      <c r="W32" s="204"/>
      <c r="X32" s="204"/>
      <c r="Y32" s="204"/>
      <c r="Z32" s="204"/>
      <c r="AA32" s="204"/>
      <c r="AB32" s="204"/>
      <c r="AC32" s="204"/>
      <c r="AD32" s="204"/>
      <c r="AE32" s="204" t="s">
        <v>89</v>
      </c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</row>
    <row r="33" spans="1:60" outlineLevel="1">
      <c r="A33" s="205"/>
      <c r="B33" s="212"/>
      <c r="C33" s="247" t="s">
        <v>107</v>
      </c>
      <c r="D33" s="217"/>
      <c r="E33" s="222"/>
      <c r="F33" s="226"/>
      <c r="G33" s="227"/>
      <c r="H33" s="224"/>
      <c r="I33" s="224"/>
      <c r="J33" s="224"/>
      <c r="K33" s="224"/>
      <c r="L33" s="224"/>
      <c r="M33" s="224"/>
      <c r="N33" s="214"/>
      <c r="O33" s="214"/>
      <c r="P33" s="214"/>
      <c r="Q33" s="214"/>
      <c r="R33" s="214"/>
      <c r="S33" s="214"/>
      <c r="T33" s="215"/>
      <c r="U33" s="214"/>
      <c r="V33" s="204"/>
      <c r="W33" s="204"/>
      <c r="X33" s="204"/>
      <c r="Y33" s="204"/>
      <c r="Z33" s="204"/>
      <c r="AA33" s="204"/>
      <c r="AB33" s="204"/>
      <c r="AC33" s="204"/>
      <c r="AD33" s="204"/>
      <c r="AE33" s="204" t="s">
        <v>89</v>
      </c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7" t="str">
        <f>C33</f>
        <v>83135</v>
      </c>
      <c r="BB33" s="204"/>
      <c r="BC33" s="204"/>
      <c r="BD33" s="204"/>
      <c r="BE33" s="204"/>
      <c r="BF33" s="204"/>
      <c r="BG33" s="204"/>
      <c r="BH33" s="204"/>
    </row>
    <row r="34" spans="1:60" outlineLevel="1">
      <c r="A34" s="205"/>
      <c r="B34" s="212"/>
      <c r="C34" s="246" t="s">
        <v>91</v>
      </c>
      <c r="D34" s="216"/>
      <c r="E34" s="221"/>
      <c r="F34" s="225"/>
      <c r="G34" s="225"/>
      <c r="H34" s="224"/>
      <c r="I34" s="224"/>
      <c r="J34" s="224"/>
      <c r="K34" s="224"/>
      <c r="L34" s="224"/>
      <c r="M34" s="224"/>
      <c r="N34" s="214"/>
      <c r="O34" s="214"/>
      <c r="P34" s="214"/>
      <c r="Q34" s="214"/>
      <c r="R34" s="214"/>
      <c r="S34" s="214"/>
      <c r="T34" s="215"/>
      <c r="U34" s="214"/>
      <c r="V34" s="204"/>
      <c r="W34" s="204"/>
      <c r="X34" s="204"/>
      <c r="Y34" s="204"/>
      <c r="Z34" s="204"/>
      <c r="AA34" s="204"/>
      <c r="AB34" s="204"/>
      <c r="AC34" s="204"/>
      <c r="AD34" s="204"/>
      <c r="AE34" s="204" t="s">
        <v>89</v>
      </c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</row>
    <row r="35" spans="1:60" outlineLevel="1">
      <c r="A35" s="205"/>
      <c r="B35" s="212"/>
      <c r="C35" s="247" t="s">
        <v>108</v>
      </c>
      <c r="D35" s="217"/>
      <c r="E35" s="222"/>
      <c r="F35" s="226"/>
      <c r="G35" s="227"/>
      <c r="H35" s="224"/>
      <c r="I35" s="224"/>
      <c r="J35" s="224"/>
      <c r="K35" s="224"/>
      <c r="L35" s="224"/>
      <c r="M35" s="224"/>
      <c r="N35" s="214"/>
      <c r="O35" s="214"/>
      <c r="P35" s="214"/>
      <c r="Q35" s="214"/>
      <c r="R35" s="214"/>
      <c r="S35" s="214"/>
      <c r="T35" s="215"/>
      <c r="U35" s="214"/>
      <c r="V35" s="204"/>
      <c r="W35" s="204"/>
      <c r="X35" s="204"/>
      <c r="Y35" s="204"/>
      <c r="Z35" s="204"/>
      <c r="AA35" s="204"/>
      <c r="AB35" s="204"/>
      <c r="AC35" s="204"/>
      <c r="AD35" s="204"/>
      <c r="AE35" s="204" t="s">
        <v>89</v>
      </c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7" t="str">
        <f>C35</f>
        <v>Kanalizace z trub PVC hrdlových</v>
      </c>
      <c r="BB35" s="204"/>
      <c r="BC35" s="204"/>
      <c r="BD35" s="204"/>
      <c r="BE35" s="204"/>
      <c r="BF35" s="204"/>
      <c r="BG35" s="204"/>
      <c r="BH35" s="204"/>
    </row>
    <row r="36" spans="1:60" outlineLevel="1">
      <c r="A36" s="205"/>
      <c r="B36" s="212"/>
      <c r="C36" s="246" t="s">
        <v>91</v>
      </c>
      <c r="D36" s="216"/>
      <c r="E36" s="221"/>
      <c r="F36" s="225"/>
      <c r="G36" s="225"/>
      <c r="H36" s="224"/>
      <c r="I36" s="224"/>
      <c r="J36" s="224"/>
      <c r="K36" s="224"/>
      <c r="L36" s="224"/>
      <c r="M36" s="224"/>
      <c r="N36" s="214"/>
      <c r="O36" s="214"/>
      <c r="P36" s="214"/>
      <c r="Q36" s="214"/>
      <c r="R36" s="214"/>
      <c r="S36" s="214"/>
      <c r="T36" s="215"/>
      <c r="U36" s="214"/>
      <c r="V36" s="204"/>
      <c r="W36" s="204"/>
      <c r="X36" s="204"/>
      <c r="Y36" s="204"/>
      <c r="Z36" s="204"/>
      <c r="AA36" s="204"/>
      <c r="AB36" s="204"/>
      <c r="AC36" s="204"/>
      <c r="AD36" s="204"/>
      <c r="AE36" s="204" t="s">
        <v>89</v>
      </c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</row>
    <row r="37" spans="1:60" outlineLevel="1">
      <c r="A37" s="236"/>
      <c r="B37" s="237"/>
      <c r="C37" s="249" t="s">
        <v>109</v>
      </c>
      <c r="D37" s="238"/>
      <c r="E37" s="239"/>
      <c r="F37" s="240"/>
      <c r="G37" s="241"/>
      <c r="H37" s="242"/>
      <c r="I37" s="242"/>
      <c r="J37" s="242"/>
      <c r="K37" s="242"/>
      <c r="L37" s="242"/>
      <c r="M37" s="242"/>
      <c r="N37" s="243"/>
      <c r="O37" s="243"/>
      <c r="P37" s="243"/>
      <c r="Q37" s="243"/>
      <c r="R37" s="243"/>
      <c r="S37" s="243"/>
      <c r="T37" s="244"/>
      <c r="U37" s="243"/>
      <c r="V37" s="204"/>
      <c r="W37" s="204"/>
      <c r="X37" s="204"/>
      <c r="Y37" s="204"/>
      <c r="Z37" s="204"/>
      <c r="AA37" s="204"/>
      <c r="AB37" s="204"/>
      <c r="AC37" s="204"/>
      <c r="AD37" s="204"/>
      <c r="AE37" s="204" t="s">
        <v>89</v>
      </c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7" t="str">
        <f>C37</f>
        <v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pískem, pro jakoukoliv míru zhutnění, zásyp rýhy sypaninou z jakékoliv horniny, s uložením výkopku ve vrstvách, se zhutněním.</v>
      </c>
      <c r="BB37" s="204"/>
      <c r="BC37" s="204"/>
      <c r="BD37" s="204"/>
      <c r="BE37" s="204"/>
      <c r="BF37" s="204"/>
      <c r="BG37" s="204"/>
      <c r="BH37" s="204"/>
    </row>
    <row r="38" spans="1:60">
      <c r="A38" s="6"/>
      <c r="B38" s="7" t="s">
        <v>88</v>
      </c>
      <c r="C38" s="250" t="s">
        <v>88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AC38">
        <v>15</v>
      </c>
      <c r="AD38">
        <v>21</v>
      </c>
    </row>
    <row r="39" spans="1:60">
      <c r="C39" s="251"/>
      <c r="AE39" t="s">
        <v>110</v>
      </c>
    </row>
  </sheetData>
  <mergeCells count="19">
    <mergeCell ref="C37:G37"/>
    <mergeCell ref="C22:G22"/>
    <mergeCell ref="C26:G26"/>
    <mergeCell ref="C28:G28"/>
    <mergeCell ref="C30:G30"/>
    <mergeCell ref="C33:G33"/>
    <mergeCell ref="C35:G35"/>
    <mergeCell ref="C15:G15"/>
    <mergeCell ref="C17:G17"/>
    <mergeCell ref="C18:G18"/>
    <mergeCell ref="C19:G19"/>
    <mergeCell ref="C20:G20"/>
    <mergeCell ref="C21:G21"/>
    <mergeCell ref="A1:G1"/>
    <mergeCell ref="C2:G2"/>
    <mergeCell ref="C3:G3"/>
    <mergeCell ref="C4:G4"/>
    <mergeCell ref="C11:G11"/>
    <mergeCell ref="C13:G13"/>
  </mergeCells>
  <pageMargins left="0.59055118110236204" right="0.39370078740157499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2014-02-28T09:52:57Z</cp:lastPrinted>
  <dcterms:created xsi:type="dcterms:W3CDTF">2009-04-08T07:15:50Z</dcterms:created>
  <dcterms:modified xsi:type="dcterms:W3CDTF">2021-12-07T10:40:21Z</dcterms:modified>
</cp:coreProperties>
</file>