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Řendějov\"/>
    </mc:Choice>
  </mc:AlternateContent>
  <bookViews>
    <workbookView xWindow="0" yWindow="0" windowWidth="0" windowHeight="0"/>
  </bookViews>
  <sheets>
    <sheet name="Rekapitulace stavby" sheetId="1" r:id="rId1"/>
    <sheet name="SO 1 - Jiřice - vodovodní..." sheetId="2" r:id="rId2"/>
    <sheet name="SO 2 - Nový Samechov - vo..." sheetId="3" r:id="rId3"/>
    <sheet name="SO 3 - Řendějov - vodovod..." sheetId="4" r:id="rId4"/>
    <sheet name="SO 4 - Starý Samechov - v..." sheetId="5" r:id="rId5"/>
    <sheet name="VRN - Vedlejší rozpočtové..." sheetId="6" r:id="rId6"/>
    <sheet name="Seznam figur" sheetId="7" r:id="rId7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1 - Jiřice - vodovodní...'!$C$123:$K$335</definedName>
    <definedName name="_xlnm.Print_Area" localSheetId="1">'SO 1 - Jiřice - vodovodní...'!$C$4:$J$76,'SO 1 - Jiřice - vodovodní...'!$C$82:$J$105,'SO 1 - Jiřice - vodovodní...'!$C$111:$J$335</definedName>
    <definedName name="_xlnm.Print_Titles" localSheetId="1">'SO 1 - Jiřice - vodovodní...'!$123:$123</definedName>
    <definedName name="_xlnm._FilterDatabase" localSheetId="2" hidden="1">'SO 2 - Nový Samechov - vo...'!$C$123:$K$339</definedName>
    <definedName name="_xlnm.Print_Area" localSheetId="2">'SO 2 - Nový Samechov - vo...'!$C$4:$J$76,'SO 2 - Nový Samechov - vo...'!$C$82:$J$105,'SO 2 - Nový Samechov - vo...'!$C$111:$J$339</definedName>
    <definedName name="_xlnm.Print_Titles" localSheetId="2">'SO 2 - Nový Samechov - vo...'!$123:$123</definedName>
    <definedName name="_xlnm._FilterDatabase" localSheetId="3" hidden="1">'SO 3 - Řendějov - vodovod...'!$C$123:$K$333</definedName>
    <definedName name="_xlnm.Print_Area" localSheetId="3">'SO 3 - Řendějov - vodovod...'!$C$4:$J$76,'SO 3 - Řendějov - vodovod...'!$C$82:$J$105,'SO 3 - Řendějov - vodovod...'!$C$111:$J$333</definedName>
    <definedName name="_xlnm.Print_Titles" localSheetId="3">'SO 3 - Řendějov - vodovod...'!$123:$123</definedName>
    <definedName name="_xlnm._FilterDatabase" localSheetId="4" hidden="1">'SO 4 - Starý Samechov - v...'!$C$123:$K$335</definedName>
    <definedName name="_xlnm.Print_Area" localSheetId="4">'SO 4 - Starý Samechov - v...'!$C$4:$J$76,'SO 4 - Starý Samechov - v...'!$C$82:$J$105,'SO 4 - Starý Samechov - v...'!$C$111:$J$335</definedName>
    <definedName name="_xlnm.Print_Titles" localSheetId="4">'SO 4 - Starý Samechov - v...'!$123:$123</definedName>
    <definedName name="_xlnm._FilterDatabase" localSheetId="5" hidden="1">'VRN - Vedlejší rozpočtové...'!$C$117:$K$128</definedName>
    <definedName name="_xlnm.Print_Area" localSheetId="5">'VRN - Vedlejší rozpočtové...'!$C$4:$J$76,'VRN - Vedlejší rozpočtové...'!$C$82:$J$99,'VRN - Vedlejší rozpočtové...'!$C$105:$J$128</definedName>
    <definedName name="_xlnm.Print_Titles" localSheetId="5">'VRN - Vedlejší rozpočtové...'!$117:$117</definedName>
    <definedName name="_xlnm.Print_Area" localSheetId="6">'Seznam figur'!$C$4:$G$1131</definedName>
    <definedName name="_xlnm.Print_Titles" localSheetId="6">'Seznam figur'!$9:$9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99"/>
  <c i="6" r="J35"/>
  <c i="1" r="AX99"/>
  <c i="6" r="BI128"/>
  <c r="BH128"/>
  <c r="BG128"/>
  <c r="BF128"/>
  <c r="T128"/>
  <c r="R128"/>
  <c r="P128"/>
  <c r="BI127"/>
  <c r="BH127"/>
  <c r="BG127"/>
  <c r="BF127"/>
  <c r="T127"/>
  <c r="R127"/>
  <c r="P127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F112"/>
  <c r="E110"/>
  <c r="F89"/>
  <c r="E87"/>
  <c r="J24"/>
  <c r="E24"/>
  <c r="J115"/>
  <c r="J23"/>
  <c r="J21"/>
  <c r="E21"/>
  <c r="J114"/>
  <c r="J20"/>
  <c r="J18"/>
  <c r="E18"/>
  <c r="F92"/>
  <c r="J17"/>
  <c r="J15"/>
  <c r="E15"/>
  <c r="F114"/>
  <c r="J14"/>
  <c r="J12"/>
  <c r="J112"/>
  <c r="E7"/>
  <c r="E108"/>
  <c i="5" r="J37"/>
  <c r="J36"/>
  <c i="1" r="AY98"/>
  <c i="5" r="J35"/>
  <c i="1" r="AX98"/>
  <c i="5" r="BI334"/>
  <c r="BH334"/>
  <c r="BG334"/>
  <c r="BF334"/>
  <c r="T334"/>
  <c r="R334"/>
  <c r="P334"/>
  <c r="BI333"/>
  <c r="BH333"/>
  <c r="BG333"/>
  <c r="BF333"/>
  <c r="T333"/>
  <c r="R333"/>
  <c r="P333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3"/>
  <c r="BH313"/>
  <c r="BG313"/>
  <c r="BF313"/>
  <c r="T313"/>
  <c r="R313"/>
  <c r="P313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T236"/>
  <c r="R237"/>
  <c r="R236"/>
  <c r="P237"/>
  <c r="P236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6"/>
  <c r="BH176"/>
  <c r="BG176"/>
  <c r="BF176"/>
  <c r="T176"/>
  <c r="R176"/>
  <c r="P176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120"/>
  <c r="J20"/>
  <c r="J18"/>
  <c r="E18"/>
  <c r="F121"/>
  <c r="J17"/>
  <c r="J15"/>
  <c r="E15"/>
  <c r="F91"/>
  <c r="J14"/>
  <c r="J12"/>
  <c r="J118"/>
  <c r="E7"/>
  <c r="E85"/>
  <c i="4" r="J37"/>
  <c r="J36"/>
  <c i="1" r="AY97"/>
  <c i="4" r="J35"/>
  <c i="1" r="AX97"/>
  <c i="4" r="BI332"/>
  <c r="BH332"/>
  <c r="BG332"/>
  <c r="BF332"/>
  <c r="T332"/>
  <c r="R332"/>
  <c r="P332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1"/>
  <c r="BH311"/>
  <c r="BG311"/>
  <c r="BF311"/>
  <c r="T311"/>
  <c r="R311"/>
  <c r="P311"/>
  <c r="BI306"/>
  <c r="BH306"/>
  <c r="BG306"/>
  <c r="BF306"/>
  <c r="T306"/>
  <c r="R306"/>
  <c r="P306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T236"/>
  <c r="R237"/>
  <c r="R236"/>
  <c r="P237"/>
  <c r="P236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6"/>
  <c r="BH176"/>
  <c r="BG176"/>
  <c r="BF176"/>
  <c r="T176"/>
  <c r="R176"/>
  <c r="P176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120"/>
  <c r="J20"/>
  <c r="J18"/>
  <c r="E18"/>
  <c r="F121"/>
  <c r="J17"/>
  <c r="J15"/>
  <c r="E15"/>
  <c r="F91"/>
  <c r="J14"/>
  <c r="J12"/>
  <c r="J89"/>
  <c r="E7"/>
  <c r="E114"/>
  <c i="3" r="J37"/>
  <c r="J36"/>
  <c i="1" r="AY96"/>
  <c i="3" r="J35"/>
  <c i="1" r="AX96"/>
  <c i="3" r="BI338"/>
  <c r="BH338"/>
  <c r="BG338"/>
  <c r="BF338"/>
  <c r="T338"/>
  <c r="R338"/>
  <c r="P338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7"/>
  <c r="BH317"/>
  <c r="BG317"/>
  <c r="BF317"/>
  <c r="T317"/>
  <c r="R317"/>
  <c r="P317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T237"/>
  <c r="R238"/>
  <c r="R237"/>
  <c r="P238"/>
  <c r="P237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77"/>
  <c r="BH177"/>
  <c r="BG177"/>
  <c r="BF177"/>
  <c r="T177"/>
  <c r="R177"/>
  <c r="P177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91"/>
  <c r="J20"/>
  <c r="J18"/>
  <c r="E18"/>
  <c r="F92"/>
  <c r="J17"/>
  <c r="J15"/>
  <c r="E15"/>
  <c r="F120"/>
  <c r="J14"/>
  <c r="J12"/>
  <c r="J89"/>
  <c r="E7"/>
  <c r="E114"/>
  <c i="2" r="J37"/>
  <c r="J36"/>
  <c i="1" r="AY95"/>
  <c i="2" r="J35"/>
  <c i="1" r="AX95"/>
  <c i="2" r="BI334"/>
  <c r="BH334"/>
  <c r="BG334"/>
  <c r="BF334"/>
  <c r="T334"/>
  <c r="R334"/>
  <c r="P334"/>
  <c r="BI333"/>
  <c r="BH333"/>
  <c r="BG333"/>
  <c r="BF333"/>
  <c r="T333"/>
  <c r="R333"/>
  <c r="P333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3"/>
  <c r="BH313"/>
  <c r="BG313"/>
  <c r="BF313"/>
  <c r="T313"/>
  <c r="R313"/>
  <c r="P313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T236"/>
  <c r="R237"/>
  <c r="R236"/>
  <c r="P237"/>
  <c r="P236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6"/>
  <c r="BH176"/>
  <c r="BG176"/>
  <c r="BF176"/>
  <c r="T176"/>
  <c r="R176"/>
  <c r="P176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120"/>
  <c r="J20"/>
  <c r="J18"/>
  <c r="E18"/>
  <c r="F92"/>
  <c r="J17"/>
  <c r="J15"/>
  <c r="E15"/>
  <c r="F91"/>
  <c r="J14"/>
  <c r="J12"/>
  <c r="J118"/>
  <c r="E7"/>
  <c r="E114"/>
  <c i="1" r="L90"/>
  <c r="AM90"/>
  <c r="AM89"/>
  <c r="L89"/>
  <c r="AM87"/>
  <c r="L87"/>
  <c r="L85"/>
  <c r="L84"/>
  <c i="2" r="J330"/>
  <c r="J196"/>
  <c r="J317"/>
  <c r="BK246"/>
  <c r="BK301"/>
  <c r="J186"/>
  <c r="J303"/>
  <c r="BK240"/>
  <c r="BK278"/>
  <c r="BK151"/>
  <c i="1" r="AS94"/>
  <c i="3" r="BK286"/>
  <c r="BK197"/>
  <c r="J221"/>
  <c r="J317"/>
  <c r="J195"/>
  <c r="BK271"/>
  <c r="J259"/>
  <c r="J243"/>
  <c r="J300"/>
  <c r="J290"/>
  <c i="4" r="J164"/>
  <c r="BK230"/>
  <c r="BK264"/>
  <c r="J240"/>
  <c r="BK244"/>
  <c r="J264"/>
  <c r="J272"/>
  <c r="BK170"/>
  <c r="J291"/>
  <c i="5" r="BK305"/>
  <c r="J162"/>
  <c r="J305"/>
  <c r="BK220"/>
  <c r="BK268"/>
  <c r="BK192"/>
  <c r="J154"/>
  <c r="J260"/>
  <c r="BK254"/>
  <c r="BK244"/>
  <c i="6" r="J124"/>
  <c r="BK124"/>
  <c i="2" r="BK308"/>
  <c r="BK186"/>
  <c r="BK305"/>
  <c r="J207"/>
  <c r="BK228"/>
  <c r="J146"/>
  <c r="J301"/>
  <c r="BK258"/>
  <c r="BK159"/>
  <c r="J246"/>
  <c r="BK232"/>
  <c r="BK218"/>
  <c r="BK196"/>
  <c r="BK162"/>
  <c i="3" r="J151"/>
  <c r="BK296"/>
  <c r="J208"/>
  <c r="BK162"/>
  <c r="J213"/>
  <c r="J330"/>
  <c r="BK168"/>
  <c r="BK251"/>
  <c r="BK330"/>
  <c r="J307"/>
  <c i="4" r="BK207"/>
  <c r="J168"/>
  <c r="J220"/>
  <c r="BK237"/>
  <c r="J250"/>
  <c r="BK322"/>
  <c r="J244"/>
  <c r="BK220"/>
  <c r="J324"/>
  <c i="5" r="BK299"/>
  <c r="BK289"/>
  <c r="J299"/>
  <c r="J170"/>
  <c r="J196"/>
  <c r="BK159"/>
  <c r="BK334"/>
  <c r="J301"/>
  <c r="J272"/>
  <c r="J293"/>
  <c r="BK301"/>
  <c i="6" r="BK123"/>
  <c i="2" r="J333"/>
  <c r="J280"/>
  <c r="BK313"/>
  <c r="J266"/>
  <c r="BK250"/>
  <c r="BK176"/>
  <c r="BK207"/>
  <c r="BK164"/>
  <c r="BK184"/>
  <c r="J232"/>
  <c i="3" r="BK148"/>
  <c r="J241"/>
  <c r="J292"/>
  <c r="J275"/>
  <c r="J298"/>
  <c r="BK324"/>
  <c r="BK221"/>
  <c r="J284"/>
  <c r="BK332"/>
  <c r="J251"/>
  <c i="4" r="J246"/>
  <c r="J228"/>
  <c r="BK306"/>
  <c r="J196"/>
  <c r="BK256"/>
  <c r="J293"/>
  <c r="BK326"/>
  <c r="BK311"/>
  <c r="BK324"/>
  <c r="BK176"/>
  <c r="J320"/>
  <c r="BK146"/>
  <c i="5" r="BK176"/>
  <c r="J216"/>
  <c r="J237"/>
  <c r="J192"/>
  <c r="BK164"/>
  <c r="J317"/>
  <c r="J228"/>
  <c r="J256"/>
  <c r="J283"/>
  <c r="J320"/>
  <c i="6" r="BK121"/>
  <c i="2" r="J305"/>
  <c r="J230"/>
  <c r="BK324"/>
  <c r="BK285"/>
  <c r="J278"/>
  <c r="J154"/>
  <c r="BK299"/>
  <c r="J262"/>
  <c r="J190"/>
  <c r="BK220"/>
  <c i="3" r="J288"/>
  <c r="BK306"/>
  <c r="BK219"/>
  <c r="J127"/>
  <c r="BK164"/>
  <c r="J306"/>
  <c r="BK127"/>
  <c r="J263"/>
  <c r="BK177"/>
  <c r="BK334"/>
  <c r="BK307"/>
  <c r="J324"/>
  <c r="J328"/>
  <c r="BK208"/>
  <c i="4" r="BK228"/>
  <c r="J232"/>
  <c r="J188"/>
  <c r="J218"/>
  <c r="J278"/>
  <c r="J299"/>
  <c r="BK328"/>
  <c r="J331"/>
  <c r="J303"/>
  <c r="BK186"/>
  <c r="J311"/>
  <c r="BK283"/>
  <c i="5" r="J280"/>
  <c r="BK250"/>
  <c r="J250"/>
  <c r="BK324"/>
  <c r="BK184"/>
  <c r="J176"/>
  <c r="J268"/>
  <c r="BK293"/>
  <c r="J330"/>
  <c r="J220"/>
  <c i="6" r="J127"/>
  <c i="2" r="J334"/>
  <c r="J299"/>
  <c r="J320"/>
  <c r="BK280"/>
  <c r="J322"/>
  <c r="J242"/>
  <c r="BK127"/>
  <c r="J285"/>
  <c r="BK274"/>
  <c r="J159"/>
  <c i="3" r="J255"/>
  <c r="J231"/>
  <c r="BK288"/>
  <c r="BK154"/>
  <c r="J305"/>
  <c r="J148"/>
  <c r="BK337"/>
  <c r="BK243"/>
  <c r="J164"/>
  <c r="J159"/>
  <c r="BK321"/>
  <c r="BK238"/>
  <c r="J162"/>
  <c i="4" r="BK190"/>
  <c r="BK127"/>
  <c r="J159"/>
  <c r="J322"/>
  <c r="J186"/>
  <c r="BK332"/>
  <c r="J216"/>
  <c r="BK212"/>
  <c r="J192"/>
  <c r="J151"/>
  <c r="J127"/>
  <c i="5" r="J164"/>
  <c r="BK148"/>
  <c r="J190"/>
  <c r="BK194"/>
  <c r="BK278"/>
  <c r="J194"/>
  <c r="BK168"/>
  <c r="BK127"/>
  <c r="BK230"/>
  <c r="J184"/>
  <c i="6" r="J123"/>
  <c i="2" r="BK334"/>
  <c r="BK303"/>
  <c r="J328"/>
  <c r="BK295"/>
  <c r="BK194"/>
  <c r="J254"/>
  <c r="BK190"/>
  <c r="BK237"/>
  <c r="J194"/>
  <c r="J228"/>
  <c r="BK146"/>
  <c i="3" r="BK284"/>
  <c r="J286"/>
  <c r="BK294"/>
  <c r="J187"/>
  <c r="J185"/>
  <c r="J233"/>
  <c r="BK328"/>
  <c r="BK231"/>
  <c r="J332"/>
  <c r="J334"/>
  <c r="BK326"/>
  <c r="J267"/>
  <c i="4" r="BK318"/>
  <c r="BK188"/>
  <c r="J256"/>
  <c r="BK299"/>
  <c r="BK274"/>
  <c r="J297"/>
  <c r="J315"/>
  <c r="J260"/>
  <c r="BK162"/>
  <c r="BK184"/>
  <c i="5" r="J308"/>
  <c r="BK317"/>
  <c r="J303"/>
  <c r="BK207"/>
  <c r="J230"/>
  <c r="BK291"/>
  <c r="J240"/>
  <c r="J291"/>
  <c r="J322"/>
  <c r="BK285"/>
  <c r="BK303"/>
  <c i="6" r="BK128"/>
  <c i="2" r="J313"/>
  <c r="BK248"/>
  <c r="BK322"/>
  <c r="BK289"/>
  <c r="BK293"/>
  <c r="J218"/>
  <c r="BK270"/>
  <c r="BK266"/>
  <c r="J258"/>
  <c r="J188"/>
  <c i="3" r="J281"/>
  <c r="J193"/>
  <c r="BK217"/>
  <c r="BK213"/>
  <c r="BK259"/>
  <c r="J326"/>
  <c r="BK185"/>
  <c r="BK229"/>
  <c r="BK263"/>
  <c r="J217"/>
  <c r="J271"/>
  <c r="J219"/>
  <c i="4" r="BK210"/>
  <c r="BK232"/>
  <c r="J268"/>
  <c r="BK295"/>
  <c r="BK154"/>
  <c r="BK246"/>
  <c r="J285"/>
  <c r="BK151"/>
  <c r="J190"/>
  <c r="J148"/>
  <c r="J287"/>
  <c i="5" r="BK295"/>
  <c r="J324"/>
  <c r="BK162"/>
  <c r="BK228"/>
  <c r="J232"/>
  <c r="J127"/>
  <c r="BK186"/>
  <c r="J328"/>
  <c r="J334"/>
  <c r="BK240"/>
  <c r="J254"/>
  <c r="BK210"/>
  <c i="6" r="J122"/>
  <c i="2" r="BK330"/>
  <c r="BK154"/>
  <c r="J297"/>
  <c r="BK230"/>
  <c r="J289"/>
  <c r="BK212"/>
  <c r="BK297"/>
  <c r="J216"/>
  <c r="J248"/>
  <c r="BK254"/>
  <c i="3" r="J302"/>
  <c r="J168"/>
  <c r="BK290"/>
  <c r="J170"/>
  <c r="BK255"/>
  <c r="BK302"/>
  <c i="4" r="BK272"/>
  <c r="BK280"/>
  <c r="J295"/>
  <c r="BK331"/>
  <c r="BK320"/>
  <c r="J210"/>
  <c r="J318"/>
  <c i="5" r="BK196"/>
  <c r="BK188"/>
  <c r="J246"/>
  <c r="BK280"/>
  <c r="J159"/>
  <c r="J244"/>
  <c r="BK146"/>
  <c r="BK313"/>
  <c r="BK330"/>
  <c r="J333"/>
  <c r="BK272"/>
  <c i="6" r="BK127"/>
  <c r="J128"/>
  <c i="2" r="BK328"/>
  <c r="J184"/>
  <c r="J291"/>
  <c r="J212"/>
  <c r="BK283"/>
  <c r="BK210"/>
  <c r="BK262"/>
  <c r="BK287"/>
  <c r="BK168"/>
  <c r="J168"/>
  <c r="J148"/>
  <c i="3" r="J154"/>
  <c r="BK298"/>
  <c r="BK191"/>
  <c r="J211"/>
  <c r="BK249"/>
  <c r="J312"/>
  <c r="BK187"/>
  <c r="BK241"/>
  <c r="BK338"/>
  <c r="J177"/>
  <c r="BK317"/>
  <c r="J304"/>
  <c i="4" r="BK315"/>
  <c r="BK164"/>
  <c r="BK303"/>
  <c r="BK260"/>
  <c r="BK297"/>
  <c r="BK192"/>
  <c r="J254"/>
  <c r="J332"/>
  <c r="BK293"/>
  <c r="J237"/>
  <c r="J146"/>
  <c r="BK285"/>
  <c i="5" r="J297"/>
  <c r="J285"/>
  <c r="BK283"/>
  <c r="J278"/>
  <c r="J186"/>
  <c r="J188"/>
  <c r="BK170"/>
  <c r="BK326"/>
  <c r="BK154"/>
  <c r="J151"/>
  <c r="BK232"/>
  <c r="BK287"/>
  <c i="6" r="BK120"/>
  <c i="2" r="BK317"/>
  <c r="BK291"/>
  <c r="BK148"/>
  <c r="J293"/>
  <c r="BK320"/>
  <c r="J240"/>
  <c r="J170"/>
  <c r="J295"/>
  <c r="J176"/>
  <c r="J162"/>
  <c r="J127"/>
  <c i="3" r="J191"/>
  <c r="J309"/>
  <c r="BK195"/>
  <c r="J189"/>
  <c r="BK170"/>
  <c r="BK300"/>
  <c r="J338"/>
  <c r="BK247"/>
  <c r="J229"/>
  <c r="BK305"/>
  <c r="BK292"/>
  <c i="4" r="BK250"/>
  <c r="J162"/>
  <c r="BK301"/>
  <c r="J194"/>
  <c r="J289"/>
  <c r="BK287"/>
  <c r="J306"/>
  <c r="J326"/>
  <c r="BK168"/>
  <c r="J280"/>
  <c i="5" r="BK218"/>
  <c r="J212"/>
  <c r="BK212"/>
  <c r="BK237"/>
  <c r="J313"/>
  <c r="J287"/>
  <c r="BK322"/>
  <c r="J148"/>
  <c r="J326"/>
  <c r="BK151"/>
  <c i="2" r="BK333"/>
  <c r="BK216"/>
  <c r="J308"/>
  <c r="J237"/>
  <c r="J270"/>
  <c r="J192"/>
  <c r="J210"/>
  <c r="BK188"/>
  <c r="BK170"/>
  <c r="J164"/>
  <c i="3" r="BK279"/>
  <c r="BK211"/>
  <c r="J321"/>
  <c r="BK309"/>
  <c r="J247"/>
  <c r="BK146"/>
  <c r="J294"/>
  <c r="J238"/>
  <c r="BK267"/>
  <c r="BK275"/>
  <c r="BK304"/>
  <c r="BK151"/>
  <c r="J197"/>
  <c i="4" r="BK196"/>
  <c r="BK159"/>
  <c r="J170"/>
  <c r="J154"/>
  <c r="BK254"/>
  <c r="BK291"/>
  <c r="J230"/>
  <c r="BK268"/>
  <c r="BK240"/>
  <c r="J207"/>
  <c r="J301"/>
  <c r="BK218"/>
  <c i="5" r="BK256"/>
  <c r="J168"/>
  <c r="J210"/>
  <c r="BK216"/>
  <c r="BK190"/>
  <c r="J207"/>
  <c r="BK333"/>
  <c r="BK274"/>
  <c r="BK246"/>
  <c r="J289"/>
  <c i="6" r="J121"/>
  <c i="2" r="J324"/>
  <c r="J283"/>
  <c r="BK326"/>
  <c r="J287"/>
  <c r="J326"/>
  <c r="J220"/>
  <c r="J250"/>
  <c r="J274"/>
  <c r="BK242"/>
  <c r="BK192"/>
  <c r="J151"/>
  <c i="3" r="BK193"/>
  <c r="BK312"/>
  <c r="BK189"/>
  <c r="J296"/>
  <c r="BK159"/>
  <c r="J146"/>
  <c r="BK233"/>
  <c r="J249"/>
  <c r="J337"/>
  <c r="J279"/>
  <c r="BK281"/>
  <c i="4" r="J212"/>
  <c r="J283"/>
  <c r="J274"/>
  <c r="J176"/>
  <c r="BK194"/>
  <c r="BK148"/>
  <c r="BK278"/>
  <c r="BK216"/>
  <c r="J184"/>
  <c r="J328"/>
  <c r="BK289"/>
  <c i="5" r="J274"/>
  <c r="BK260"/>
  <c r="J295"/>
  <c r="J218"/>
  <c r="J146"/>
  <c r="BK264"/>
  <c r="J264"/>
  <c r="BK320"/>
  <c r="BK328"/>
  <c r="BK297"/>
  <c r="BK308"/>
  <c i="6" r="J120"/>
  <c r="BK122"/>
  <c i="2" l="1" r="T319"/>
  <c i="3" r="T240"/>
  <c r="P323"/>
  <c i="4" r="R239"/>
  <c r="P305"/>
  <c i="5" r="P126"/>
  <c i="2" r="R282"/>
  <c r="T332"/>
  <c i="3" r="BK126"/>
  <c r="T283"/>
  <c r="T336"/>
  <c i="4" r="BK282"/>
  <c r="J282"/>
  <c r="J101"/>
  <c r="R330"/>
  <c i="5" r="T126"/>
  <c r="BK319"/>
  <c r="J319"/>
  <c r="J103"/>
  <c i="2" r="P126"/>
  <c r="R319"/>
  <c i="3" r="P283"/>
  <c r="BK336"/>
  <c r="J336"/>
  <c r="J104"/>
  <c i="4" r="BK239"/>
  <c r="J239"/>
  <c r="J100"/>
  <c r="T317"/>
  <c i="5" r="P282"/>
  <c r="T307"/>
  <c i="2" r="BK239"/>
  <c r="J239"/>
  <c r="J100"/>
  <c r="BK307"/>
  <c r="J307"/>
  <c r="J102"/>
  <c i="3" r="R240"/>
  <c r="T323"/>
  <c i="4" r="P239"/>
  <c r="R305"/>
  <c i="5" r="BK239"/>
  <c r="J239"/>
  <c r="J100"/>
  <c r="R307"/>
  <c i="2" r="BK319"/>
  <c r="J319"/>
  <c r="J103"/>
  <c i="3" r="BK283"/>
  <c r="J283"/>
  <c r="J101"/>
  <c r="R323"/>
  <c i="4" r="P126"/>
  <c r="P317"/>
  <c i="5" r="BK126"/>
  <c r="J126"/>
  <c r="J98"/>
  <c r="R282"/>
  <c r="P332"/>
  <c i="2" r="T239"/>
  <c r="T307"/>
  <c i="3" r="R126"/>
  <c r="R311"/>
  <c i="4" r="R282"/>
  <c r="T330"/>
  <c i="5" r="BK307"/>
  <c r="J307"/>
  <c r="J102"/>
  <c r="R332"/>
  <c i="2" r="R239"/>
  <c r="R307"/>
  <c i="3" r="P126"/>
  <c r="BK311"/>
  <c r="J311"/>
  <c r="J102"/>
  <c i="4" r="T126"/>
  <c r="BK305"/>
  <c r="J305"/>
  <c r="J102"/>
  <c i="2" r="BK282"/>
  <c r="J282"/>
  <c r="J101"/>
  <c r="BK332"/>
  <c r="J332"/>
  <c r="J104"/>
  <c i="3" r="BK240"/>
  <c r="J240"/>
  <c r="J100"/>
  <c r="BK323"/>
  <c r="J323"/>
  <c r="J103"/>
  <c i="4" r="T282"/>
  <c r="P330"/>
  <c i="5" r="BK282"/>
  <c r="J282"/>
  <c r="J101"/>
  <c r="T319"/>
  <c i="6" r="BK126"/>
  <c r="J126"/>
  <c r="J98"/>
  <c i="2" r="R126"/>
  <c r="R125"/>
  <c r="R124"/>
  <c r="P282"/>
  <c r="P332"/>
  <c i="3" r="R283"/>
  <c r="R336"/>
  <c i="4" r="P282"/>
  <c r="BK330"/>
  <c r="J330"/>
  <c r="J104"/>
  <c i="5" r="R239"/>
  <c r="P307"/>
  <c r="T332"/>
  <c i="2" r="BK126"/>
  <c r="J126"/>
  <c r="J98"/>
  <c r="T282"/>
  <c r="R332"/>
  <c i="3" r="P240"/>
  <c r="P336"/>
  <c i="4" r="T239"/>
  <c r="T305"/>
  <c i="5" r="T239"/>
  <c r="R319"/>
  <c i="6" r="P126"/>
  <c r="P119"/>
  <c r="P118"/>
  <c i="1" r="AU99"/>
  <c i="2" r="T126"/>
  <c r="T125"/>
  <c r="T124"/>
  <c r="P319"/>
  <c i="3" r="P311"/>
  <c i="4" r="BK126"/>
  <c r="J126"/>
  <c r="J98"/>
  <c r="BK317"/>
  <c r="J317"/>
  <c r="J103"/>
  <c i="5" r="R126"/>
  <c r="R125"/>
  <c r="R124"/>
  <c r="T282"/>
  <c r="BK332"/>
  <c r="J332"/>
  <c r="J104"/>
  <c i="6" r="T126"/>
  <c r="T119"/>
  <c r="T118"/>
  <c i="2" r="P239"/>
  <c r="P307"/>
  <c i="3" r="T126"/>
  <c r="T125"/>
  <c r="T124"/>
  <c r="T311"/>
  <c i="4" r="R126"/>
  <c r="R125"/>
  <c r="R124"/>
  <c r="R317"/>
  <c i="5" r="P239"/>
  <c r="P319"/>
  <c i="6" r="R126"/>
  <c r="R119"/>
  <c r="R118"/>
  <c i="2" r="BK236"/>
  <c r="J236"/>
  <c r="J99"/>
  <c i="5" r="BK236"/>
  <c r="J236"/>
  <c r="J99"/>
  <c i="4" r="BK236"/>
  <c r="J236"/>
  <c r="J99"/>
  <c i="3" r="BK237"/>
  <c r="J237"/>
  <c r="J99"/>
  <c i="6" r="BK119"/>
  <c r="BK118"/>
  <c r="J118"/>
  <c r="J96"/>
  <c r="F91"/>
  <c r="J91"/>
  <c r="J92"/>
  <c r="BE123"/>
  <c r="E85"/>
  <c i="5" r="BK125"/>
  <c r="J125"/>
  <c r="J97"/>
  <c i="6" r="F115"/>
  <c r="BE121"/>
  <c r="BE127"/>
  <c r="BE124"/>
  <c r="BE128"/>
  <c r="BE122"/>
  <c r="J89"/>
  <c r="BE120"/>
  <c i="5" r="J89"/>
  <c r="BE146"/>
  <c r="BE190"/>
  <c r="BE212"/>
  <c r="BE283"/>
  <c r="BE313"/>
  <c r="F92"/>
  <c r="BE194"/>
  <c r="BE322"/>
  <c r="BE324"/>
  <c r="BE328"/>
  <c r="J92"/>
  <c r="BE154"/>
  <c r="BE162"/>
  <c r="BE244"/>
  <c r="BE326"/>
  <c r="BE330"/>
  <c r="BE333"/>
  <c r="BE170"/>
  <c r="BE280"/>
  <c r="BE295"/>
  <c r="BE305"/>
  <c r="BE334"/>
  <c i="4" r="BK125"/>
  <c r="J125"/>
  <c r="J97"/>
  <c i="5" r="BE164"/>
  <c r="BE186"/>
  <c r="BE210"/>
  <c r="E114"/>
  <c r="BE218"/>
  <c r="BE274"/>
  <c r="BE299"/>
  <c r="J91"/>
  <c r="BE159"/>
  <c r="BE188"/>
  <c r="BE232"/>
  <c r="BE256"/>
  <c r="BE268"/>
  <c r="BE287"/>
  <c r="BE317"/>
  <c r="BE151"/>
  <c r="BE228"/>
  <c r="BE246"/>
  <c r="BE293"/>
  <c r="BE297"/>
  <c r="BE320"/>
  <c r="BE148"/>
  <c r="BE168"/>
  <c r="BE207"/>
  <c r="BE240"/>
  <c r="BE250"/>
  <c r="BE272"/>
  <c r="BE303"/>
  <c r="F120"/>
  <c r="BE184"/>
  <c r="BE192"/>
  <c r="BE216"/>
  <c r="BE285"/>
  <c r="BE308"/>
  <c r="BE176"/>
  <c r="BE196"/>
  <c r="BE220"/>
  <c r="BE230"/>
  <c r="BE254"/>
  <c r="BE264"/>
  <c r="BE278"/>
  <c r="BE291"/>
  <c r="BE127"/>
  <c r="BE237"/>
  <c r="BE260"/>
  <c r="BE289"/>
  <c r="BE301"/>
  <c i="4" r="J92"/>
  <c r="BE148"/>
  <c r="BE220"/>
  <c r="BE297"/>
  <c r="BE154"/>
  <c r="BE162"/>
  <c r="BE250"/>
  <c r="BE303"/>
  <c r="BE322"/>
  <c r="J118"/>
  <c r="BE151"/>
  <c r="BE240"/>
  <c r="BE264"/>
  <c r="BE280"/>
  <c r="BE299"/>
  <c r="BE315"/>
  <c r="BE328"/>
  <c r="BE332"/>
  <c r="F92"/>
  <c r="BE168"/>
  <c r="BE196"/>
  <c r="BE246"/>
  <c r="BE295"/>
  <c r="BE318"/>
  <c r="BE324"/>
  <c r="BE326"/>
  <c r="BE331"/>
  <c i="3" r="J126"/>
  <c r="J98"/>
  <c i="4" r="BE146"/>
  <c r="BE194"/>
  <c r="BE228"/>
  <c r="BE289"/>
  <c r="BE320"/>
  <c r="E85"/>
  <c r="F120"/>
  <c r="BE207"/>
  <c r="BE218"/>
  <c r="BE232"/>
  <c r="BE256"/>
  <c r="BE268"/>
  <c r="BE301"/>
  <c r="BE260"/>
  <c r="BE283"/>
  <c r="J91"/>
  <c r="BE127"/>
  <c r="BE159"/>
  <c r="BE190"/>
  <c r="BE237"/>
  <c r="BE278"/>
  <c r="BE287"/>
  <c r="BE293"/>
  <c r="BE311"/>
  <c r="BE176"/>
  <c r="BE210"/>
  <c r="BE244"/>
  <c r="BE274"/>
  <c r="BE285"/>
  <c r="BE306"/>
  <c r="BE164"/>
  <c r="BE170"/>
  <c r="BE188"/>
  <c r="BE212"/>
  <c r="BE272"/>
  <c r="BE184"/>
  <c r="BE186"/>
  <c r="BE192"/>
  <c r="BE216"/>
  <c r="BE230"/>
  <c r="BE254"/>
  <c r="BE291"/>
  <c i="3" r="F91"/>
  <c r="BE146"/>
  <c r="BE187"/>
  <c r="BE241"/>
  <c r="BE284"/>
  <c r="J121"/>
  <c r="BE170"/>
  <c r="BE255"/>
  <c r="BE281"/>
  <c r="BE292"/>
  <c r="BE334"/>
  <c r="BE219"/>
  <c r="BE249"/>
  <c r="BE279"/>
  <c r="BE294"/>
  <c r="BE324"/>
  <c r="BE326"/>
  <c r="BE330"/>
  <c r="BE338"/>
  <c r="F121"/>
  <c r="BE185"/>
  <c r="BE191"/>
  <c r="BE208"/>
  <c r="BE243"/>
  <c r="BE302"/>
  <c r="BE328"/>
  <c r="BE337"/>
  <c i="2" r="BK125"/>
  <c r="J125"/>
  <c r="J97"/>
  <c i="3" r="BE151"/>
  <c r="BE193"/>
  <c r="BE275"/>
  <c r="BE288"/>
  <c r="BE296"/>
  <c r="BE317"/>
  <c r="BE332"/>
  <c r="BE148"/>
  <c r="BE189"/>
  <c r="BE267"/>
  <c r="E85"/>
  <c r="J120"/>
  <c r="BE263"/>
  <c r="BE286"/>
  <c r="BE306"/>
  <c r="BE309"/>
  <c r="BE195"/>
  <c r="BE304"/>
  <c r="BE159"/>
  <c r="BE164"/>
  <c r="BE211"/>
  <c r="BE221"/>
  <c r="BE233"/>
  <c r="BE247"/>
  <c r="BE307"/>
  <c r="BE312"/>
  <c r="BE168"/>
  <c r="BE177"/>
  <c r="BE231"/>
  <c r="BE271"/>
  <c r="BE300"/>
  <c r="BE321"/>
  <c r="J118"/>
  <c r="BE154"/>
  <c r="BE162"/>
  <c r="BE197"/>
  <c r="BE213"/>
  <c r="BE238"/>
  <c r="BE251"/>
  <c r="BE290"/>
  <c r="BE305"/>
  <c r="BE127"/>
  <c r="BE217"/>
  <c r="BE229"/>
  <c r="BE259"/>
  <c r="BE298"/>
  <c i="2" r="F120"/>
  <c r="BE159"/>
  <c r="E85"/>
  <c r="J91"/>
  <c r="F121"/>
  <c r="BE162"/>
  <c r="BE164"/>
  <c r="BE170"/>
  <c r="BE190"/>
  <c r="BE210"/>
  <c r="BE220"/>
  <c r="BE230"/>
  <c r="BE242"/>
  <c r="BE248"/>
  <c r="BE250"/>
  <c r="J89"/>
  <c r="J92"/>
  <c r="BE127"/>
  <c r="BE148"/>
  <c r="BE176"/>
  <c r="BE194"/>
  <c r="BE218"/>
  <c r="BE328"/>
  <c r="BE154"/>
  <c r="BE196"/>
  <c r="BE232"/>
  <c r="BE237"/>
  <c r="BE270"/>
  <c r="BE280"/>
  <c r="BE291"/>
  <c r="BE305"/>
  <c r="BE151"/>
  <c r="BE184"/>
  <c r="BE186"/>
  <c r="BE192"/>
  <c r="BE212"/>
  <c r="BE216"/>
  <c r="BE228"/>
  <c r="BE246"/>
  <c r="BE258"/>
  <c r="BE188"/>
  <c r="BE207"/>
  <c r="BE285"/>
  <c r="BE287"/>
  <c r="BE308"/>
  <c r="BE313"/>
  <c r="BE168"/>
  <c r="BE262"/>
  <c r="BE274"/>
  <c r="BE278"/>
  <c r="BE283"/>
  <c r="BE293"/>
  <c r="BE295"/>
  <c r="BE297"/>
  <c r="BE299"/>
  <c r="BE301"/>
  <c r="BE303"/>
  <c r="BE317"/>
  <c r="BE322"/>
  <c r="BE324"/>
  <c r="BE146"/>
  <c r="BE240"/>
  <c r="BE254"/>
  <c r="BE266"/>
  <c r="BE289"/>
  <c r="BE320"/>
  <c r="BE326"/>
  <c r="BE330"/>
  <c r="BE333"/>
  <c r="BE334"/>
  <c r="J34"/>
  <c i="1" r="AW95"/>
  <c i="5" r="F36"/>
  <c i="1" r="BC98"/>
  <c i="2" r="F36"/>
  <c i="1" r="BC95"/>
  <c i="5" r="J34"/>
  <c i="1" r="AW98"/>
  <c i="3" r="F36"/>
  <c i="1" r="BC96"/>
  <c i="5" r="F34"/>
  <c i="1" r="BA98"/>
  <c i="3" r="F34"/>
  <c i="1" r="BA96"/>
  <c i="5" r="F35"/>
  <c i="1" r="BB98"/>
  <c i="6" r="F36"/>
  <c i="1" r="BC99"/>
  <c i="3" r="F37"/>
  <c i="1" r="BD96"/>
  <c i="2" r="F34"/>
  <c i="1" r="BA95"/>
  <c i="4" r="J34"/>
  <c i="1" r="AW97"/>
  <c i="2" r="F35"/>
  <c i="1" r="BB95"/>
  <c i="5" r="F37"/>
  <c i="1" r="BD98"/>
  <c i="4" r="F36"/>
  <c i="1" r="BC97"/>
  <c i="3" r="F35"/>
  <c i="1" r="BB96"/>
  <c i="6" r="F37"/>
  <c i="1" r="BD99"/>
  <c i="4" r="F35"/>
  <c i="1" r="BB97"/>
  <c i="4" r="F37"/>
  <c i="1" r="BD97"/>
  <c i="3" r="J34"/>
  <c i="1" r="AW96"/>
  <c i="6" r="J34"/>
  <c i="1" r="AW99"/>
  <c i="6" r="F34"/>
  <c i="1" r="BA99"/>
  <c i="6" r="F35"/>
  <c i="1" r="BB99"/>
  <c i="2" r="F37"/>
  <c i="1" r="BD95"/>
  <c i="4" r="F34"/>
  <c i="1" r="BA97"/>
  <c i="3" l="1" r="P125"/>
  <c r="P124"/>
  <c i="1" r="AU96"/>
  <c i="4" r="T125"/>
  <c r="T124"/>
  <c i="3" r="BK125"/>
  <c r="BK124"/>
  <c r="J124"/>
  <c r="J96"/>
  <c i="2" r="P125"/>
  <c r="P124"/>
  <c i="1" r="AU95"/>
  <c i="4" r="P125"/>
  <c r="P124"/>
  <c i="1" r="AU97"/>
  <c i="3" r="R125"/>
  <c r="R124"/>
  <c i="5" r="T125"/>
  <c r="T124"/>
  <c r="P125"/>
  <c r="P124"/>
  <c i="1" r="AU98"/>
  <c i="6" r="J119"/>
  <c r="J97"/>
  <c i="5" r="BK124"/>
  <c r="J124"/>
  <c i="4" r="BK124"/>
  <c r="J124"/>
  <c i="2" r="BK124"/>
  <c r="J124"/>
  <c r="J96"/>
  <c i="3" r="J33"/>
  <c i="1" r="AV96"/>
  <c r="AT96"/>
  <c i="4" r="F33"/>
  <c i="1" r="AZ97"/>
  <c r="BA94"/>
  <c r="AW94"/>
  <c r="AK30"/>
  <c i="4" r="J33"/>
  <c i="1" r="AV97"/>
  <c r="AT97"/>
  <c r="BB94"/>
  <c r="W31"/>
  <c r="BD94"/>
  <c r="W33"/>
  <c i="2" r="J33"/>
  <c i="1" r="AV95"/>
  <c r="AT95"/>
  <c i="6" r="J30"/>
  <c i="1" r="AG99"/>
  <c i="2" r="F33"/>
  <c i="1" r="AZ95"/>
  <c i="3" r="F33"/>
  <c i="1" r="AZ96"/>
  <c i="4" r="J30"/>
  <c i="1" r="AG97"/>
  <c i="5" r="F33"/>
  <c i="1" r="AZ98"/>
  <c i="5" r="J33"/>
  <c i="1" r="AV98"/>
  <c r="AT98"/>
  <c i="5" r="J30"/>
  <c i="1" r="AG98"/>
  <c i="6" r="F33"/>
  <c i="1" r="AZ99"/>
  <c r="BC94"/>
  <c r="W32"/>
  <c i="6" r="J33"/>
  <c i="1" r="AV99"/>
  <c r="AT99"/>
  <c r="AN99"/>
  <c i="3" l="1" r="J125"/>
  <c r="J97"/>
  <c i="1" r="AN98"/>
  <c i="5" r="J96"/>
  <c i="6" r="J39"/>
  <c i="1" r="AN97"/>
  <c i="5" r="J39"/>
  <c i="4" r="J96"/>
  <c r="J39"/>
  <c i="1" r="AU94"/>
  <c r="W30"/>
  <c i="3" r="J30"/>
  <c i="1" r="AG96"/>
  <c r="AZ94"/>
  <c r="W29"/>
  <c r="AX94"/>
  <c i="2" r="J30"/>
  <c i="1" r="AG95"/>
  <c r="AY94"/>
  <c i="3" l="1" r="J39"/>
  <c i="2" r="J39"/>
  <c i="1" r="AN95"/>
  <c r="AN96"/>
  <c r="AG94"/>
  <c r="AK2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<sst xmlns="http://schemas.openxmlformats.org/spreadsheetml/2006/main">
  <si>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</si>
  <si>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</si>
  <si>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</si>
  <si>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</si>
  <si>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</si>
  <si>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{5a145624-450e-4bdd-a878-ee5895b9e787}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</si>
  <si>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</si>
  <si>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</si>
  <si>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</si>
  <si>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</si>
  <si>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</si>
  <si>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</si>
  <si>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</si>
  <si>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</si>
  <si>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10_2024_1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</si>
  <si>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</si>
  <si>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</si>
  <si>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Obec Řendějov - vodovodní přípojky, místní části Jiřice, Nový Samechov, Řendějov a Starý Samechov</t>
  </si>
  <si>
    <t>KSO:</t>
  </si>
  <si>
    <t>CC-CZ:</t>
  </si>
  <si>
    <t>Místo:</t>
  </si>
  <si>
    <t>Řendějov</t>
  </si>
  <si>
    <t>Datum:</t>
  </si>
  <si>
    <t>26. 9. 2024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</si>
  <si>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</si>
  <si>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</si>
  <si>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</si>
  <si>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</si>
  <si>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</si>
  <si>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</si>
  <si>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</si>
  <si>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463 56 967</t>
  </si>
  <si>
    <t>Vodohospodářská společnost Vrchlice – Maleč. a.s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</si>
  <si>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</si>
  <si>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</si>
  <si>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</si>
  <si>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</si>
  <si>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</si>
  <si>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</si>
  <si>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</si>
  <si>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</si>
  <si>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</si>
  <si>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</si>
  <si>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</si>
  <si>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</si>
  <si>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</si>
  <si>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</si>
  <si>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</si>
  <si>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</si>
  <si>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</si>
  <si>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</si>
  <si>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</si>
  <si>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</si>
  <si>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</si>
  <si>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</si>
  <si>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</si>
  <si>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</si>
  <si>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</si>
  <si>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</si>
  <si>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</si>
  <si>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</si>
  <si>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</si>
  <si>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</si>
  <si>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</si>
  <si>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</si>
  <si>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</si>
  <si>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</si>
  <si>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</si>
  <si>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</si>
  <si>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</si>
  <si>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</si>
  <si>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</si>
  <si>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</si>
  <si>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</si>
  <si>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</si>
  <si>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</si>
  <si>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</si>
  <si>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</si>
  <si>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</si>
  <si>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</si>
  <si>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</si>
  <si>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</t>
  </si>
  <si>
    <t>Jiřice - vodovodní přípojky</t>
  </si>
  <si>
    <t>STA</t>
  </si>
  <si>
    <t>1</t>
  </si>
  <si>
    <t>{4e9144c1-8d61-473b-b59e-e830df1c48e2}</t>
  </si>
  <si>
    <t>2</t>
  </si>
  <si>
    <t>SO 2</t>
  </si>
  <si>
    <t>Nový Samechov - vodovodní přípojky</t>
  </si>
  <si>
    <t>{b616e116-988f-4fa3-b479-d7e5d8e396dc}</t>
  </si>
  <si>
    <t>SO 3</t>
  </si>
  <si>
    <t>Řendějov - vodovodní přípojky</t>
  </si>
  <si>
    <t>{d8bca341-3fa9-4d84-9741-e0fed20c0ab6}</t>
  </si>
  <si>
    <t>SO 4</t>
  </si>
  <si>
    <t>Starý Samechov - vodovodní přípojky</t>
  </si>
  <si>
    <t>{a92853ce-0a95-4d51-8803-fd42409ecdfb}</t>
  </si>
  <si>
    <t>VRN</t>
  </si>
  <si>
    <t>Vedlejší rozpočtové náklady</t>
  </si>
  <si>
    <t>{e729b6ae-4ca9-4992-8f09-5387ac187d16}</t>
  </si>
  <si>
    <t>d</t>
  </si>
  <si>
    <t>délka potrubí</t>
  </si>
  <si>
    <t>366</t>
  </si>
  <si>
    <t>dam</t>
  </si>
  <si>
    <t>délka asfaltové místní komunikace</t>
  </si>
  <si>
    <t>65</t>
  </si>
  <si>
    <t>KRYCÍ LIST SOUPISU PRACÍ</t>
  </si>
  <si>
    <t>das</t>
  </si>
  <si>
    <t>délka asfaltové státní komunikace</t>
  </si>
  <si>
    <t>ddl</t>
  </si>
  <si>
    <t>délka vedení v dlažbě</t>
  </si>
  <si>
    <t>dmd</t>
  </si>
  <si>
    <t>delka místní dlažba</t>
  </si>
  <si>
    <t>147</t>
  </si>
  <si>
    <t>3</t>
  </si>
  <si>
    <t>dnm</t>
  </si>
  <si>
    <t>198</t>
  </si>
  <si>
    <t>Objekt:</t>
  </si>
  <si>
    <t>dp</t>
  </si>
  <si>
    <t>68</t>
  </si>
  <si>
    <t>SO 1 - Jiřice - vodovodní přípojky</t>
  </si>
  <si>
    <t>dšm</t>
  </si>
  <si>
    <t>délka štěrkové místní komunikace</t>
  </si>
  <si>
    <t>h</t>
  </si>
  <si>
    <t>1,4</t>
  </si>
  <si>
    <t>hlj</t>
  </si>
  <si>
    <t>hloubení jam</t>
  </si>
  <si>
    <t>120,51</t>
  </si>
  <si>
    <t>hlr</t>
  </si>
  <si>
    <t>hloubení rýh</t>
  </si>
  <si>
    <t>203,13</t>
  </si>
  <si>
    <t>l</t>
  </si>
  <si>
    <t>lože</t>
  </si>
  <si>
    <t>24,36</t>
  </si>
  <si>
    <t>o</t>
  </si>
  <si>
    <t>obsyp</t>
  </si>
  <si>
    <t>60,84</t>
  </si>
  <si>
    <t>pjn</t>
  </si>
  <si>
    <t>počet jam navrtávky</t>
  </si>
  <si>
    <t>24</t>
  </si>
  <si>
    <t>pjs</t>
  </si>
  <si>
    <t>státní</t>
  </si>
  <si>
    <t>pp</t>
  </si>
  <si>
    <t>počet přípojek</t>
  </si>
  <si>
    <t>53</t>
  </si>
  <si>
    <t>pš</t>
  </si>
  <si>
    <t>počet jam startovacích</t>
  </si>
  <si>
    <t>pšd</t>
  </si>
  <si>
    <t>modulo 2</t>
  </si>
  <si>
    <t>pšp</t>
  </si>
  <si>
    <t>pojezdová šachta</t>
  </si>
  <si>
    <t>sklasf</t>
  </si>
  <si>
    <t>asfalt skládka</t>
  </si>
  <si>
    <t>13,438</t>
  </si>
  <si>
    <t>sklbet</t>
  </si>
  <si>
    <t>skládka beton</t>
  </si>
  <si>
    <t>22,668</t>
  </si>
  <si>
    <t>sklšd</t>
  </si>
  <si>
    <t>skládka šd</t>
  </si>
  <si>
    <t>24,375</t>
  </si>
  <si>
    <t>š</t>
  </si>
  <si>
    <t>0,6</t>
  </si>
  <si>
    <t>zš</t>
  </si>
  <si>
    <t>zásyp štěrkodrtí</t>
  </si>
  <si>
    <t>108,72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</si>
  <si>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</si>
  <si>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</si>
  <si>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</si>
  <si>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</si>
  <si>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</si>
  <si>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</si>
  <si>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</si>
  <si>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</si>
  <si>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</si>
  <si>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</si>
  <si>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</si>
  <si>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</si>
  <si>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</si>
  <si>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</si>
  <si>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</si>
  <si>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</si>
  <si>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</si>
  <si>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</si>
  <si>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</si>
  <si>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</si>
  <si>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</si>
  <si>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</si>
  <si>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</si>
  <si>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</si>
  <si>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</si>
  <si>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</si>
  <si>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</si>
  <si>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</si>
  <si>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</si>
  <si>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</si>
  <si>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</si>
  <si>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01R</t>
  </si>
  <si>
    <t>Výměry-neoceňovat</t>
  </si>
  <si>
    <t>4</t>
  </si>
  <si>
    <t>1954859255</t>
  </si>
  <si>
    <t>VV</t>
  </si>
  <si>
    <t>"počet přípojek"53</t>
  </si>
  <si>
    <t>"délka potrubí celkem"366</t>
  </si>
  <si>
    <t>d90</t>
  </si>
  <si>
    <t>"délka potrubí dn 90"0</t>
  </si>
  <si>
    <t>"délka protlaků při křížení ksús č.p. 28,46,25,52,17 p.č.261"6+6+4+5+6+4+6+6+5+4+9+7</t>
  </si>
  <si>
    <t>"počet vod.š."53</t>
  </si>
  <si>
    <t>"počet vod.š. pojezd"2</t>
  </si>
  <si>
    <t>"počet vod.š.-duo"1</t>
  </si>
  <si>
    <t>"počet jam protlaky celkem"12*2</t>
  </si>
  <si>
    <t>"počet jam protlaky-státní"12</t>
  </si>
  <si>
    <t>pjpk</t>
  </si>
  <si>
    <t>"počet protlaků-podchod komunikace"</t>
  </si>
  <si>
    <t>pjpv</t>
  </si>
  <si>
    <t>"počet protlaků-podchod vodoteče"</t>
  </si>
  <si>
    <t>"průměrná hloubka"1,4</t>
  </si>
  <si>
    <t>"šířka rýhy"0,6</t>
  </si>
  <si>
    <t xml:space="preserve">"délka  asfaltové místní komunikace-délka veřejná část v místní komunikaci"145-68-12</t>
  </si>
  <si>
    <t>"délka asfaltové KSUS-délka veřejná část v silnici ksus-odečet protlaku"12</t>
  </si>
  <si>
    <t>"délka štěrkové komunikace-délka veřejná část v místní komunikaci"21</t>
  </si>
  <si>
    <t>"délka nezpevněný povrch délka veřejná část"198</t>
  </si>
  <si>
    <t>"délka zpevněný povrch - dlažba - délka veřejná část"2</t>
  </si>
  <si>
    <t>113107513</t>
  </si>
  <si>
    <t>Odstranění podkladu z kameniva těženého tl přes 200 do 300 mm při překopech strojně pl přes 15 m2</t>
  </si>
  <si>
    <t>m2</t>
  </si>
  <si>
    <t>-399848115</t>
  </si>
  <si>
    <t>dam*š</t>
  </si>
  <si>
    <t>113107523</t>
  </si>
  <si>
    <t>Odstranění podkladu z kameniva drceného tl přes 200 do 300 mm při překopech strojně pl přes 15 m2</t>
  </si>
  <si>
    <t>832263175</t>
  </si>
  <si>
    <t>das*š+pjs*1*1,5</t>
  </si>
  <si>
    <t>Součet</t>
  </si>
  <si>
    <t>113107532</t>
  </si>
  <si>
    <t>Odstranění podkladu z betonu prostého tl přes 150 do 300 mm při překopech strojně pl přes 15 m2</t>
  </si>
  <si>
    <t>-477554608</t>
  </si>
  <si>
    <t>5</t>
  </si>
  <si>
    <t>113107542</t>
  </si>
  <si>
    <t>Odstranění podkladu živičných tl přes 50 do 100 mm při překopech strojně pl přes 15 m2</t>
  </si>
  <si>
    <t>-1994513784</t>
  </si>
  <si>
    <t>6</t>
  </si>
  <si>
    <t>113154523</t>
  </si>
  <si>
    <t>Frézování živičného krytu tl 50 mm pruh š přes 0,5 m pl do 500 m2</t>
  </si>
  <si>
    <t>1006485327</t>
  </si>
  <si>
    <t>das*(š+0,25*2)+pjs*1*1,5</t>
  </si>
  <si>
    <t>7</t>
  </si>
  <si>
    <t>129001101</t>
  </si>
  <si>
    <t>Příplatek za ztížení odkopávky nebo prokopávky v blízkosti inženýrských sítí</t>
  </si>
  <si>
    <t>m3</t>
  </si>
  <si>
    <t>-1676496981</t>
  </si>
  <si>
    <t>(hlj+hlr)*0,2</t>
  </si>
  <si>
    <t>8</t>
  </si>
  <si>
    <t>121151103</t>
  </si>
  <si>
    <t>Sejmutí ornice plochy do 100 m2 tl vrstvy do 200 mm strojně</t>
  </si>
  <si>
    <t>1972218308</t>
  </si>
  <si>
    <t>dnm*š</t>
  </si>
  <si>
    <t>(pjn-pjs)*1*1</t>
  </si>
  <si>
    <t>9</t>
  </si>
  <si>
    <t>131213701</t>
  </si>
  <si>
    <t>Hloubení nezapažených jam v soudržných horninách třídy těžitelnosti I skupiny 3 ručně</t>
  </si>
  <si>
    <t>32749075</t>
  </si>
  <si>
    <t>"sondování sítí"pp*1</t>
  </si>
  <si>
    <t>10</t>
  </si>
  <si>
    <t>131251202</t>
  </si>
  <si>
    <t>Hloubení jam zapažených v hornině třídy těžitelnosti I skupiny 3 objem do 50 m3 strojně</t>
  </si>
  <si>
    <t>1449291419</t>
  </si>
  <si>
    <t>"jáma protlaku"pjn*(1*1*1,5)</t>
  </si>
  <si>
    <t>"odečet povrchů v ksůs"pjs*1*1*0,35</t>
  </si>
  <si>
    <t>"odečet povrchů v nezpevněném"(pjn-pjs)*1*1*0,2</t>
  </si>
  <si>
    <t>"rozšíření pro napojení u hl.řadu"h*0,7*1,5*pp</t>
  </si>
  <si>
    <t>11</t>
  </si>
  <si>
    <t>132254104</t>
  </si>
  <si>
    <t>Hloubení rýh zapažených š do 800 mm v hornině třídy těžitelnosti I skupiny 3 objem přes 100 m3 strojně</t>
  </si>
  <si>
    <t>-1086058088</t>
  </si>
  <si>
    <t>(d-dp)*h*š</t>
  </si>
  <si>
    <t>"odečet povrchů"</t>
  </si>
  <si>
    <t>-das*š*0,35</t>
  </si>
  <si>
    <t>-dam*š*0,53</t>
  </si>
  <si>
    <t>-dnm*š*0,2</t>
  </si>
  <si>
    <t>-ddl*š*0,2</t>
  </si>
  <si>
    <t>141721211</t>
  </si>
  <si>
    <t>Řízený zemní protlak délky do 50 m hl do 6 m s protlačením potrubí vnějšího průměru vrtu do 90 mm v hornině třídy těžitelnosti I a II skupiny 1 až 4</t>
  </si>
  <si>
    <t>m</t>
  </si>
  <si>
    <t>-2130641680</t>
  </si>
  <si>
    <t>13</t>
  </si>
  <si>
    <t>M</t>
  </si>
  <si>
    <t>28613556</t>
  </si>
  <si>
    <t>potrubí vodovodní dvouvrstvé PE100 RC SDR11 90x8,2mm</t>
  </si>
  <si>
    <t>140406091</t>
  </si>
  <si>
    <t>dp*1,05</t>
  </si>
  <si>
    <t>14</t>
  </si>
  <si>
    <t>151102201</t>
  </si>
  <si>
    <t>Zřízení příložného pažení stěn do 30 m2 výkopu hl do 4 m pro překopy inženýrských sítí</t>
  </si>
  <si>
    <t>-1106981308</t>
  </si>
  <si>
    <t>(d-dp)*h*2</t>
  </si>
  <si>
    <t>15</t>
  </si>
  <si>
    <t>151102211</t>
  </si>
  <si>
    <t>Odstranění příložného pažení stěn do 30 m2 hl do 4 m při překopech inženýrských sítí</t>
  </si>
  <si>
    <t>-430199724</t>
  </si>
  <si>
    <t>16</t>
  </si>
  <si>
    <t>151811132</t>
  </si>
  <si>
    <t>Osazení pažicího boxu hl výkopu do 4 m š přes 1,2 do 2,5 m</t>
  </si>
  <si>
    <t>926691392</t>
  </si>
  <si>
    <t>pjn*(h*(1+1+1,5+1,5))</t>
  </si>
  <si>
    <t>17</t>
  </si>
  <si>
    <t>151811232</t>
  </si>
  <si>
    <t>Odstranění pažicího boxu hl výkopu do 4 m š přes 1,2 do 2,5 m</t>
  </si>
  <si>
    <t>2051026758</t>
  </si>
  <si>
    <t>18</t>
  </si>
  <si>
    <t>162651112</t>
  </si>
  <si>
    <t>Vodorovné přemístění přes 4 000 do 5000 m výkopku/sypaniny z horniny třídy těžitelnosti I skupiny 1 až 3</t>
  </si>
  <si>
    <t>2020275098</t>
  </si>
  <si>
    <t>"zemina z jam a rýh na mezideponii"</t>
  </si>
  <si>
    <t>hlj+hlr</t>
  </si>
  <si>
    <t>Mezisoučet</t>
  </si>
  <si>
    <t>zpět k zásypu</t>
  </si>
  <si>
    <t>dmd*š*h-(dmd*š*(h-0,1-0,3-0,25))</t>
  </si>
  <si>
    <t>dšm*š*h-(dšm*š*(h-0,1-0,3-0,5))</t>
  </si>
  <si>
    <t>dnm*š*h-(dnm*š*(h-0,2-0,3-0,1))</t>
  </si>
  <si>
    <t>(pjn-pjs)*1*1*1,5-((pjn-pjs)*(1*1*(1,5-0,2-0,3-0,1)))</t>
  </si>
  <si>
    <t>19</t>
  </si>
  <si>
    <t>162751117</t>
  </si>
  <si>
    <t>Vodorovné přemístění přes 9 000 do 10000 m výkopku/sypaniny z horniny třídy těžitelnosti I skupiny 1 až 3</t>
  </si>
  <si>
    <t>-1446828004</t>
  </si>
  <si>
    <t>o+l+zš+pš*0,5*0,4*h+pšp*0,1</t>
  </si>
  <si>
    <t>20</t>
  </si>
  <si>
    <t>162751119</t>
  </si>
  <si>
    <t>Příplatek k vodorovnému přemístění výkopku/sypaniny z horniny třídy těžitelnosti I skupiny 1 až 3 ZKD 1000 m přes 10000 m</t>
  </si>
  <si>
    <t>1514110792</t>
  </si>
  <si>
    <t>(o+l+zš+pš*0,5*0,4*h+pšp*0,1)*10</t>
  </si>
  <si>
    <t>167151111</t>
  </si>
  <si>
    <t>Nakládání výkopku z hornin třídy těžitelnosti I skupiny 1 až 3 přes 100 m3</t>
  </si>
  <si>
    <t>1136734476</t>
  </si>
  <si>
    <t>"vytlačená zemina z rýh ve státní a místní komunikaci na mezideponii"</t>
  </si>
  <si>
    <t>22</t>
  </si>
  <si>
    <t>171201221</t>
  </si>
  <si>
    <t>Poplatek za uložení na skládce (skládkovné) zeminy a kamení kód odpadu 17 05 04</t>
  </si>
  <si>
    <t>t</t>
  </si>
  <si>
    <t>-755476919</t>
  </si>
  <si>
    <t>(zš+o+l+pš*0,5*0,4*h+pšp*0,1)*1,8</t>
  </si>
  <si>
    <t>23</t>
  </si>
  <si>
    <t>174101101</t>
  </si>
  <si>
    <t>Zásyp jam, šachet rýh nebo kolem objektů sypaninou se zhutněním</t>
  </si>
  <si>
    <t>-982641046</t>
  </si>
  <si>
    <t>"hloubení jam"(hlj+hlr)-o-l-pš*0,5*0,4*h-pšp*0,1</t>
  </si>
  <si>
    <t>58344197</t>
  </si>
  <si>
    <t>štěrkodrť frakce 0/63</t>
  </si>
  <si>
    <t>-2101872575</t>
  </si>
  <si>
    <t>"zásyp rýh a jam ve zpevněných površích"</t>
  </si>
  <si>
    <t>(pjs*1*1*(h-0,1-0,3-0,35))</t>
  </si>
  <si>
    <t>(das*š*(h-0,1-0,3-0,35))</t>
  </si>
  <si>
    <t>(dam*š*(h-0,1-0,3-0,53))</t>
  </si>
  <si>
    <t>"rozšíření u hl.řadu"h*0,7*1,5*pp</t>
  </si>
  <si>
    <t>zš*1,8</t>
  </si>
  <si>
    <t>25</t>
  </si>
  <si>
    <t>175151101</t>
  </si>
  <si>
    <t>Obsypání potrubí strojně sypaninou bez prohození, uloženou do 3 m</t>
  </si>
  <si>
    <t>1326140345</t>
  </si>
  <si>
    <t>(d-dp)*š*0,3+(pjn*1*1*0,3)</t>
  </si>
  <si>
    <t>26</t>
  </si>
  <si>
    <t>58337310</t>
  </si>
  <si>
    <t>štěrkopísek frakce 0/4</t>
  </si>
  <si>
    <t>1985622800</t>
  </si>
  <si>
    <t>o*2</t>
  </si>
  <si>
    <t>27</t>
  </si>
  <si>
    <t>181351003</t>
  </si>
  <si>
    <t>Rozprostření ornice tl vrstvy do 200 mm pl do 100 m2 v rovině nebo ve svahu do 1:5 strojně</t>
  </si>
  <si>
    <t>-719164351</t>
  </si>
  <si>
    <t>Vodorovné konstrukce</t>
  </si>
  <si>
    <t>28</t>
  </si>
  <si>
    <t>451572111</t>
  </si>
  <si>
    <t>Lože pod potrubí otevřený výkop z kameniva drobného těženého</t>
  </si>
  <si>
    <t>1068828427</t>
  </si>
  <si>
    <t>d*š*0,1+(pjn*1*1*0,1)</t>
  </si>
  <si>
    <t>Komunikace pozemní</t>
  </si>
  <si>
    <t>29</t>
  </si>
  <si>
    <t>564871011</t>
  </si>
  <si>
    <t>Podklad ze štěrkodrtě ŠD plochy do 100 m2 tl 250 mm</t>
  </si>
  <si>
    <t>52521117</t>
  </si>
  <si>
    <t>dšm*š</t>
  </si>
  <si>
    <t>30</t>
  </si>
  <si>
    <t>564271011</t>
  </si>
  <si>
    <t>Podklad nebo podsyp ze štěrkopísku ŠP plochy do 100 m2 tl 250 mm</t>
  </si>
  <si>
    <t>510227982</t>
  </si>
  <si>
    <t>ddl*š</t>
  </si>
  <si>
    <t>31</t>
  </si>
  <si>
    <t>567122114</t>
  </si>
  <si>
    <t>Podklad ze směsi stmelené cementem SC C 8/10 (KSC I) tl 150 mm</t>
  </si>
  <si>
    <t>1161184589</t>
  </si>
  <si>
    <t>32</t>
  </si>
  <si>
    <t>577144211</t>
  </si>
  <si>
    <t>Asfaltový beton vrstva obrusná ACO 11 (ABS) tř. II tl 50 mm š do 3 m z nemodifikovaného asfaltu</t>
  </si>
  <si>
    <t>-273208337</t>
  </si>
  <si>
    <t>dam*(š)*2</t>
  </si>
  <si>
    <t>33</t>
  </si>
  <si>
    <t>564871016</t>
  </si>
  <si>
    <t>Podklad ze štěrkodrtě ŠD plochy do 100 m2 tl 300 mm</t>
  </si>
  <si>
    <t>-98067304</t>
  </si>
  <si>
    <t>das*š</t>
  </si>
  <si>
    <t>pjs*1*1,5</t>
  </si>
  <si>
    <t>34</t>
  </si>
  <si>
    <t>573191111</t>
  </si>
  <si>
    <t>Postřik infiltrační v množství 1 kg/m2</t>
  </si>
  <si>
    <t>1370978552</t>
  </si>
  <si>
    <t>35</t>
  </si>
  <si>
    <t>565175101</t>
  </si>
  <si>
    <t>Asfaltový beton vrstva podkladní ACP 16 (obalované kamenivo OKS) tl 100 mm š do 1,5 m</t>
  </si>
  <si>
    <t>-1714216551</t>
  </si>
  <si>
    <t>36</t>
  </si>
  <si>
    <t>573211106</t>
  </si>
  <si>
    <t>Postřik živičný spojovací z asfaltu v množství 0,20 kg/m2</t>
  </si>
  <si>
    <t>1768872913</t>
  </si>
  <si>
    <t>37</t>
  </si>
  <si>
    <t>577146111</t>
  </si>
  <si>
    <t>Asfaltový beton vrstva ložní ACL 22 (ABVH) tl 50 mm š do 3 m z nemodifikovaného asfaltu</t>
  </si>
  <si>
    <t>-1894653735</t>
  </si>
  <si>
    <t>das*š*2</t>
  </si>
  <si>
    <t>38</t>
  </si>
  <si>
    <t>573231106</t>
  </si>
  <si>
    <t>Postřik živičný spojovací ze silniční emulze v množství 0,30 kg/m2</t>
  </si>
  <si>
    <t>-533870525</t>
  </si>
  <si>
    <t>39</t>
  </si>
  <si>
    <t>577144111</t>
  </si>
  <si>
    <t>Asfaltový beton vrstva obrusná ACO 11 (ABS) tř. I tl 50 mm š do 3 m z nemodifikovaného asfaltu</t>
  </si>
  <si>
    <t>512</t>
  </si>
  <si>
    <t>-1012196529</t>
  </si>
  <si>
    <t>das*(š+0,25*2)</t>
  </si>
  <si>
    <t>40</t>
  </si>
  <si>
    <t>596211110</t>
  </si>
  <si>
    <t>Kladení zámkové dlažby komunikací pro pěší ručně tl 60 mm skupiny A pl do 50 m2</t>
  </si>
  <si>
    <t>-1360356262</t>
  </si>
  <si>
    <t>ddl*š*1,1</t>
  </si>
  <si>
    <t>41</t>
  </si>
  <si>
    <t>59245015</t>
  </si>
  <si>
    <t>dlažba zámková betonová tvaru I 200x165mm tl 60mm přírodní</t>
  </si>
  <si>
    <t>-654657207</t>
  </si>
  <si>
    <t>1,32*1,03 'Přepočtené koeficientem množství</t>
  </si>
  <si>
    <t>Trubní vedení</t>
  </si>
  <si>
    <t>42</t>
  </si>
  <si>
    <t>871161141</t>
  </si>
  <si>
    <t>Montáž potrubí z PE100 RC SDR 11 otevřený výkop svařovaných na tupo d 32 x 3,0 mm</t>
  </si>
  <si>
    <t>-1123978765</t>
  </si>
  <si>
    <t>43</t>
  </si>
  <si>
    <t>28613500</t>
  </si>
  <si>
    <t>potrubí vodovodní PE100 RC SDR11 32x3,0mm</t>
  </si>
  <si>
    <t>-1810810814</t>
  </si>
  <si>
    <t>366*1,015 'Přepočtené koeficientem množství</t>
  </si>
  <si>
    <t>44</t>
  </si>
  <si>
    <t>892241111</t>
  </si>
  <si>
    <t>Tlaková zkouška vodou potrubí DN do 80</t>
  </si>
  <si>
    <t>-1635146960</t>
  </si>
  <si>
    <t>45</t>
  </si>
  <si>
    <t>892273122</t>
  </si>
  <si>
    <t>Proplach a dezinfekce vodovodního potrubí DN od 80 do 125</t>
  </si>
  <si>
    <t>-407390995</t>
  </si>
  <si>
    <t>46</t>
  </si>
  <si>
    <t>893811112</t>
  </si>
  <si>
    <t>Osazení vodoměrné šachty hranaté z PP samonosné pro běžné zatížení pl do 1,1 m2 hl přes 1,2 do 1,4 m</t>
  </si>
  <si>
    <t>kus</t>
  </si>
  <si>
    <t>1630424693</t>
  </si>
  <si>
    <t>47</t>
  </si>
  <si>
    <t>5623055R</t>
  </si>
  <si>
    <t>šachta plastová vodoměrná samonosná hranatá modulo 1 vč. armatur</t>
  </si>
  <si>
    <t>-944700502</t>
  </si>
  <si>
    <t>pš-pšd-pšp</t>
  </si>
  <si>
    <t>48</t>
  </si>
  <si>
    <t>562305R</t>
  </si>
  <si>
    <t>šachta plastová vodoměrná samonosná hranatá modulo 1 vč. armatur pojezdová</t>
  </si>
  <si>
    <t>1206112512</t>
  </si>
  <si>
    <t>49</t>
  </si>
  <si>
    <t>5623056R</t>
  </si>
  <si>
    <t>šachta plastová vodoměrná samonosná hranatá modulo 2 vč. armatur</t>
  </si>
  <si>
    <t>-987238256</t>
  </si>
  <si>
    <t>50</t>
  </si>
  <si>
    <t>56230536R</t>
  </si>
  <si>
    <t>Aretační trubička pro montáž šachet</t>
  </si>
  <si>
    <t>ks</t>
  </si>
  <si>
    <t>562814164</t>
  </si>
  <si>
    <t>51</t>
  </si>
  <si>
    <t>899620121</t>
  </si>
  <si>
    <t>Obetonování plastové šachty z polypropylenu betonem prostým tř. C 12/15 otevřený výkop</t>
  </si>
  <si>
    <t>-254368603</t>
  </si>
  <si>
    <t>pšp*0,1</t>
  </si>
  <si>
    <t>52</t>
  </si>
  <si>
    <t>899721111</t>
  </si>
  <si>
    <t>Signalizační vodič DN do 150 mm na potrubí</t>
  </si>
  <si>
    <t>-1417032320</t>
  </si>
  <si>
    <t>d*1,05</t>
  </si>
  <si>
    <t>899722113</t>
  </si>
  <si>
    <t>Krytí potrubí z plastů výstražnou fólií z PVC přes 25 do 34cm</t>
  </si>
  <si>
    <t>-1810484287</t>
  </si>
  <si>
    <t>d-dp</t>
  </si>
  <si>
    <t>Ostatní konstrukce a práce, bourání</t>
  </si>
  <si>
    <t>54</t>
  </si>
  <si>
    <t>919121212</t>
  </si>
  <si>
    <t>Těsnění spár zálivkou za studena pro komůrky š 10 mm hl 20 mm bez těsnicího profilu</t>
  </si>
  <si>
    <t>727202070</t>
  </si>
  <si>
    <t>das*2</t>
  </si>
  <si>
    <t>dam*2</t>
  </si>
  <si>
    <t>pjs*2*4</t>
  </si>
  <si>
    <t>55</t>
  </si>
  <si>
    <t>919735112</t>
  </si>
  <si>
    <t>Řezání stávajícího živičného krytu nebo podkladu hloubky přes 50 do 100 mm</t>
  </si>
  <si>
    <t>901314932</t>
  </si>
  <si>
    <t>pjs*1*4</t>
  </si>
  <si>
    <t>56</t>
  </si>
  <si>
    <t>919735114</t>
  </si>
  <si>
    <t>Řezání stávajícího živičného krytu hl přes 150 do 200 mm</t>
  </si>
  <si>
    <t>-1708482014</t>
  </si>
  <si>
    <t>997</t>
  </si>
  <si>
    <t>Přesun sutě</t>
  </si>
  <si>
    <t>57</t>
  </si>
  <si>
    <t>997221551</t>
  </si>
  <si>
    <t>Vodorovná doprava suti ze sypkých materiálů do 1 km</t>
  </si>
  <si>
    <t>299579794</t>
  </si>
  <si>
    <t>sklasf+sklšd+sklbet</t>
  </si>
  <si>
    <t>58</t>
  </si>
  <si>
    <t>997221559</t>
  </si>
  <si>
    <t>Příplatek ZKD 1 km u vodorovné dopravy suti ze sypkých materiálů</t>
  </si>
  <si>
    <t>1795095708</t>
  </si>
  <si>
    <t>(sklasf+sklšd+sklbet)*20</t>
  </si>
  <si>
    <t>59</t>
  </si>
  <si>
    <t>997221611</t>
  </si>
  <si>
    <t>Nakládání suti na dopravní prostředky pro vodorovnou dopravu</t>
  </si>
  <si>
    <t>-219623478</t>
  </si>
  <si>
    <t>60</t>
  </si>
  <si>
    <t>997221645</t>
  </si>
  <si>
    <t>Poplatek za uložení na skládce (skládkovné) odpadu asfaltového bez dehtu kód odpadu 17 03 02</t>
  </si>
  <si>
    <t>1522786470</t>
  </si>
  <si>
    <t>1,69+11,748</t>
  </si>
  <si>
    <t>61</t>
  </si>
  <si>
    <t>997221655</t>
  </si>
  <si>
    <t>273158342</t>
  </si>
  <si>
    <t>62</t>
  </si>
  <si>
    <t>997221861</t>
  </si>
  <si>
    <t>Poplatek za uložení na recyklační skládce (skládkovné) stavebního odpadu z prostého betonu pod kódem 17 01 01</t>
  </si>
  <si>
    <t>1393710536</t>
  </si>
  <si>
    <t>19,5+3,168</t>
  </si>
  <si>
    <t>998</t>
  </si>
  <si>
    <t>Přesun hmot</t>
  </si>
  <si>
    <t>63</t>
  </si>
  <si>
    <t>998225111</t>
  </si>
  <si>
    <t>Přesun hmot pro pozemní komunikace s krytem z kamene, monolitickým betonovým nebo živičným</t>
  </si>
  <si>
    <t>1324458013</t>
  </si>
  <si>
    <t>64</t>
  </si>
  <si>
    <t>998276101</t>
  </si>
  <si>
    <t>Přesun hmot pro trubní vedení z trub z plastických hmot otevřený výkop</t>
  </si>
  <si>
    <t>974046631</t>
  </si>
  <si>
    <t>23,796</t>
  </si>
  <si>
    <t>306</t>
  </si>
  <si>
    <t>17,5</t>
  </si>
  <si>
    <t>3,5</t>
  </si>
  <si>
    <t>181</t>
  </si>
  <si>
    <t>74</t>
  </si>
  <si>
    <t>SO 2 - Nový Samechov - vodovodní přípojky</t>
  </si>
  <si>
    <t>129,9</t>
  </si>
  <si>
    <t>164,025</t>
  </si>
  <si>
    <t>21,585</t>
  </si>
  <si>
    <t>50,76</t>
  </si>
  <si>
    <t>21,162</t>
  </si>
  <si>
    <t>6,563</t>
  </si>
  <si>
    <t>19,11</t>
  </si>
  <si>
    <t>94,035</t>
  </si>
  <si>
    <t>"počet přípojek"50</t>
  </si>
  <si>
    <t>"délka potrubí celkem"306</t>
  </si>
  <si>
    <t>"délka protlaků při křížení ksús č.p. 28,46,25,52,17 p.č.261"5,5+4,5+5+6+3,5+3+6,5+5,5+8+5+5,5+4+3+4,5+4,5</t>
  </si>
  <si>
    <t>"počet vod.š."50</t>
  </si>
  <si>
    <t>"počet vod.š. pojezd"5</t>
  </si>
  <si>
    <t>"počet jam protlaky celkem"15*2</t>
  </si>
  <si>
    <t>"počet jam protlaky-státní"15</t>
  </si>
  <si>
    <t xml:space="preserve">"délka  asfaltové místní komunikace-délka veřejná část v místní komunikaci"106,5-74-15</t>
  </si>
  <si>
    <t>"délka asfaltové KSUS-délka veřejná část v silnici ksus-odečet protlaku"15</t>
  </si>
  <si>
    <t>"délka štěrkové komunikace-délka veřejná část v místní komunikaci"15</t>
  </si>
  <si>
    <t>"délka nezpevněný povrch délka veřejná část"181</t>
  </si>
  <si>
    <t>"délka zpevněný povrch - dlažba - délka veřejná část"3,5</t>
  </si>
  <si>
    <t>"jáma pro kruhovou vodoměrnou šachtu"h*1,5*1,5</t>
  </si>
  <si>
    <t>o+l+zš+(h*(0,5*0,5*3,14))+pš*0,5*0,4*h+1,5*1,5*0,1+pšp*0,1</t>
  </si>
  <si>
    <t>(o+l+zš+(h*(0,5*0,5*3,14))+pš*0,5*0,4*h+1,5*1,5*0,1+pšp*0,1)*10</t>
  </si>
  <si>
    <t>(zš+o+l+(h*(0,5*0,5*3,14))+pš*0,5*0,4*h+1,5*1,5*0,1+pšp*0,1)*1,8</t>
  </si>
  <si>
    <t>"hloubení jam"(hlj+hlr)-o-l-(h*(0,5*0,5*3,14))-pš*0,5*0,4*h-1,5*1,5*0,1-pšp*0,1</t>
  </si>
  <si>
    <t>d*š*0,1+(pjn*1*1*0,1)+1,5*1,5*0,1</t>
  </si>
  <si>
    <t>2,31*1,03 'Přepočtené koeficientem množství</t>
  </si>
  <si>
    <t>306*1,015 'Přepočtené koeficientem množství</t>
  </si>
  <si>
    <t>pš-1</t>
  </si>
  <si>
    <t>pš-pšd-pšp-1</t>
  </si>
  <si>
    <t>1352947420</t>
  </si>
  <si>
    <t>-202615247</t>
  </si>
  <si>
    <t>893811251</t>
  </si>
  <si>
    <t>Osazení vodoměrné šachty kruhové z PP obetonované pro statické zatížení D do 1,0 m hl do 1,2 m</t>
  </si>
  <si>
    <t>1739966307</t>
  </si>
  <si>
    <t>56230583</t>
  </si>
  <si>
    <t>šachta plastová vodoměrná samonosná kruhová 1,0/1,5m</t>
  </si>
  <si>
    <t>1210168139</t>
  </si>
  <si>
    <t>722270101</t>
  </si>
  <si>
    <t>D+M Sestava vodoměrová závitová G 3/4"</t>
  </si>
  <si>
    <t>soubor</t>
  </si>
  <si>
    <t>911746812</t>
  </si>
  <si>
    <t>16,17+4,992</t>
  </si>
  <si>
    <t>5,25+13,86</t>
  </si>
  <si>
    <t>66</t>
  </si>
  <si>
    <t>67</t>
  </si>
  <si>
    <t>24,98</t>
  </si>
  <si>
    <t>165</t>
  </si>
  <si>
    <t>1,5</t>
  </si>
  <si>
    <t>97,5</t>
  </si>
  <si>
    <t>SO 3 - Řendějov - vodovodní přípojky</t>
  </si>
  <si>
    <t>54,75</t>
  </si>
  <si>
    <t>102,474</t>
  </si>
  <si>
    <t>10,5</t>
  </si>
  <si>
    <t>28,62</t>
  </si>
  <si>
    <t>7,994</t>
  </si>
  <si>
    <t>12,372</t>
  </si>
  <si>
    <t>56,244</t>
  </si>
  <si>
    <t>-1516606263</t>
  </si>
  <si>
    <t>"počet přípojek"30</t>
  </si>
  <si>
    <t>"délka potrubí celkem"165</t>
  </si>
  <si>
    <t>"délka protlaků při křížení ksús"6,5+4,5+5</t>
  </si>
  <si>
    <t>"počet vod.š."30</t>
  </si>
  <si>
    <t>"počet vod.š.-duo"0</t>
  </si>
  <si>
    <t>"počet jam protlaky celkem"3*2</t>
  </si>
  <si>
    <t>"počet jam protlaky-státní"3</t>
  </si>
  <si>
    <t xml:space="preserve">"délka  asfaltové místní komunikace-délka veřejná část v místní komunikaci"51-16-3</t>
  </si>
  <si>
    <t>"délka asfaltové KSUS-délka veřejná část v silnici ksus-odečet protlaku"3</t>
  </si>
  <si>
    <t>"délka nezpevněný povrch délka veřejná část"97,5</t>
  </si>
  <si>
    <t>"délka zpevněný povrch - dlažba - délka veřejná část"1,5</t>
  </si>
  <si>
    <t>-416052465</t>
  </si>
  <si>
    <t>446495915</t>
  </si>
  <si>
    <t>2145217663</t>
  </si>
  <si>
    <t>1554535330</t>
  </si>
  <si>
    <t>-1311054170</t>
  </si>
  <si>
    <t>-1925556409</t>
  </si>
  <si>
    <t>975844121</t>
  </si>
  <si>
    <t>1645486083</t>
  </si>
  <si>
    <t>608372661</t>
  </si>
  <si>
    <t>-1942513691</t>
  </si>
  <si>
    <t>-401116918</t>
  </si>
  <si>
    <t>2010402194</t>
  </si>
  <si>
    <t>-336044704</t>
  </si>
  <si>
    <t>112065433</t>
  </si>
  <si>
    <t>1144392237</t>
  </si>
  <si>
    <t>-355904573</t>
  </si>
  <si>
    <t>-352271028</t>
  </si>
  <si>
    <t>1568884342</t>
  </si>
  <si>
    <t>1046296604</t>
  </si>
  <si>
    <t>-1353612052</t>
  </si>
  <si>
    <t>-638607538</t>
  </si>
  <si>
    <t>-1721993248</t>
  </si>
  <si>
    <t>-155910488</t>
  </si>
  <si>
    <t>-840813689</t>
  </si>
  <si>
    <t>-1473062019</t>
  </si>
  <si>
    <t>2066707073</t>
  </si>
  <si>
    <t>1946760743</t>
  </si>
  <si>
    <t>-70557693</t>
  </si>
  <si>
    <t>-11400316</t>
  </si>
  <si>
    <t>175938212</t>
  </si>
  <si>
    <t>1173568035</t>
  </si>
  <si>
    <t>2025561804</t>
  </si>
  <si>
    <t>-770564553</t>
  </si>
  <si>
    <t>-691386184</t>
  </si>
  <si>
    <t>-553109016</t>
  </si>
  <si>
    <t>1279478243</t>
  </si>
  <si>
    <t>-329775034</t>
  </si>
  <si>
    <t>-1949571597</t>
  </si>
  <si>
    <t>2034028462</t>
  </si>
  <si>
    <t>-17315945</t>
  </si>
  <si>
    <t>0,99*1,03 'Přepočtené koeficientem množství</t>
  </si>
  <si>
    <t>-1491537987</t>
  </si>
  <si>
    <t>-141694094</t>
  </si>
  <si>
    <t>165*1,015 'Přepočtené koeficientem množství</t>
  </si>
  <si>
    <t>424193219</t>
  </si>
  <si>
    <t>67149309</t>
  </si>
  <si>
    <t>-1425011968</t>
  </si>
  <si>
    <t>-638469889</t>
  </si>
  <si>
    <t>-120615612</t>
  </si>
  <si>
    <t>1605111967</t>
  </si>
  <si>
    <t>-129231635</t>
  </si>
  <si>
    <t>2136033956</t>
  </si>
  <si>
    <t>-1307875845</t>
  </si>
  <si>
    <t>709902042</t>
  </si>
  <si>
    <t>450507513</t>
  </si>
  <si>
    <t>-149730469</t>
  </si>
  <si>
    <t>1202446825</t>
  </si>
  <si>
    <t>152105515</t>
  </si>
  <si>
    <t>-751053140</t>
  </si>
  <si>
    <t>363717943</t>
  </si>
  <si>
    <t>6,996+0,998</t>
  </si>
  <si>
    <t>-421821262</t>
  </si>
  <si>
    <t>9,6+2,772</t>
  </si>
  <si>
    <t>315264117</t>
  </si>
  <si>
    <t>-2109860234</t>
  </si>
  <si>
    <t>2003127868</t>
  </si>
  <si>
    <t>14,249</t>
  </si>
  <si>
    <t>188</t>
  </si>
  <si>
    <t>100,5</t>
  </si>
  <si>
    <t>19,5</t>
  </si>
  <si>
    <t>SO 4 - Starý Samechov - vodovodní přípojky</t>
  </si>
  <si>
    <t>51,56</t>
  </si>
  <si>
    <t>115,23</t>
  </si>
  <si>
    <t>12,28</t>
  </si>
  <si>
    <t>33,33</t>
  </si>
  <si>
    <t>11,564</t>
  </si>
  <si>
    <t>16,62</t>
  </si>
  <si>
    <t>50,29</t>
  </si>
  <si>
    <t>"počet přípojek"23</t>
  </si>
  <si>
    <t>"délka potrubí celkem"188</t>
  </si>
  <si>
    <t>"délka protlaků při křížení ksús"6,5+2,5+2,5+5,5+2,5</t>
  </si>
  <si>
    <t>"počet vod.š."23</t>
  </si>
  <si>
    <t>"počet jam protlaky celkem"5*2</t>
  </si>
  <si>
    <t>"počet jam protlaky-státní"5</t>
  </si>
  <si>
    <t xml:space="preserve">"délka  asfaltové místní komunikace-délka veřejná část v místní komunikaci"64,5-19,5-5</t>
  </si>
  <si>
    <t>"délka asfaltové KSUS-délka veřejná část v silnici ksus-odečet protlaku"5</t>
  </si>
  <si>
    <t>"délka štěrkové komunikace-délka veřejná část v místní komunikaci"19</t>
  </si>
  <si>
    <t>"délka nezpevněný povrch délka veřejná část"100,5</t>
  </si>
  <si>
    <t>"délka zpevněný povrch - dlažba - délka veřejná část"4</t>
  </si>
  <si>
    <t>(D-dp)*h*2</t>
  </si>
  <si>
    <t>2,64*1,03 'Přepočtené koeficientem množství</t>
  </si>
  <si>
    <t>188*1,015 'Přepočtené koeficientem množství</t>
  </si>
  <si>
    <t>22523079</t>
  </si>
  <si>
    <t>1161085769</t>
  </si>
  <si>
    <t>9,9+1,664</t>
  </si>
  <si>
    <t>12+4,62</t>
  </si>
  <si>
    <t>10,958</t>
  </si>
  <si>
    <t>VRN - Vedlejší rozpočtové náklady</t>
  </si>
  <si>
    <t xml:space="preserve">    VRN3 - Zařízení staveniště</t>
  </si>
  <si>
    <t>020</t>
  </si>
  <si>
    <t>Vytyčení veškerých stávajících sítí a ověření jejich skutečné polohy a hloubky uložení</t>
  </si>
  <si>
    <t>kpl</t>
  </si>
  <si>
    <t>-124006904</t>
  </si>
  <si>
    <t>021</t>
  </si>
  <si>
    <t>Geodetické vytyčení a zaměření stavby (včetně vytyčení hranic dotčených pozemků v průběhu výstavby pro jasné umístění stavby dle dotčených pozemků ve stavebním povolení))</t>
  </si>
  <si>
    <t>-1341950665</t>
  </si>
  <si>
    <t>022</t>
  </si>
  <si>
    <t>Projektová dokumentace skutečného provedení stavby</t>
  </si>
  <si>
    <t>467138982</t>
  </si>
  <si>
    <t>023</t>
  </si>
  <si>
    <t>DIO, DIR, oplocení staveniště (rýh a jam)</t>
  </si>
  <si>
    <t>-1333011393</t>
  </si>
  <si>
    <t>024</t>
  </si>
  <si>
    <t>Zkoušky zhutnění, zkoušky použitých živičných balených směsí</t>
  </si>
  <si>
    <t>-1462925635</t>
  </si>
  <si>
    <t>P</t>
  </si>
  <si>
    <t>Poznámka k položce:_x000d_
statické a dynamické zkoušky, viz souhrnná technická zpráva</t>
  </si>
  <si>
    <t>VRN3</t>
  </si>
  <si>
    <t>Zařízení staveniště</t>
  </si>
  <si>
    <t>031002000</t>
  </si>
  <si>
    <t>1024</t>
  </si>
  <si>
    <t>325865995</t>
  </si>
  <si>
    <t>039002000</t>
  </si>
  <si>
    <t>Zrušení zařízení staveniště</t>
  </si>
  <si>
    <t>-2131466749</t>
  </si>
  <si>
    <t>SEZNAM FIGUR</t>
  </si>
  <si>
    <t>Výměra</t>
  </si>
  <si>
    <t>Použití figury:</t>
  </si>
  <si>
    <t>délka potrubí dn 90</t>
  </si>
  <si>
    <t>dbet</t>
  </si>
  <si>
    <t>délka betonové dlažby</t>
  </si>
  <si>
    <t>dmk</t>
  </si>
  <si>
    <t>délka vedení v místní komunikaci</t>
  </si>
  <si>
    <t>dšd</t>
  </si>
  <si>
    <t>délka vedení ve štěrkodrti</t>
  </si>
  <si>
    <t>počet protlaků podchod komunikace+vodoteče</t>
  </si>
  <si>
    <t>počet protlaků vodoteč</t>
  </si>
  <si>
    <t>pš_1</t>
  </si>
  <si>
    <t>pšp_1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</si>
</sst>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10_2024_1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Obec Řendějov - vodovodní přípojky, místní části Jiřice, Nový Samechov, Řendějov a Starý Samechov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Řendějov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26. 9. 2024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40.0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Vodohospodářská společnost Vrchlice – Maleč. a.s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34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ROUND(SUM(AG95:AG99),2)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ROUND(SUM(AS95:AS99),2)</f>
        <v>0</v>
      </c>
      <c r="AT94" s="115">
        <f>ROUND(SUM(AV94:AW94),2)</f>
        <v>0</v>
      </c>
      <c r="AU94" s="116">
        <f>ROUND(SUM(AU95:AU99),5)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ROUND(SUM(AZ95:AZ99),2)</f>
        <v>0</v>
      </c>
      <c r="BA94" s="115">
        <f>ROUND(SUM(BA95:BA99),2)</f>
        <v>0</v>
      </c>
      <c r="BB94" s="115">
        <f>ROUND(SUM(BB95:BB99),2)</f>
        <v>0</v>
      </c>
      <c r="BC94" s="115">
        <f>ROUND(SUM(BC95:BC99),2)</f>
        <v>0</v>
      </c>
      <c r="BD94" s="117">
        <f>ROUND(SUM(BD95:BD99),2)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1 - Jiřice - vodovodní...'!J30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 1 - Jiřice - vodovodní...'!P124</f>
        <v>0</v>
      </c>
      <c r="AV95" s="129">
        <f>'SO 1 - Jiřice - vodovodní...'!J33</f>
        <v>0</v>
      </c>
      <c r="AW95" s="129">
        <f>'SO 1 - Jiřice - vodovodní...'!J34</f>
        <v>0</v>
      </c>
      <c r="AX95" s="129">
        <f>'SO 1 - Jiřice - vodovodní...'!J35</f>
        <v>0</v>
      </c>
      <c r="AY95" s="129">
        <f>'SO 1 - Jiřice - vodovodní...'!J36</f>
        <v>0</v>
      </c>
      <c r="AZ95" s="129">
        <f>'SO 1 - Jiřice - vodovodní...'!F33</f>
        <v>0</v>
      </c>
      <c r="BA95" s="129">
        <f>'SO 1 - Jiřice - vodovodní...'!F34</f>
        <v>0</v>
      </c>
      <c r="BB95" s="129">
        <f>'SO 1 - Jiřice - vodovodní...'!F35</f>
        <v>0</v>
      </c>
      <c r="BC95" s="129">
        <f>'SO 1 - Jiřice - vodovodní...'!F36</f>
        <v>0</v>
      </c>
      <c r="BD95" s="131">
        <f>'SO 1 - Jiřice - vodovodní...'!F37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2 - Nový Samechov - vo...'!J30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'SO 2 - Nový Samechov - vo...'!P124</f>
        <v>0</v>
      </c>
      <c r="AV96" s="129">
        <f>'SO 2 - Nový Samechov - vo...'!J33</f>
        <v>0</v>
      </c>
      <c r="AW96" s="129">
        <f>'SO 2 - Nový Samechov - vo...'!J34</f>
        <v>0</v>
      </c>
      <c r="AX96" s="129">
        <f>'SO 2 - Nový Samechov - vo...'!J35</f>
        <v>0</v>
      </c>
      <c r="AY96" s="129">
        <f>'SO 2 - Nový Samechov - vo...'!J36</f>
        <v>0</v>
      </c>
      <c r="AZ96" s="129">
        <f>'SO 2 - Nový Samechov - vo...'!F33</f>
        <v>0</v>
      </c>
      <c r="BA96" s="129">
        <f>'SO 2 - Nový Samechov - vo...'!F34</f>
        <v>0</v>
      </c>
      <c r="BB96" s="129">
        <f>'SO 2 - Nový Samechov - vo...'!F35</f>
        <v>0</v>
      </c>
      <c r="BC96" s="129">
        <f>'SO 2 - Nový Samechov - vo...'!F36</f>
        <v>0</v>
      </c>
      <c r="BD96" s="131">
        <f>'SO 2 - Nový Samechov - vo...'!F37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3 - Řendějov - vodovod...'!J30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v>0</v>
      </c>
      <c r="AT97" s="129">
        <f>ROUND(SUM(AV97:AW97),2)</f>
        <v>0</v>
      </c>
      <c r="AU97" s="130">
        <f>'SO 3 - Řendějov - vodovod...'!P124</f>
        <v>0</v>
      </c>
      <c r="AV97" s="129">
        <f>'SO 3 - Řendějov - vodovod...'!J33</f>
        <v>0</v>
      </c>
      <c r="AW97" s="129">
        <f>'SO 3 - Řendějov - vodovod...'!J34</f>
        <v>0</v>
      </c>
      <c r="AX97" s="129">
        <f>'SO 3 - Řendějov - vodovod...'!J35</f>
        <v>0</v>
      </c>
      <c r="AY97" s="129">
        <f>'SO 3 - Řendějov - vodovod...'!J36</f>
        <v>0</v>
      </c>
      <c r="AZ97" s="129">
        <f>'SO 3 - Řendějov - vodovod...'!F33</f>
        <v>0</v>
      </c>
      <c r="BA97" s="129">
        <f>'SO 3 - Řendějov - vodovod...'!F34</f>
        <v>0</v>
      </c>
      <c r="BB97" s="129">
        <f>'SO 3 - Řendějov - vodovod...'!F35</f>
        <v>0</v>
      </c>
      <c r="BC97" s="129">
        <f>'SO 3 - Řendějov - vodovod...'!F36</f>
        <v>0</v>
      </c>
      <c r="BD97" s="131">
        <f>'SO 3 - Řendějov - vodovod...'!F37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7" customFormat="1" ht="16.5" customHeight="1">
      <c r="A98" s="120" t="s">
        <v>80</v>
      </c>
      <c r="B98" s="121"/>
      <c r="C98" s="122"/>
      <c r="D98" s="123" t="s">
        <v>93</v>
      </c>
      <c r="E98" s="123"/>
      <c r="F98" s="123"/>
      <c r="G98" s="123"/>
      <c r="H98" s="123"/>
      <c r="I98" s="124"/>
      <c r="J98" s="123" t="s">
        <v>94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 4 - Starý Samechov - v...'!J30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83</v>
      </c>
      <c r="AR98" s="127"/>
      <c r="AS98" s="128">
        <v>0</v>
      </c>
      <c r="AT98" s="129">
        <f>ROUND(SUM(AV98:AW98),2)</f>
        <v>0</v>
      </c>
      <c r="AU98" s="130">
        <f>'SO 4 - Starý Samechov - v...'!P124</f>
        <v>0</v>
      </c>
      <c r="AV98" s="129">
        <f>'SO 4 - Starý Samechov - v...'!J33</f>
        <v>0</v>
      </c>
      <c r="AW98" s="129">
        <f>'SO 4 - Starý Samechov - v...'!J34</f>
        <v>0</v>
      </c>
      <c r="AX98" s="129">
        <f>'SO 4 - Starý Samechov - v...'!J35</f>
        <v>0</v>
      </c>
      <c r="AY98" s="129">
        <f>'SO 4 - Starý Samechov - v...'!J36</f>
        <v>0</v>
      </c>
      <c r="AZ98" s="129">
        <f>'SO 4 - Starý Samechov - v...'!F33</f>
        <v>0</v>
      </c>
      <c r="BA98" s="129">
        <f>'SO 4 - Starý Samechov - v...'!F34</f>
        <v>0</v>
      </c>
      <c r="BB98" s="129">
        <f>'SO 4 - Starý Samechov - v...'!F35</f>
        <v>0</v>
      </c>
      <c r="BC98" s="129">
        <f>'SO 4 - Starý Samechov - v...'!F36</f>
        <v>0</v>
      </c>
      <c r="BD98" s="131">
        <f>'SO 4 - Starý Samechov - v...'!F37</f>
        <v>0</v>
      </c>
      <c r="BE98" s="7"/>
      <c r="BT98" s="132" t="s">
        <v>84</v>
      </c>
      <c r="BV98" s="132" t="s">
        <v>78</v>
      </c>
      <c r="BW98" s="132" t="s">
        <v>95</v>
      </c>
      <c r="BX98" s="132" t="s">
        <v>5</v>
      </c>
      <c r="CL98" s="132" t="s">
        <v>1</v>
      </c>
      <c r="CM98" s="132" t="s">
        <v>86</v>
      </c>
    </row>
    <row r="99" s="7" customFormat="1" ht="16.5" customHeight="1">
      <c r="A99" s="120" t="s">
        <v>80</v>
      </c>
      <c r="B99" s="121"/>
      <c r="C99" s="122"/>
      <c r="D99" s="123" t="s">
        <v>96</v>
      </c>
      <c r="E99" s="123"/>
      <c r="F99" s="123"/>
      <c r="G99" s="123"/>
      <c r="H99" s="123"/>
      <c r="I99" s="124"/>
      <c r="J99" s="123" t="s">
        <v>97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'VRN - Vedlejší rozpočtové...'!J30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83</v>
      </c>
      <c r="AR99" s="127"/>
      <c r="AS99" s="133">
        <v>0</v>
      </c>
      <c r="AT99" s="134">
        <f>ROUND(SUM(AV99:AW99),2)</f>
        <v>0</v>
      </c>
      <c r="AU99" s="135">
        <f>'VRN - Vedlejší rozpočtové...'!P118</f>
        <v>0</v>
      </c>
      <c r="AV99" s="134">
        <f>'VRN - Vedlejší rozpočtové...'!J33</f>
        <v>0</v>
      </c>
      <c r="AW99" s="134">
        <f>'VRN - Vedlejší rozpočtové...'!J34</f>
        <v>0</v>
      </c>
      <c r="AX99" s="134">
        <f>'VRN - Vedlejší rozpočtové...'!J35</f>
        <v>0</v>
      </c>
      <c r="AY99" s="134">
        <f>'VRN - Vedlejší rozpočtové...'!J36</f>
        <v>0</v>
      </c>
      <c r="AZ99" s="134">
        <f>'VRN - Vedlejší rozpočtové...'!F33</f>
        <v>0</v>
      </c>
      <c r="BA99" s="134">
        <f>'VRN - Vedlejší rozpočtové...'!F34</f>
        <v>0</v>
      </c>
      <c r="BB99" s="134">
        <f>'VRN - Vedlejší rozpočtové...'!F35</f>
        <v>0</v>
      </c>
      <c r="BC99" s="134">
        <f>'VRN - Vedlejší rozpočtové...'!F36</f>
        <v>0</v>
      </c>
      <c r="BD99" s="136">
        <f>'VRN - Vedlejší rozpočtové...'!F37</f>
        <v>0</v>
      </c>
      <c r="BE99" s="7"/>
      <c r="BT99" s="132" t="s">
        <v>84</v>
      </c>
      <c r="BV99" s="132" t="s">
        <v>78</v>
      </c>
      <c r="BW99" s="132" t="s">
        <v>98</v>
      </c>
      <c r="BX99" s="132" t="s">
        <v>5</v>
      </c>
      <c r="CL99" s="132" t="s">
        <v>1</v>
      </c>
      <c r="CM99" s="132" t="s">
        <v>86</v>
      </c>
    </row>
    <row r="100" s="2" customFormat="1" ht="30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</sheetData>
  <sheetProtection sheet="1" formatColumns="0" formatRows="0" objects="1" scenarios="1" spinCount="100000" saltValue="GsKtxnNZG88H+ERN0YcuWdFDmFYlD6NKEBJeMrI31XHBR1OIm8jL1euViQ0F3qO6kwE+Z0ArcRACpyQcp+Pepw==" hashValue="/aszZXN34+uHmmQvd4ie/hDyTpm1mFm9jaIK1itlaRRUjmhDn+wo7xf0Ng7hcvQsRW+BYz+uL3wC5TK4o309Tw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1 - Jiřice - vodovodní...'!C2" display="/"/>
    <hyperlink ref="A96" location="'SO 2 - Nový Samechov - vo...'!C2" display="/"/>
    <hyperlink ref="A97" location="'SO 3 - Řendějov - vodovod...'!C2" display="/"/>
    <hyperlink ref="A98" location="'SO 4 - Starý Samechov - v...'!C2" display="/"/>
    <hyperlink ref="A9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7" t="s">
        <v>99</v>
      </c>
      <c r="BA2" s="137" t="s">
        <v>100</v>
      </c>
      <c r="BB2" s="137" t="s">
        <v>1</v>
      </c>
      <c r="BC2" s="137" t="s">
        <v>101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102</v>
      </c>
      <c r="BA3" s="137" t="s">
        <v>103</v>
      </c>
      <c r="BB3" s="137" t="s">
        <v>1</v>
      </c>
      <c r="BC3" s="137" t="s">
        <v>104</v>
      </c>
      <c r="BD3" s="137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  <c r="AZ4" s="137" t="s">
        <v>106</v>
      </c>
      <c r="BA4" s="137" t="s">
        <v>107</v>
      </c>
      <c r="BB4" s="137" t="s">
        <v>1</v>
      </c>
      <c r="BC4" s="137" t="s">
        <v>8</v>
      </c>
      <c r="BD4" s="137" t="s">
        <v>86</v>
      </c>
    </row>
    <row r="5" s="1" customFormat="1" ht="6.96" customHeight="1">
      <c r="B5" s="21"/>
      <c r="L5" s="21"/>
      <c r="AZ5" s="137" t="s">
        <v>108</v>
      </c>
      <c r="BA5" s="137" t="s">
        <v>109</v>
      </c>
      <c r="BB5" s="137" t="s">
        <v>1</v>
      </c>
      <c r="BC5" s="137" t="s">
        <v>86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110</v>
      </c>
      <c r="BA6" s="137" t="s">
        <v>111</v>
      </c>
      <c r="BB6" s="137" t="s">
        <v>1</v>
      </c>
      <c r="BC6" s="137" t="s">
        <v>112</v>
      </c>
      <c r="BD6" s="137" t="s">
        <v>113</v>
      </c>
    </row>
    <row r="7" s="1" customFormat="1" ht="26.25" customHeight="1">
      <c r="B7" s="21"/>
      <c r="E7" s="143" t="str">
        <f>'Rekapitulace stavby'!K6</f>
        <v>Obec Řendějov - vodovodní přípojky, místní části Jiřice, Nový Samechov, Řendějov a Starý Samechov</v>
      </c>
      <c r="F7" s="142"/>
      <c r="G7" s="142"/>
      <c r="H7" s="142"/>
      <c r="L7" s="21"/>
      <c r="AZ7" s="137" t="s">
        <v>114</v>
      </c>
      <c r="BA7" s="137" t="s">
        <v>114</v>
      </c>
      <c r="BB7" s="137" t="s">
        <v>1</v>
      </c>
      <c r="BC7" s="137" t="s">
        <v>115</v>
      </c>
      <c r="BD7" s="137" t="s">
        <v>86</v>
      </c>
    </row>
    <row r="8" s="2" customFormat="1" ht="12" customHeight="1">
      <c r="A8" s="39"/>
      <c r="B8" s="45"/>
      <c r="C8" s="39"/>
      <c r="D8" s="142" t="s">
        <v>116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117</v>
      </c>
      <c r="BA8" s="137" t="s">
        <v>117</v>
      </c>
      <c r="BB8" s="137" t="s">
        <v>1</v>
      </c>
      <c r="BC8" s="137" t="s">
        <v>118</v>
      </c>
      <c r="BD8" s="137" t="s">
        <v>86</v>
      </c>
    </row>
    <row r="9" s="2" customFormat="1" ht="16.5" customHeight="1">
      <c r="A9" s="39"/>
      <c r="B9" s="45"/>
      <c r="C9" s="39"/>
      <c r="D9" s="39"/>
      <c r="E9" s="144" t="s">
        <v>119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120</v>
      </c>
      <c r="BA9" s="137" t="s">
        <v>121</v>
      </c>
      <c r="BB9" s="137" t="s">
        <v>1</v>
      </c>
      <c r="BC9" s="137" t="s">
        <v>7</v>
      </c>
      <c r="BD9" s="137" t="s">
        <v>86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122</v>
      </c>
      <c r="BA10" s="137" t="s">
        <v>122</v>
      </c>
      <c r="BB10" s="137" t="s">
        <v>1</v>
      </c>
      <c r="BC10" s="137" t="s">
        <v>123</v>
      </c>
      <c r="BD10" s="137" t="s">
        <v>86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124</v>
      </c>
      <c r="BA11" s="137" t="s">
        <v>125</v>
      </c>
      <c r="BB11" s="137" t="s">
        <v>1</v>
      </c>
      <c r="BC11" s="137" t="s">
        <v>126</v>
      </c>
      <c r="BD11" s="137" t="s">
        <v>86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26</v>
      </c>
      <c r="G12" s="39"/>
      <c r="H12" s="39"/>
      <c r="I12" s="142" t="s">
        <v>22</v>
      </c>
      <c r="J12" s="146" t="str">
        <f>'Rekapitulace stavby'!AN8</f>
        <v>26. 9. 2024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127</v>
      </c>
      <c r="BA12" s="137" t="s">
        <v>128</v>
      </c>
      <c r="BB12" s="137" t="s">
        <v>1</v>
      </c>
      <c r="BC12" s="137" t="s">
        <v>129</v>
      </c>
      <c r="BD12" s="137" t="s">
        <v>86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130</v>
      </c>
      <c r="BA13" s="137" t="s">
        <v>131</v>
      </c>
      <c r="BB13" s="137" t="s">
        <v>1</v>
      </c>
      <c r="BC13" s="137" t="s">
        <v>132</v>
      </c>
      <c r="BD13" s="137" t="s">
        <v>86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133</v>
      </c>
      <c r="BA14" s="137" t="s">
        <v>134</v>
      </c>
      <c r="BB14" s="137" t="s">
        <v>1</v>
      </c>
      <c r="BC14" s="137" t="s">
        <v>135</v>
      </c>
      <c r="BD14" s="137" t="s">
        <v>86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136</v>
      </c>
      <c r="BA15" s="137" t="s">
        <v>137</v>
      </c>
      <c r="BB15" s="137" t="s">
        <v>1</v>
      </c>
      <c r="BC15" s="137" t="s">
        <v>138</v>
      </c>
      <c r="BD15" s="137" t="s">
        <v>86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139</v>
      </c>
      <c r="BA16" s="137" t="s">
        <v>140</v>
      </c>
      <c r="BB16" s="137" t="s">
        <v>1</v>
      </c>
      <c r="BC16" s="137" t="s">
        <v>8</v>
      </c>
      <c r="BD16" s="137" t="s">
        <v>86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37" t="s">
        <v>141</v>
      </c>
      <c r="BA17" s="137" t="s">
        <v>142</v>
      </c>
      <c r="BB17" s="137" t="s">
        <v>1</v>
      </c>
      <c r="BC17" s="137" t="s">
        <v>143</v>
      </c>
      <c r="BD17" s="137" t="s">
        <v>86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37" t="s">
        <v>144</v>
      </c>
      <c r="BA18" s="137" t="s">
        <v>145</v>
      </c>
      <c r="BB18" s="137" t="s">
        <v>1</v>
      </c>
      <c r="BC18" s="137" t="s">
        <v>143</v>
      </c>
      <c r="BD18" s="137" t="s">
        <v>86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37" t="s">
        <v>146</v>
      </c>
      <c r="BA19" s="137" t="s">
        <v>147</v>
      </c>
      <c r="BB19" s="137" t="s">
        <v>1</v>
      </c>
      <c r="BC19" s="137" t="s">
        <v>84</v>
      </c>
      <c r="BD19" s="137" t="s">
        <v>86</v>
      </c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463 56 967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37" t="s">
        <v>148</v>
      </c>
      <c r="BA20" s="137" t="s">
        <v>149</v>
      </c>
      <c r="BB20" s="137" t="s">
        <v>1</v>
      </c>
      <c r="BC20" s="137" t="s">
        <v>86</v>
      </c>
      <c r="BD20" s="137" t="s">
        <v>86</v>
      </c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>Vodohospodářská společnost Vrchlice – Maleč. a.s</v>
      </c>
      <c r="F21" s="39"/>
      <c r="G21" s="39"/>
      <c r="H21" s="39"/>
      <c r="I21" s="142" t="s">
        <v>27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37" t="s">
        <v>150</v>
      </c>
      <c r="BA21" s="137" t="s">
        <v>151</v>
      </c>
      <c r="BB21" s="137" t="s">
        <v>1</v>
      </c>
      <c r="BC21" s="137" t="s">
        <v>152</v>
      </c>
      <c r="BD21" s="137" t="s">
        <v>86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137" t="s">
        <v>153</v>
      </c>
      <c r="BA22" s="137" t="s">
        <v>154</v>
      </c>
      <c r="BB22" s="137" t="s">
        <v>1</v>
      </c>
      <c r="BC22" s="137" t="s">
        <v>155</v>
      </c>
      <c r="BD22" s="137" t="s">
        <v>86</v>
      </c>
    </row>
    <row r="23" s="2" customFormat="1" ht="12" customHeight="1">
      <c r="A23" s="39"/>
      <c r="B23" s="45"/>
      <c r="C23" s="39"/>
      <c r="D23" s="142" t="s">
        <v>34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137" t="s">
        <v>156</v>
      </c>
      <c r="BA23" s="137" t="s">
        <v>157</v>
      </c>
      <c r="BB23" s="137" t="s">
        <v>1</v>
      </c>
      <c r="BC23" s="137" t="s">
        <v>158</v>
      </c>
      <c r="BD23" s="137" t="s">
        <v>86</v>
      </c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137" t="s">
        <v>159</v>
      </c>
      <c r="BA24" s="137" t="s">
        <v>159</v>
      </c>
      <c r="BB24" s="137" t="s">
        <v>1</v>
      </c>
      <c r="BC24" s="137" t="s">
        <v>160</v>
      </c>
      <c r="BD24" s="137" t="s">
        <v>86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137" t="s">
        <v>161</v>
      </c>
      <c r="BA25" s="137" t="s">
        <v>162</v>
      </c>
      <c r="BB25" s="137" t="s">
        <v>1</v>
      </c>
      <c r="BC25" s="137" t="s">
        <v>163</v>
      </c>
      <c r="BD25" s="137" t="s">
        <v>86</v>
      </c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ROUND((SUM(BE124:BE335)),  2)</f>
        <v>0</v>
      </c>
      <c r="G33" s="39"/>
      <c r="H33" s="39"/>
      <c r="I33" s="157">
        <v>0.20999999999999999</v>
      </c>
      <c r="J33" s="156">
        <f>ROUND(((SUM(BE124:BE335))*I33),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ROUND((SUM(BF124:BF335)),  2)</f>
        <v>0</v>
      </c>
      <c r="G34" s="39"/>
      <c r="H34" s="39"/>
      <c r="I34" s="157">
        <v>0.12</v>
      </c>
      <c r="J34" s="156">
        <f>ROUND(((SUM(BF124:BF335))*I34),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ROUND((SUM(BG124:BG335)),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ROUND((SUM(BH124:BH335)),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ROUND((SUM(BI124:BI335)),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Obec Řendějov - vodovodní přípojky, místní části Jiřice, Nový Samechov, Řendějov a Starý Samechov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1 - Jiřice - vodovodní přípojky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Vodohospodářská společnost Vrchlice – Maleč. a.s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165</v>
      </c>
      <c r="D94" s="178"/>
      <c r="E94" s="178"/>
      <c r="F94" s="178"/>
      <c r="G94" s="178"/>
      <c r="H94" s="178"/>
      <c r="I94" s="178"/>
      <c r="J94" s="179" t="s">
        <v>166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167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168</v>
      </c>
    </row>
    <row r="97" s="9" customFormat="1" ht="24.96" customHeight="1">
      <c r="A97" s="9"/>
      <c r="B97" s="181"/>
      <c r="C97" s="182"/>
      <c r="D97" s="183" t="s">
        <v>169</v>
      </c>
      <c r="E97" s="184"/>
      <c r="F97" s="184"/>
      <c r="G97" s="184"/>
      <c r="H97" s="184"/>
      <c r="I97" s="184"/>
      <c r="J97" s="185">
        <f>J125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170</v>
      </c>
      <c r="E98" s="190"/>
      <c r="F98" s="190"/>
      <c r="G98" s="190"/>
      <c r="H98" s="190"/>
      <c r="I98" s="190"/>
      <c r="J98" s="191">
        <f>J126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171</v>
      </c>
      <c r="E99" s="190"/>
      <c r="F99" s="190"/>
      <c r="G99" s="190"/>
      <c r="H99" s="190"/>
      <c r="I99" s="190"/>
      <c r="J99" s="191">
        <f>J236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172</v>
      </c>
      <c r="E100" s="190"/>
      <c r="F100" s="190"/>
      <c r="G100" s="190"/>
      <c r="H100" s="190"/>
      <c r="I100" s="190"/>
      <c r="J100" s="191">
        <f>J239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173</v>
      </c>
      <c r="E101" s="190"/>
      <c r="F101" s="190"/>
      <c r="G101" s="190"/>
      <c r="H101" s="190"/>
      <c r="I101" s="190"/>
      <c r="J101" s="191">
        <f>J282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174</v>
      </c>
      <c r="E102" s="190"/>
      <c r="F102" s="190"/>
      <c r="G102" s="190"/>
      <c r="H102" s="190"/>
      <c r="I102" s="190"/>
      <c r="J102" s="191">
        <f>J307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175</v>
      </c>
      <c r="E103" s="190"/>
      <c r="F103" s="190"/>
      <c r="G103" s="190"/>
      <c r="H103" s="190"/>
      <c r="I103" s="190"/>
      <c r="J103" s="191">
        <f>J319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176</v>
      </c>
      <c r="E104" s="190"/>
      <c r="F104" s="190"/>
      <c r="G104" s="190"/>
      <c r="H104" s="190"/>
      <c r="I104" s="190"/>
      <c r="J104" s="191">
        <f>J332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177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76" t="str">
        <f>E7</f>
        <v>Obec Řendějov - vodovodní přípojky, místní části Jiřice, Nový Samechov, Řendějov a Starý Samechov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SO 1 - Jiřice - vodovodní přípojky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26. 9. 2024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40.0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30</v>
      </c>
      <c r="J120" s="37" t="str">
        <f>E21</f>
        <v>Vodohospodářská společnost Vrchlice – Maleč. a.s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34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3"/>
      <c r="B123" s="194"/>
      <c r="C123" s="195" t="s">
        <v>178</v>
      </c>
      <c r="D123" s="196" t="s">
        <v>61</v>
      </c>
      <c r="E123" s="196" t="s">
        <v>57</v>
      </c>
      <c r="F123" s="196" t="s">
        <v>58</v>
      </c>
      <c r="G123" s="196" t="s">
        <v>179</v>
      </c>
      <c r="H123" s="196" t="s">
        <v>180</v>
      </c>
      <c r="I123" s="196" t="s">
        <v>181</v>
      </c>
      <c r="J123" s="197" t="s">
        <v>166</v>
      </c>
      <c r="K123" s="198" t="s">
        <v>182</v>
      </c>
      <c r="L123" s="199"/>
      <c r="M123" s="101" t="s">
        <v>1</v>
      </c>
      <c r="N123" s="102" t="s">
        <v>40</v>
      </c>
      <c r="O123" s="102" t="s">
        <v>183</v>
      </c>
      <c r="P123" s="102" t="s">
        <v>184</v>
      </c>
      <c r="Q123" s="102" t="s">
        <v>185</v>
      </c>
      <c r="R123" s="102" t="s">
        <v>186</v>
      </c>
      <c r="S123" s="102" t="s">
        <v>187</v>
      </c>
      <c r="T123" s="103" t="s">
        <v>188</v>
      </c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</row>
    <row r="124" s="2" customFormat="1" ht="22.8" customHeight="1">
      <c r="A124" s="39"/>
      <c r="B124" s="40"/>
      <c r="C124" s="108" t="s">
        <v>189</v>
      </c>
      <c r="D124" s="41"/>
      <c r="E124" s="41"/>
      <c r="F124" s="41"/>
      <c r="G124" s="41"/>
      <c r="H124" s="41"/>
      <c r="I124" s="41"/>
      <c r="J124" s="200">
        <f>BK124</f>
        <v>0</v>
      </c>
      <c r="K124" s="41"/>
      <c r="L124" s="45"/>
      <c r="M124" s="104"/>
      <c r="N124" s="201"/>
      <c r="O124" s="105"/>
      <c r="P124" s="202">
        <f>P125</f>
        <v>0</v>
      </c>
      <c r="Q124" s="105"/>
      <c r="R124" s="202">
        <f>R125</f>
        <v>345.18253570000002</v>
      </c>
      <c r="S124" s="105"/>
      <c r="T124" s="203">
        <f>T125</f>
        <v>78.219000000000008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168</v>
      </c>
      <c r="BK124" s="204">
        <f>BK125</f>
        <v>0</v>
      </c>
    </row>
    <row r="125" s="12" customFormat="1" ht="25.92" customHeight="1">
      <c r="A125" s="12"/>
      <c r="B125" s="205"/>
      <c r="C125" s="206"/>
      <c r="D125" s="207" t="s">
        <v>75</v>
      </c>
      <c r="E125" s="208" t="s">
        <v>190</v>
      </c>
      <c r="F125" s="208" t="s">
        <v>191</v>
      </c>
      <c r="G125" s="206"/>
      <c r="H125" s="206"/>
      <c r="I125" s="209"/>
      <c r="J125" s="210">
        <f>BK125</f>
        <v>0</v>
      </c>
      <c r="K125" s="206"/>
      <c r="L125" s="211"/>
      <c r="M125" s="212"/>
      <c r="N125" s="213"/>
      <c r="O125" s="213"/>
      <c r="P125" s="214">
        <f>P126+P236+P239+P282+P307+P319+P332</f>
        <v>0</v>
      </c>
      <c r="Q125" s="213"/>
      <c r="R125" s="214">
        <f>R126+R236+R239+R282+R307+R319+R332</f>
        <v>345.18253570000002</v>
      </c>
      <c r="S125" s="213"/>
      <c r="T125" s="215">
        <f>T126+T236+T239+T282+T307+T319+T332</f>
        <v>78.219000000000008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6" t="s">
        <v>84</v>
      </c>
      <c r="AT125" s="217" t="s">
        <v>75</v>
      </c>
      <c r="AU125" s="217" t="s">
        <v>76</v>
      </c>
      <c r="AY125" s="216" t="s">
        <v>192</v>
      </c>
      <c r="BK125" s="218">
        <f>BK126+BK236+BK239+BK282+BK307+BK319+BK332</f>
        <v>0</v>
      </c>
    </row>
    <row r="126" s="12" customFormat="1" ht="22.8" customHeight="1">
      <c r="A126" s="12"/>
      <c r="B126" s="205"/>
      <c r="C126" s="206"/>
      <c r="D126" s="207" t="s">
        <v>75</v>
      </c>
      <c r="E126" s="219" t="s">
        <v>84</v>
      </c>
      <c r="F126" s="219" t="s">
        <v>193</v>
      </c>
      <c r="G126" s="206"/>
      <c r="H126" s="206"/>
      <c r="I126" s="209"/>
      <c r="J126" s="220">
        <f>BK126</f>
        <v>0</v>
      </c>
      <c r="K126" s="206"/>
      <c r="L126" s="211"/>
      <c r="M126" s="212"/>
      <c r="N126" s="213"/>
      <c r="O126" s="213"/>
      <c r="P126" s="214">
        <f>SUM(P127:P235)</f>
        <v>0</v>
      </c>
      <c r="Q126" s="213"/>
      <c r="R126" s="214">
        <f>SUM(R127:R235)</f>
        <v>319.64471600000002</v>
      </c>
      <c r="S126" s="213"/>
      <c r="T126" s="215">
        <f>SUM(T127:T235)</f>
        <v>78.219000000000008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6" t="s">
        <v>84</v>
      </c>
      <c r="AT126" s="217" t="s">
        <v>75</v>
      </c>
      <c r="AU126" s="217" t="s">
        <v>84</v>
      </c>
      <c r="AY126" s="216" t="s">
        <v>192</v>
      </c>
      <c r="BK126" s="218">
        <f>SUM(BK127:BK235)</f>
        <v>0</v>
      </c>
    </row>
    <row r="127" s="2" customFormat="1" ht="16.5" customHeight="1">
      <c r="A127" s="39"/>
      <c r="B127" s="40"/>
      <c r="C127" s="221" t="s">
        <v>84</v>
      </c>
      <c r="D127" s="221" t="s">
        <v>194</v>
      </c>
      <c r="E127" s="222" t="s">
        <v>195</v>
      </c>
      <c r="F127" s="223" t="s">
        <v>196</v>
      </c>
      <c r="G127" s="224" t="s">
        <v>1</v>
      </c>
      <c r="H127" s="225">
        <v>0</v>
      </c>
      <c r="I127" s="226"/>
      <c r="J127" s="227">
        <f>ROUND(I127*H127,2)</f>
        <v>0</v>
      </c>
      <c r="K127" s="228"/>
      <c r="L127" s="45"/>
      <c r="M127" s="229" t="s">
        <v>1</v>
      </c>
      <c r="N127" s="230" t="s">
        <v>41</v>
      </c>
      <c r="O127" s="92"/>
      <c r="P127" s="231">
        <f>O127*H127</f>
        <v>0</v>
      </c>
      <c r="Q127" s="231">
        <v>1</v>
      </c>
      <c r="R127" s="231">
        <f>Q127*H127</f>
        <v>0</v>
      </c>
      <c r="S127" s="231">
        <v>0</v>
      </c>
      <c r="T127" s="23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3" t="s">
        <v>197</v>
      </c>
      <c r="AT127" s="233" t="s">
        <v>194</v>
      </c>
      <c r="AU127" s="233" t="s">
        <v>86</v>
      </c>
      <c r="AY127" s="18" t="s">
        <v>192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8" t="s">
        <v>84</v>
      </c>
      <c r="BK127" s="234">
        <f>ROUND(I127*H127,2)</f>
        <v>0</v>
      </c>
      <c r="BL127" s="18" t="s">
        <v>197</v>
      </c>
      <c r="BM127" s="233" t="s">
        <v>198</v>
      </c>
    </row>
    <row r="128" s="13" customFormat="1">
      <c r="A128" s="13"/>
      <c r="B128" s="235"/>
      <c r="C128" s="236"/>
      <c r="D128" s="237" t="s">
        <v>199</v>
      </c>
      <c r="E128" s="238" t="s">
        <v>141</v>
      </c>
      <c r="F128" s="239" t="s">
        <v>200</v>
      </c>
      <c r="G128" s="236"/>
      <c r="H128" s="240">
        <v>53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199</v>
      </c>
      <c r="AU128" s="246" t="s">
        <v>86</v>
      </c>
      <c r="AV128" s="13" t="s">
        <v>86</v>
      </c>
      <c r="AW128" s="13" t="s">
        <v>33</v>
      </c>
      <c r="AX128" s="13" t="s">
        <v>76</v>
      </c>
      <c r="AY128" s="246" t="s">
        <v>192</v>
      </c>
    </row>
    <row r="129" s="13" customFormat="1">
      <c r="A129" s="13"/>
      <c r="B129" s="235"/>
      <c r="C129" s="236"/>
      <c r="D129" s="237" t="s">
        <v>199</v>
      </c>
      <c r="E129" s="238" t="s">
        <v>99</v>
      </c>
      <c r="F129" s="239" t="s">
        <v>201</v>
      </c>
      <c r="G129" s="236"/>
      <c r="H129" s="240">
        <v>366</v>
      </c>
      <c r="I129" s="241"/>
      <c r="J129" s="236"/>
      <c r="K129" s="236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199</v>
      </c>
      <c r="AU129" s="246" t="s">
        <v>86</v>
      </c>
      <c r="AV129" s="13" t="s">
        <v>86</v>
      </c>
      <c r="AW129" s="13" t="s">
        <v>33</v>
      </c>
      <c r="AX129" s="13" t="s">
        <v>76</v>
      </c>
      <c r="AY129" s="246" t="s">
        <v>192</v>
      </c>
    </row>
    <row r="130" s="13" customFormat="1">
      <c r="A130" s="13"/>
      <c r="B130" s="235"/>
      <c r="C130" s="236"/>
      <c r="D130" s="237" t="s">
        <v>199</v>
      </c>
      <c r="E130" s="238" t="s">
        <v>202</v>
      </c>
      <c r="F130" s="239" t="s">
        <v>203</v>
      </c>
      <c r="G130" s="236"/>
      <c r="H130" s="240">
        <v>0</v>
      </c>
      <c r="I130" s="241"/>
      <c r="J130" s="236"/>
      <c r="K130" s="236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199</v>
      </c>
      <c r="AU130" s="246" t="s">
        <v>86</v>
      </c>
      <c r="AV130" s="13" t="s">
        <v>86</v>
      </c>
      <c r="AW130" s="13" t="s">
        <v>33</v>
      </c>
      <c r="AX130" s="13" t="s">
        <v>84</v>
      </c>
      <c r="AY130" s="246" t="s">
        <v>192</v>
      </c>
    </row>
    <row r="131" s="13" customFormat="1">
      <c r="A131" s="13"/>
      <c r="B131" s="235"/>
      <c r="C131" s="236"/>
      <c r="D131" s="237" t="s">
        <v>199</v>
      </c>
      <c r="E131" s="238" t="s">
        <v>117</v>
      </c>
      <c r="F131" s="239" t="s">
        <v>204</v>
      </c>
      <c r="G131" s="236"/>
      <c r="H131" s="240">
        <v>68</v>
      </c>
      <c r="I131" s="241"/>
      <c r="J131" s="236"/>
      <c r="K131" s="236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199</v>
      </c>
      <c r="AU131" s="246" t="s">
        <v>86</v>
      </c>
      <c r="AV131" s="13" t="s">
        <v>86</v>
      </c>
      <c r="AW131" s="13" t="s">
        <v>33</v>
      </c>
      <c r="AX131" s="13" t="s">
        <v>76</v>
      </c>
      <c r="AY131" s="246" t="s">
        <v>192</v>
      </c>
    </row>
    <row r="132" s="13" customFormat="1">
      <c r="A132" s="13"/>
      <c r="B132" s="235"/>
      <c r="C132" s="236"/>
      <c r="D132" s="237" t="s">
        <v>199</v>
      </c>
      <c r="E132" s="238" t="s">
        <v>144</v>
      </c>
      <c r="F132" s="239" t="s">
        <v>205</v>
      </c>
      <c r="G132" s="236"/>
      <c r="H132" s="240">
        <v>53</v>
      </c>
      <c r="I132" s="241"/>
      <c r="J132" s="236"/>
      <c r="K132" s="236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199</v>
      </c>
      <c r="AU132" s="246" t="s">
        <v>86</v>
      </c>
      <c r="AV132" s="13" t="s">
        <v>86</v>
      </c>
      <c r="AW132" s="13" t="s">
        <v>33</v>
      </c>
      <c r="AX132" s="13" t="s">
        <v>76</v>
      </c>
      <c r="AY132" s="246" t="s">
        <v>192</v>
      </c>
    </row>
    <row r="133" s="13" customFormat="1">
      <c r="A133" s="13"/>
      <c r="B133" s="235"/>
      <c r="C133" s="236"/>
      <c r="D133" s="237" t="s">
        <v>199</v>
      </c>
      <c r="E133" s="238" t="s">
        <v>148</v>
      </c>
      <c r="F133" s="239" t="s">
        <v>206</v>
      </c>
      <c r="G133" s="236"/>
      <c r="H133" s="240">
        <v>2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199</v>
      </c>
      <c r="AU133" s="246" t="s">
        <v>86</v>
      </c>
      <c r="AV133" s="13" t="s">
        <v>86</v>
      </c>
      <c r="AW133" s="13" t="s">
        <v>33</v>
      </c>
      <c r="AX133" s="13" t="s">
        <v>76</v>
      </c>
      <c r="AY133" s="246" t="s">
        <v>192</v>
      </c>
    </row>
    <row r="134" s="13" customFormat="1">
      <c r="A134" s="13"/>
      <c r="B134" s="235"/>
      <c r="C134" s="236"/>
      <c r="D134" s="237" t="s">
        <v>199</v>
      </c>
      <c r="E134" s="238" t="s">
        <v>146</v>
      </c>
      <c r="F134" s="239" t="s">
        <v>207</v>
      </c>
      <c r="G134" s="236"/>
      <c r="H134" s="240">
        <v>1</v>
      </c>
      <c r="I134" s="241"/>
      <c r="J134" s="236"/>
      <c r="K134" s="236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199</v>
      </c>
      <c r="AU134" s="246" t="s">
        <v>86</v>
      </c>
      <c r="AV134" s="13" t="s">
        <v>86</v>
      </c>
      <c r="AW134" s="13" t="s">
        <v>33</v>
      </c>
      <c r="AX134" s="13" t="s">
        <v>76</v>
      </c>
      <c r="AY134" s="246" t="s">
        <v>192</v>
      </c>
    </row>
    <row r="135" s="13" customFormat="1">
      <c r="A135" s="13"/>
      <c r="B135" s="235"/>
      <c r="C135" s="236"/>
      <c r="D135" s="237" t="s">
        <v>199</v>
      </c>
      <c r="E135" s="238" t="s">
        <v>136</v>
      </c>
      <c r="F135" s="239" t="s">
        <v>208</v>
      </c>
      <c r="G135" s="236"/>
      <c r="H135" s="240">
        <v>24</v>
      </c>
      <c r="I135" s="241"/>
      <c r="J135" s="236"/>
      <c r="K135" s="236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199</v>
      </c>
      <c r="AU135" s="246" t="s">
        <v>86</v>
      </c>
      <c r="AV135" s="13" t="s">
        <v>86</v>
      </c>
      <c r="AW135" s="13" t="s">
        <v>33</v>
      </c>
      <c r="AX135" s="13" t="s">
        <v>76</v>
      </c>
      <c r="AY135" s="246" t="s">
        <v>192</v>
      </c>
    </row>
    <row r="136" s="13" customFormat="1">
      <c r="A136" s="13"/>
      <c r="B136" s="235"/>
      <c r="C136" s="236"/>
      <c r="D136" s="237" t="s">
        <v>199</v>
      </c>
      <c r="E136" s="238" t="s">
        <v>139</v>
      </c>
      <c r="F136" s="239" t="s">
        <v>209</v>
      </c>
      <c r="G136" s="236"/>
      <c r="H136" s="240">
        <v>12</v>
      </c>
      <c r="I136" s="241"/>
      <c r="J136" s="236"/>
      <c r="K136" s="236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199</v>
      </c>
      <c r="AU136" s="246" t="s">
        <v>86</v>
      </c>
      <c r="AV136" s="13" t="s">
        <v>86</v>
      </c>
      <c r="AW136" s="13" t="s">
        <v>33</v>
      </c>
      <c r="AX136" s="13" t="s">
        <v>76</v>
      </c>
      <c r="AY136" s="246" t="s">
        <v>192</v>
      </c>
    </row>
    <row r="137" s="14" customFormat="1">
      <c r="A137" s="14"/>
      <c r="B137" s="247"/>
      <c r="C137" s="248"/>
      <c r="D137" s="237" t="s">
        <v>199</v>
      </c>
      <c r="E137" s="249" t="s">
        <v>210</v>
      </c>
      <c r="F137" s="250" t="s">
        <v>211</v>
      </c>
      <c r="G137" s="248"/>
      <c r="H137" s="249" t="s">
        <v>1</v>
      </c>
      <c r="I137" s="251"/>
      <c r="J137" s="248"/>
      <c r="K137" s="248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199</v>
      </c>
      <c r="AU137" s="256" t="s">
        <v>86</v>
      </c>
      <c r="AV137" s="14" t="s">
        <v>84</v>
      </c>
      <c r="AW137" s="14" t="s">
        <v>33</v>
      </c>
      <c r="AX137" s="14" t="s">
        <v>76</v>
      </c>
      <c r="AY137" s="256" t="s">
        <v>192</v>
      </c>
    </row>
    <row r="138" s="14" customFormat="1">
      <c r="A138" s="14"/>
      <c r="B138" s="247"/>
      <c r="C138" s="248"/>
      <c r="D138" s="237" t="s">
        <v>199</v>
      </c>
      <c r="E138" s="249" t="s">
        <v>212</v>
      </c>
      <c r="F138" s="250" t="s">
        <v>213</v>
      </c>
      <c r="G138" s="248"/>
      <c r="H138" s="249" t="s">
        <v>1</v>
      </c>
      <c r="I138" s="251"/>
      <c r="J138" s="248"/>
      <c r="K138" s="248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199</v>
      </c>
      <c r="AU138" s="256" t="s">
        <v>86</v>
      </c>
      <c r="AV138" s="14" t="s">
        <v>84</v>
      </c>
      <c r="AW138" s="14" t="s">
        <v>33</v>
      </c>
      <c r="AX138" s="14" t="s">
        <v>76</v>
      </c>
      <c r="AY138" s="256" t="s">
        <v>192</v>
      </c>
    </row>
    <row r="139" s="13" customFormat="1">
      <c r="A139" s="13"/>
      <c r="B139" s="235"/>
      <c r="C139" s="236"/>
      <c r="D139" s="237" t="s">
        <v>199</v>
      </c>
      <c r="E139" s="238" t="s">
        <v>122</v>
      </c>
      <c r="F139" s="239" t="s">
        <v>214</v>
      </c>
      <c r="G139" s="236"/>
      <c r="H139" s="240">
        <v>1.3999999999999999</v>
      </c>
      <c r="I139" s="241"/>
      <c r="J139" s="236"/>
      <c r="K139" s="236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199</v>
      </c>
      <c r="AU139" s="246" t="s">
        <v>86</v>
      </c>
      <c r="AV139" s="13" t="s">
        <v>86</v>
      </c>
      <c r="AW139" s="13" t="s">
        <v>33</v>
      </c>
      <c r="AX139" s="13" t="s">
        <v>76</v>
      </c>
      <c r="AY139" s="246" t="s">
        <v>192</v>
      </c>
    </row>
    <row r="140" s="13" customFormat="1">
      <c r="A140" s="13"/>
      <c r="B140" s="235"/>
      <c r="C140" s="236"/>
      <c r="D140" s="237" t="s">
        <v>199</v>
      </c>
      <c r="E140" s="238" t="s">
        <v>159</v>
      </c>
      <c r="F140" s="239" t="s">
        <v>215</v>
      </c>
      <c r="G140" s="236"/>
      <c r="H140" s="240">
        <v>0.59999999999999998</v>
      </c>
      <c r="I140" s="241"/>
      <c r="J140" s="236"/>
      <c r="K140" s="236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199</v>
      </c>
      <c r="AU140" s="246" t="s">
        <v>86</v>
      </c>
      <c r="AV140" s="13" t="s">
        <v>86</v>
      </c>
      <c r="AW140" s="13" t="s">
        <v>33</v>
      </c>
      <c r="AX140" s="13" t="s">
        <v>76</v>
      </c>
      <c r="AY140" s="246" t="s">
        <v>192</v>
      </c>
    </row>
    <row r="141" s="13" customFormat="1">
      <c r="A141" s="13"/>
      <c r="B141" s="235"/>
      <c r="C141" s="236"/>
      <c r="D141" s="237" t="s">
        <v>199</v>
      </c>
      <c r="E141" s="238" t="s">
        <v>102</v>
      </c>
      <c r="F141" s="239" t="s">
        <v>216</v>
      </c>
      <c r="G141" s="236"/>
      <c r="H141" s="240">
        <v>65</v>
      </c>
      <c r="I141" s="241"/>
      <c r="J141" s="236"/>
      <c r="K141" s="236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199</v>
      </c>
      <c r="AU141" s="246" t="s">
        <v>86</v>
      </c>
      <c r="AV141" s="13" t="s">
        <v>86</v>
      </c>
      <c r="AW141" s="13" t="s">
        <v>33</v>
      </c>
      <c r="AX141" s="13" t="s">
        <v>76</v>
      </c>
      <c r="AY141" s="246" t="s">
        <v>192</v>
      </c>
    </row>
    <row r="142" s="13" customFormat="1">
      <c r="A142" s="13"/>
      <c r="B142" s="235"/>
      <c r="C142" s="236"/>
      <c r="D142" s="237" t="s">
        <v>199</v>
      </c>
      <c r="E142" s="238" t="s">
        <v>106</v>
      </c>
      <c r="F142" s="239" t="s">
        <v>217</v>
      </c>
      <c r="G142" s="236"/>
      <c r="H142" s="240">
        <v>12</v>
      </c>
      <c r="I142" s="241"/>
      <c r="J142" s="236"/>
      <c r="K142" s="236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199</v>
      </c>
      <c r="AU142" s="246" t="s">
        <v>86</v>
      </c>
      <c r="AV142" s="13" t="s">
        <v>86</v>
      </c>
      <c r="AW142" s="13" t="s">
        <v>33</v>
      </c>
      <c r="AX142" s="13" t="s">
        <v>76</v>
      </c>
      <c r="AY142" s="246" t="s">
        <v>192</v>
      </c>
    </row>
    <row r="143" s="13" customFormat="1">
      <c r="A143" s="13"/>
      <c r="B143" s="235"/>
      <c r="C143" s="236"/>
      <c r="D143" s="237" t="s">
        <v>199</v>
      </c>
      <c r="E143" s="238" t="s">
        <v>120</v>
      </c>
      <c r="F143" s="239" t="s">
        <v>218</v>
      </c>
      <c r="G143" s="236"/>
      <c r="H143" s="240">
        <v>21</v>
      </c>
      <c r="I143" s="241"/>
      <c r="J143" s="236"/>
      <c r="K143" s="236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199</v>
      </c>
      <c r="AU143" s="246" t="s">
        <v>86</v>
      </c>
      <c r="AV143" s="13" t="s">
        <v>86</v>
      </c>
      <c r="AW143" s="13" t="s">
        <v>33</v>
      </c>
      <c r="AX143" s="13" t="s">
        <v>76</v>
      </c>
      <c r="AY143" s="246" t="s">
        <v>192</v>
      </c>
    </row>
    <row r="144" s="13" customFormat="1">
      <c r="A144" s="13"/>
      <c r="B144" s="235"/>
      <c r="C144" s="236"/>
      <c r="D144" s="237" t="s">
        <v>199</v>
      </c>
      <c r="E144" s="238" t="s">
        <v>114</v>
      </c>
      <c r="F144" s="239" t="s">
        <v>219</v>
      </c>
      <c r="G144" s="236"/>
      <c r="H144" s="240">
        <v>198</v>
      </c>
      <c r="I144" s="241"/>
      <c r="J144" s="236"/>
      <c r="K144" s="236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199</v>
      </c>
      <c r="AU144" s="246" t="s">
        <v>86</v>
      </c>
      <c r="AV144" s="13" t="s">
        <v>86</v>
      </c>
      <c r="AW144" s="13" t="s">
        <v>33</v>
      </c>
      <c r="AX144" s="13" t="s">
        <v>76</v>
      </c>
      <c r="AY144" s="246" t="s">
        <v>192</v>
      </c>
    </row>
    <row r="145" s="13" customFormat="1">
      <c r="A145" s="13"/>
      <c r="B145" s="235"/>
      <c r="C145" s="236"/>
      <c r="D145" s="237" t="s">
        <v>199</v>
      </c>
      <c r="E145" s="238" t="s">
        <v>108</v>
      </c>
      <c r="F145" s="239" t="s">
        <v>220</v>
      </c>
      <c r="G145" s="236"/>
      <c r="H145" s="240">
        <v>2</v>
      </c>
      <c r="I145" s="241"/>
      <c r="J145" s="236"/>
      <c r="K145" s="236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199</v>
      </c>
      <c r="AU145" s="246" t="s">
        <v>86</v>
      </c>
      <c r="AV145" s="13" t="s">
        <v>86</v>
      </c>
      <c r="AW145" s="13" t="s">
        <v>33</v>
      </c>
      <c r="AX145" s="13" t="s">
        <v>76</v>
      </c>
      <c r="AY145" s="246" t="s">
        <v>192</v>
      </c>
    </row>
    <row r="146" s="2" customFormat="1" ht="33" customHeight="1">
      <c r="A146" s="39"/>
      <c r="B146" s="40"/>
      <c r="C146" s="221" t="s">
        <v>86</v>
      </c>
      <c r="D146" s="221" t="s">
        <v>194</v>
      </c>
      <c r="E146" s="222" t="s">
        <v>221</v>
      </c>
      <c r="F146" s="223" t="s">
        <v>222</v>
      </c>
      <c r="G146" s="224" t="s">
        <v>223</v>
      </c>
      <c r="H146" s="225">
        <v>39</v>
      </c>
      <c r="I146" s="226"/>
      <c r="J146" s="227">
        <f>ROUND(I146*H146,2)</f>
        <v>0</v>
      </c>
      <c r="K146" s="228"/>
      <c r="L146" s="45"/>
      <c r="M146" s="229" t="s">
        <v>1</v>
      </c>
      <c r="N146" s="230" t="s">
        <v>41</v>
      </c>
      <c r="O146" s="92"/>
      <c r="P146" s="231">
        <f>O146*H146</f>
        <v>0</v>
      </c>
      <c r="Q146" s="231">
        <v>0</v>
      </c>
      <c r="R146" s="231">
        <f>Q146*H146</f>
        <v>0</v>
      </c>
      <c r="S146" s="231">
        <v>0.5</v>
      </c>
      <c r="T146" s="232">
        <f>S146*H146</f>
        <v>19.5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3" t="s">
        <v>197</v>
      </c>
      <c r="AT146" s="233" t="s">
        <v>194</v>
      </c>
      <c r="AU146" s="233" t="s">
        <v>86</v>
      </c>
      <c r="AY146" s="18" t="s">
        <v>192</v>
      </c>
      <c r="BE146" s="234">
        <f>IF(N146="základní",J146,0)</f>
        <v>0</v>
      </c>
      <c r="BF146" s="234">
        <f>IF(N146="snížená",J146,0)</f>
        <v>0</v>
      </c>
      <c r="BG146" s="234">
        <f>IF(N146="zákl. přenesená",J146,0)</f>
        <v>0</v>
      </c>
      <c r="BH146" s="234">
        <f>IF(N146="sníž. přenesená",J146,0)</f>
        <v>0</v>
      </c>
      <c r="BI146" s="234">
        <f>IF(N146="nulová",J146,0)</f>
        <v>0</v>
      </c>
      <c r="BJ146" s="18" t="s">
        <v>84</v>
      </c>
      <c r="BK146" s="234">
        <f>ROUND(I146*H146,2)</f>
        <v>0</v>
      </c>
      <c r="BL146" s="18" t="s">
        <v>197</v>
      </c>
      <c r="BM146" s="233" t="s">
        <v>224</v>
      </c>
    </row>
    <row r="147" s="13" customFormat="1">
      <c r="A147" s="13"/>
      <c r="B147" s="235"/>
      <c r="C147" s="236"/>
      <c r="D147" s="237" t="s">
        <v>199</v>
      </c>
      <c r="E147" s="238" t="s">
        <v>1</v>
      </c>
      <c r="F147" s="239" t="s">
        <v>225</v>
      </c>
      <c r="G147" s="236"/>
      <c r="H147" s="240">
        <v>39</v>
      </c>
      <c r="I147" s="241"/>
      <c r="J147" s="236"/>
      <c r="K147" s="236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199</v>
      </c>
      <c r="AU147" s="246" t="s">
        <v>86</v>
      </c>
      <c r="AV147" s="13" t="s">
        <v>86</v>
      </c>
      <c r="AW147" s="13" t="s">
        <v>33</v>
      </c>
      <c r="AX147" s="13" t="s">
        <v>84</v>
      </c>
      <c r="AY147" s="246" t="s">
        <v>192</v>
      </c>
    </row>
    <row r="148" s="2" customFormat="1" ht="33" customHeight="1">
      <c r="A148" s="39"/>
      <c r="B148" s="40"/>
      <c r="C148" s="221" t="s">
        <v>113</v>
      </c>
      <c r="D148" s="221" t="s">
        <v>194</v>
      </c>
      <c r="E148" s="222" t="s">
        <v>226</v>
      </c>
      <c r="F148" s="223" t="s">
        <v>227</v>
      </c>
      <c r="G148" s="224" t="s">
        <v>223</v>
      </c>
      <c r="H148" s="225">
        <v>25.199999999999999</v>
      </c>
      <c r="I148" s="226"/>
      <c r="J148" s="227">
        <f>ROUND(I148*H148,2)</f>
        <v>0</v>
      </c>
      <c r="K148" s="228"/>
      <c r="L148" s="45"/>
      <c r="M148" s="229" t="s">
        <v>1</v>
      </c>
      <c r="N148" s="230" t="s">
        <v>41</v>
      </c>
      <c r="O148" s="92"/>
      <c r="P148" s="231">
        <f>O148*H148</f>
        <v>0</v>
      </c>
      <c r="Q148" s="231">
        <v>0</v>
      </c>
      <c r="R148" s="231">
        <f>Q148*H148</f>
        <v>0</v>
      </c>
      <c r="S148" s="231">
        <v>0.44</v>
      </c>
      <c r="T148" s="232">
        <f>S148*H148</f>
        <v>11.087999999999999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3" t="s">
        <v>197</v>
      </c>
      <c r="AT148" s="233" t="s">
        <v>194</v>
      </c>
      <c r="AU148" s="233" t="s">
        <v>86</v>
      </c>
      <c r="AY148" s="18" t="s">
        <v>192</v>
      </c>
      <c r="BE148" s="234">
        <f>IF(N148="základní",J148,0)</f>
        <v>0</v>
      </c>
      <c r="BF148" s="234">
        <f>IF(N148="snížená",J148,0)</f>
        <v>0</v>
      </c>
      <c r="BG148" s="234">
        <f>IF(N148="zákl. přenesená",J148,0)</f>
        <v>0</v>
      </c>
      <c r="BH148" s="234">
        <f>IF(N148="sníž. přenesená",J148,0)</f>
        <v>0</v>
      </c>
      <c r="BI148" s="234">
        <f>IF(N148="nulová",J148,0)</f>
        <v>0</v>
      </c>
      <c r="BJ148" s="18" t="s">
        <v>84</v>
      </c>
      <c r="BK148" s="234">
        <f>ROUND(I148*H148,2)</f>
        <v>0</v>
      </c>
      <c r="BL148" s="18" t="s">
        <v>197</v>
      </c>
      <c r="BM148" s="233" t="s">
        <v>228</v>
      </c>
    </row>
    <row r="149" s="13" customFormat="1">
      <c r="A149" s="13"/>
      <c r="B149" s="235"/>
      <c r="C149" s="236"/>
      <c r="D149" s="237" t="s">
        <v>199</v>
      </c>
      <c r="E149" s="238" t="s">
        <v>1</v>
      </c>
      <c r="F149" s="239" t="s">
        <v>229</v>
      </c>
      <c r="G149" s="236"/>
      <c r="H149" s="240">
        <v>25.199999999999999</v>
      </c>
      <c r="I149" s="241"/>
      <c r="J149" s="236"/>
      <c r="K149" s="236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199</v>
      </c>
      <c r="AU149" s="246" t="s">
        <v>86</v>
      </c>
      <c r="AV149" s="13" t="s">
        <v>86</v>
      </c>
      <c r="AW149" s="13" t="s">
        <v>33</v>
      </c>
      <c r="AX149" s="13" t="s">
        <v>76</v>
      </c>
      <c r="AY149" s="246" t="s">
        <v>192</v>
      </c>
    </row>
    <row r="150" s="15" customFormat="1">
      <c r="A150" s="15"/>
      <c r="B150" s="257"/>
      <c r="C150" s="258"/>
      <c r="D150" s="237" t="s">
        <v>199</v>
      </c>
      <c r="E150" s="259" t="s">
        <v>1</v>
      </c>
      <c r="F150" s="260" t="s">
        <v>230</v>
      </c>
      <c r="G150" s="258"/>
      <c r="H150" s="261">
        <v>25.199999999999999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7" t="s">
        <v>199</v>
      </c>
      <c r="AU150" s="267" t="s">
        <v>86</v>
      </c>
      <c r="AV150" s="15" t="s">
        <v>197</v>
      </c>
      <c r="AW150" s="15" t="s">
        <v>33</v>
      </c>
      <c r="AX150" s="15" t="s">
        <v>84</v>
      </c>
      <c r="AY150" s="267" t="s">
        <v>192</v>
      </c>
    </row>
    <row r="151" s="2" customFormat="1" ht="33" customHeight="1">
      <c r="A151" s="39"/>
      <c r="B151" s="40"/>
      <c r="C151" s="221" t="s">
        <v>197</v>
      </c>
      <c r="D151" s="221" t="s">
        <v>194</v>
      </c>
      <c r="E151" s="222" t="s">
        <v>231</v>
      </c>
      <c r="F151" s="223" t="s">
        <v>232</v>
      </c>
      <c r="G151" s="224" t="s">
        <v>223</v>
      </c>
      <c r="H151" s="225">
        <v>39</v>
      </c>
      <c r="I151" s="226"/>
      <c r="J151" s="227">
        <f>ROUND(I151*H151,2)</f>
        <v>0</v>
      </c>
      <c r="K151" s="228"/>
      <c r="L151" s="45"/>
      <c r="M151" s="229" t="s">
        <v>1</v>
      </c>
      <c r="N151" s="230" t="s">
        <v>41</v>
      </c>
      <c r="O151" s="92"/>
      <c r="P151" s="231">
        <f>O151*H151</f>
        <v>0</v>
      </c>
      <c r="Q151" s="231">
        <v>0</v>
      </c>
      <c r="R151" s="231">
        <f>Q151*H151</f>
        <v>0</v>
      </c>
      <c r="S151" s="231">
        <v>0.625</v>
      </c>
      <c r="T151" s="232">
        <f>S151*H151</f>
        <v>24.375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3" t="s">
        <v>197</v>
      </c>
      <c r="AT151" s="233" t="s">
        <v>194</v>
      </c>
      <c r="AU151" s="233" t="s">
        <v>86</v>
      </c>
      <c r="AY151" s="18" t="s">
        <v>192</v>
      </c>
      <c r="BE151" s="234">
        <f>IF(N151="základní",J151,0)</f>
        <v>0</v>
      </c>
      <c r="BF151" s="234">
        <f>IF(N151="snížená",J151,0)</f>
        <v>0</v>
      </c>
      <c r="BG151" s="234">
        <f>IF(N151="zákl. přenesená",J151,0)</f>
        <v>0</v>
      </c>
      <c r="BH151" s="234">
        <f>IF(N151="sníž. přenesená",J151,0)</f>
        <v>0</v>
      </c>
      <c r="BI151" s="234">
        <f>IF(N151="nulová",J151,0)</f>
        <v>0</v>
      </c>
      <c r="BJ151" s="18" t="s">
        <v>84</v>
      </c>
      <c r="BK151" s="234">
        <f>ROUND(I151*H151,2)</f>
        <v>0</v>
      </c>
      <c r="BL151" s="18" t="s">
        <v>197</v>
      </c>
      <c r="BM151" s="233" t="s">
        <v>233</v>
      </c>
    </row>
    <row r="152" s="13" customFormat="1">
      <c r="A152" s="13"/>
      <c r="B152" s="235"/>
      <c r="C152" s="236"/>
      <c r="D152" s="237" t="s">
        <v>199</v>
      </c>
      <c r="E152" s="238" t="s">
        <v>1</v>
      </c>
      <c r="F152" s="239" t="s">
        <v>225</v>
      </c>
      <c r="G152" s="236"/>
      <c r="H152" s="240">
        <v>39</v>
      </c>
      <c r="I152" s="241"/>
      <c r="J152" s="236"/>
      <c r="K152" s="236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199</v>
      </c>
      <c r="AU152" s="246" t="s">
        <v>86</v>
      </c>
      <c r="AV152" s="13" t="s">
        <v>86</v>
      </c>
      <c r="AW152" s="13" t="s">
        <v>33</v>
      </c>
      <c r="AX152" s="13" t="s">
        <v>76</v>
      </c>
      <c r="AY152" s="246" t="s">
        <v>192</v>
      </c>
    </row>
    <row r="153" s="15" customFormat="1">
      <c r="A153" s="15"/>
      <c r="B153" s="257"/>
      <c r="C153" s="258"/>
      <c r="D153" s="237" t="s">
        <v>199</v>
      </c>
      <c r="E153" s="259" t="s">
        <v>1</v>
      </c>
      <c r="F153" s="260" t="s">
        <v>230</v>
      </c>
      <c r="G153" s="258"/>
      <c r="H153" s="261">
        <v>39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7" t="s">
        <v>199</v>
      </c>
      <c r="AU153" s="267" t="s">
        <v>86</v>
      </c>
      <c r="AV153" s="15" t="s">
        <v>197</v>
      </c>
      <c r="AW153" s="15" t="s">
        <v>33</v>
      </c>
      <c r="AX153" s="15" t="s">
        <v>84</v>
      </c>
      <c r="AY153" s="267" t="s">
        <v>192</v>
      </c>
    </row>
    <row r="154" s="2" customFormat="1" ht="24.15" customHeight="1">
      <c r="A154" s="39"/>
      <c r="B154" s="40"/>
      <c r="C154" s="221" t="s">
        <v>234</v>
      </c>
      <c r="D154" s="221" t="s">
        <v>194</v>
      </c>
      <c r="E154" s="222" t="s">
        <v>235</v>
      </c>
      <c r="F154" s="223" t="s">
        <v>236</v>
      </c>
      <c r="G154" s="224" t="s">
        <v>223</v>
      </c>
      <c r="H154" s="225">
        <v>89.400000000000006</v>
      </c>
      <c r="I154" s="226"/>
      <c r="J154" s="227">
        <f>ROUND(I154*H154,2)</f>
        <v>0</v>
      </c>
      <c r="K154" s="228"/>
      <c r="L154" s="45"/>
      <c r="M154" s="229" t="s">
        <v>1</v>
      </c>
      <c r="N154" s="230" t="s">
        <v>41</v>
      </c>
      <c r="O154" s="92"/>
      <c r="P154" s="231">
        <f>O154*H154</f>
        <v>0</v>
      </c>
      <c r="Q154" s="231">
        <v>0</v>
      </c>
      <c r="R154" s="231">
        <f>Q154*H154</f>
        <v>0</v>
      </c>
      <c r="S154" s="231">
        <v>0.22</v>
      </c>
      <c r="T154" s="232">
        <f>S154*H154</f>
        <v>19.668000000000003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3" t="s">
        <v>197</v>
      </c>
      <c r="AT154" s="233" t="s">
        <v>194</v>
      </c>
      <c r="AU154" s="233" t="s">
        <v>86</v>
      </c>
      <c r="AY154" s="18" t="s">
        <v>192</v>
      </c>
      <c r="BE154" s="234">
        <f>IF(N154="základní",J154,0)</f>
        <v>0</v>
      </c>
      <c r="BF154" s="234">
        <f>IF(N154="snížená",J154,0)</f>
        <v>0</v>
      </c>
      <c r="BG154" s="234">
        <f>IF(N154="zákl. přenesená",J154,0)</f>
        <v>0</v>
      </c>
      <c r="BH154" s="234">
        <f>IF(N154="sníž. přenesená",J154,0)</f>
        <v>0</v>
      </c>
      <c r="BI154" s="234">
        <f>IF(N154="nulová",J154,0)</f>
        <v>0</v>
      </c>
      <c r="BJ154" s="18" t="s">
        <v>84</v>
      </c>
      <c r="BK154" s="234">
        <f>ROUND(I154*H154,2)</f>
        <v>0</v>
      </c>
      <c r="BL154" s="18" t="s">
        <v>197</v>
      </c>
      <c r="BM154" s="233" t="s">
        <v>237</v>
      </c>
    </row>
    <row r="155" s="13" customFormat="1">
      <c r="A155" s="13"/>
      <c r="B155" s="235"/>
      <c r="C155" s="236"/>
      <c r="D155" s="237" t="s">
        <v>199</v>
      </c>
      <c r="E155" s="238" t="s">
        <v>1</v>
      </c>
      <c r="F155" s="239" t="s">
        <v>225</v>
      </c>
      <c r="G155" s="236"/>
      <c r="H155" s="240">
        <v>39</v>
      </c>
      <c r="I155" s="241"/>
      <c r="J155" s="236"/>
      <c r="K155" s="236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199</v>
      </c>
      <c r="AU155" s="246" t="s">
        <v>86</v>
      </c>
      <c r="AV155" s="13" t="s">
        <v>86</v>
      </c>
      <c r="AW155" s="13" t="s">
        <v>33</v>
      </c>
      <c r="AX155" s="13" t="s">
        <v>76</v>
      </c>
      <c r="AY155" s="246" t="s">
        <v>192</v>
      </c>
    </row>
    <row r="156" s="13" customFormat="1">
      <c r="A156" s="13"/>
      <c r="B156" s="235"/>
      <c r="C156" s="236"/>
      <c r="D156" s="237" t="s">
        <v>199</v>
      </c>
      <c r="E156" s="238" t="s">
        <v>1</v>
      </c>
      <c r="F156" s="239" t="s">
        <v>229</v>
      </c>
      <c r="G156" s="236"/>
      <c r="H156" s="240">
        <v>25.199999999999999</v>
      </c>
      <c r="I156" s="241"/>
      <c r="J156" s="236"/>
      <c r="K156" s="236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199</v>
      </c>
      <c r="AU156" s="246" t="s">
        <v>86</v>
      </c>
      <c r="AV156" s="13" t="s">
        <v>86</v>
      </c>
      <c r="AW156" s="13" t="s">
        <v>33</v>
      </c>
      <c r="AX156" s="13" t="s">
        <v>76</v>
      </c>
      <c r="AY156" s="246" t="s">
        <v>192</v>
      </c>
    </row>
    <row r="157" s="13" customFormat="1">
      <c r="A157" s="13"/>
      <c r="B157" s="235"/>
      <c r="C157" s="236"/>
      <c r="D157" s="237" t="s">
        <v>199</v>
      </c>
      <c r="E157" s="238" t="s">
        <v>1</v>
      </c>
      <c r="F157" s="239" t="s">
        <v>229</v>
      </c>
      <c r="G157" s="236"/>
      <c r="H157" s="240">
        <v>25.199999999999999</v>
      </c>
      <c r="I157" s="241"/>
      <c r="J157" s="236"/>
      <c r="K157" s="236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199</v>
      </c>
      <c r="AU157" s="246" t="s">
        <v>86</v>
      </c>
      <c r="AV157" s="13" t="s">
        <v>86</v>
      </c>
      <c r="AW157" s="13" t="s">
        <v>33</v>
      </c>
      <c r="AX157" s="13" t="s">
        <v>76</v>
      </c>
      <c r="AY157" s="246" t="s">
        <v>192</v>
      </c>
    </row>
    <row r="158" s="15" customFormat="1">
      <c r="A158" s="15"/>
      <c r="B158" s="257"/>
      <c r="C158" s="258"/>
      <c r="D158" s="237" t="s">
        <v>199</v>
      </c>
      <c r="E158" s="259" t="s">
        <v>1</v>
      </c>
      <c r="F158" s="260" t="s">
        <v>230</v>
      </c>
      <c r="G158" s="258"/>
      <c r="H158" s="261">
        <v>89.400000000000006</v>
      </c>
      <c r="I158" s="262"/>
      <c r="J158" s="258"/>
      <c r="K158" s="258"/>
      <c r="L158" s="263"/>
      <c r="M158" s="264"/>
      <c r="N158" s="265"/>
      <c r="O158" s="265"/>
      <c r="P158" s="265"/>
      <c r="Q158" s="265"/>
      <c r="R158" s="265"/>
      <c r="S158" s="265"/>
      <c r="T158" s="26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7" t="s">
        <v>199</v>
      </c>
      <c r="AU158" s="267" t="s">
        <v>86</v>
      </c>
      <c r="AV158" s="15" t="s">
        <v>197</v>
      </c>
      <c r="AW158" s="15" t="s">
        <v>33</v>
      </c>
      <c r="AX158" s="15" t="s">
        <v>84</v>
      </c>
      <c r="AY158" s="267" t="s">
        <v>192</v>
      </c>
    </row>
    <row r="159" s="2" customFormat="1" ht="24.15" customHeight="1">
      <c r="A159" s="39"/>
      <c r="B159" s="40"/>
      <c r="C159" s="221" t="s">
        <v>238</v>
      </c>
      <c r="D159" s="221" t="s">
        <v>194</v>
      </c>
      <c r="E159" s="222" t="s">
        <v>239</v>
      </c>
      <c r="F159" s="223" t="s">
        <v>240</v>
      </c>
      <c r="G159" s="224" t="s">
        <v>223</v>
      </c>
      <c r="H159" s="225">
        <v>31.199999999999999</v>
      </c>
      <c r="I159" s="226"/>
      <c r="J159" s="227">
        <f>ROUND(I159*H159,2)</f>
        <v>0</v>
      </c>
      <c r="K159" s="228"/>
      <c r="L159" s="45"/>
      <c r="M159" s="229" t="s">
        <v>1</v>
      </c>
      <c r="N159" s="230" t="s">
        <v>41</v>
      </c>
      <c r="O159" s="92"/>
      <c r="P159" s="231">
        <f>O159*H159</f>
        <v>0</v>
      </c>
      <c r="Q159" s="231">
        <v>1.0000000000000001E-05</v>
      </c>
      <c r="R159" s="231">
        <f>Q159*H159</f>
        <v>0.00031199999999999999</v>
      </c>
      <c r="S159" s="231">
        <v>0.11500000000000001</v>
      </c>
      <c r="T159" s="232">
        <f>S159*H159</f>
        <v>3.5880000000000001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3" t="s">
        <v>197</v>
      </c>
      <c r="AT159" s="233" t="s">
        <v>194</v>
      </c>
      <c r="AU159" s="233" t="s">
        <v>86</v>
      </c>
      <c r="AY159" s="18" t="s">
        <v>192</v>
      </c>
      <c r="BE159" s="234">
        <f>IF(N159="základní",J159,0)</f>
        <v>0</v>
      </c>
      <c r="BF159" s="234">
        <f>IF(N159="snížená",J159,0)</f>
        <v>0</v>
      </c>
      <c r="BG159" s="234">
        <f>IF(N159="zákl. přenesená",J159,0)</f>
        <v>0</v>
      </c>
      <c r="BH159" s="234">
        <f>IF(N159="sníž. přenesená",J159,0)</f>
        <v>0</v>
      </c>
      <c r="BI159" s="234">
        <f>IF(N159="nulová",J159,0)</f>
        <v>0</v>
      </c>
      <c r="BJ159" s="18" t="s">
        <v>84</v>
      </c>
      <c r="BK159" s="234">
        <f>ROUND(I159*H159,2)</f>
        <v>0</v>
      </c>
      <c r="BL159" s="18" t="s">
        <v>197</v>
      </c>
      <c r="BM159" s="233" t="s">
        <v>241</v>
      </c>
    </row>
    <row r="160" s="13" customFormat="1">
      <c r="A160" s="13"/>
      <c r="B160" s="235"/>
      <c r="C160" s="236"/>
      <c r="D160" s="237" t="s">
        <v>199</v>
      </c>
      <c r="E160" s="238" t="s">
        <v>1</v>
      </c>
      <c r="F160" s="239" t="s">
        <v>242</v>
      </c>
      <c r="G160" s="236"/>
      <c r="H160" s="240">
        <v>31.199999999999999</v>
      </c>
      <c r="I160" s="241"/>
      <c r="J160" s="236"/>
      <c r="K160" s="236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199</v>
      </c>
      <c r="AU160" s="246" t="s">
        <v>86</v>
      </c>
      <c r="AV160" s="13" t="s">
        <v>86</v>
      </c>
      <c r="AW160" s="13" t="s">
        <v>33</v>
      </c>
      <c r="AX160" s="13" t="s">
        <v>76</v>
      </c>
      <c r="AY160" s="246" t="s">
        <v>192</v>
      </c>
    </row>
    <row r="161" s="15" customFormat="1">
      <c r="A161" s="15"/>
      <c r="B161" s="257"/>
      <c r="C161" s="258"/>
      <c r="D161" s="237" t="s">
        <v>199</v>
      </c>
      <c r="E161" s="259" t="s">
        <v>1</v>
      </c>
      <c r="F161" s="260" t="s">
        <v>230</v>
      </c>
      <c r="G161" s="258"/>
      <c r="H161" s="261">
        <v>31.199999999999999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199</v>
      </c>
      <c r="AU161" s="267" t="s">
        <v>86</v>
      </c>
      <c r="AV161" s="15" t="s">
        <v>197</v>
      </c>
      <c r="AW161" s="15" t="s">
        <v>33</v>
      </c>
      <c r="AX161" s="15" t="s">
        <v>84</v>
      </c>
      <c r="AY161" s="267" t="s">
        <v>192</v>
      </c>
    </row>
    <row r="162" s="2" customFormat="1" ht="24.15" customHeight="1">
      <c r="A162" s="39"/>
      <c r="B162" s="40"/>
      <c r="C162" s="221" t="s">
        <v>243</v>
      </c>
      <c r="D162" s="221" t="s">
        <v>194</v>
      </c>
      <c r="E162" s="222" t="s">
        <v>244</v>
      </c>
      <c r="F162" s="223" t="s">
        <v>245</v>
      </c>
      <c r="G162" s="224" t="s">
        <v>246</v>
      </c>
      <c r="H162" s="225">
        <v>64.727999999999994</v>
      </c>
      <c r="I162" s="226"/>
      <c r="J162" s="227">
        <f>ROUND(I162*H162,2)</f>
        <v>0</v>
      </c>
      <c r="K162" s="228"/>
      <c r="L162" s="45"/>
      <c r="M162" s="229" t="s">
        <v>1</v>
      </c>
      <c r="N162" s="230" t="s">
        <v>41</v>
      </c>
      <c r="O162" s="92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3" t="s">
        <v>197</v>
      </c>
      <c r="AT162" s="233" t="s">
        <v>194</v>
      </c>
      <c r="AU162" s="233" t="s">
        <v>86</v>
      </c>
      <c r="AY162" s="18" t="s">
        <v>192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8" t="s">
        <v>84</v>
      </c>
      <c r="BK162" s="234">
        <f>ROUND(I162*H162,2)</f>
        <v>0</v>
      </c>
      <c r="BL162" s="18" t="s">
        <v>197</v>
      </c>
      <c r="BM162" s="233" t="s">
        <v>247</v>
      </c>
    </row>
    <row r="163" s="13" customFormat="1">
      <c r="A163" s="13"/>
      <c r="B163" s="235"/>
      <c r="C163" s="236"/>
      <c r="D163" s="237" t="s">
        <v>199</v>
      </c>
      <c r="E163" s="238" t="s">
        <v>1</v>
      </c>
      <c r="F163" s="239" t="s">
        <v>248</v>
      </c>
      <c r="G163" s="236"/>
      <c r="H163" s="240">
        <v>64.727999999999994</v>
      </c>
      <c r="I163" s="241"/>
      <c r="J163" s="236"/>
      <c r="K163" s="236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199</v>
      </c>
      <c r="AU163" s="246" t="s">
        <v>86</v>
      </c>
      <c r="AV163" s="13" t="s">
        <v>86</v>
      </c>
      <c r="AW163" s="13" t="s">
        <v>33</v>
      </c>
      <c r="AX163" s="13" t="s">
        <v>84</v>
      </c>
      <c r="AY163" s="246" t="s">
        <v>192</v>
      </c>
    </row>
    <row r="164" s="2" customFormat="1" ht="24.15" customHeight="1">
      <c r="A164" s="39"/>
      <c r="B164" s="40"/>
      <c r="C164" s="221" t="s">
        <v>249</v>
      </c>
      <c r="D164" s="221" t="s">
        <v>194</v>
      </c>
      <c r="E164" s="222" t="s">
        <v>250</v>
      </c>
      <c r="F164" s="223" t="s">
        <v>251</v>
      </c>
      <c r="G164" s="224" t="s">
        <v>223</v>
      </c>
      <c r="H164" s="225">
        <v>130.80000000000001</v>
      </c>
      <c r="I164" s="226"/>
      <c r="J164" s="227">
        <f>ROUND(I164*H164,2)</f>
        <v>0</v>
      </c>
      <c r="K164" s="228"/>
      <c r="L164" s="45"/>
      <c r="M164" s="229" t="s">
        <v>1</v>
      </c>
      <c r="N164" s="230" t="s">
        <v>41</v>
      </c>
      <c r="O164" s="92"/>
      <c r="P164" s="231">
        <f>O164*H164</f>
        <v>0</v>
      </c>
      <c r="Q164" s="231">
        <v>0</v>
      </c>
      <c r="R164" s="231">
        <f>Q164*H164</f>
        <v>0</v>
      </c>
      <c r="S164" s="231">
        <v>0</v>
      </c>
      <c r="T164" s="232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3" t="s">
        <v>197</v>
      </c>
      <c r="AT164" s="233" t="s">
        <v>194</v>
      </c>
      <c r="AU164" s="233" t="s">
        <v>86</v>
      </c>
      <c r="AY164" s="18" t="s">
        <v>192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8" t="s">
        <v>84</v>
      </c>
      <c r="BK164" s="234">
        <f>ROUND(I164*H164,2)</f>
        <v>0</v>
      </c>
      <c r="BL164" s="18" t="s">
        <v>197</v>
      </c>
      <c r="BM164" s="233" t="s">
        <v>252</v>
      </c>
    </row>
    <row r="165" s="13" customFormat="1">
      <c r="A165" s="13"/>
      <c r="B165" s="235"/>
      <c r="C165" s="236"/>
      <c r="D165" s="237" t="s">
        <v>199</v>
      </c>
      <c r="E165" s="238" t="s">
        <v>1</v>
      </c>
      <c r="F165" s="239" t="s">
        <v>253</v>
      </c>
      <c r="G165" s="236"/>
      <c r="H165" s="240">
        <v>118.8</v>
      </c>
      <c r="I165" s="241"/>
      <c r="J165" s="236"/>
      <c r="K165" s="236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199</v>
      </c>
      <c r="AU165" s="246" t="s">
        <v>86</v>
      </c>
      <c r="AV165" s="13" t="s">
        <v>86</v>
      </c>
      <c r="AW165" s="13" t="s">
        <v>33</v>
      </c>
      <c r="AX165" s="13" t="s">
        <v>76</v>
      </c>
      <c r="AY165" s="246" t="s">
        <v>192</v>
      </c>
    </row>
    <row r="166" s="13" customFormat="1">
      <c r="A166" s="13"/>
      <c r="B166" s="235"/>
      <c r="C166" s="236"/>
      <c r="D166" s="237" t="s">
        <v>199</v>
      </c>
      <c r="E166" s="238" t="s">
        <v>1</v>
      </c>
      <c r="F166" s="239" t="s">
        <v>254</v>
      </c>
      <c r="G166" s="236"/>
      <c r="H166" s="240">
        <v>12</v>
      </c>
      <c r="I166" s="241"/>
      <c r="J166" s="236"/>
      <c r="K166" s="236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199</v>
      </c>
      <c r="AU166" s="246" t="s">
        <v>86</v>
      </c>
      <c r="AV166" s="13" t="s">
        <v>86</v>
      </c>
      <c r="AW166" s="13" t="s">
        <v>33</v>
      </c>
      <c r="AX166" s="13" t="s">
        <v>76</v>
      </c>
      <c r="AY166" s="246" t="s">
        <v>192</v>
      </c>
    </row>
    <row r="167" s="15" customFormat="1">
      <c r="A167" s="15"/>
      <c r="B167" s="257"/>
      <c r="C167" s="258"/>
      <c r="D167" s="237" t="s">
        <v>199</v>
      </c>
      <c r="E167" s="259" t="s">
        <v>1</v>
      </c>
      <c r="F167" s="260" t="s">
        <v>230</v>
      </c>
      <c r="G167" s="258"/>
      <c r="H167" s="261">
        <v>130.80000000000001</v>
      </c>
      <c r="I167" s="262"/>
      <c r="J167" s="258"/>
      <c r="K167" s="258"/>
      <c r="L167" s="263"/>
      <c r="M167" s="264"/>
      <c r="N167" s="265"/>
      <c r="O167" s="265"/>
      <c r="P167" s="265"/>
      <c r="Q167" s="265"/>
      <c r="R167" s="265"/>
      <c r="S167" s="265"/>
      <c r="T167" s="26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7" t="s">
        <v>199</v>
      </c>
      <c r="AU167" s="267" t="s">
        <v>86</v>
      </c>
      <c r="AV167" s="15" t="s">
        <v>197</v>
      </c>
      <c r="AW167" s="15" t="s">
        <v>33</v>
      </c>
      <c r="AX167" s="15" t="s">
        <v>84</v>
      </c>
      <c r="AY167" s="267" t="s">
        <v>192</v>
      </c>
    </row>
    <row r="168" s="2" customFormat="1" ht="24.15" customHeight="1">
      <c r="A168" s="39"/>
      <c r="B168" s="40"/>
      <c r="C168" s="221" t="s">
        <v>255</v>
      </c>
      <c r="D168" s="221" t="s">
        <v>194</v>
      </c>
      <c r="E168" s="222" t="s">
        <v>256</v>
      </c>
      <c r="F168" s="223" t="s">
        <v>257</v>
      </c>
      <c r="G168" s="224" t="s">
        <v>246</v>
      </c>
      <c r="H168" s="225">
        <v>53</v>
      </c>
      <c r="I168" s="226"/>
      <c r="J168" s="227">
        <f>ROUND(I168*H168,2)</f>
        <v>0</v>
      </c>
      <c r="K168" s="228"/>
      <c r="L168" s="45"/>
      <c r="M168" s="229" t="s">
        <v>1</v>
      </c>
      <c r="N168" s="230" t="s">
        <v>41</v>
      </c>
      <c r="O168" s="92"/>
      <c r="P168" s="231">
        <f>O168*H168</f>
        <v>0</v>
      </c>
      <c r="Q168" s="231">
        <v>0</v>
      </c>
      <c r="R168" s="231">
        <f>Q168*H168</f>
        <v>0</v>
      </c>
      <c r="S168" s="231">
        <v>0</v>
      </c>
      <c r="T168" s="232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3" t="s">
        <v>197</v>
      </c>
      <c r="AT168" s="233" t="s">
        <v>194</v>
      </c>
      <c r="AU168" s="233" t="s">
        <v>86</v>
      </c>
      <c r="AY168" s="18" t="s">
        <v>192</v>
      </c>
      <c r="BE168" s="234">
        <f>IF(N168="základní",J168,0)</f>
        <v>0</v>
      </c>
      <c r="BF168" s="234">
        <f>IF(N168="snížená",J168,0)</f>
        <v>0</v>
      </c>
      <c r="BG168" s="234">
        <f>IF(N168="zákl. přenesená",J168,0)</f>
        <v>0</v>
      </c>
      <c r="BH168" s="234">
        <f>IF(N168="sníž. přenesená",J168,0)</f>
        <v>0</v>
      </c>
      <c r="BI168" s="234">
        <f>IF(N168="nulová",J168,0)</f>
        <v>0</v>
      </c>
      <c r="BJ168" s="18" t="s">
        <v>84</v>
      </c>
      <c r="BK168" s="234">
        <f>ROUND(I168*H168,2)</f>
        <v>0</v>
      </c>
      <c r="BL168" s="18" t="s">
        <v>197</v>
      </c>
      <c r="BM168" s="233" t="s">
        <v>258</v>
      </c>
    </row>
    <row r="169" s="13" customFormat="1">
      <c r="A169" s="13"/>
      <c r="B169" s="235"/>
      <c r="C169" s="236"/>
      <c r="D169" s="237" t="s">
        <v>199</v>
      </c>
      <c r="E169" s="238" t="s">
        <v>1</v>
      </c>
      <c r="F169" s="239" t="s">
        <v>259</v>
      </c>
      <c r="G169" s="236"/>
      <c r="H169" s="240">
        <v>53</v>
      </c>
      <c r="I169" s="241"/>
      <c r="J169" s="236"/>
      <c r="K169" s="236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199</v>
      </c>
      <c r="AU169" s="246" t="s">
        <v>86</v>
      </c>
      <c r="AV169" s="13" t="s">
        <v>86</v>
      </c>
      <c r="AW169" s="13" t="s">
        <v>33</v>
      </c>
      <c r="AX169" s="13" t="s">
        <v>84</v>
      </c>
      <c r="AY169" s="246" t="s">
        <v>192</v>
      </c>
    </row>
    <row r="170" s="2" customFormat="1" ht="24.15" customHeight="1">
      <c r="A170" s="39"/>
      <c r="B170" s="40"/>
      <c r="C170" s="221" t="s">
        <v>260</v>
      </c>
      <c r="D170" s="221" t="s">
        <v>194</v>
      </c>
      <c r="E170" s="222" t="s">
        <v>261</v>
      </c>
      <c r="F170" s="223" t="s">
        <v>262</v>
      </c>
      <c r="G170" s="224" t="s">
        <v>246</v>
      </c>
      <c r="H170" s="225">
        <v>120.51000000000001</v>
      </c>
      <c r="I170" s="226"/>
      <c r="J170" s="227">
        <f>ROUND(I170*H170,2)</f>
        <v>0</v>
      </c>
      <c r="K170" s="228"/>
      <c r="L170" s="45"/>
      <c r="M170" s="229" t="s">
        <v>1</v>
      </c>
      <c r="N170" s="230" t="s">
        <v>41</v>
      </c>
      <c r="O170" s="92"/>
      <c r="P170" s="231">
        <f>O170*H170</f>
        <v>0</v>
      </c>
      <c r="Q170" s="231">
        <v>0</v>
      </c>
      <c r="R170" s="231">
        <f>Q170*H170</f>
        <v>0</v>
      </c>
      <c r="S170" s="231">
        <v>0</v>
      </c>
      <c r="T170" s="232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3" t="s">
        <v>197</v>
      </c>
      <c r="AT170" s="233" t="s">
        <v>194</v>
      </c>
      <c r="AU170" s="233" t="s">
        <v>86</v>
      </c>
      <c r="AY170" s="18" t="s">
        <v>192</v>
      </c>
      <c r="BE170" s="234">
        <f>IF(N170="základní",J170,0)</f>
        <v>0</v>
      </c>
      <c r="BF170" s="234">
        <f>IF(N170="snížená",J170,0)</f>
        <v>0</v>
      </c>
      <c r="BG170" s="234">
        <f>IF(N170="zákl. přenesená",J170,0)</f>
        <v>0</v>
      </c>
      <c r="BH170" s="234">
        <f>IF(N170="sníž. přenesená",J170,0)</f>
        <v>0</v>
      </c>
      <c r="BI170" s="234">
        <f>IF(N170="nulová",J170,0)</f>
        <v>0</v>
      </c>
      <c r="BJ170" s="18" t="s">
        <v>84</v>
      </c>
      <c r="BK170" s="234">
        <f>ROUND(I170*H170,2)</f>
        <v>0</v>
      </c>
      <c r="BL170" s="18" t="s">
        <v>197</v>
      </c>
      <c r="BM170" s="233" t="s">
        <v>263</v>
      </c>
    </row>
    <row r="171" s="13" customFormat="1">
      <c r="A171" s="13"/>
      <c r="B171" s="235"/>
      <c r="C171" s="236"/>
      <c r="D171" s="237" t="s">
        <v>199</v>
      </c>
      <c r="E171" s="238" t="s">
        <v>1</v>
      </c>
      <c r="F171" s="239" t="s">
        <v>264</v>
      </c>
      <c r="G171" s="236"/>
      <c r="H171" s="240">
        <v>36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199</v>
      </c>
      <c r="AU171" s="246" t="s">
        <v>86</v>
      </c>
      <c r="AV171" s="13" t="s">
        <v>86</v>
      </c>
      <c r="AW171" s="13" t="s">
        <v>33</v>
      </c>
      <c r="AX171" s="13" t="s">
        <v>76</v>
      </c>
      <c r="AY171" s="246" t="s">
        <v>192</v>
      </c>
    </row>
    <row r="172" s="13" customFormat="1">
      <c r="A172" s="13"/>
      <c r="B172" s="235"/>
      <c r="C172" s="236"/>
      <c r="D172" s="237" t="s">
        <v>199</v>
      </c>
      <c r="E172" s="238" t="s">
        <v>1</v>
      </c>
      <c r="F172" s="239" t="s">
        <v>265</v>
      </c>
      <c r="G172" s="236"/>
      <c r="H172" s="240">
        <v>4.2000000000000002</v>
      </c>
      <c r="I172" s="241"/>
      <c r="J172" s="236"/>
      <c r="K172" s="236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199</v>
      </c>
      <c r="AU172" s="246" t="s">
        <v>86</v>
      </c>
      <c r="AV172" s="13" t="s">
        <v>86</v>
      </c>
      <c r="AW172" s="13" t="s">
        <v>33</v>
      </c>
      <c r="AX172" s="13" t="s">
        <v>76</v>
      </c>
      <c r="AY172" s="246" t="s">
        <v>192</v>
      </c>
    </row>
    <row r="173" s="13" customFormat="1">
      <c r="A173" s="13"/>
      <c r="B173" s="235"/>
      <c r="C173" s="236"/>
      <c r="D173" s="237" t="s">
        <v>199</v>
      </c>
      <c r="E173" s="238" t="s">
        <v>1</v>
      </c>
      <c r="F173" s="239" t="s">
        <v>266</v>
      </c>
      <c r="G173" s="236"/>
      <c r="H173" s="240">
        <v>2.3999999999999999</v>
      </c>
      <c r="I173" s="241"/>
      <c r="J173" s="236"/>
      <c r="K173" s="236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199</v>
      </c>
      <c r="AU173" s="246" t="s">
        <v>86</v>
      </c>
      <c r="AV173" s="13" t="s">
        <v>86</v>
      </c>
      <c r="AW173" s="13" t="s">
        <v>33</v>
      </c>
      <c r="AX173" s="13" t="s">
        <v>76</v>
      </c>
      <c r="AY173" s="246" t="s">
        <v>192</v>
      </c>
    </row>
    <row r="174" s="13" customFormat="1">
      <c r="A174" s="13"/>
      <c r="B174" s="235"/>
      <c r="C174" s="236"/>
      <c r="D174" s="237" t="s">
        <v>199</v>
      </c>
      <c r="E174" s="238" t="s">
        <v>1</v>
      </c>
      <c r="F174" s="239" t="s">
        <v>267</v>
      </c>
      <c r="G174" s="236"/>
      <c r="H174" s="240">
        <v>77.909999999999997</v>
      </c>
      <c r="I174" s="241"/>
      <c r="J174" s="236"/>
      <c r="K174" s="236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199</v>
      </c>
      <c r="AU174" s="246" t="s">
        <v>86</v>
      </c>
      <c r="AV174" s="13" t="s">
        <v>86</v>
      </c>
      <c r="AW174" s="13" t="s">
        <v>33</v>
      </c>
      <c r="AX174" s="13" t="s">
        <v>76</v>
      </c>
      <c r="AY174" s="246" t="s">
        <v>192</v>
      </c>
    </row>
    <row r="175" s="15" customFormat="1">
      <c r="A175" s="15"/>
      <c r="B175" s="257"/>
      <c r="C175" s="258"/>
      <c r="D175" s="237" t="s">
        <v>199</v>
      </c>
      <c r="E175" s="259" t="s">
        <v>124</v>
      </c>
      <c r="F175" s="260" t="s">
        <v>230</v>
      </c>
      <c r="G175" s="258"/>
      <c r="H175" s="261">
        <v>120.51000000000001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199</v>
      </c>
      <c r="AU175" s="267" t="s">
        <v>86</v>
      </c>
      <c r="AV175" s="15" t="s">
        <v>197</v>
      </c>
      <c r="AW175" s="15" t="s">
        <v>33</v>
      </c>
      <c r="AX175" s="15" t="s">
        <v>84</v>
      </c>
      <c r="AY175" s="267" t="s">
        <v>192</v>
      </c>
    </row>
    <row r="176" s="2" customFormat="1" ht="33" customHeight="1">
      <c r="A176" s="39"/>
      <c r="B176" s="40"/>
      <c r="C176" s="221" t="s">
        <v>268</v>
      </c>
      <c r="D176" s="221" t="s">
        <v>194</v>
      </c>
      <c r="E176" s="222" t="s">
        <v>269</v>
      </c>
      <c r="F176" s="223" t="s">
        <v>270</v>
      </c>
      <c r="G176" s="224" t="s">
        <v>246</v>
      </c>
      <c r="H176" s="225">
        <v>203.13</v>
      </c>
      <c r="I176" s="226"/>
      <c r="J176" s="227">
        <f>ROUND(I176*H176,2)</f>
        <v>0</v>
      </c>
      <c r="K176" s="228"/>
      <c r="L176" s="45"/>
      <c r="M176" s="229" t="s">
        <v>1</v>
      </c>
      <c r="N176" s="230" t="s">
        <v>41</v>
      </c>
      <c r="O176" s="92"/>
      <c r="P176" s="231">
        <f>O176*H176</f>
        <v>0</v>
      </c>
      <c r="Q176" s="231">
        <v>0</v>
      </c>
      <c r="R176" s="231">
        <f>Q176*H176</f>
        <v>0</v>
      </c>
      <c r="S176" s="231">
        <v>0</v>
      </c>
      <c r="T176" s="232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3" t="s">
        <v>197</v>
      </c>
      <c r="AT176" s="233" t="s">
        <v>194</v>
      </c>
      <c r="AU176" s="233" t="s">
        <v>86</v>
      </c>
      <c r="AY176" s="18" t="s">
        <v>192</v>
      </c>
      <c r="BE176" s="234">
        <f>IF(N176="základní",J176,0)</f>
        <v>0</v>
      </c>
      <c r="BF176" s="234">
        <f>IF(N176="snížená",J176,0)</f>
        <v>0</v>
      </c>
      <c r="BG176" s="234">
        <f>IF(N176="zákl. přenesená",J176,0)</f>
        <v>0</v>
      </c>
      <c r="BH176" s="234">
        <f>IF(N176="sníž. přenesená",J176,0)</f>
        <v>0</v>
      </c>
      <c r="BI176" s="234">
        <f>IF(N176="nulová",J176,0)</f>
        <v>0</v>
      </c>
      <c r="BJ176" s="18" t="s">
        <v>84</v>
      </c>
      <c r="BK176" s="234">
        <f>ROUND(I176*H176,2)</f>
        <v>0</v>
      </c>
      <c r="BL176" s="18" t="s">
        <v>197</v>
      </c>
      <c r="BM176" s="233" t="s">
        <v>271</v>
      </c>
    </row>
    <row r="177" s="13" customFormat="1">
      <c r="A177" s="13"/>
      <c r="B177" s="235"/>
      <c r="C177" s="236"/>
      <c r="D177" s="237" t="s">
        <v>199</v>
      </c>
      <c r="E177" s="238" t="s">
        <v>1</v>
      </c>
      <c r="F177" s="239" t="s">
        <v>272</v>
      </c>
      <c r="G177" s="236"/>
      <c r="H177" s="240">
        <v>250.31999999999999</v>
      </c>
      <c r="I177" s="241"/>
      <c r="J177" s="236"/>
      <c r="K177" s="236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199</v>
      </c>
      <c r="AU177" s="246" t="s">
        <v>86</v>
      </c>
      <c r="AV177" s="13" t="s">
        <v>86</v>
      </c>
      <c r="AW177" s="13" t="s">
        <v>33</v>
      </c>
      <c r="AX177" s="13" t="s">
        <v>76</v>
      </c>
      <c r="AY177" s="246" t="s">
        <v>192</v>
      </c>
    </row>
    <row r="178" s="14" customFormat="1">
      <c r="A178" s="14"/>
      <c r="B178" s="247"/>
      <c r="C178" s="248"/>
      <c r="D178" s="237" t="s">
        <v>199</v>
      </c>
      <c r="E178" s="249" t="s">
        <v>1</v>
      </c>
      <c r="F178" s="250" t="s">
        <v>273</v>
      </c>
      <c r="G178" s="248"/>
      <c r="H178" s="249" t="s">
        <v>1</v>
      </c>
      <c r="I178" s="251"/>
      <c r="J178" s="248"/>
      <c r="K178" s="248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199</v>
      </c>
      <c r="AU178" s="256" t="s">
        <v>86</v>
      </c>
      <c r="AV178" s="14" t="s">
        <v>84</v>
      </c>
      <c r="AW178" s="14" t="s">
        <v>33</v>
      </c>
      <c r="AX178" s="14" t="s">
        <v>76</v>
      </c>
      <c r="AY178" s="256" t="s">
        <v>192</v>
      </c>
    </row>
    <row r="179" s="13" customFormat="1">
      <c r="A179" s="13"/>
      <c r="B179" s="235"/>
      <c r="C179" s="236"/>
      <c r="D179" s="237" t="s">
        <v>199</v>
      </c>
      <c r="E179" s="238" t="s">
        <v>1</v>
      </c>
      <c r="F179" s="239" t="s">
        <v>274</v>
      </c>
      <c r="G179" s="236"/>
      <c r="H179" s="240">
        <v>-2.52</v>
      </c>
      <c r="I179" s="241"/>
      <c r="J179" s="236"/>
      <c r="K179" s="236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199</v>
      </c>
      <c r="AU179" s="246" t="s">
        <v>86</v>
      </c>
      <c r="AV179" s="13" t="s">
        <v>86</v>
      </c>
      <c r="AW179" s="13" t="s">
        <v>33</v>
      </c>
      <c r="AX179" s="13" t="s">
        <v>76</v>
      </c>
      <c r="AY179" s="246" t="s">
        <v>192</v>
      </c>
    </row>
    <row r="180" s="13" customFormat="1">
      <c r="A180" s="13"/>
      <c r="B180" s="235"/>
      <c r="C180" s="236"/>
      <c r="D180" s="237" t="s">
        <v>199</v>
      </c>
      <c r="E180" s="238" t="s">
        <v>1</v>
      </c>
      <c r="F180" s="239" t="s">
        <v>275</v>
      </c>
      <c r="G180" s="236"/>
      <c r="H180" s="240">
        <v>-20.670000000000002</v>
      </c>
      <c r="I180" s="241"/>
      <c r="J180" s="236"/>
      <c r="K180" s="236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199</v>
      </c>
      <c r="AU180" s="246" t="s">
        <v>86</v>
      </c>
      <c r="AV180" s="13" t="s">
        <v>86</v>
      </c>
      <c r="AW180" s="13" t="s">
        <v>33</v>
      </c>
      <c r="AX180" s="13" t="s">
        <v>76</v>
      </c>
      <c r="AY180" s="246" t="s">
        <v>192</v>
      </c>
    </row>
    <row r="181" s="13" customFormat="1">
      <c r="A181" s="13"/>
      <c r="B181" s="235"/>
      <c r="C181" s="236"/>
      <c r="D181" s="237" t="s">
        <v>199</v>
      </c>
      <c r="E181" s="238" t="s">
        <v>1</v>
      </c>
      <c r="F181" s="239" t="s">
        <v>276</v>
      </c>
      <c r="G181" s="236"/>
      <c r="H181" s="240">
        <v>-23.760000000000002</v>
      </c>
      <c r="I181" s="241"/>
      <c r="J181" s="236"/>
      <c r="K181" s="236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199</v>
      </c>
      <c r="AU181" s="246" t="s">
        <v>86</v>
      </c>
      <c r="AV181" s="13" t="s">
        <v>86</v>
      </c>
      <c r="AW181" s="13" t="s">
        <v>33</v>
      </c>
      <c r="AX181" s="13" t="s">
        <v>76</v>
      </c>
      <c r="AY181" s="246" t="s">
        <v>192</v>
      </c>
    </row>
    <row r="182" s="13" customFormat="1">
      <c r="A182" s="13"/>
      <c r="B182" s="235"/>
      <c r="C182" s="236"/>
      <c r="D182" s="237" t="s">
        <v>199</v>
      </c>
      <c r="E182" s="238" t="s">
        <v>1</v>
      </c>
      <c r="F182" s="239" t="s">
        <v>277</v>
      </c>
      <c r="G182" s="236"/>
      <c r="H182" s="240">
        <v>-0.23999999999999999</v>
      </c>
      <c r="I182" s="241"/>
      <c r="J182" s="236"/>
      <c r="K182" s="236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199</v>
      </c>
      <c r="AU182" s="246" t="s">
        <v>86</v>
      </c>
      <c r="AV182" s="13" t="s">
        <v>86</v>
      </c>
      <c r="AW182" s="13" t="s">
        <v>33</v>
      </c>
      <c r="AX182" s="13" t="s">
        <v>76</v>
      </c>
      <c r="AY182" s="246" t="s">
        <v>192</v>
      </c>
    </row>
    <row r="183" s="15" customFormat="1">
      <c r="A183" s="15"/>
      <c r="B183" s="257"/>
      <c r="C183" s="258"/>
      <c r="D183" s="237" t="s">
        <v>199</v>
      </c>
      <c r="E183" s="259" t="s">
        <v>127</v>
      </c>
      <c r="F183" s="260" t="s">
        <v>230</v>
      </c>
      <c r="G183" s="258"/>
      <c r="H183" s="261">
        <v>203.13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199</v>
      </c>
      <c r="AU183" s="267" t="s">
        <v>86</v>
      </c>
      <c r="AV183" s="15" t="s">
        <v>197</v>
      </c>
      <c r="AW183" s="15" t="s">
        <v>33</v>
      </c>
      <c r="AX183" s="15" t="s">
        <v>84</v>
      </c>
      <c r="AY183" s="267" t="s">
        <v>192</v>
      </c>
    </row>
    <row r="184" s="2" customFormat="1" ht="44.25" customHeight="1">
      <c r="A184" s="39"/>
      <c r="B184" s="40"/>
      <c r="C184" s="221" t="s">
        <v>8</v>
      </c>
      <c r="D184" s="221" t="s">
        <v>194</v>
      </c>
      <c r="E184" s="222" t="s">
        <v>278</v>
      </c>
      <c r="F184" s="223" t="s">
        <v>279</v>
      </c>
      <c r="G184" s="224" t="s">
        <v>280</v>
      </c>
      <c r="H184" s="225">
        <v>68</v>
      </c>
      <c r="I184" s="226"/>
      <c r="J184" s="227">
        <f>ROUND(I184*H184,2)</f>
        <v>0</v>
      </c>
      <c r="K184" s="228"/>
      <c r="L184" s="45"/>
      <c r="M184" s="229" t="s">
        <v>1</v>
      </c>
      <c r="N184" s="230" t="s">
        <v>41</v>
      </c>
      <c r="O184" s="92"/>
      <c r="P184" s="231">
        <f>O184*H184</f>
        <v>0</v>
      </c>
      <c r="Q184" s="231">
        <v>0.0018</v>
      </c>
      <c r="R184" s="231">
        <f>Q184*H184</f>
        <v>0.1224</v>
      </c>
      <c r="S184" s="231">
        <v>0</v>
      </c>
      <c r="T184" s="232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3" t="s">
        <v>197</v>
      </c>
      <c r="AT184" s="233" t="s">
        <v>194</v>
      </c>
      <c r="AU184" s="233" t="s">
        <v>86</v>
      </c>
      <c r="AY184" s="18" t="s">
        <v>192</v>
      </c>
      <c r="BE184" s="234">
        <f>IF(N184="základní",J184,0)</f>
        <v>0</v>
      </c>
      <c r="BF184" s="234">
        <f>IF(N184="snížená",J184,0)</f>
        <v>0</v>
      </c>
      <c r="BG184" s="234">
        <f>IF(N184="zákl. přenesená",J184,0)</f>
        <v>0</v>
      </c>
      <c r="BH184" s="234">
        <f>IF(N184="sníž. přenesená",J184,0)</f>
        <v>0</v>
      </c>
      <c r="BI184" s="234">
        <f>IF(N184="nulová",J184,0)</f>
        <v>0</v>
      </c>
      <c r="BJ184" s="18" t="s">
        <v>84</v>
      </c>
      <c r="BK184" s="234">
        <f>ROUND(I184*H184,2)</f>
        <v>0</v>
      </c>
      <c r="BL184" s="18" t="s">
        <v>197</v>
      </c>
      <c r="BM184" s="233" t="s">
        <v>281</v>
      </c>
    </row>
    <row r="185" s="13" customFormat="1">
      <c r="A185" s="13"/>
      <c r="B185" s="235"/>
      <c r="C185" s="236"/>
      <c r="D185" s="237" t="s">
        <v>199</v>
      </c>
      <c r="E185" s="238" t="s">
        <v>1</v>
      </c>
      <c r="F185" s="239" t="s">
        <v>117</v>
      </c>
      <c r="G185" s="236"/>
      <c r="H185" s="240">
        <v>68</v>
      </c>
      <c r="I185" s="241"/>
      <c r="J185" s="236"/>
      <c r="K185" s="236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199</v>
      </c>
      <c r="AU185" s="246" t="s">
        <v>86</v>
      </c>
      <c r="AV185" s="13" t="s">
        <v>86</v>
      </c>
      <c r="AW185" s="13" t="s">
        <v>33</v>
      </c>
      <c r="AX185" s="13" t="s">
        <v>84</v>
      </c>
      <c r="AY185" s="246" t="s">
        <v>192</v>
      </c>
    </row>
    <row r="186" s="2" customFormat="1" ht="24.15" customHeight="1">
      <c r="A186" s="39"/>
      <c r="B186" s="40"/>
      <c r="C186" s="268" t="s">
        <v>282</v>
      </c>
      <c r="D186" s="268" t="s">
        <v>283</v>
      </c>
      <c r="E186" s="269" t="s">
        <v>284</v>
      </c>
      <c r="F186" s="270" t="s">
        <v>285</v>
      </c>
      <c r="G186" s="271" t="s">
        <v>280</v>
      </c>
      <c r="H186" s="272">
        <v>71.400000000000006</v>
      </c>
      <c r="I186" s="273"/>
      <c r="J186" s="274">
        <f>ROUND(I186*H186,2)</f>
        <v>0</v>
      </c>
      <c r="K186" s="275"/>
      <c r="L186" s="276"/>
      <c r="M186" s="277" t="s">
        <v>1</v>
      </c>
      <c r="N186" s="278" t="s">
        <v>41</v>
      </c>
      <c r="O186" s="92"/>
      <c r="P186" s="231">
        <f>O186*H186</f>
        <v>0</v>
      </c>
      <c r="Q186" s="231">
        <v>0.00214</v>
      </c>
      <c r="R186" s="231">
        <f>Q186*H186</f>
        <v>0.15279600000000002</v>
      </c>
      <c r="S186" s="231">
        <v>0</v>
      </c>
      <c r="T186" s="232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3" t="s">
        <v>249</v>
      </c>
      <c r="AT186" s="233" t="s">
        <v>283</v>
      </c>
      <c r="AU186" s="233" t="s">
        <v>86</v>
      </c>
      <c r="AY186" s="18" t="s">
        <v>192</v>
      </c>
      <c r="BE186" s="234">
        <f>IF(N186="základní",J186,0)</f>
        <v>0</v>
      </c>
      <c r="BF186" s="234">
        <f>IF(N186="snížená",J186,0)</f>
        <v>0</v>
      </c>
      <c r="BG186" s="234">
        <f>IF(N186="zákl. přenesená",J186,0)</f>
        <v>0</v>
      </c>
      <c r="BH186" s="234">
        <f>IF(N186="sníž. přenesená",J186,0)</f>
        <v>0</v>
      </c>
      <c r="BI186" s="234">
        <f>IF(N186="nulová",J186,0)</f>
        <v>0</v>
      </c>
      <c r="BJ186" s="18" t="s">
        <v>84</v>
      </c>
      <c r="BK186" s="234">
        <f>ROUND(I186*H186,2)</f>
        <v>0</v>
      </c>
      <c r="BL186" s="18" t="s">
        <v>197</v>
      </c>
      <c r="BM186" s="233" t="s">
        <v>286</v>
      </c>
    </row>
    <row r="187" s="13" customFormat="1">
      <c r="A187" s="13"/>
      <c r="B187" s="235"/>
      <c r="C187" s="236"/>
      <c r="D187" s="237" t="s">
        <v>199</v>
      </c>
      <c r="E187" s="238" t="s">
        <v>1</v>
      </c>
      <c r="F187" s="239" t="s">
        <v>287</v>
      </c>
      <c r="G187" s="236"/>
      <c r="H187" s="240">
        <v>71.400000000000006</v>
      </c>
      <c r="I187" s="241"/>
      <c r="J187" s="236"/>
      <c r="K187" s="236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199</v>
      </c>
      <c r="AU187" s="246" t="s">
        <v>86</v>
      </c>
      <c r="AV187" s="13" t="s">
        <v>86</v>
      </c>
      <c r="AW187" s="13" t="s">
        <v>33</v>
      </c>
      <c r="AX187" s="13" t="s">
        <v>84</v>
      </c>
      <c r="AY187" s="246" t="s">
        <v>192</v>
      </c>
    </row>
    <row r="188" s="2" customFormat="1" ht="24.15" customHeight="1">
      <c r="A188" s="39"/>
      <c r="B188" s="40"/>
      <c r="C188" s="221" t="s">
        <v>288</v>
      </c>
      <c r="D188" s="221" t="s">
        <v>194</v>
      </c>
      <c r="E188" s="222" t="s">
        <v>289</v>
      </c>
      <c r="F188" s="223" t="s">
        <v>290</v>
      </c>
      <c r="G188" s="224" t="s">
        <v>223</v>
      </c>
      <c r="H188" s="225">
        <v>834.39999999999998</v>
      </c>
      <c r="I188" s="226"/>
      <c r="J188" s="227">
        <f>ROUND(I188*H188,2)</f>
        <v>0</v>
      </c>
      <c r="K188" s="228"/>
      <c r="L188" s="45"/>
      <c r="M188" s="229" t="s">
        <v>1</v>
      </c>
      <c r="N188" s="230" t="s">
        <v>41</v>
      </c>
      <c r="O188" s="92"/>
      <c r="P188" s="231">
        <f>O188*H188</f>
        <v>0</v>
      </c>
      <c r="Q188" s="231">
        <v>0.0022699999999999999</v>
      </c>
      <c r="R188" s="231">
        <f>Q188*H188</f>
        <v>1.8940879999999998</v>
      </c>
      <c r="S188" s="231">
        <v>0</v>
      </c>
      <c r="T188" s="232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3" t="s">
        <v>197</v>
      </c>
      <c r="AT188" s="233" t="s">
        <v>194</v>
      </c>
      <c r="AU188" s="233" t="s">
        <v>86</v>
      </c>
      <c r="AY188" s="18" t="s">
        <v>192</v>
      </c>
      <c r="BE188" s="234">
        <f>IF(N188="základní",J188,0)</f>
        <v>0</v>
      </c>
      <c r="BF188" s="234">
        <f>IF(N188="snížená",J188,0)</f>
        <v>0</v>
      </c>
      <c r="BG188" s="234">
        <f>IF(N188="zákl. přenesená",J188,0)</f>
        <v>0</v>
      </c>
      <c r="BH188" s="234">
        <f>IF(N188="sníž. přenesená",J188,0)</f>
        <v>0</v>
      </c>
      <c r="BI188" s="234">
        <f>IF(N188="nulová",J188,0)</f>
        <v>0</v>
      </c>
      <c r="BJ188" s="18" t="s">
        <v>84</v>
      </c>
      <c r="BK188" s="234">
        <f>ROUND(I188*H188,2)</f>
        <v>0</v>
      </c>
      <c r="BL188" s="18" t="s">
        <v>197</v>
      </c>
      <c r="BM188" s="233" t="s">
        <v>291</v>
      </c>
    </row>
    <row r="189" s="13" customFormat="1">
      <c r="A189" s="13"/>
      <c r="B189" s="235"/>
      <c r="C189" s="236"/>
      <c r="D189" s="237" t="s">
        <v>199</v>
      </c>
      <c r="E189" s="238" t="s">
        <v>1</v>
      </c>
      <c r="F189" s="239" t="s">
        <v>292</v>
      </c>
      <c r="G189" s="236"/>
      <c r="H189" s="240">
        <v>834.39999999999998</v>
      </c>
      <c r="I189" s="241"/>
      <c r="J189" s="236"/>
      <c r="K189" s="236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199</v>
      </c>
      <c r="AU189" s="246" t="s">
        <v>86</v>
      </c>
      <c r="AV189" s="13" t="s">
        <v>86</v>
      </c>
      <c r="AW189" s="13" t="s">
        <v>33</v>
      </c>
      <c r="AX189" s="13" t="s">
        <v>84</v>
      </c>
      <c r="AY189" s="246" t="s">
        <v>192</v>
      </c>
    </row>
    <row r="190" s="2" customFormat="1" ht="24.15" customHeight="1">
      <c r="A190" s="39"/>
      <c r="B190" s="40"/>
      <c r="C190" s="221" t="s">
        <v>293</v>
      </c>
      <c r="D190" s="221" t="s">
        <v>194</v>
      </c>
      <c r="E190" s="222" t="s">
        <v>294</v>
      </c>
      <c r="F190" s="223" t="s">
        <v>295</v>
      </c>
      <c r="G190" s="224" t="s">
        <v>223</v>
      </c>
      <c r="H190" s="225">
        <v>834.39999999999998</v>
      </c>
      <c r="I190" s="226"/>
      <c r="J190" s="227">
        <f>ROUND(I190*H190,2)</f>
        <v>0</v>
      </c>
      <c r="K190" s="228"/>
      <c r="L190" s="45"/>
      <c r="M190" s="229" t="s">
        <v>1</v>
      </c>
      <c r="N190" s="230" t="s">
        <v>41</v>
      </c>
      <c r="O190" s="92"/>
      <c r="P190" s="231">
        <f>O190*H190</f>
        <v>0</v>
      </c>
      <c r="Q190" s="231">
        <v>0</v>
      </c>
      <c r="R190" s="231">
        <f>Q190*H190</f>
        <v>0</v>
      </c>
      <c r="S190" s="231">
        <v>0</v>
      </c>
      <c r="T190" s="232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3" t="s">
        <v>197</v>
      </c>
      <c r="AT190" s="233" t="s">
        <v>194</v>
      </c>
      <c r="AU190" s="233" t="s">
        <v>86</v>
      </c>
      <c r="AY190" s="18" t="s">
        <v>192</v>
      </c>
      <c r="BE190" s="234">
        <f>IF(N190="základní",J190,0)</f>
        <v>0</v>
      </c>
      <c r="BF190" s="234">
        <f>IF(N190="snížená",J190,0)</f>
        <v>0</v>
      </c>
      <c r="BG190" s="234">
        <f>IF(N190="zákl. přenesená",J190,0)</f>
        <v>0</v>
      </c>
      <c r="BH190" s="234">
        <f>IF(N190="sníž. přenesená",J190,0)</f>
        <v>0</v>
      </c>
      <c r="BI190" s="234">
        <f>IF(N190="nulová",J190,0)</f>
        <v>0</v>
      </c>
      <c r="BJ190" s="18" t="s">
        <v>84</v>
      </c>
      <c r="BK190" s="234">
        <f>ROUND(I190*H190,2)</f>
        <v>0</v>
      </c>
      <c r="BL190" s="18" t="s">
        <v>197</v>
      </c>
      <c r="BM190" s="233" t="s">
        <v>296</v>
      </c>
    </row>
    <row r="191" s="13" customFormat="1">
      <c r="A191" s="13"/>
      <c r="B191" s="235"/>
      <c r="C191" s="236"/>
      <c r="D191" s="237" t="s">
        <v>199</v>
      </c>
      <c r="E191" s="238" t="s">
        <v>1</v>
      </c>
      <c r="F191" s="239" t="s">
        <v>292</v>
      </c>
      <c r="G191" s="236"/>
      <c r="H191" s="240">
        <v>834.39999999999998</v>
      </c>
      <c r="I191" s="241"/>
      <c r="J191" s="236"/>
      <c r="K191" s="236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199</v>
      </c>
      <c r="AU191" s="246" t="s">
        <v>86</v>
      </c>
      <c r="AV191" s="13" t="s">
        <v>86</v>
      </c>
      <c r="AW191" s="13" t="s">
        <v>33</v>
      </c>
      <c r="AX191" s="13" t="s">
        <v>84</v>
      </c>
      <c r="AY191" s="246" t="s">
        <v>192</v>
      </c>
    </row>
    <row r="192" s="2" customFormat="1" ht="24.15" customHeight="1">
      <c r="A192" s="39"/>
      <c r="B192" s="40"/>
      <c r="C192" s="221" t="s">
        <v>297</v>
      </c>
      <c r="D192" s="221" t="s">
        <v>194</v>
      </c>
      <c r="E192" s="222" t="s">
        <v>298</v>
      </c>
      <c r="F192" s="223" t="s">
        <v>299</v>
      </c>
      <c r="G192" s="224" t="s">
        <v>223</v>
      </c>
      <c r="H192" s="225">
        <v>168</v>
      </c>
      <c r="I192" s="226"/>
      <c r="J192" s="227">
        <f>ROUND(I192*H192,2)</f>
        <v>0</v>
      </c>
      <c r="K192" s="228"/>
      <c r="L192" s="45"/>
      <c r="M192" s="229" t="s">
        <v>1</v>
      </c>
      <c r="N192" s="230" t="s">
        <v>41</v>
      </c>
      <c r="O192" s="92"/>
      <c r="P192" s="231">
        <f>O192*H192</f>
        <v>0</v>
      </c>
      <c r="Q192" s="231">
        <v>0.00059000000000000003</v>
      </c>
      <c r="R192" s="231">
        <f>Q192*H192</f>
        <v>0.09912</v>
      </c>
      <c r="S192" s="231">
        <v>0</v>
      </c>
      <c r="T192" s="232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3" t="s">
        <v>197</v>
      </c>
      <c r="AT192" s="233" t="s">
        <v>194</v>
      </c>
      <c r="AU192" s="233" t="s">
        <v>86</v>
      </c>
      <c r="AY192" s="18" t="s">
        <v>192</v>
      </c>
      <c r="BE192" s="234">
        <f>IF(N192="základní",J192,0)</f>
        <v>0</v>
      </c>
      <c r="BF192" s="234">
        <f>IF(N192="snížená",J192,0)</f>
        <v>0</v>
      </c>
      <c r="BG192" s="234">
        <f>IF(N192="zákl. přenesená",J192,0)</f>
        <v>0</v>
      </c>
      <c r="BH192" s="234">
        <f>IF(N192="sníž. přenesená",J192,0)</f>
        <v>0</v>
      </c>
      <c r="BI192" s="234">
        <f>IF(N192="nulová",J192,0)</f>
        <v>0</v>
      </c>
      <c r="BJ192" s="18" t="s">
        <v>84</v>
      </c>
      <c r="BK192" s="234">
        <f>ROUND(I192*H192,2)</f>
        <v>0</v>
      </c>
      <c r="BL192" s="18" t="s">
        <v>197</v>
      </c>
      <c r="BM192" s="233" t="s">
        <v>300</v>
      </c>
    </row>
    <row r="193" s="13" customFormat="1">
      <c r="A193" s="13"/>
      <c r="B193" s="235"/>
      <c r="C193" s="236"/>
      <c r="D193" s="237" t="s">
        <v>199</v>
      </c>
      <c r="E193" s="238" t="s">
        <v>1</v>
      </c>
      <c r="F193" s="239" t="s">
        <v>301</v>
      </c>
      <c r="G193" s="236"/>
      <c r="H193" s="240">
        <v>168</v>
      </c>
      <c r="I193" s="241"/>
      <c r="J193" s="236"/>
      <c r="K193" s="236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199</v>
      </c>
      <c r="AU193" s="246" t="s">
        <v>86</v>
      </c>
      <c r="AV193" s="13" t="s">
        <v>86</v>
      </c>
      <c r="AW193" s="13" t="s">
        <v>33</v>
      </c>
      <c r="AX193" s="13" t="s">
        <v>84</v>
      </c>
      <c r="AY193" s="246" t="s">
        <v>192</v>
      </c>
    </row>
    <row r="194" s="2" customFormat="1" ht="24.15" customHeight="1">
      <c r="A194" s="39"/>
      <c r="B194" s="40"/>
      <c r="C194" s="221" t="s">
        <v>302</v>
      </c>
      <c r="D194" s="221" t="s">
        <v>194</v>
      </c>
      <c r="E194" s="222" t="s">
        <v>303</v>
      </c>
      <c r="F194" s="223" t="s">
        <v>304</v>
      </c>
      <c r="G194" s="224" t="s">
        <v>223</v>
      </c>
      <c r="H194" s="225">
        <v>168</v>
      </c>
      <c r="I194" s="226"/>
      <c r="J194" s="227">
        <f>ROUND(I194*H194,2)</f>
        <v>0</v>
      </c>
      <c r="K194" s="228"/>
      <c r="L194" s="45"/>
      <c r="M194" s="229" t="s">
        <v>1</v>
      </c>
      <c r="N194" s="230" t="s">
        <v>41</v>
      </c>
      <c r="O194" s="92"/>
      <c r="P194" s="231">
        <f>O194*H194</f>
        <v>0</v>
      </c>
      <c r="Q194" s="231">
        <v>0</v>
      </c>
      <c r="R194" s="231">
        <f>Q194*H194</f>
        <v>0</v>
      </c>
      <c r="S194" s="231">
        <v>0</v>
      </c>
      <c r="T194" s="232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3" t="s">
        <v>197</v>
      </c>
      <c r="AT194" s="233" t="s">
        <v>194</v>
      </c>
      <c r="AU194" s="233" t="s">
        <v>86</v>
      </c>
      <c r="AY194" s="18" t="s">
        <v>192</v>
      </c>
      <c r="BE194" s="234">
        <f>IF(N194="základní",J194,0)</f>
        <v>0</v>
      </c>
      <c r="BF194" s="234">
        <f>IF(N194="snížená",J194,0)</f>
        <v>0</v>
      </c>
      <c r="BG194" s="234">
        <f>IF(N194="zákl. přenesená",J194,0)</f>
        <v>0</v>
      </c>
      <c r="BH194" s="234">
        <f>IF(N194="sníž. přenesená",J194,0)</f>
        <v>0</v>
      </c>
      <c r="BI194" s="234">
        <f>IF(N194="nulová",J194,0)</f>
        <v>0</v>
      </c>
      <c r="BJ194" s="18" t="s">
        <v>84</v>
      </c>
      <c r="BK194" s="234">
        <f>ROUND(I194*H194,2)</f>
        <v>0</v>
      </c>
      <c r="BL194" s="18" t="s">
        <v>197</v>
      </c>
      <c r="BM194" s="233" t="s">
        <v>305</v>
      </c>
    </row>
    <row r="195" s="13" customFormat="1">
      <c r="A195" s="13"/>
      <c r="B195" s="235"/>
      <c r="C195" s="236"/>
      <c r="D195" s="237" t="s">
        <v>199</v>
      </c>
      <c r="E195" s="238" t="s">
        <v>1</v>
      </c>
      <c r="F195" s="239" t="s">
        <v>301</v>
      </c>
      <c r="G195" s="236"/>
      <c r="H195" s="240">
        <v>168</v>
      </c>
      <c r="I195" s="241"/>
      <c r="J195" s="236"/>
      <c r="K195" s="236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199</v>
      </c>
      <c r="AU195" s="246" t="s">
        <v>86</v>
      </c>
      <c r="AV195" s="13" t="s">
        <v>86</v>
      </c>
      <c r="AW195" s="13" t="s">
        <v>33</v>
      </c>
      <c r="AX195" s="13" t="s">
        <v>84</v>
      </c>
      <c r="AY195" s="246" t="s">
        <v>192</v>
      </c>
    </row>
    <row r="196" s="2" customFormat="1" ht="37.8" customHeight="1">
      <c r="A196" s="39"/>
      <c r="B196" s="40"/>
      <c r="C196" s="221" t="s">
        <v>306</v>
      </c>
      <c r="D196" s="221" t="s">
        <v>194</v>
      </c>
      <c r="E196" s="222" t="s">
        <v>307</v>
      </c>
      <c r="F196" s="223" t="s">
        <v>308</v>
      </c>
      <c r="G196" s="224" t="s">
        <v>246</v>
      </c>
      <c r="H196" s="225">
        <v>470.79000000000002</v>
      </c>
      <c r="I196" s="226"/>
      <c r="J196" s="227">
        <f>ROUND(I196*H196,2)</f>
        <v>0</v>
      </c>
      <c r="K196" s="228"/>
      <c r="L196" s="45"/>
      <c r="M196" s="229" t="s">
        <v>1</v>
      </c>
      <c r="N196" s="230" t="s">
        <v>41</v>
      </c>
      <c r="O196" s="92"/>
      <c r="P196" s="231">
        <f>O196*H196</f>
        <v>0</v>
      </c>
      <c r="Q196" s="231">
        <v>0</v>
      </c>
      <c r="R196" s="231">
        <f>Q196*H196</f>
        <v>0</v>
      </c>
      <c r="S196" s="231">
        <v>0</v>
      </c>
      <c r="T196" s="232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3" t="s">
        <v>197</v>
      </c>
      <c r="AT196" s="233" t="s">
        <v>194</v>
      </c>
      <c r="AU196" s="233" t="s">
        <v>86</v>
      </c>
      <c r="AY196" s="18" t="s">
        <v>192</v>
      </c>
      <c r="BE196" s="234">
        <f>IF(N196="základní",J196,0)</f>
        <v>0</v>
      </c>
      <c r="BF196" s="234">
        <f>IF(N196="snížená",J196,0)</f>
        <v>0</v>
      </c>
      <c r="BG196" s="234">
        <f>IF(N196="zákl. přenesená",J196,0)</f>
        <v>0</v>
      </c>
      <c r="BH196" s="234">
        <f>IF(N196="sníž. přenesená",J196,0)</f>
        <v>0</v>
      </c>
      <c r="BI196" s="234">
        <f>IF(N196="nulová",J196,0)</f>
        <v>0</v>
      </c>
      <c r="BJ196" s="18" t="s">
        <v>84</v>
      </c>
      <c r="BK196" s="234">
        <f>ROUND(I196*H196,2)</f>
        <v>0</v>
      </c>
      <c r="BL196" s="18" t="s">
        <v>197</v>
      </c>
      <c r="BM196" s="233" t="s">
        <v>309</v>
      </c>
    </row>
    <row r="197" s="14" customFormat="1">
      <c r="A197" s="14"/>
      <c r="B197" s="247"/>
      <c r="C197" s="248"/>
      <c r="D197" s="237" t="s">
        <v>199</v>
      </c>
      <c r="E197" s="249" t="s">
        <v>1</v>
      </c>
      <c r="F197" s="250" t="s">
        <v>310</v>
      </c>
      <c r="G197" s="248"/>
      <c r="H197" s="249" t="s">
        <v>1</v>
      </c>
      <c r="I197" s="251"/>
      <c r="J197" s="248"/>
      <c r="K197" s="248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199</v>
      </c>
      <c r="AU197" s="256" t="s">
        <v>86</v>
      </c>
      <c r="AV197" s="14" t="s">
        <v>84</v>
      </c>
      <c r="AW197" s="14" t="s">
        <v>33</v>
      </c>
      <c r="AX197" s="14" t="s">
        <v>76</v>
      </c>
      <c r="AY197" s="256" t="s">
        <v>192</v>
      </c>
    </row>
    <row r="198" s="13" customFormat="1">
      <c r="A198" s="13"/>
      <c r="B198" s="235"/>
      <c r="C198" s="236"/>
      <c r="D198" s="237" t="s">
        <v>199</v>
      </c>
      <c r="E198" s="238" t="s">
        <v>1</v>
      </c>
      <c r="F198" s="239" t="s">
        <v>311</v>
      </c>
      <c r="G198" s="236"/>
      <c r="H198" s="240">
        <v>323.63999999999999</v>
      </c>
      <c r="I198" s="241"/>
      <c r="J198" s="236"/>
      <c r="K198" s="236"/>
      <c r="L198" s="242"/>
      <c r="M198" s="243"/>
      <c r="N198" s="244"/>
      <c r="O198" s="244"/>
      <c r="P198" s="244"/>
      <c r="Q198" s="244"/>
      <c r="R198" s="244"/>
      <c r="S198" s="244"/>
      <c r="T198" s="24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6" t="s">
        <v>199</v>
      </c>
      <c r="AU198" s="246" t="s">
        <v>86</v>
      </c>
      <c r="AV198" s="13" t="s">
        <v>86</v>
      </c>
      <c r="AW198" s="13" t="s">
        <v>33</v>
      </c>
      <c r="AX198" s="13" t="s">
        <v>76</v>
      </c>
      <c r="AY198" s="246" t="s">
        <v>192</v>
      </c>
    </row>
    <row r="199" s="16" customFormat="1">
      <c r="A199" s="16"/>
      <c r="B199" s="279"/>
      <c r="C199" s="280"/>
      <c r="D199" s="237" t="s">
        <v>199</v>
      </c>
      <c r="E199" s="281" t="s">
        <v>1</v>
      </c>
      <c r="F199" s="282" t="s">
        <v>312</v>
      </c>
      <c r="G199" s="280"/>
      <c r="H199" s="283">
        <v>323.63999999999999</v>
      </c>
      <c r="I199" s="284"/>
      <c r="J199" s="280"/>
      <c r="K199" s="280"/>
      <c r="L199" s="285"/>
      <c r="M199" s="286"/>
      <c r="N199" s="287"/>
      <c r="O199" s="287"/>
      <c r="P199" s="287"/>
      <c r="Q199" s="287"/>
      <c r="R199" s="287"/>
      <c r="S199" s="287"/>
      <c r="T199" s="288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89" t="s">
        <v>199</v>
      </c>
      <c r="AU199" s="289" t="s">
        <v>86</v>
      </c>
      <c r="AV199" s="16" t="s">
        <v>113</v>
      </c>
      <c r="AW199" s="16" t="s">
        <v>33</v>
      </c>
      <c r="AX199" s="16" t="s">
        <v>76</v>
      </c>
      <c r="AY199" s="289" t="s">
        <v>192</v>
      </c>
    </row>
    <row r="200" s="14" customFormat="1">
      <c r="A200" s="14"/>
      <c r="B200" s="247"/>
      <c r="C200" s="248"/>
      <c r="D200" s="237" t="s">
        <v>199</v>
      </c>
      <c r="E200" s="249" t="s">
        <v>1</v>
      </c>
      <c r="F200" s="250" t="s">
        <v>313</v>
      </c>
      <c r="G200" s="248"/>
      <c r="H200" s="249" t="s">
        <v>1</v>
      </c>
      <c r="I200" s="251"/>
      <c r="J200" s="248"/>
      <c r="K200" s="248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199</v>
      </c>
      <c r="AU200" s="256" t="s">
        <v>86</v>
      </c>
      <c r="AV200" s="14" t="s">
        <v>84</v>
      </c>
      <c r="AW200" s="14" t="s">
        <v>33</v>
      </c>
      <c r="AX200" s="14" t="s">
        <v>76</v>
      </c>
      <c r="AY200" s="256" t="s">
        <v>192</v>
      </c>
    </row>
    <row r="201" s="13" customFormat="1">
      <c r="A201" s="13"/>
      <c r="B201" s="235"/>
      <c r="C201" s="236"/>
      <c r="D201" s="237" t="s">
        <v>199</v>
      </c>
      <c r="E201" s="238" t="s">
        <v>1</v>
      </c>
      <c r="F201" s="239" t="s">
        <v>314</v>
      </c>
      <c r="G201" s="236"/>
      <c r="H201" s="240">
        <v>57.329999999999998</v>
      </c>
      <c r="I201" s="241"/>
      <c r="J201" s="236"/>
      <c r="K201" s="236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199</v>
      </c>
      <c r="AU201" s="246" t="s">
        <v>86</v>
      </c>
      <c r="AV201" s="13" t="s">
        <v>86</v>
      </c>
      <c r="AW201" s="13" t="s">
        <v>33</v>
      </c>
      <c r="AX201" s="13" t="s">
        <v>76</v>
      </c>
      <c r="AY201" s="246" t="s">
        <v>192</v>
      </c>
    </row>
    <row r="202" s="13" customFormat="1">
      <c r="A202" s="13"/>
      <c r="B202" s="235"/>
      <c r="C202" s="236"/>
      <c r="D202" s="237" t="s">
        <v>199</v>
      </c>
      <c r="E202" s="238" t="s">
        <v>1</v>
      </c>
      <c r="F202" s="239" t="s">
        <v>315</v>
      </c>
      <c r="G202" s="236"/>
      <c r="H202" s="240">
        <v>11.34</v>
      </c>
      <c r="I202" s="241"/>
      <c r="J202" s="236"/>
      <c r="K202" s="236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199</v>
      </c>
      <c r="AU202" s="246" t="s">
        <v>86</v>
      </c>
      <c r="AV202" s="13" t="s">
        <v>86</v>
      </c>
      <c r="AW202" s="13" t="s">
        <v>33</v>
      </c>
      <c r="AX202" s="13" t="s">
        <v>76</v>
      </c>
      <c r="AY202" s="246" t="s">
        <v>192</v>
      </c>
    </row>
    <row r="203" s="13" customFormat="1">
      <c r="A203" s="13"/>
      <c r="B203" s="235"/>
      <c r="C203" s="236"/>
      <c r="D203" s="237" t="s">
        <v>199</v>
      </c>
      <c r="E203" s="238" t="s">
        <v>1</v>
      </c>
      <c r="F203" s="239" t="s">
        <v>316</v>
      </c>
      <c r="G203" s="236"/>
      <c r="H203" s="240">
        <v>71.280000000000001</v>
      </c>
      <c r="I203" s="241"/>
      <c r="J203" s="236"/>
      <c r="K203" s="236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199</v>
      </c>
      <c r="AU203" s="246" t="s">
        <v>86</v>
      </c>
      <c r="AV203" s="13" t="s">
        <v>86</v>
      </c>
      <c r="AW203" s="13" t="s">
        <v>33</v>
      </c>
      <c r="AX203" s="13" t="s">
        <v>76</v>
      </c>
      <c r="AY203" s="246" t="s">
        <v>192</v>
      </c>
    </row>
    <row r="204" s="13" customFormat="1">
      <c r="A204" s="13"/>
      <c r="B204" s="235"/>
      <c r="C204" s="236"/>
      <c r="D204" s="237" t="s">
        <v>199</v>
      </c>
      <c r="E204" s="238" t="s">
        <v>1</v>
      </c>
      <c r="F204" s="239" t="s">
        <v>317</v>
      </c>
      <c r="G204" s="236"/>
      <c r="H204" s="240">
        <v>7.2000000000000002</v>
      </c>
      <c r="I204" s="241"/>
      <c r="J204" s="236"/>
      <c r="K204" s="236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199</v>
      </c>
      <c r="AU204" s="246" t="s">
        <v>86</v>
      </c>
      <c r="AV204" s="13" t="s">
        <v>86</v>
      </c>
      <c r="AW204" s="13" t="s">
        <v>33</v>
      </c>
      <c r="AX204" s="13" t="s">
        <v>76</v>
      </c>
      <c r="AY204" s="246" t="s">
        <v>192</v>
      </c>
    </row>
    <row r="205" s="16" customFormat="1">
      <c r="A205" s="16"/>
      <c r="B205" s="279"/>
      <c r="C205" s="280"/>
      <c r="D205" s="237" t="s">
        <v>199</v>
      </c>
      <c r="E205" s="281" t="s">
        <v>1</v>
      </c>
      <c r="F205" s="282" t="s">
        <v>312</v>
      </c>
      <c r="G205" s="280"/>
      <c r="H205" s="283">
        <v>147.15000000000001</v>
      </c>
      <c r="I205" s="284"/>
      <c r="J205" s="280"/>
      <c r="K205" s="280"/>
      <c r="L205" s="285"/>
      <c r="M205" s="286"/>
      <c r="N205" s="287"/>
      <c r="O205" s="287"/>
      <c r="P205" s="287"/>
      <c r="Q205" s="287"/>
      <c r="R205" s="287"/>
      <c r="S205" s="287"/>
      <c r="T205" s="288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89" t="s">
        <v>199</v>
      </c>
      <c r="AU205" s="289" t="s">
        <v>86</v>
      </c>
      <c r="AV205" s="16" t="s">
        <v>113</v>
      </c>
      <c r="AW205" s="16" t="s">
        <v>33</v>
      </c>
      <c r="AX205" s="16" t="s">
        <v>76</v>
      </c>
      <c r="AY205" s="289" t="s">
        <v>192</v>
      </c>
    </row>
    <row r="206" s="15" customFormat="1">
      <c r="A206" s="15"/>
      <c r="B206" s="257"/>
      <c r="C206" s="258"/>
      <c r="D206" s="237" t="s">
        <v>199</v>
      </c>
      <c r="E206" s="259" t="s">
        <v>1</v>
      </c>
      <c r="F206" s="260" t="s">
        <v>230</v>
      </c>
      <c r="G206" s="258"/>
      <c r="H206" s="261">
        <v>470.79000000000002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7" t="s">
        <v>199</v>
      </c>
      <c r="AU206" s="267" t="s">
        <v>86</v>
      </c>
      <c r="AV206" s="15" t="s">
        <v>197</v>
      </c>
      <c r="AW206" s="15" t="s">
        <v>33</v>
      </c>
      <c r="AX206" s="15" t="s">
        <v>84</v>
      </c>
      <c r="AY206" s="267" t="s">
        <v>192</v>
      </c>
    </row>
    <row r="207" s="2" customFormat="1" ht="37.8" customHeight="1">
      <c r="A207" s="39"/>
      <c r="B207" s="40"/>
      <c r="C207" s="221" t="s">
        <v>318</v>
      </c>
      <c r="D207" s="221" t="s">
        <v>194</v>
      </c>
      <c r="E207" s="222" t="s">
        <v>319</v>
      </c>
      <c r="F207" s="223" t="s">
        <v>320</v>
      </c>
      <c r="G207" s="224" t="s">
        <v>246</v>
      </c>
      <c r="H207" s="225">
        <v>208.96000000000001</v>
      </c>
      <c r="I207" s="226"/>
      <c r="J207" s="227">
        <f>ROUND(I207*H207,2)</f>
        <v>0</v>
      </c>
      <c r="K207" s="228"/>
      <c r="L207" s="45"/>
      <c r="M207" s="229" t="s">
        <v>1</v>
      </c>
      <c r="N207" s="230" t="s">
        <v>41</v>
      </c>
      <c r="O207" s="92"/>
      <c r="P207" s="231">
        <f>O207*H207</f>
        <v>0</v>
      </c>
      <c r="Q207" s="231">
        <v>0</v>
      </c>
      <c r="R207" s="231">
        <f>Q207*H207</f>
        <v>0</v>
      </c>
      <c r="S207" s="231">
        <v>0</v>
      </c>
      <c r="T207" s="232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3" t="s">
        <v>197</v>
      </c>
      <c r="AT207" s="233" t="s">
        <v>194</v>
      </c>
      <c r="AU207" s="233" t="s">
        <v>86</v>
      </c>
      <c r="AY207" s="18" t="s">
        <v>192</v>
      </c>
      <c r="BE207" s="234">
        <f>IF(N207="základní",J207,0)</f>
        <v>0</v>
      </c>
      <c r="BF207" s="234">
        <f>IF(N207="snížená",J207,0)</f>
        <v>0</v>
      </c>
      <c r="BG207" s="234">
        <f>IF(N207="zákl. přenesená",J207,0)</f>
        <v>0</v>
      </c>
      <c r="BH207" s="234">
        <f>IF(N207="sníž. přenesená",J207,0)</f>
        <v>0</v>
      </c>
      <c r="BI207" s="234">
        <f>IF(N207="nulová",J207,0)</f>
        <v>0</v>
      </c>
      <c r="BJ207" s="18" t="s">
        <v>84</v>
      </c>
      <c r="BK207" s="234">
        <f>ROUND(I207*H207,2)</f>
        <v>0</v>
      </c>
      <c r="BL207" s="18" t="s">
        <v>197</v>
      </c>
      <c r="BM207" s="233" t="s">
        <v>321</v>
      </c>
    </row>
    <row r="208" s="13" customFormat="1">
      <c r="A208" s="13"/>
      <c r="B208" s="235"/>
      <c r="C208" s="236"/>
      <c r="D208" s="237" t="s">
        <v>199</v>
      </c>
      <c r="E208" s="238" t="s">
        <v>1</v>
      </c>
      <c r="F208" s="239" t="s">
        <v>322</v>
      </c>
      <c r="G208" s="236"/>
      <c r="H208" s="240">
        <v>208.96000000000001</v>
      </c>
      <c r="I208" s="241"/>
      <c r="J208" s="236"/>
      <c r="K208" s="236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199</v>
      </c>
      <c r="AU208" s="246" t="s">
        <v>86</v>
      </c>
      <c r="AV208" s="13" t="s">
        <v>86</v>
      </c>
      <c r="AW208" s="13" t="s">
        <v>33</v>
      </c>
      <c r="AX208" s="13" t="s">
        <v>76</v>
      </c>
      <c r="AY208" s="246" t="s">
        <v>192</v>
      </c>
    </row>
    <row r="209" s="15" customFormat="1">
      <c r="A209" s="15"/>
      <c r="B209" s="257"/>
      <c r="C209" s="258"/>
      <c r="D209" s="237" t="s">
        <v>199</v>
      </c>
      <c r="E209" s="259" t="s">
        <v>1</v>
      </c>
      <c r="F209" s="260" t="s">
        <v>230</v>
      </c>
      <c r="G209" s="258"/>
      <c r="H209" s="261">
        <v>208.96000000000001</v>
      </c>
      <c r="I209" s="262"/>
      <c r="J209" s="258"/>
      <c r="K209" s="258"/>
      <c r="L209" s="263"/>
      <c r="M209" s="264"/>
      <c r="N209" s="265"/>
      <c r="O209" s="265"/>
      <c r="P209" s="265"/>
      <c r="Q209" s="265"/>
      <c r="R209" s="265"/>
      <c r="S209" s="265"/>
      <c r="T209" s="26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7" t="s">
        <v>199</v>
      </c>
      <c r="AU209" s="267" t="s">
        <v>86</v>
      </c>
      <c r="AV209" s="15" t="s">
        <v>197</v>
      </c>
      <c r="AW209" s="15" t="s">
        <v>33</v>
      </c>
      <c r="AX209" s="15" t="s">
        <v>84</v>
      </c>
      <c r="AY209" s="267" t="s">
        <v>192</v>
      </c>
    </row>
    <row r="210" s="2" customFormat="1" ht="37.8" customHeight="1">
      <c r="A210" s="39"/>
      <c r="B210" s="40"/>
      <c r="C210" s="221" t="s">
        <v>323</v>
      </c>
      <c r="D210" s="221" t="s">
        <v>194</v>
      </c>
      <c r="E210" s="222" t="s">
        <v>324</v>
      </c>
      <c r="F210" s="223" t="s">
        <v>325</v>
      </c>
      <c r="G210" s="224" t="s">
        <v>246</v>
      </c>
      <c r="H210" s="225">
        <v>2089.5999999999999</v>
      </c>
      <c r="I210" s="226"/>
      <c r="J210" s="227">
        <f>ROUND(I210*H210,2)</f>
        <v>0</v>
      </c>
      <c r="K210" s="228"/>
      <c r="L210" s="45"/>
      <c r="M210" s="229" t="s">
        <v>1</v>
      </c>
      <c r="N210" s="230" t="s">
        <v>41</v>
      </c>
      <c r="O210" s="92"/>
      <c r="P210" s="231">
        <f>O210*H210</f>
        <v>0</v>
      </c>
      <c r="Q210" s="231">
        <v>0</v>
      </c>
      <c r="R210" s="231">
        <f>Q210*H210</f>
        <v>0</v>
      </c>
      <c r="S210" s="231">
        <v>0</v>
      </c>
      <c r="T210" s="232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3" t="s">
        <v>197</v>
      </c>
      <c r="AT210" s="233" t="s">
        <v>194</v>
      </c>
      <c r="AU210" s="233" t="s">
        <v>86</v>
      </c>
      <c r="AY210" s="18" t="s">
        <v>192</v>
      </c>
      <c r="BE210" s="234">
        <f>IF(N210="základní",J210,0)</f>
        <v>0</v>
      </c>
      <c r="BF210" s="234">
        <f>IF(N210="snížená",J210,0)</f>
        <v>0</v>
      </c>
      <c r="BG210" s="234">
        <f>IF(N210="zákl. přenesená",J210,0)</f>
        <v>0</v>
      </c>
      <c r="BH210" s="234">
        <f>IF(N210="sníž. přenesená",J210,0)</f>
        <v>0</v>
      </c>
      <c r="BI210" s="234">
        <f>IF(N210="nulová",J210,0)</f>
        <v>0</v>
      </c>
      <c r="BJ210" s="18" t="s">
        <v>84</v>
      </c>
      <c r="BK210" s="234">
        <f>ROUND(I210*H210,2)</f>
        <v>0</v>
      </c>
      <c r="BL210" s="18" t="s">
        <v>197</v>
      </c>
      <c r="BM210" s="233" t="s">
        <v>326</v>
      </c>
    </row>
    <row r="211" s="13" customFormat="1">
      <c r="A211" s="13"/>
      <c r="B211" s="235"/>
      <c r="C211" s="236"/>
      <c r="D211" s="237" t="s">
        <v>199</v>
      </c>
      <c r="E211" s="238" t="s">
        <v>1</v>
      </c>
      <c r="F211" s="239" t="s">
        <v>327</v>
      </c>
      <c r="G211" s="236"/>
      <c r="H211" s="240">
        <v>2089.5999999999999</v>
      </c>
      <c r="I211" s="241"/>
      <c r="J211" s="236"/>
      <c r="K211" s="236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199</v>
      </c>
      <c r="AU211" s="246" t="s">
        <v>86</v>
      </c>
      <c r="AV211" s="13" t="s">
        <v>86</v>
      </c>
      <c r="AW211" s="13" t="s">
        <v>33</v>
      </c>
      <c r="AX211" s="13" t="s">
        <v>84</v>
      </c>
      <c r="AY211" s="246" t="s">
        <v>192</v>
      </c>
    </row>
    <row r="212" s="2" customFormat="1" ht="24.15" customHeight="1">
      <c r="A212" s="39"/>
      <c r="B212" s="40"/>
      <c r="C212" s="221" t="s">
        <v>7</v>
      </c>
      <c r="D212" s="221" t="s">
        <v>194</v>
      </c>
      <c r="E212" s="222" t="s">
        <v>328</v>
      </c>
      <c r="F212" s="223" t="s">
        <v>329</v>
      </c>
      <c r="G212" s="224" t="s">
        <v>246</v>
      </c>
      <c r="H212" s="225">
        <v>323.63999999999999</v>
      </c>
      <c r="I212" s="226"/>
      <c r="J212" s="227">
        <f>ROUND(I212*H212,2)</f>
        <v>0</v>
      </c>
      <c r="K212" s="228"/>
      <c r="L212" s="45"/>
      <c r="M212" s="229" t="s">
        <v>1</v>
      </c>
      <c r="N212" s="230" t="s">
        <v>41</v>
      </c>
      <c r="O212" s="92"/>
      <c r="P212" s="231">
        <f>O212*H212</f>
        <v>0</v>
      </c>
      <c r="Q212" s="231">
        <v>0</v>
      </c>
      <c r="R212" s="231">
        <f>Q212*H212</f>
        <v>0</v>
      </c>
      <c r="S212" s="231">
        <v>0</v>
      </c>
      <c r="T212" s="232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3" t="s">
        <v>197</v>
      </c>
      <c r="AT212" s="233" t="s">
        <v>194</v>
      </c>
      <c r="AU212" s="233" t="s">
        <v>86</v>
      </c>
      <c r="AY212" s="18" t="s">
        <v>192</v>
      </c>
      <c r="BE212" s="234">
        <f>IF(N212="základní",J212,0)</f>
        <v>0</v>
      </c>
      <c r="BF212" s="234">
        <f>IF(N212="snížená",J212,0)</f>
        <v>0</v>
      </c>
      <c r="BG212" s="234">
        <f>IF(N212="zákl. přenesená",J212,0)</f>
        <v>0</v>
      </c>
      <c r="BH212" s="234">
        <f>IF(N212="sníž. přenesená",J212,0)</f>
        <v>0</v>
      </c>
      <c r="BI212" s="234">
        <f>IF(N212="nulová",J212,0)</f>
        <v>0</v>
      </c>
      <c r="BJ212" s="18" t="s">
        <v>84</v>
      </c>
      <c r="BK212" s="234">
        <f>ROUND(I212*H212,2)</f>
        <v>0</v>
      </c>
      <c r="BL212" s="18" t="s">
        <v>197</v>
      </c>
      <c r="BM212" s="233" t="s">
        <v>330</v>
      </c>
    </row>
    <row r="213" s="14" customFormat="1">
      <c r="A213" s="14"/>
      <c r="B213" s="247"/>
      <c r="C213" s="248"/>
      <c r="D213" s="237" t="s">
        <v>199</v>
      </c>
      <c r="E213" s="249" t="s">
        <v>1</v>
      </c>
      <c r="F213" s="250" t="s">
        <v>331</v>
      </c>
      <c r="G213" s="248"/>
      <c r="H213" s="249" t="s">
        <v>1</v>
      </c>
      <c r="I213" s="251"/>
      <c r="J213" s="248"/>
      <c r="K213" s="248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199</v>
      </c>
      <c r="AU213" s="256" t="s">
        <v>86</v>
      </c>
      <c r="AV213" s="14" t="s">
        <v>84</v>
      </c>
      <c r="AW213" s="14" t="s">
        <v>33</v>
      </c>
      <c r="AX213" s="14" t="s">
        <v>76</v>
      </c>
      <c r="AY213" s="256" t="s">
        <v>192</v>
      </c>
    </row>
    <row r="214" s="13" customFormat="1">
      <c r="A214" s="13"/>
      <c r="B214" s="235"/>
      <c r="C214" s="236"/>
      <c r="D214" s="237" t="s">
        <v>199</v>
      </c>
      <c r="E214" s="238" t="s">
        <v>1</v>
      </c>
      <c r="F214" s="239" t="s">
        <v>311</v>
      </c>
      <c r="G214" s="236"/>
      <c r="H214" s="240">
        <v>323.63999999999999</v>
      </c>
      <c r="I214" s="241"/>
      <c r="J214" s="236"/>
      <c r="K214" s="236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199</v>
      </c>
      <c r="AU214" s="246" t="s">
        <v>86</v>
      </c>
      <c r="AV214" s="13" t="s">
        <v>86</v>
      </c>
      <c r="AW214" s="13" t="s">
        <v>33</v>
      </c>
      <c r="AX214" s="13" t="s">
        <v>76</v>
      </c>
      <c r="AY214" s="246" t="s">
        <v>192</v>
      </c>
    </row>
    <row r="215" s="15" customFormat="1">
      <c r="A215" s="15"/>
      <c r="B215" s="257"/>
      <c r="C215" s="258"/>
      <c r="D215" s="237" t="s">
        <v>199</v>
      </c>
      <c r="E215" s="259" t="s">
        <v>1</v>
      </c>
      <c r="F215" s="260" t="s">
        <v>230</v>
      </c>
      <c r="G215" s="258"/>
      <c r="H215" s="261">
        <v>323.63999999999999</v>
      </c>
      <c r="I215" s="262"/>
      <c r="J215" s="258"/>
      <c r="K215" s="258"/>
      <c r="L215" s="263"/>
      <c r="M215" s="264"/>
      <c r="N215" s="265"/>
      <c r="O215" s="265"/>
      <c r="P215" s="265"/>
      <c r="Q215" s="265"/>
      <c r="R215" s="265"/>
      <c r="S215" s="265"/>
      <c r="T215" s="26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7" t="s">
        <v>199</v>
      </c>
      <c r="AU215" s="267" t="s">
        <v>86</v>
      </c>
      <c r="AV215" s="15" t="s">
        <v>197</v>
      </c>
      <c r="AW215" s="15" t="s">
        <v>33</v>
      </c>
      <c r="AX215" s="15" t="s">
        <v>84</v>
      </c>
      <c r="AY215" s="267" t="s">
        <v>192</v>
      </c>
    </row>
    <row r="216" s="2" customFormat="1" ht="24.15" customHeight="1">
      <c r="A216" s="39"/>
      <c r="B216" s="40"/>
      <c r="C216" s="221" t="s">
        <v>332</v>
      </c>
      <c r="D216" s="221" t="s">
        <v>194</v>
      </c>
      <c r="E216" s="222" t="s">
        <v>333</v>
      </c>
      <c r="F216" s="223" t="s">
        <v>334</v>
      </c>
      <c r="G216" s="224" t="s">
        <v>335</v>
      </c>
      <c r="H216" s="225">
        <v>376.12799999999999</v>
      </c>
      <c r="I216" s="226"/>
      <c r="J216" s="227">
        <f>ROUND(I216*H216,2)</f>
        <v>0</v>
      </c>
      <c r="K216" s="228"/>
      <c r="L216" s="45"/>
      <c r="M216" s="229" t="s">
        <v>1</v>
      </c>
      <c r="N216" s="230" t="s">
        <v>41</v>
      </c>
      <c r="O216" s="92"/>
      <c r="P216" s="231">
        <f>O216*H216</f>
        <v>0</v>
      </c>
      <c r="Q216" s="231">
        <v>0</v>
      </c>
      <c r="R216" s="231">
        <f>Q216*H216</f>
        <v>0</v>
      </c>
      <c r="S216" s="231">
        <v>0</v>
      </c>
      <c r="T216" s="232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3" t="s">
        <v>197</v>
      </c>
      <c r="AT216" s="233" t="s">
        <v>194</v>
      </c>
      <c r="AU216" s="233" t="s">
        <v>86</v>
      </c>
      <c r="AY216" s="18" t="s">
        <v>192</v>
      </c>
      <c r="BE216" s="234">
        <f>IF(N216="základní",J216,0)</f>
        <v>0</v>
      </c>
      <c r="BF216" s="234">
        <f>IF(N216="snížená",J216,0)</f>
        <v>0</v>
      </c>
      <c r="BG216" s="234">
        <f>IF(N216="zákl. přenesená",J216,0)</f>
        <v>0</v>
      </c>
      <c r="BH216" s="234">
        <f>IF(N216="sníž. přenesená",J216,0)</f>
        <v>0</v>
      </c>
      <c r="BI216" s="234">
        <f>IF(N216="nulová",J216,0)</f>
        <v>0</v>
      </c>
      <c r="BJ216" s="18" t="s">
        <v>84</v>
      </c>
      <c r="BK216" s="234">
        <f>ROUND(I216*H216,2)</f>
        <v>0</v>
      </c>
      <c r="BL216" s="18" t="s">
        <v>197</v>
      </c>
      <c r="BM216" s="233" t="s">
        <v>336</v>
      </c>
    </row>
    <row r="217" s="13" customFormat="1">
      <c r="A217" s="13"/>
      <c r="B217" s="235"/>
      <c r="C217" s="236"/>
      <c r="D217" s="237" t="s">
        <v>199</v>
      </c>
      <c r="E217" s="238" t="s">
        <v>1</v>
      </c>
      <c r="F217" s="239" t="s">
        <v>337</v>
      </c>
      <c r="G217" s="236"/>
      <c r="H217" s="240">
        <v>376.12799999999999</v>
      </c>
      <c r="I217" s="241"/>
      <c r="J217" s="236"/>
      <c r="K217" s="236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199</v>
      </c>
      <c r="AU217" s="246" t="s">
        <v>86</v>
      </c>
      <c r="AV217" s="13" t="s">
        <v>86</v>
      </c>
      <c r="AW217" s="13" t="s">
        <v>33</v>
      </c>
      <c r="AX217" s="13" t="s">
        <v>84</v>
      </c>
      <c r="AY217" s="246" t="s">
        <v>192</v>
      </c>
    </row>
    <row r="218" s="2" customFormat="1" ht="24.15" customHeight="1">
      <c r="A218" s="39"/>
      <c r="B218" s="40"/>
      <c r="C218" s="221" t="s">
        <v>338</v>
      </c>
      <c r="D218" s="221" t="s">
        <v>194</v>
      </c>
      <c r="E218" s="222" t="s">
        <v>339</v>
      </c>
      <c r="F218" s="223" t="s">
        <v>340</v>
      </c>
      <c r="G218" s="224" t="s">
        <v>246</v>
      </c>
      <c r="H218" s="225">
        <v>223.40000000000001</v>
      </c>
      <c r="I218" s="226"/>
      <c r="J218" s="227">
        <f>ROUND(I218*H218,2)</f>
        <v>0</v>
      </c>
      <c r="K218" s="228"/>
      <c r="L218" s="45"/>
      <c r="M218" s="229" t="s">
        <v>1</v>
      </c>
      <c r="N218" s="230" t="s">
        <v>41</v>
      </c>
      <c r="O218" s="92"/>
      <c r="P218" s="231">
        <f>O218*H218</f>
        <v>0</v>
      </c>
      <c r="Q218" s="231">
        <v>0</v>
      </c>
      <c r="R218" s="231">
        <f>Q218*H218</f>
        <v>0</v>
      </c>
      <c r="S218" s="231">
        <v>0</v>
      </c>
      <c r="T218" s="232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3" t="s">
        <v>197</v>
      </c>
      <c r="AT218" s="233" t="s">
        <v>194</v>
      </c>
      <c r="AU218" s="233" t="s">
        <v>86</v>
      </c>
      <c r="AY218" s="18" t="s">
        <v>192</v>
      </c>
      <c r="BE218" s="234">
        <f>IF(N218="základní",J218,0)</f>
        <v>0</v>
      </c>
      <c r="BF218" s="234">
        <f>IF(N218="snížená",J218,0)</f>
        <v>0</v>
      </c>
      <c r="BG218" s="234">
        <f>IF(N218="zákl. přenesená",J218,0)</f>
        <v>0</v>
      </c>
      <c r="BH218" s="234">
        <f>IF(N218="sníž. přenesená",J218,0)</f>
        <v>0</v>
      </c>
      <c r="BI218" s="234">
        <f>IF(N218="nulová",J218,0)</f>
        <v>0</v>
      </c>
      <c r="BJ218" s="18" t="s">
        <v>84</v>
      </c>
      <c r="BK218" s="234">
        <f>ROUND(I218*H218,2)</f>
        <v>0</v>
      </c>
      <c r="BL218" s="18" t="s">
        <v>197</v>
      </c>
      <c r="BM218" s="233" t="s">
        <v>341</v>
      </c>
    </row>
    <row r="219" s="13" customFormat="1">
      <c r="A219" s="13"/>
      <c r="B219" s="235"/>
      <c r="C219" s="236"/>
      <c r="D219" s="237" t="s">
        <v>199</v>
      </c>
      <c r="E219" s="238" t="s">
        <v>1</v>
      </c>
      <c r="F219" s="239" t="s">
        <v>342</v>
      </c>
      <c r="G219" s="236"/>
      <c r="H219" s="240">
        <v>223.40000000000001</v>
      </c>
      <c r="I219" s="241"/>
      <c r="J219" s="236"/>
      <c r="K219" s="236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199</v>
      </c>
      <c r="AU219" s="246" t="s">
        <v>86</v>
      </c>
      <c r="AV219" s="13" t="s">
        <v>86</v>
      </c>
      <c r="AW219" s="13" t="s">
        <v>33</v>
      </c>
      <c r="AX219" s="13" t="s">
        <v>84</v>
      </c>
      <c r="AY219" s="246" t="s">
        <v>192</v>
      </c>
    </row>
    <row r="220" s="2" customFormat="1" ht="16.5" customHeight="1">
      <c r="A220" s="39"/>
      <c r="B220" s="40"/>
      <c r="C220" s="268" t="s">
        <v>138</v>
      </c>
      <c r="D220" s="268" t="s">
        <v>283</v>
      </c>
      <c r="E220" s="269" t="s">
        <v>343</v>
      </c>
      <c r="F220" s="270" t="s">
        <v>344</v>
      </c>
      <c r="G220" s="271" t="s">
        <v>335</v>
      </c>
      <c r="H220" s="272">
        <v>195.696</v>
      </c>
      <c r="I220" s="273"/>
      <c r="J220" s="274">
        <f>ROUND(I220*H220,2)</f>
        <v>0</v>
      </c>
      <c r="K220" s="275"/>
      <c r="L220" s="276"/>
      <c r="M220" s="277" t="s">
        <v>1</v>
      </c>
      <c r="N220" s="278" t="s">
        <v>41</v>
      </c>
      <c r="O220" s="92"/>
      <c r="P220" s="231">
        <f>O220*H220</f>
        <v>0</v>
      </c>
      <c r="Q220" s="231">
        <v>1</v>
      </c>
      <c r="R220" s="231">
        <f>Q220*H220</f>
        <v>195.696</v>
      </c>
      <c r="S220" s="231">
        <v>0</v>
      </c>
      <c r="T220" s="232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3" t="s">
        <v>249</v>
      </c>
      <c r="AT220" s="233" t="s">
        <v>283</v>
      </c>
      <c r="AU220" s="233" t="s">
        <v>86</v>
      </c>
      <c r="AY220" s="18" t="s">
        <v>192</v>
      </c>
      <c r="BE220" s="234">
        <f>IF(N220="základní",J220,0)</f>
        <v>0</v>
      </c>
      <c r="BF220" s="234">
        <f>IF(N220="snížená",J220,0)</f>
        <v>0</v>
      </c>
      <c r="BG220" s="234">
        <f>IF(N220="zákl. přenesená",J220,0)</f>
        <v>0</v>
      </c>
      <c r="BH220" s="234">
        <f>IF(N220="sníž. přenesená",J220,0)</f>
        <v>0</v>
      </c>
      <c r="BI220" s="234">
        <f>IF(N220="nulová",J220,0)</f>
        <v>0</v>
      </c>
      <c r="BJ220" s="18" t="s">
        <v>84</v>
      </c>
      <c r="BK220" s="234">
        <f>ROUND(I220*H220,2)</f>
        <v>0</v>
      </c>
      <c r="BL220" s="18" t="s">
        <v>197</v>
      </c>
      <c r="BM220" s="233" t="s">
        <v>345</v>
      </c>
    </row>
    <row r="221" s="14" customFormat="1">
      <c r="A221" s="14"/>
      <c r="B221" s="247"/>
      <c r="C221" s="248"/>
      <c r="D221" s="237" t="s">
        <v>199</v>
      </c>
      <c r="E221" s="249" t="s">
        <v>1</v>
      </c>
      <c r="F221" s="250" t="s">
        <v>346</v>
      </c>
      <c r="G221" s="248"/>
      <c r="H221" s="249" t="s">
        <v>1</v>
      </c>
      <c r="I221" s="251"/>
      <c r="J221" s="248"/>
      <c r="K221" s="248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199</v>
      </c>
      <c r="AU221" s="256" t="s">
        <v>86</v>
      </c>
      <c r="AV221" s="14" t="s">
        <v>84</v>
      </c>
      <c r="AW221" s="14" t="s">
        <v>33</v>
      </c>
      <c r="AX221" s="14" t="s">
        <v>76</v>
      </c>
      <c r="AY221" s="256" t="s">
        <v>192</v>
      </c>
    </row>
    <row r="222" s="13" customFormat="1">
      <c r="A222" s="13"/>
      <c r="B222" s="235"/>
      <c r="C222" s="236"/>
      <c r="D222" s="237" t="s">
        <v>199</v>
      </c>
      <c r="E222" s="238" t="s">
        <v>1</v>
      </c>
      <c r="F222" s="239" t="s">
        <v>347</v>
      </c>
      <c r="G222" s="236"/>
      <c r="H222" s="240">
        <v>7.7999999999999998</v>
      </c>
      <c r="I222" s="241"/>
      <c r="J222" s="236"/>
      <c r="K222" s="236"/>
      <c r="L222" s="242"/>
      <c r="M222" s="243"/>
      <c r="N222" s="244"/>
      <c r="O222" s="244"/>
      <c r="P222" s="244"/>
      <c r="Q222" s="244"/>
      <c r="R222" s="244"/>
      <c r="S222" s="244"/>
      <c r="T222" s="24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199</v>
      </c>
      <c r="AU222" s="246" t="s">
        <v>86</v>
      </c>
      <c r="AV222" s="13" t="s">
        <v>86</v>
      </c>
      <c r="AW222" s="13" t="s">
        <v>33</v>
      </c>
      <c r="AX222" s="13" t="s">
        <v>76</v>
      </c>
      <c r="AY222" s="246" t="s">
        <v>192</v>
      </c>
    </row>
    <row r="223" s="13" customFormat="1">
      <c r="A223" s="13"/>
      <c r="B223" s="235"/>
      <c r="C223" s="236"/>
      <c r="D223" s="237" t="s">
        <v>199</v>
      </c>
      <c r="E223" s="238" t="s">
        <v>1</v>
      </c>
      <c r="F223" s="239" t="s">
        <v>348</v>
      </c>
      <c r="G223" s="236"/>
      <c r="H223" s="240">
        <v>4.6799999999999997</v>
      </c>
      <c r="I223" s="241"/>
      <c r="J223" s="236"/>
      <c r="K223" s="236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199</v>
      </c>
      <c r="AU223" s="246" t="s">
        <v>86</v>
      </c>
      <c r="AV223" s="13" t="s">
        <v>86</v>
      </c>
      <c r="AW223" s="13" t="s">
        <v>33</v>
      </c>
      <c r="AX223" s="13" t="s">
        <v>76</v>
      </c>
      <c r="AY223" s="246" t="s">
        <v>192</v>
      </c>
    </row>
    <row r="224" s="13" customFormat="1">
      <c r="A224" s="13"/>
      <c r="B224" s="235"/>
      <c r="C224" s="236"/>
      <c r="D224" s="237" t="s">
        <v>199</v>
      </c>
      <c r="E224" s="238" t="s">
        <v>1</v>
      </c>
      <c r="F224" s="239" t="s">
        <v>349</v>
      </c>
      <c r="G224" s="236"/>
      <c r="H224" s="240">
        <v>18.329999999999998</v>
      </c>
      <c r="I224" s="241"/>
      <c r="J224" s="236"/>
      <c r="K224" s="236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199</v>
      </c>
      <c r="AU224" s="246" t="s">
        <v>86</v>
      </c>
      <c r="AV224" s="13" t="s">
        <v>86</v>
      </c>
      <c r="AW224" s="13" t="s">
        <v>33</v>
      </c>
      <c r="AX224" s="13" t="s">
        <v>76</v>
      </c>
      <c r="AY224" s="246" t="s">
        <v>192</v>
      </c>
    </row>
    <row r="225" s="13" customFormat="1">
      <c r="A225" s="13"/>
      <c r="B225" s="235"/>
      <c r="C225" s="236"/>
      <c r="D225" s="237" t="s">
        <v>199</v>
      </c>
      <c r="E225" s="238" t="s">
        <v>1</v>
      </c>
      <c r="F225" s="239" t="s">
        <v>350</v>
      </c>
      <c r="G225" s="236"/>
      <c r="H225" s="240">
        <v>77.909999999999997</v>
      </c>
      <c r="I225" s="241"/>
      <c r="J225" s="236"/>
      <c r="K225" s="236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199</v>
      </c>
      <c r="AU225" s="246" t="s">
        <v>86</v>
      </c>
      <c r="AV225" s="13" t="s">
        <v>86</v>
      </c>
      <c r="AW225" s="13" t="s">
        <v>33</v>
      </c>
      <c r="AX225" s="13" t="s">
        <v>76</v>
      </c>
      <c r="AY225" s="246" t="s">
        <v>192</v>
      </c>
    </row>
    <row r="226" s="15" customFormat="1">
      <c r="A226" s="15"/>
      <c r="B226" s="257"/>
      <c r="C226" s="258"/>
      <c r="D226" s="237" t="s">
        <v>199</v>
      </c>
      <c r="E226" s="259" t="s">
        <v>161</v>
      </c>
      <c r="F226" s="260" t="s">
        <v>230</v>
      </c>
      <c r="G226" s="258"/>
      <c r="H226" s="261">
        <v>108.72</v>
      </c>
      <c r="I226" s="262"/>
      <c r="J226" s="258"/>
      <c r="K226" s="258"/>
      <c r="L226" s="263"/>
      <c r="M226" s="264"/>
      <c r="N226" s="265"/>
      <c r="O226" s="265"/>
      <c r="P226" s="265"/>
      <c r="Q226" s="265"/>
      <c r="R226" s="265"/>
      <c r="S226" s="265"/>
      <c r="T226" s="26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7" t="s">
        <v>199</v>
      </c>
      <c r="AU226" s="267" t="s">
        <v>86</v>
      </c>
      <c r="AV226" s="15" t="s">
        <v>197</v>
      </c>
      <c r="AW226" s="15" t="s">
        <v>33</v>
      </c>
      <c r="AX226" s="15" t="s">
        <v>76</v>
      </c>
      <c r="AY226" s="267" t="s">
        <v>192</v>
      </c>
    </row>
    <row r="227" s="13" customFormat="1">
      <c r="A227" s="13"/>
      <c r="B227" s="235"/>
      <c r="C227" s="236"/>
      <c r="D227" s="237" t="s">
        <v>199</v>
      </c>
      <c r="E227" s="238" t="s">
        <v>1</v>
      </c>
      <c r="F227" s="239" t="s">
        <v>351</v>
      </c>
      <c r="G227" s="236"/>
      <c r="H227" s="240">
        <v>195.696</v>
      </c>
      <c r="I227" s="241"/>
      <c r="J227" s="236"/>
      <c r="K227" s="236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199</v>
      </c>
      <c r="AU227" s="246" t="s">
        <v>86</v>
      </c>
      <c r="AV227" s="13" t="s">
        <v>86</v>
      </c>
      <c r="AW227" s="13" t="s">
        <v>33</v>
      </c>
      <c r="AX227" s="13" t="s">
        <v>84</v>
      </c>
      <c r="AY227" s="246" t="s">
        <v>192</v>
      </c>
    </row>
    <row r="228" s="2" customFormat="1" ht="24.15" customHeight="1">
      <c r="A228" s="39"/>
      <c r="B228" s="40"/>
      <c r="C228" s="221" t="s">
        <v>352</v>
      </c>
      <c r="D228" s="221" t="s">
        <v>194</v>
      </c>
      <c r="E228" s="222" t="s">
        <v>353</v>
      </c>
      <c r="F228" s="223" t="s">
        <v>354</v>
      </c>
      <c r="G228" s="224" t="s">
        <v>246</v>
      </c>
      <c r="H228" s="225">
        <v>60.840000000000003</v>
      </c>
      <c r="I228" s="226"/>
      <c r="J228" s="227">
        <f>ROUND(I228*H228,2)</f>
        <v>0</v>
      </c>
      <c r="K228" s="228"/>
      <c r="L228" s="45"/>
      <c r="M228" s="229" t="s">
        <v>1</v>
      </c>
      <c r="N228" s="230" t="s">
        <v>41</v>
      </c>
      <c r="O228" s="92"/>
      <c r="P228" s="231">
        <f>O228*H228</f>
        <v>0</v>
      </c>
      <c r="Q228" s="231">
        <v>0</v>
      </c>
      <c r="R228" s="231">
        <f>Q228*H228</f>
        <v>0</v>
      </c>
      <c r="S228" s="231">
        <v>0</v>
      </c>
      <c r="T228" s="232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3" t="s">
        <v>197</v>
      </c>
      <c r="AT228" s="233" t="s">
        <v>194</v>
      </c>
      <c r="AU228" s="233" t="s">
        <v>86</v>
      </c>
      <c r="AY228" s="18" t="s">
        <v>192</v>
      </c>
      <c r="BE228" s="234">
        <f>IF(N228="základní",J228,0)</f>
        <v>0</v>
      </c>
      <c r="BF228" s="234">
        <f>IF(N228="snížená",J228,0)</f>
        <v>0</v>
      </c>
      <c r="BG228" s="234">
        <f>IF(N228="zákl. přenesená",J228,0)</f>
        <v>0</v>
      </c>
      <c r="BH228" s="234">
        <f>IF(N228="sníž. přenesená",J228,0)</f>
        <v>0</v>
      </c>
      <c r="BI228" s="234">
        <f>IF(N228="nulová",J228,0)</f>
        <v>0</v>
      </c>
      <c r="BJ228" s="18" t="s">
        <v>84</v>
      </c>
      <c r="BK228" s="234">
        <f>ROUND(I228*H228,2)</f>
        <v>0</v>
      </c>
      <c r="BL228" s="18" t="s">
        <v>197</v>
      </c>
      <c r="BM228" s="233" t="s">
        <v>355</v>
      </c>
    </row>
    <row r="229" s="13" customFormat="1">
      <c r="A229" s="13"/>
      <c r="B229" s="235"/>
      <c r="C229" s="236"/>
      <c r="D229" s="237" t="s">
        <v>199</v>
      </c>
      <c r="E229" s="238" t="s">
        <v>133</v>
      </c>
      <c r="F229" s="239" t="s">
        <v>356</v>
      </c>
      <c r="G229" s="236"/>
      <c r="H229" s="240">
        <v>60.840000000000003</v>
      </c>
      <c r="I229" s="241"/>
      <c r="J229" s="236"/>
      <c r="K229" s="236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199</v>
      </c>
      <c r="AU229" s="246" t="s">
        <v>86</v>
      </c>
      <c r="AV229" s="13" t="s">
        <v>86</v>
      </c>
      <c r="AW229" s="13" t="s">
        <v>33</v>
      </c>
      <c r="AX229" s="13" t="s">
        <v>84</v>
      </c>
      <c r="AY229" s="246" t="s">
        <v>192</v>
      </c>
    </row>
    <row r="230" s="2" customFormat="1" ht="16.5" customHeight="1">
      <c r="A230" s="39"/>
      <c r="B230" s="40"/>
      <c r="C230" s="268" t="s">
        <v>357</v>
      </c>
      <c r="D230" s="268" t="s">
        <v>283</v>
      </c>
      <c r="E230" s="269" t="s">
        <v>358</v>
      </c>
      <c r="F230" s="270" t="s">
        <v>359</v>
      </c>
      <c r="G230" s="271" t="s">
        <v>335</v>
      </c>
      <c r="H230" s="272">
        <v>121.68000000000001</v>
      </c>
      <c r="I230" s="273"/>
      <c r="J230" s="274">
        <f>ROUND(I230*H230,2)</f>
        <v>0</v>
      </c>
      <c r="K230" s="275"/>
      <c r="L230" s="276"/>
      <c r="M230" s="277" t="s">
        <v>1</v>
      </c>
      <c r="N230" s="278" t="s">
        <v>41</v>
      </c>
      <c r="O230" s="92"/>
      <c r="P230" s="231">
        <f>O230*H230</f>
        <v>0</v>
      </c>
      <c r="Q230" s="231">
        <v>1</v>
      </c>
      <c r="R230" s="231">
        <f>Q230*H230</f>
        <v>121.68000000000001</v>
      </c>
      <c r="S230" s="231">
        <v>0</v>
      </c>
      <c r="T230" s="232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3" t="s">
        <v>249</v>
      </c>
      <c r="AT230" s="233" t="s">
        <v>283</v>
      </c>
      <c r="AU230" s="233" t="s">
        <v>86</v>
      </c>
      <c r="AY230" s="18" t="s">
        <v>192</v>
      </c>
      <c r="BE230" s="234">
        <f>IF(N230="základní",J230,0)</f>
        <v>0</v>
      </c>
      <c r="BF230" s="234">
        <f>IF(N230="snížená",J230,0)</f>
        <v>0</v>
      </c>
      <c r="BG230" s="234">
        <f>IF(N230="zákl. přenesená",J230,0)</f>
        <v>0</v>
      </c>
      <c r="BH230" s="234">
        <f>IF(N230="sníž. přenesená",J230,0)</f>
        <v>0</v>
      </c>
      <c r="BI230" s="234">
        <f>IF(N230="nulová",J230,0)</f>
        <v>0</v>
      </c>
      <c r="BJ230" s="18" t="s">
        <v>84</v>
      </c>
      <c r="BK230" s="234">
        <f>ROUND(I230*H230,2)</f>
        <v>0</v>
      </c>
      <c r="BL230" s="18" t="s">
        <v>197</v>
      </c>
      <c r="BM230" s="233" t="s">
        <v>360</v>
      </c>
    </row>
    <row r="231" s="13" customFormat="1">
      <c r="A231" s="13"/>
      <c r="B231" s="235"/>
      <c r="C231" s="236"/>
      <c r="D231" s="237" t="s">
        <v>199</v>
      </c>
      <c r="E231" s="238" t="s">
        <v>1</v>
      </c>
      <c r="F231" s="239" t="s">
        <v>361</v>
      </c>
      <c r="G231" s="236"/>
      <c r="H231" s="240">
        <v>121.68000000000001</v>
      </c>
      <c r="I231" s="241"/>
      <c r="J231" s="236"/>
      <c r="K231" s="236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199</v>
      </c>
      <c r="AU231" s="246" t="s">
        <v>86</v>
      </c>
      <c r="AV231" s="13" t="s">
        <v>86</v>
      </c>
      <c r="AW231" s="13" t="s">
        <v>33</v>
      </c>
      <c r="AX231" s="13" t="s">
        <v>84</v>
      </c>
      <c r="AY231" s="246" t="s">
        <v>192</v>
      </c>
    </row>
    <row r="232" s="2" customFormat="1" ht="24.15" customHeight="1">
      <c r="A232" s="39"/>
      <c r="B232" s="40"/>
      <c r="C232" s="221" t="s">
        <v>362</v>
      </c>
      <c r="D232" s="221" t="s">
        <v>194</v>
      </c>
      <c r="E232" s="222" t="s">
        <v>363</v>
      </c>
      <c r="F232" s="223" t="s">
        <v>364</v>
      </c>
      <c r="G232" s="224" t="s">
        <v>223</v>
      </c>
      <c r="H232" s="225">
        <v>130.80000000000001</v>
      </c>
      <c r="I232" s="226"/>
      <c r="J232" s="227">
        <f>ROUND(I232*H232,2)</f>
        <v>0</v>
      </c>
      <c r="K232" s="228"/>
      <c r="L232" s="45"/>
      <c r="M232" s="229" t="s">
        <v>1</v>
      </c>
      <c r="N232" s="230" t="s">
        <v>41</v>
      </c>
      <c r="O232" s="92"/>
      <c r="P232" s="231">
        <f>O232*H232</f>
        <v>0</v>
      </c>
      <c r="Q232" s="231">
        <v>0</v>
      </c>
      <c r="R232" s="231">
        <f>Q232*H232</f>
        <v>0</v>
      </c>
      <c r="S232" s="231">
        <v>0</v>
      </c>
      <c r="T232" s="232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3" t="s">
        <v>197</v>
      </c>
      <c r="AT232" s="233" t="s">
        <v>194</v>
      </c>
      <c r="AU232" s="233" t="s">
        <v>86</v>
      </c>
      <c r="AY232" s="18" t="s">
        <v>192</v>
      </c>
      <c r="BE232" s="234">
        <f>IF(N232="základní",J232,0)</f>
        <v>0</v>
      </c>
      <c r="BF232" s="234">
        <f>IF(N232="snížená",J232,0)</f>
        <v>0</v>
      </c>
      <c r="BG232" s="234">
        <f>IF(N232="zákl. přenesená",J232,0)</f>
        <v>0</v>
      </c>
      <c r="BH232" s="234">
        <f>IF(N232="sníž. přenesená",J232,0)</f>
        <v>0</v>
      </c>
      <c r="BI232" s="234">
        <f>IF(N232="nulová",J232,0)</f>
        <v>0</v>
      </c>
      <c r="BJ232" s="18" t="s">
        <v>84</v>
      </c>
      <c r="BK232" s="234">
        <f>ROUND(I232*H232,2)</f>
        <v>0</v>
      </c>
      <c r="BL232" s="18" t="s">
        <v>197</v>
      </c>
      <c r="BM232" s="233" t="s">
        <v>365</v>
      </c>
    </row>
    <row r="233" s="13" customFormat="1">
      <c r="A233" s="13"/>
      <c r="B233" s="235"/>
      <c r="C233" s="236"/>
      <c r="D233" s="237" t="s">
        <v>199</v>
      </c>
      <c r="E233" s="238" t="s">
        <v>1</v>
      </c>
      <c r="F233" s="239" t="s">
        <v>253</v>
      </c>
      <c r="G233" s="236"/>
      <c r="H233" s="240">
        <v>118.8</v>
      </c>
      <c r="I233" s="241"/>
      <c r="J233" s="236"/>
      <c r="K233" s="236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199</v>
      </c>
      <c r="AU233" s="246" t="s">
        <v>86</v>
      </c>
      <c r="AV233" s="13" t="s">
        <v>86</v>
      </c>
      <c r="AW233" s="13" t="s">
        <v>33</v>
      </c>
      <c r="AX233" s="13" t="s">
        <v>76</v>
      </c>
      <c r="AY233" s="246" t="s">
        <v>192</v>
      </c>
    </row>
    <row r="234" s="13" customFormat="1">
      <c r="A234" s="13"/>
      <c r="B234" s="235"/>
      <c r="C234" s="236"/>
      <c r="D234" s="237" t="s">
        <v>199</v>
      </c>
      <c r="E234" s="238" t="s">
        <v>1</v>
      </c>
      <c r="F234" s="239" t="s">
        <v>254</v>
      </c>
      <c r="G234" s="236"/>
      <c r="H234" s="240">
        <v>12</v>
      </c>
      <c r="I234" s="241"/>
      <c r="J234" s="236"/>
      <c r="K234" s="236"/>
      <c r="L234" s="242"/>
      <c r="M234" s="243"/>
      <c r="N234" s="244"/>
      <c r="O234" s="244"/>
      <c r="P234" s="244"/>
      <c r="Q234" s="244"/>
      <c r="R234" s="244"/>
      <c r="S234" s="244"/>
      <c r="T234" s="24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6" t="s">
        <v>199</v>
      </c>
      <c r="AU234" s="246" t="s">
        <v>86</v>
      </c>
      <c r="AV234" s="13" t="s">
        <v>86</v>
      </c>
      <c r="AW234" s="13" t="s">
        <v>33</v>
      </c>
      <c r="AX234" s="13" t="s">
        <v>76</v>
      </c>
      <c r="AY234" s="246" t="s">
        <v>192</v>
      </c>
    </row>
    <row r="235" s="15" customFormat="1">
      <c r="A235" s="15"/>
      <c r="B235" s="257"/>
      <c r="C235" s="258"/>
      <c r="D235" s="237" t="s">
        <v>199</v>
      </c>
      <c r="E235" s="259" t="s">
        <v>1</v>
      </c>
      <c r="F235" s="260" t="s">
        <v>230</v>
      </c>
      <c r="G235" s="258"/>
      <c r="H235" s="261">
        <v>130.80000000000001</v>
      </c>
      <c r="I235" s="262"/>
      <c r="J235" s="258"/>
      <c r="K235" s="258"/>
      <c r="L235" s="263"/>
      <c r="M235" s="264"/>
      <c r="N235" s="265"/>
      <c r="O235" s="265"/>
      <c r="P235" s="265"/>
      <c r="Q235" s="265"/>
      <c r="R235" s="265"/>
      <c r="S235" s="265"/>
      <c r="T235" s="26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7" t="s">
        <v>199</v>
      </c>
      <c r="AU235" s="267" t="s">
        <v>86</v>
      </c>
      <c r="AV235" s="15" t="s">
        <v>197</v>
      </c>
      <c r="AW235" s="15" t="s">
        <v>33</v>
      </c>
      <c r="AX235" s="15" t="s">
        <v>84</v>
      </c>
      <c r="AY235" s="267" t="s">
        <v>192</v>
      </c>
    </row>
    <row r="236" s="12" customFormat="1" ht="22.8" customHeight="1">
      <c r="A236" s="12"/>
      <c r="B236" s="205"/>
      <c r="C236" s="206"/>
      <c r="D236" s="207" t="s">
        <v>75</v>
      </c>
      <c r="E236" s="219" t="s">
        <v>197</v>
      </c>
      <c r="F236" s="219" t="s">
        <v>366</v>
      </c>
      <c r="G236" s="206"/>
      <c r="H236" s="206"/>
      <c r="I236" s="209"/>
      <c r="J236" s="220">
        <f>BK236</f>
        <v>0</v>
      </c>
      <c r="K236" s="206"/>
      <c r="L236" s="211"/>
      <c r="M236" s="212"/>
      <c r="N236" s="213"/>
      <c r="O236" s="213"/>
      <c r="P236" s="214">
        <f>SUM(P237:P238)</f>
        <v>0</v>
      </c>
      <c r="Q236" s="213"/>
      <c r="R236" s="214">
        <f>SUM(R237:R238)</f>
        <v>0</v>
      </c>
      <c r="S236" s="213"/>
      <c r="T236" s="215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6" t="s">
        <v>84</v>
      </c>
      <c r="AT236" s="217" t="s">
        <v>75</v>
      </c>
      <c r="AU236" s="217" t="s">
        <v>84</v>
      </c>
      <c r="AY236" s="216" t="s">
        <v>192</v>
      </c>
      <c r="BK236" s="218">
        <f>SUM(BK237:BK238)</f>
        <v>0</v>
      </c>
    </row>
    <row r="237" s="2" customFormat="1" ht="24.15" customHeight="1">
      <c r="A237" s="39"/>
      <c r="B237" s="40"/>
      <c r="C237" s="221" t="s">
        <v>367</v>
      </c>
      <c r="D237" s="221" t="s">
        <v>194</v>
      </c>
      <c r="E237" s="222" t="s">
        <v>368</v>
      </c>
      <c r="F237" s="223" t="s">
        <v>369</v>
      </c>
      <c r="G237" s="224" t="s">
        <v>246</v>
      </c>
      <c r="H237" s="225">
        <v>24.359999999999999</v>
      </c>
      <c r="I237" s="226"/>
      <c r="J237" s="227">
        <f>ROUND(I237*H237,2)</f>
        <v>0</v>
      </c>
      <c r="K237" s="228"/>
      <c r="L237" s="45"/>
      <c r="M237" s="229" t="s">
        <v>1</v>
      </c>
      <c r="N237" s="230" t="s">
        <v>41</v>
      </c>
      <c r="O237" s="92"/>
      <c r="P237" s="231">
        <f>O237*H237</f>
        <v>0</v>
      </c>
      <c r="Q237" s="231">
        <v>0</v>
      </c>
      <c r="R237" s="231">
        <f>Q237*H237</f>
        <v>0</v>
      </c>
      <c r="S237" s="231">
        <v>0</v>
      </c>
      <c r="T237" s="232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3" t="s">
        <v>197</v>
      </c>
      <c r="AT237" s="233" t="s">
        <v>194</v>
      </c>
      <c r="AU237" s="233" t="s">
        <v>86</v>
      </c>
      <c r="AY237" s="18" t="s">
        <v>192</v>
      </c>
      <c r="BE237" s="234">
        <f>IF(N237="základní",J237,0)</f>
        <v>0</v>
      </c>
      <c r="BF237" s="234">
        <f>IF(N237="snížená",J237,0)</f>
        <v>0</v>
      </c>
      <c r="BG237" s="234">
        <f>IF(N237="zákl. přenesená",J237,0)</f>
        <v>0</v>
      </c>
      <c r="BH237" s="234">
        <f>IF(N237="sníž. přenesená",J237,0)</f>
        <v>0</v>
      </c>
      <c r="BI237" s="234">
        <f>IF(N237="nulová",J237,0)</f>
        <v>0</v>
      </c>
      <c r="BJ237" s="18" t="s">
        <v>84</v>
      </c>
      <c r="BK237" s="234">
        <f>ROUND(I237*H237,2)</f>
        <v>0</v>
      </c>
      <c r="BL237" s="18" t="s">
        <v>197</v>
      </c>
      <c r="BM237" s="233" t="s">
        <v>370</v>
      </c>
    </row>
    <row r="238" s="13" customFormat="1">
      <c r="A238" s="13"/>
      <c r="B238" s="235"/>
      <c r="C238" s="236"/>
      <c r="D238" s="237" t="s">
        <v>199</v>
      </c>
      <c r="E238" s="238" t="s">
        <v>130</v>
      </c>
      <c r="F238" s="239" t="s">
        <v>371</v>
      </c>
      <c r="G238" s="236"/>
      <c r="H238" s="240">
        <v>24.359999999999999</v>
      </c>
      <c r="I238" s="241"/>
      <c r="J238" s="236"/>
      <c r="K238" s="236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199</v>
      </c>
      <c r="AU238" s="246" t="s">
        <v>86</v>
      </c>
      <c r="AV238" s="13" t="s">
        <v>86</v>
      </c>
      <c r="AW238" s="13" t="s">
        <v>33</v>
      </c>
      <c r="AX238" s="13" t="s">
        <v>84</v>
      </c>
      <c r="AY238" s="246" t="s">
        <v>192</v>
      </c>
    </row>
    <row r="239" s="12" customFormat="1" ht="22.8" customHeight="1">
      <c r="A239" s="12"/>
      <c r="B239" s="205"/>
      <c r="C239" s="206"/>
      <c r="D239" s="207" t="s">
        <v>75</v>
      </c>
      <c r="E239" s="219" t="s">
        <v>234</v>
      </c>
      <c r="F239" s="219" t="s">
        <v>372</v>
      </c>
      <c r="G239" s="206"/>
      <c r="H239" s="206"/>
      <c r="I239" s="209"/>
      <c r="J239" s="220">
        <f>BK239</f>
        <v>0</v>
      </c>
      <c r="K239" s="206"/>
      <c r="L239" s="211"/>
      <c r="M239" s="212"/>
      <c r="N239" s="213"/>
      <c r="O239" s="213"/>
      <c r="P239" s="214">
        <f>SUM(P240:P281)</f>
        <v>0</v>
      </c>
      <c r="Q239" s="213"/>
      <c r="R239" s="214">
        <f>SUM(R240:R281)</f>
        <v>0.27145039999999998</v>
      </c>
      <c r="S239" s="213"/>
      <c r="T239" s="215">
        <f>SUM(T240:T281)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6" t="s">
        <v>84</v>
      </c>
      <c r="AT239" s="217" t="s">
        <v>75</v>
      </c>
      <c r="AU239" s="217" t="s">
        <v>84</v>
      </c>
      <c r="AY239" s="216" t="s">
        <v>192</v>
      </c>
      <c r="BK239" s="218">
        <f>SUM(BK240:BK281)</f>
        <v>0</v>
      </c>
    </row>
    <row r="240" s="2" customFormat="1" ht="21.75" customHeight="1">
      <c r="A240" s="39"/>
      <c r="B240" s="40"/>
      <c r="C240" s="221" t="s">
        <v>373</v>
      </c>
      <c r="D240" s="221" t="s">
        <v>194</v>
      </c>
      <c r="E240" s="222" t="s">
        <v>374</v>
      </c>
      <c r="F240" s="223" t="s">
        <v>375</v>
      </c>
      <c r="G240" s="224" t="s">
        <v>223</v>
      </c>
      <c r="H240" s="225">
        <v>12.6</v>
      </c>
      <c r="I240" s="226"/>
      <c r="J240" s="227">
        <f>ROUND(I240*H240,2)</f>
        <v>0</v>
      </c>
      <c r="K240" s="228"/>
      <c r="L240" s="45"/>
      <c r="M240" s="229" t="s">
        <v>1</v>
      </c>
      <c r="N240" s="230" t="s">
        <v>41</v>
      </c>
      <c r="O240" s="92"/>
      <c r="P240" s="231">
        <f>O240*H240</f>
        <v>0</v>
      </c>
      <c r="Q240" s="231">
        <v>0</v>
      </c>
      <c r="R240" s="231">
        <f>Q240*H240</f>
        <v>0</v>
      </c>
      <c r="S240" s="231">
        <v>0</v>
      </c>
      <c r="T240" s="232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3" t="s">
        <v>197</v>
      </c>
      <c r="AT240" s="233" t="s">
        <v>194</v>
      </c>
      <c r="AU240" s="233" t="s">
        <v>86</v>
      </c>
      <c r="AY240" s="18" t="s">
        <v>192</v>
      </c>
      <c r="BE240" s="234">
        <f>IF(N240="základní",J240,0)</f>
        <v>0</v>
      </c>
      <c r="BF240" s="234">
        <f>IF(N240="snížená",J240,0)</f>
        <v>0</v>
      </c>
      <c r="BG240" s="234">
        <f>IF(N240="zákl. přenesená",J240,0)</f>
        <v>0</v>
      </c>
      <c r="BH240" s="234">
        <f>IF(N240="sníž. přenesená",J240,0)</f>
        <v>0</v>
      </c>
      <c r="BI240" s="234">
        <f>IF(N240="nulová",J240,0)</f>
        <v>0</v>
      </c>
      <c r="BJ240" s="18" t="s">
        <v>84</v>
      </c>
      <c r="BK240" s="234">
        <f>ROUND(I240*H240,2)</f>
        <v>0</v>
      </c>
      <c r="BL240" s="18" t="s">
        <v>197</v>
      </c>
      <c r="BM240" s="233" t="s">
        <v>376</v>
      </c>
    </row>
    <row r="241" s="13" customFormat="1">
      <c r="A241" s="13"/>
      <c r="B241" s="235"/>
      <c r="C241" s="236"/>
      <c r="D241" s="237" t="s">
        <v>199</v>
      </c>
      <c r="E241" s="238" t="s">
        <v>1</v>
      </c>
      <c r="F241" s="239" t="s">
        <v>377</v>
      </c>
      <c r="G241" s="236"/>
      <c r="H241" s="240">
        <v>12.6</v>
      </c>
      <c r="I241" s="241"/>
      <c r="J241" s="236"/>
      <c r="K241" s="236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199</v>
      </c>
      <c r="AU241" s="246" t="s">
        <v>86</v>
      </c>
      <c r="AV241" s="13" t="s">
        <v>86</v>
      </c>
      <c r="AW241" s="13" t="s">
        <v>33</v>
      </c>
      <c r="AX241" s="13" t="s">
        <v>84</v>
      </c>
      <c r="AY241" s="246" t="s">
        <v>192</v>
      </c>
    </row>
    <row r="242" s="2" customFormat="1" ht="24.15" customHeight="1">
      <c r="A242" s="39"/>
      <c r="B242" s="40"/>
      <c r="C242" s="221" t="s">
        <v>378</v>
      </c>
      <c r="D242" s="221" t="s">
        <v>194</v>
      </c>
      <c r="E242" s="222" t="s">
        <v>379</v>
      </c>
      <c r="F242" s="223" t="s">
        <v>380</v>
      </c>
      <c r="G242" s="224" t="s">
        <v>223</v>
      </c>
      <c r="H242" s="225">
        <v>40.200000000000003</v>
      </c>
      <c r="I242" s="226"/>
      <c r="J242" s="227">
        <f>ROUND(I242*H242,2)</f>
        <v>0</v>
      </c>
      <c r="K242" s="228"/>
      <c r="L242" s="45"/>
      <c r="M242" s="229" t="s">
        <v>1</v>
      </c>
      <c r="N242" s="230" t="s">
        <v>41</v>
      </c>
      <c r="O242" s="92"/>
      <c r="P242" s="231">
        <f>O242*H242</f>
        <v>0</v>
      </c>
      <c r="Q242" s="231">
        <v>0</v>
      </c>
      <c r="R242" s="231">
        <f>Q242*H242</f>
        <v>0</v>
      </c>
      <c r="S242" s="231">
        <v>0</v>
      </c>
      <c r="T242" s="232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3" t="s">
        <v>197</v>
      </c>
      <c r="AT242" s="233" t="s">
        <v>194</v>
      </c>
      <c r="AU242" s="233" t="s">
        <v>86</v>
      </c>
      <c r="AY242" s="18" t="s">
        <v>192</v>
      </c>
      <c r="BE242" s="234">
        <f>IF(N242="základní",J242,0)</f>
        <v>0</v>
      </c>
      <c r="BF242" s="234">
        <f>IF(N242="snížená",J242,0)</f>
        <v>0</v>
      </c>
      <c r="BG242" s="234">
        <f>IF(N242="zákl. přenesená",J242,0)</f>
        <v>0</v>
      </c>
      <c r="BH242" s="234">
        <f>IF(N242="sníž. přenesená",J242,0)</f>
        <v>0</v>
      </c>
      <c r="BI242" s="234">
        <f>IF(N242="nulová",J242,0)</f>
        <v>0</v>
      </c>
      <c r="BJ242" s="18" t="s">
        <v>84</v>
      </c>
      <c r="BK242" s="234">
        <f>ROUND(I242*H242,2)</f>
        <v>0</v>
      </c>
      <c r="BL242" s="18" t="s">
        <v>197</v>
      </c>
      <c r="BM242" s="233" t="s">
        <v>381</v>
      </c>
    </row>
    <row r="243" s="13" customFormat="1">
      <c r="A243" s="13"/>
      <c r="B243" s="235"/>
      <c r="C243" s="236"/>
      <c r="D243" s="237" t="s">
        <v>199</v>
      </c>
      <c r="E243" s="238" t="s">
        <v>1</v>
      </c>
      <c r="F243" s="239" t="s">
        <v>225</v>
      </c>
      <c r="G243" s="236"/>
      <c r="H243" s="240">
        <v>39</v>
      </c>
      <c r="I243" s="241"/>
      <c r="J243" s="236"/>
      <c r="K243" s="236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199</v>
      </c>
      <c r="AU243" s="246" t="s">
        <v>86</v>
      </c>
      <c r="AV243" s="13" t="s">
        <v>86</v>
      </c>
      <c r="AW243" s="13" t="s">
        <v>33</v>
      </c>
      <c r="AX243" s="13" t="s">
        <v>76</v>
      </c>
      <c r="AY243" s="246" t="s">
        <v>192</v>
      </c>
    </row>
    <row r="244" s="13" customFormat="1">
      <c r="A244" s="13"/>
      <c r="B244" s="235"/>
      <c r="C244" s="236"/>
      <c r="D244" s="237" t="s">
        <v>199</v>
      </c>
      <c r="E244" s="238" t="s">
        <v>1</v>
      </c>
      <c r="F244" s="239" t="s">
        <v>382</v>
      </c>
      <c r="G244" s="236"/>
      <c r="H244" s="240">
        <v>1.2</v>
      </c>
      <c r="I244" s="241"/>
      <c r="J244" s="236"/>
      <c r="K244" s="236"/>
      <c r="L244" s="242"/>
      <c r="M244" s="243"/>
      <c r="N244" s="244"/>
      <c r="O244" s="244"/>
      <c r="P244" s="244"/>
      <c r="Q244" s="244"/>
      <c r="R244" s="244"/>
      <c r="S244" s="244"/>
      <c r="T244" s="24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6" t="s">
        <v>199</v>
      </c>
      <c r="AU244" s="246" t="s">
        <v>86</v>
      </c>
      <c r="AV244" s="13" t="s">
        <v>86</v>
      </c>
      <c r="AW244" s="13" t="s">
        <v>33</v>
      </c>
      <c r="AX244" s="13" t="s">
        <v>76</v>
      </c>
      <c r="AY244" s="246" t="s">
        <v>192</v>
      </c>
    </row>
    <row r="245" s="15" customFormat="1">
      <c r="A245" s="15"/>
      <c r="B245" s="257"/>
      <c r="C245" s="258"/>
      <c r="D245" s="237" t="s">
        <v>199</v>
      </c>
      <c r="E245" s="259" t="s">
        <v>1</v>
      </c>
      <c r="F245" s="260" t="s">
        <v>230</v>
      </c>
      <c r="G245" s="258"/>
      <c r="H245" s="261">
        <v>40.200000000000003</v>
      </c>
      <c r="I245" s="262"/>
      <c r="J245" s="258"/>
      <c r="K245" s="258"/>
      <c r="L245" s="263"/>
      <c r="M245" s="264"/>
      <c r="N245" s="265"/>
      <c r="O245" s="265"/>
      <c r="P245" s="265"/>
      <c r="Q245" s="265"/>
      <c r="R245" s="265"/>
      <c r="S245" s="265"/>
      <c r="T245" s="266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7" t="s">
        <v>199</v>
      </c>
      <c r="AU245" s="267" t="s">
        <v>86</v>
      </c>
      <c r="AV245" s="15" t="s">
        <v>197</v>
      </c>
      <c r="AW245" s="15" t="s">
        <v>33</v>
      </c>
      <c r="AX245" s="15" t="s">
        <v>84</v>
      </c>
      <c r="AY245" s="267" t="s">
        <v>192</v>
      </c>
    </row>
    <row r="246" s="2" customFormat="1" ht="24.15" customHeight="1">
      <c r="A246" s="39"/>
      <c r="B246" s="40"/>
      <c r="C246" s="221" t="s">
        <v>383</v>
      </c>
      <c r="D246" s="221" t="s">
        <v>194</v>
      </c>
      <c r="E246" s="222" t="s">
        <v>384</v>
      </c>
      <c r="F246" s="223" t="s">
        <v>385</v>
      </c>
      <c r="G246" s="224" t="s">
        <v>223</v>
      </c>
      <c r="H246" s="225">
        <v>39</v>
      </c>
      <c r="I246" s="226"/>
      <c r="J246" s="227">
        <f>ROUND(I246*H246,2)</f>
        <v>0</v>
      </c>
      <c r="K246" s="228"/>
      <c r="L246" s="45"/>
      <c r="M246" s="229" t="s">
        <v>1</v>
      </c>
      <c r="N246" s="230" t="s">
        <v>41</v>
      </c>
      <c r="O246" s="92"/>
      <c r="P246" s="231">
        <f>O246*H246</f>
        <v>0</v>
      </c>
      <c r="Q246" s="231">
        <v>0</v>
      </c>
      <c r="R246" s="231">
        <f>Q246*H246</f>
        <v>0</v>
      </c>
      <c r="S246" s="231">
        <v>0</v>
      </c>
      <c r="T246" s="232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3" t="s">
        <v>197</v>
      </c>
      <c r="AT246" s="233" t="s">
        <v>194</v>
      </c>
      <c r="AU246" s="233" t="s">
        <v>86</v>
      </c>
      <c r="AY246" s="18" t="s">
        <v>192</v>
      </c>
      <c r="BE246" s="234">
        <f>IF(N246="základní",J246,0)</f>
        <v>0</v>
      </c>
      <c r="BF246" s="234">
        <f>IF(N246="snížená",J246,0)</f>
        <v>0</v>
      </c>
      <c r="BG246" s="234">
        <f>IF(N246="zákl. přenesená",J246,0)</f>
        <v>0</v>
      </c>
      <c r="BH246" s="234">
        <f>IF(N246="sníž. přenesená",J246,0)</f>
        <v>0</v>
      </c>
      <c r="BI246" s="234">
        <f>IF(N246="nulová",J246,0)</f>
        <v>0</v>
      </c>
      <c r="BJ246" s="18" t="s">
        <v>84</v>
      </c>
      <c r="BK246" s="234">
        <f>ROUND(I246*H246,2)</f>
        <v>0</v>
      </c>
      <c r="BL246" s="18" t="s">
        <v>197</v>
      </c>
      <c r="BM246" s="233" t="s">
        <v>386</v>
      </c>
    </row>
    <row r="247" s="13" customFormat="1">
      <c r="A247" s="13"/>
      <c r="B247" s="235"/>
      <c r="C247" s="236"/>
      <c r="D247" s="237" t="s">
        <v>199</v>
      </c>
      <c r="E247" s="238" t="s">
        <v>1</v>
      </c>
      <c r="F247" s="239" t="s">
        <v>225</v>
      </c>
      <c r="G247" s="236"/>
      <c r="H247" s="240">
        <v>39</v>
      </c>
      <c r="I247" s="241"/>
      <c r="J247" s="236"/>
      <c r="K247" s="236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199</v>
      </c>
      <c r="AU247" s="246" t="s">
        <v>86</v>
      </c>
      <c r="AV247" s="13" t="s">
        <v>86</v>
      </c>
      <c r="AW247" s="13" t="s">
        <v>33</v>
      </c>
      <c r="AX247" s="13" t="s">
        <v>84</v>
      </c>
      <c r="AY247" s="246" t="s">
        <v>192</v>
      </c>
    </row>
    <row r="248" s="2" customFormat="1" ht="33" customHeight="1">
      <c r="A248" s="39"/>
      <c r="B248" s="40"/>
      <c r="C248" s="221" t="s">
        <v>387</v>
      </c>
      <c r="D248" s="221" t="s">
        <v>194</v>
      </c>
      <c r="E248" s="222" t="s">
        <v>388</v>
      </c>
      <c r="F248" s="223" t="s">
        <v>389</v>
      </c>
      <c r="G248" s="224" t="s">
        <v>223</v>
      </c>
      <c r="H248" s="225">
        <v>78</v>
      </c>
      <c r="I248" s="226"/>
      <c r="J248" s="227">
        <f>ROUND(I248*H248,2)</f>
        <v>0</v>
      </c>
      <c r="K248" s="228"/>
      <c r="L248" s="45"/>
      <c r="M248" s="229" t="s">
        <v>1</v>
      </c>
      <c r="N248" s="230" t="s">
        <v>41</v>
      </c>
      <c r="O248" s="92"/>
      <c r="P248" s="231">
        <f>O248*H248</f>
        <v>0</v>
      </c>
      <c r="Q248" s="231">
        <v>0</v>
      </c>
      <c r="R248" s="231">
        <f>Q248*H248</f>
        <v>0</v>
      </c>
      <c r="S248" s="231">
        <v>0</v>
      </c>
      <c r="T248" s="232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3" t="s">
        <v>197</v>
      </c>
      <c r="AT248" s="233" t="s">
        <v>194</v>
      </c>
      <c r="AU248" s="233" t="s">
        <v>86</v>
      </c>
      <c r="AY248" s="18" t="s">
        <v>192</v>
      </c>
      <c r="BE248" s="234">
        <f>IF(N248="základní",J248,0)</f>
        <v>0</v>
      </c>
      <c r="BF248" s="234">
        <f>IF(N248="snížená",J248,0)</f>
        <v>0</v>
      </c>
      <c r="BG248" s="234">
        <f>IF(N248="zákl. přenesená",J248,0)</f>
        <v>0</v>
      </c>
      <c r="BH248" s="234">
        <f>IF(N248="sníž. přenesená",J248,0)</f>
        <v>0</v>
      </c>
      <c r="BI248" s="234">
        <f>IF(N248="nulová",J248,0)</f>
        <v>0</v>
      </c>
      <c r="BJ248" s="18" t="s">
        <v>84</v>
      </c>
      <c r="BK248" s="234">
        <f>ROUND(I248*H248,2)</f>
        <v>0</v>
      </c>
      <c r="BL248" s="18" t="s">
        <v>197</v>
      </c>
      <c r="BM248" s="233" t="s">
        <v>390</v>
      </c>
    </row>
    <row r="249" s="13" customFormat="1">
      <c r="A249" s="13"/>
      <c r="B249" s="235"/>
      <c r="C249" s="236"/>
      <c r="D249" s="237" t="s">
        <v>199</v>
      </c>
      <c r="E249" s="238" t="s">
        <v>1</v>
      </c>
      <c r="F249" s="239" t="s">
        <v>391</v>
      </c>
      <c r="G249" s="236"/>
      <c r="H249" s="240">
        <v>78</v>
      </c>
      <c r="I249" s="241"/>
      <c r="J249" s="236"/>
      <c r="K249" s="236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199</v>
      </c>
      <c r="AU249" s="246" t="s">
        <v>86</v>
      </c>
      <c r="AV249" s="13" t="s">
        <v>86</v>
      </c>
      <c r="AW249" s="13" t="s">
        <v>33</v>
      </c>
      <c r="AX249" s="13" t="s">
        <v>84</v>
      </c>
      <c r="AY249" s="246" t="s">
        <v>192</v>
      </c>
    </row>
    <row r="250" s="2" customFormat="1" ht="21.75" customHeight="1">
      <c r="A250" s="39"/>
      <c r="B250" s="40"/>
      <c r="C250" s="221" t="s">
        <v>392</v>
      </c>
      <c r="D250" s="221" t="s">
        <v>194</v>
      </c>
      <c r="E250" s="222" t="s">
        <v>393</v>
      </c>
      <c r="F250" s="223" t="s">
        <v>394</v>
      </c>
      <c r="G250" s="224" t="s">
        <v>223</v>
      </c>
      <c r="H250" s="225">
        <v>25.199999999999999</v>
      </c>
      <c r="I250" s="226"/>
      <c r="J250" s="227">
        <f>ROUND(I250*H250,2)</f>
        <v>0</v>
      </c>
      <c r="K250" s="228"/>
      <c r="L250" s="45"/>
      <c r="M250" s="229" t="s">
        <v>1</v>
      </c>
      <c r="N250" s="230" t="s">
        <v>41</v>
      </c>
      <c r="O250" s="92"/>
      <c r="P250" s="231">
        <f>O250*H250</f>
        <v>0</v>
      </c>
      <c r="Q250" s="231">
        <v>0</v>
      </c>
      <c r="R250" s="231">
        <f>Q250*H250</f>
        <v>0</v>
      </c>
      <c r="S250" s="231">
        <v>0</v>
      </c>
      <c r="T250" s="232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3" t="s">
        <v>197</v>
      </c>
      <c r="AT250" s="233" t="s">
        <v>194</v>
      </c>
      <c r="AU250" s="233" t="s">
        <v>86</v>
      </c>
      <c r="AY250" s="18" t="s">
        <v>192</v>
      </c>
      <c r="BE250" s="234">
        <f>IF(N250="základní",J250,0)</f>
        <v>0</v>
      </c>
      <c r="BF250" s="234">
        <f>IF(N250="snížená",J250,0)</f>
        <v>0</v>
      </c>
      <c r="BG250" s="234">
        <f>IF(N250="zákl. přenesená",J250,0)</f>
        <v>0</v>
      </c>
      <c r="BH250" s="234">
        <f>IF(N250="sníž. přenesená",J250,0)</f>
        <v>0</v>
      </c>
      <c r="BI250" s="234">
        <f>IF(N250="nulová",J250,0)</f>
        <v>0</v>
      </c>
      <c r="BJ250" s="18" t="s">
        <v>84</v>
      </c>
      <c r="BK250" s="234">
        <f>ROUND(I250*H250,2)</f>
        <v>0</v>
      </c>
      <c r="BL250" s="18" t="s">
        <v>197</v>
      </c>
      <c r="BM250" s="233" t="s">
        <v>395</v>
      </c>
    </row>
    <row r="251" s="13" customFormat="1">
      <c r="A251" s="13"/>
      <c r="B251" s="235"/>
      <c r="C251" s="236"/>
      <c r="D251" s="237" t="s">
        <v>199</v>
      </c>
      <c r="E251" s="238" t="s">
        <v>1</v>
      </c>
      <c r="F251" s="239" t="s">
        <v>396</v>
      </c>
      <c r="G251" s="236"/>
      <c r="H251" s="240">
        <v>7.2000000000000002</v>
      </c>
      <c r="I251" s="241"/>
      <c r="J251" s="236"/>
      <c r="K251" s="236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199</v>
      </c>
      <c r="AU251" s="246" t="s">
        <v>86</v>
      </c>
      <c r="AV251" s="13" t="s">
        <v>86</v>
      </c>
      <c r="AW251" s="13" t="s">
        <v>33</v>
      </c>
      <c r="AX251" s="13" t="s">
        <v>76</v>
      </c>
      <c r="AY251" s="246" t="s">
        <v>192</v>
      </c>
    </row>
    <row r="252" s="13" customFormat="1">
      <c r="A252" s="13"/>
      <c r="B252" s="235"/>
      <c r="C252" s="236"/>
      <c r="D252" s="237" t="s">
        <v>199</v>
      </c>
      <c r="E252" s="238" t="s">
        <v>1</v>
      </c>
      <c r="F252" s="239" t="s">
        <v>397</v>
      </c>
      <c r="G252" s="236"/>
      <c r="H252" s="240">
        <v>18</v>
      </c>
      <c r="I252" s="241"/>
      <c r="J252" s="236"/>
      <c r="K252" s="236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199</v>
      </c>
      <c r="AU252" s="246" t="s">
        <v>86</v>
      </c>
      <c r="AV252" s="13" t="s">
        <v>86</v>
      </c>
      <c r="AW252" s="13" t="s">
        <v>33</v>
      </c>
      <c r="AX252" s="13" t="s">
        <v>76</v>
      </c>
      <c r="AY252" s="246" t="s">
        <v>192</v>
      </c>
    </row>
    <row r="253" s="15" customFormat="1">
      <c r="A253" s="15"/>
      <c r="B253" s="257"/>
      <c r="C253" s="258"/>
      <c r="D253" s="237" t="s">
        <v>199</v>
      </c>
      <c r="E253" s="259" t="s">
        <v>1</v>
      </c>
      <c r="F253" s="260" t="s">
        <v>230</v>
      </c>
      <c r="G253" s="258"/>
      <c r="H253" s="261">
        <v>25.199999999999999</v>
      </c>
      <c r="I253" s="262"/>
      <c r="J253" s="258"/>
      <c r="K253" s="258"/>
      <c r="L253" s="263"/>
      <c r="M253" s="264"/>
      <c r="N253" s="265"/>
      <c r="O253" s="265"/>
      <c r="P253" s="265"/>
      <c r="Q253" s="265"/>
      <c r="R253" s="265"/>
      <c r="S253" s="265"/>
      <c r="T253" s="26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7" t="s">
        <v>199</v>
      </c>
      <c r="AU253" s="267" t="s">
        <v>86</v>
      </c>
      <c r="AV253" s="15" t="s">
        <v>197</v>
      </c>
      <c r="AW253" s="15" t="s">
        <v>33</v>
      </c>
      <c r="AX253" s="15" t="s">
        <v>84</v>
      </c>
      <c r="AY253" s="267" t="s">
        <v>192</v>
      </c>
    </row>
    <row r="254" s="2" customFormat="1" ht="16.5" customHeight="1">
      <c r="A254" s="39"/>
      <c r="B254" s="40"/>
      <c r="C254" s="221" t="s">
        <v>398</v>
      </c>
      <c r="D254" s="221" t="s">
        <v>194</v>
      </c>
      <c r="E254" s="222" t="s">
        <v>399</v>
      </c>
      <c r="F254" s="223" t="s">
        <v>400</v>
      </c>
      <c r="G254" s="224" t="s">
        <v>223</v>
      </c>
      <c r="H254" s="225">
        <v>25.199999999999999</v>
      </c>
      <c r="I254" s="226"/>
      <c r="J254" s="227">
        <f>ROUND(I254*H254,2)</f>
        <v>0</v>
      </c>
      <c r="K254" s="228"/>
      <c r="L254" s="45"/>
      <c r="M254" s="229" t="s">
        <v>1</v>
      </c>
      <c r="N254" s="230" t="s">
        <v>41</v>
      </c>
      <c r="O254" s="92"/>
      <c r="P254" s="231">
        <f>O254*H254</f>
        <v>0</v>
      </c>
      <c r="Q254" s="231">
        <v>0</v>
      </c>
      <c r="R254" s="231">
        <f>Q254*H254</f>
        <v>0</v>
      </c>
      <c r="S254" s="231">
        <v>0</v>
      </c>
      <c r="T254" s="232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3" t="s">
        <v>197</v>
      </c>
      <c r="AT254" s="233" t="s">
        <v>194</v>
      </c>
      <c r="AU254" s="233" t="s">
        <v>86</v>
      </c>
      <c r="AY254" s="18" t="s">
        <v>192</v>
      </c>
      <c r="BE254" s="234">
        <f>IF(N254="základní",J254,0)</f>
        <v>0</v>
      </c>
      <c r="BF254" s="234">
        <f>IF(N254="snížená",J254,0)</f>
        <v>0</v>
      </c>
      <c r="BG254" s="234">
        <f>IF(N254="zákl. přenesená",J254,0)</f>
        <v>0</v>
      </c>
      <c r="BH254" s="234">
        <f>IF(N254="sníž. přenesená",J254,0)</f>
        <v>0</v>
      </c>
      <c r="BI254" s="234">
        <f>IF(N254="nulová",J254,0)</f>
        <v>0</v>
      </c>
      <c r="BJ254" s="18" t="s">
        <v>84</v>
      </c>
      <c r="BK254" s="234">
        <f>ROUND(I254*H254,2)</f>
        <v>0</v>
      </c>
      <c r="BL254" s="18" t="s">
        <v>197</v>
      </c>
      <c r="BM254" s="233" t="s">
        <v>401</v>
      </c>
    </row>
    <row r="255" s="13" customFormat="1">
      <c r="A255" s="13"/>
      <c r="B255" s="235"/>
      <c r="C255" s="236"/>
      <c r="D255" s="237" t="s">
        <v>199</v>
      </c>
      <c r="E255" s="238" t="s">
        <v>1</v>
      </c>
      <c r="F255" s="239" t="s">
        <v>396</v>
      </c>
      <c r="G255" s="236"/>
      <c r="H255" s="240">
        <v>7.2000000000000002</v>
      </c>
      <c r="I255" s="241"/>
      <c r="J255" s="236"/>
      <c r="K255" s="236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199</v>
      </c>
      <c r="AU255" s="246" t="s">
        <v>86</v>
      </c>
      <c r="AV255" s="13" t="s">
        <v>86</v>
      </c>
      <c r="AW255" s="13" t="s">
        <v>33</v>
      </c>
      <c r="AX255" s="13" t="s">
        <v>76</v>
      </c>
      <c r="AY255" s="246" t="s">
        <v>192</v>
      </c>
    </row>
    <row r="256" s="13" customFormat="1">
      <c r="A256" s="13"/>
      <c r="B256" s="235"/>
      <c r="C256" s="236"/>
      <c r="D256" s="237" t="s">
        <v>199</v>
      </c>
      <c r="E256" s="238" t="s">
        <v>1</v>
      </c>
      <c r="F256" s="239" t="s">
        <v>397</v>
      </c>
      <c r="G256" s="236"/>
      <c r="H256" s="240">
        <v>18</v>
      </c>
      <c r="I256" s="241"/>
      <c r="J256" s="236"/>
      <c r="K256" s="236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199</v>
      </c>
      <c r="AU256" s="246" t="s">
        <v>86</v>
      </c>
      <c r="AV256" s="13" t="s">
        <v>86</v>
      </c>
      <c r="AW256" s="13" t="s">
        <v>33</v>
      </c>
      <c r="AX256" s="13" t="s">
        <v>76</v>
      </c>
      <c r="AY256" s="246" t="s">
        <v>192</v>
      </c>
    </row>
    <row r="257" s="15" customFormat="1">
      <c r="A257" s="15"/>
      <c r="B257" s="257"/>
      <c r="C257" s="258"/>
      <c r="D257" s="237" t="s">
        <v>199</v>
      </c>
      <c r="E257" s="259" t="s">
        <v>1</v>
      </c>
      <c r="F257" s="260" t="s">
        <v>230</v>
      </c>
      <c r="G257" s="258"/>
      <c r="H257" s="261">
        <v>25.199999999999999</v>
      </c>
      <c r="I257" s="262"/>
      <c r="J257" s="258"/>
      <c r="K257" s="258"/>
      <c r="L257" s="263"/>
      <c r="M257" s="264"/>
      <c r="N257" s="265"/>
      <c r="O257" s="265"/>
      <c r="P257" s="265"/>
      <c r="Q257" s="265"/>
      <c r="R257" s="265"/>
      <c r="S257" s="265"/>
      <c r="T257" s="26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7" t="s">
        <v>199</v>
      </c>
      <c r="AU257" s="267" t="s">
        <v>86</v>
      </c>
      <c r="AV257" s="15" t="s">
        <v>197</v>
      </c>
      <c r="AW257" s="15" t="s">
        <v>33</v>
      </c>
      <c r="AX257" s="15" t="s">
        <v>84</v>
      </c>
      <c r="AY257" s="267" t="s">
        <v>192</v>
      </c>
    </row>
    <row r="258" s="2" customFormat="1" ht="33" customHeight="1">
      <c r="A258" s="39"/>
      <c r="B258" s="40"/>
      <c r="C258" s="221" t="s">
        <v>402</v>
      </c>
      <c r="D258" s="221" t="s">
        <v>194</v>
      </c>
      <c r="E258" s="222" t="s">
        <v>403</v>
      </c>
      <c r="F258" s="223" t="s">
        <v>404</v>
      </c>
      <c r="G258" s="224" t="s">
        <v>223</v>
      </c>
      <c r="H258" s="225">
        <v>25.199999999999999</v>
      </c>
      <c r="I258" s="226"/>
      <c r="J258" s="227">
        <f>ROUND(I258*H258,2)</f>
        <v>0</v>
      </c>
      <c r="K258" s="228"/>
      <c r="L258" s="45"/>
      <c r="M258" s="229" t="s">
        <v>1</v>
      </c>
      <c r="N258" s="230" t="s">
        <v>41</v>
      </c>
      <c r="O258" s="92"/>
      <c r="P258" s="231">
        <f>O258*H258</f>
        <v>0</v>
      </c>
      <c r="Q258" s="231">
        <v>0</v>
      </c>
      <c r="R258" s="231">
        <f>Q258*H258</f>
        <v>0</v>
      </c>
      <c r="S258" s="231">
        <v>0</v>
      </c>
      <c r="T258" s="232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3" t="s">
        <v>197</v>
      </c>
      <c r="AT258" s="233" t="s">
        <v>194</v>
      </c>
      <c r="AU258" s="233" t="s">
        <v>86</v>
      </c>
      <c r="AY258" s="18" t="s">
        <v>192</v>
      </c>
      <c r="BE258" s="234">
        <f>IF(N258="základní",J258,0)</f>
        <v>0</v>
      </c>
      <c r="BF258" s="234">
        <f>IF(N258="snížená",J258,0)</f>
        <v>0</v>
      </c>
      <c r="BG258" s="234">
        <f>IF(N258="zákl. přenesená",J258,0)</f>
        <v>0</v>
      </c>
      <c r="BH258" s="234">
        <f>IF(N258="sníž. přenesená",J258,0)</f>
        <v>0</v>
      </c>
      <c r="BI258" s="234">
        <f>IF(N258="nulová",J258,0)</f>
        <v>0</v>
      </c>
      <c r="BJ258" s="18" t="s">
        <v>84</v>
      </c>
      <c r="BK258" s="234">
        <f>ROUND(I258*H258,2)</f>
        <v>0</v>
      </c>
      <c r="BL258" s="18" t="s">
        <v>197</v>
      </c>
      <c r="BM258" s="233" t="s">
        <v>405</v>
      </c>
    </row>
    <row r="259" s="13" customFormat="1">
      <c r="A259" s="13"/>
      <c r="B259" s="235"/>
      <c r="C259" s="236"/>
      <c r="D259" s="237" t="s">
        <v>199</v>
      </c>
      <c r="E259" s="238" t="s">
        <v>1</v>
      </c>
      <c r="F259" s="239" t="s">
        <v>396</v>
      </c>
      <c r="G259" s="236"/>
      <c r="H259" s="240">
        <v>7.2000000000000002</v>
      </c>
      <c r="I259" s="241"/>
      <c r="J259" s="236"/>
      <c r="K259" s="236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199</v>
      </c>
      <c r="AU259" s="246" t="s">
        <v>86</v>
      </c>
      <c r="AV259" s="13" t="s">
        <v>86</v>
      </c>
      <c r="AW259" s="13" t="s">
        <v>33</v>
      </c>
      <c r="AX259" s="13" t="s">
        <v>76</v>
      </c>
      <c r="AY259" s="246" t="s">
        <v>192</v>
      </c>
    </row>
    <row r="260" s="13" customFormat="1">
      <c r="A260" s="13"/>
      <c r="B260" s="235"/>
      <c r="C260" s="236"/>
      <c r="D260" s="237" t="s">
        <v>199</v>
      </c>
      <c r="E260" s="238" t="s">
        <v>1</v>
      </c>
      <c r="F260" s="239" t="s">
        <v>397</v>
      </c>
      <c r="G260" s="236"/>
      <c r="H260" s="240">
        <v>18</v>
      </c>
      <c r="I260" s="241"/>
      <c r="J260" s="236"/>
      <c r="K260" s="236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199</v>
      </c>
      <c r="AU260" s="246" t="s">
        <v>86</v>
      </c>
      <c r="AV260" s="13" t="s">
        <v>86</v>
      </c>
      <c r="AW260" s="13" t="s">
        <v>33</v>
      </c>
      <c r="AX260" s="13" t="s">
        <v>76</v>
      </c>
      <c r="AY260" s="246" t="s">
        <v>192</v>
      </c>
    </row>
    <row r="261" s="15" customFormat="1">
      <c r="A261" s="15"/>
      <c r="B261" s="257"/>
      <c r="C261" s="258"/>
      <c r="D261" s="237" t="s">
        <v>199</v>
      </c>
      <c r="E261" s="259" t="s">
        <v>1</v>
      </c>
      <c r="F261" s="260" t="s">
        <v>230</v>
      </c>
      <c r="G261" s="258"/>
      <c r="H261" s="261">
        <v>25.199999999999999</v>
      </c>
      <c r="I261" s="262"/>
      <c r="J261" s="258"/>
      <c r="K261" s="258"/>
      <c r="L261" s="263"/>
      <c r="M261" s="264"/>
      <c r="N261" s="265"/>
      <c r="O261" s="265"/>
      <c r="P261" s="265"/>
      <c r="Q261" s="265"/>
      <c r="R261" s="265"/>
      <c r="S261" s="265"/>
      <c r="T261" s="26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7" t="s">
        <v>199</v>
      </c>
      <c r="AU261" s="267" t="s">
        <v>86</v>
      </c>
      <c r="AV261" s="15" t="s">
        <v>197</v>
      </c>
      <c r="AW261" s="15" t="s">
        <v>33</v>
      </c>
      <c r="AX261" s="15" t="s">
        <v>84</v>
      </c>
      <c r="AY261" s="267" t="s">
        <v>192</v>
      </c>
    </row>
    <row r="262" s="2" customFormat="1" ht="21.75" customHeight="1">
      <c r="A262" s="39"/>
      <c r="B262" s="40"/>
      <c r="C262" s="221" t="s">
        <v>406</v>
      </c>
      <c r="D262" s="221" t="s">
        <v>194</v>
      </c>
      <c r="E262" s="222" t="s">
        <v>407</v>
      </c>
      <c r="F262" s="223" t="s">
        <v>408</v>
      </c>
      <c r="G262" s="224" t="s">
        <v>223</v>
      </c>
      <c r="H262" s="225">
        <v>25.199999999999999</v>
      </c>
      <c r="I262" s="226"/>
      <c r="J262" s="227">
        <f>ROUND(I262*H262,2)</f>
        <v>0</v>
      </c>
      <c r="K262" s="228"/>
      <c r="L262" s="45"/>
      <c r="M262" s="229" t="s">
        <v>1</v>
      </c>
      <c r="N262" s="230" t="s">
        <v>41</v>
      </c>
      <c r="O262" s="92"/>
      <c r="P262" s="231">
        <f>O262*H262</f>
        <v>0</v>
      </c>
      <c r="Q262" s="231">
        <v>0</v>
      </c>
      <c r="R262" s="231">
        <f>Q262*H262</f>
        <v>0</v>
      </c>
      <c r="S262" s="231">
        <v>0</v>
      </c>
      <c r="T262" s="232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3" t="s">
        <v>197</v>
      </c>
      <c r="AT262" s="233" t="s">
        <v>194</v>
      </c>
      <c r="AU262" s="233" t="s">
        <v>86</v>
      </c>
      <c r="AY262" s="18" t="s">
        <v>192</v>
      </c>
      <c r="BE262" s="234">
        <f>IF(N262="základní",J262,0)</f>
        <v>0</v>
      </c>
      <c r="BF262" s="234">
        <f>IF(N262="snížená",J262,0)</f>
        <v>0</v>
      </c>
      <c r="BG262" s="234">
        <f>IF(N262="zákl. přenesená",J262,0)</f>
        <v>0</v>
      </c>
      <c r="BH262" s="234">
        <f>IF(N262="sníž. přenesená",J262,0)</f>
        <v>0</v>
      </c>
      <c r="BI262" s="234">
        <f>IF(N262="nulová",J262,0)</f>
        <v>0</v>
      </c>
      <c r="BJ262" s="18" t="s">
        <v>84</v>
      </c>
      <c r="BK262" s="234">
        <f>ROUND(I262*H262,2)</f>
        <v>0</v>
      </c>
      <c r="BL262" s="18" t="s">
        <v>197</v>
      </c>
      <c r="BM262" s="233" t="s">
        <v>409</v>
      </c>
    </row>
    <row r="263" s="13" customFormat="1">
      <c r="A263" s="13"/>
      <c r="B263" s="235"/>
      <c r="C263" s="236"/>
      <c r="D263" s="237" t="s">
        <v>199</v>
      </c>
      <c r="E263" s="238" t="s">
        <v>1</v>
      </c>
      <c r="F263" s="239" t="s">
        <v>396</v>
      </c>
      <c r="G263" s="236"/>
      <c r="H263" s="240">
        <v>7.2000000000000002</v>
      </c>
      <c r="I263" s="241"/>
      <c r="J263" s="236"/>
      <c r="K263" s="236"/>
      <c r="L263" s="242"/>
      <c r="M263" s="243"/>
      <c r="N263" s="244"/>
      <c r="O263" s="244"/>
      <c r="P263" s="244"/>
      <c r="Q263" s="244"/>
      <c r="R263" s="244"/>
      <c r="S263" s="244"/>
      <c r="T263" s="24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6" t="s">
        <v>199</v>
      </c>
      <c r="AU263" s="246" t="s">
        <v>86</v>
      </c>
      <c r="AV263" s="13" t="s">
        <v>86</v>
      </c>
      <c r="AW263" s="13" t="s">
        <v>33</v>
      </c>
      <c r="AX263" s="13" t="s">
        <v>76</v>
      </c>
      <c r="AY263" s="246" t="s">
        <v>192</v>
      </c>
    </row>
    <row r="264" s="13" customFormat="1">
      <c r="A264" s="13"/>
      <c r="B264" s="235"/>
      <c r="C264" s="236"/>
      <c r="D264" s="237" t="s">
        <v>199</v>
      </c>
      <c r="E264" s="238" t="s">
        <v>1</v>
      </c>
      <c r="F264" s="239" t="s">
        <v>397</v>
      </c>
      <c r="G264" s="236"/>
      <c r="H264" s="240">
        <v>18</v>
      </c>
      <c r="I264" s="241"/>
      <c r="J264" s="236"/>
      <c r="K264" s="236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199</v>
      </c>
      <c r="AU264" s="246" t="s">
        <v>86</v>
      </c>
      <c r="AV264" s="13" t="s">
        <v>86</v>
      </c>
      <c r="AW264" s="13" t="s">
        <v>33</v>
      </c>
      <c r="AX264" s="13" t="s">
        <v>76</v>
      </c>
      <c r="AY264" s="246" t="s">
        <v>192</v>
      </c>
    </row>
    <row r="265" s="15" customFormat="1">
      <c r="A265" s="15"/>
      <c r="B265" s="257"/>
      <c r="C265" s="258"/>
      <c r="D265" s="237" t="s">
        <v>199</v>
      </c>
      <c r="E265" s="259" t="s">
        <v>1</v>
      </c>
      <c r="F265" s="260" t="s">
        <v>230</v>
      </c>
      <c r="G265" s="258"/>
      <c r="H265" s="261">
        <v>25.199999999999999</v>
      </c>
      <c r="I265" s="262"/>
      <c r="J265" s="258"/>
      <c r="K265" s="258"/>
      <c r="L265" s="263"/>
      <c r="M265" s="264"/>
      <c r="N265" s="265"/>
      <c r="O265" s="265"/>
      <c r="P265" s="265"/>
      <c r="Q265" s="265"/>
      <c r="R265" s="265"/>
      <c r="S265" s="265"/>
      <c r="T265" s="26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7" t="s">
        <v>199</v>
      </c>
      <c r="AU265" s="267" t="s">
        <v>86</v>
      </c>
      <c r="AV265" s="15" t="s">
        <v>197</v>
      </c>
      <c r="AW265" s="15" t="s">
        <v>33</v>
      </c>
      <c r="AX265" s="15" t="s">
        <v>84</v>
      </c>
      <c r="AY265" s="267" t="s">
        <v>192</v>
      </c>
    </row>
    <row r="266" s="2" customFormat="1" ht="24.15" customHeight="1">
      <c r="A266" s="39"/>
      <c r="B266" s="40"/>
      <c r="C266" s="221" t="s">
        <v>410</v>
      </c>
      <c r="D266" s="221" t="s">
        <v>194</v>
      </c>
      <c r="E266" s="222" t="s">
        <v>411</v>
      </c>
      <c r="F266" s="223" t="s">
        <v>412</v>
      </c>
      <c r="G266" s="224" t="s">
        <v>223</v>
      </c>
      <c r="H266" s="225">
        <v>32.399999999999999</v>
      </c>
      <c r="I266" s="226"/>
      <c r="J266" s="227">
        <f>ROUND(I266*H266,2)</f>
        <v>0</v>
      </c>
      <c r="K266" s="228"/>
      <c r="L266" s="45"/>
      <c r="M266" s="229" t="s">
        <v>1</v>
      </c>
      <c r="N266" s="230" t="s">
        <v>41</v>
      </c>
      <c r="O266" s="92"/>
      <c r="P266" s="231">
        <f>O266*H266</f>
        <v>0</v>
      </c>
      <c r="Q266" s="231">
        <v>0</v>
      </c>
      <c r="R266" s="231">
        <f>Q266*H266</f>
        <v>0</v>
      </c>
      <c r="S266" s="231">
        <v>0</v>
      </c>
      <c r="T266" s="232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3" t="s">
        <v>197</v>
      </c>
      <c r="AT266" s="233" t="s">
        <v>194</v>
      </c>
      <c r="AU266" s="233" t="s">
        <v>86</v>
      </c>
      <c r="AY266" s="18" t="s">
        <v>192</v>
      </c>
      <c r="BE266" s="234">
        <f>IF(N266="základní",J266,0)</f>
        <v>0</v>
      </c>
      <c r="BF266" s="234">
        <f>IF(N266="snížená",J266,0)</f>
        <v>0</v>
      </c>
      <c r="BG266" s="234">
        <f>IF(N266="zákl. přenesená",J266,0)</f>
        <v>0</v>
      </c>
      <c r="BH266" s="234">
        <f>IF(N266="sníž. přenesená",J266,0)</f>
        <v>0</v>
      </c>
      <c r="BI266" s="234">
        <f>IF(N266="nulová",J266,0)</f>
        <v>0</v>
      </c>
      <c r="BJ266" s="18" t="s">
        <v>84</v>
      </c>
      <c r="BK266" s="234">
        <f>ROUND(I266*H266,2)</f>
        <v>0</v>
      </c>
      <c r="BL266" s="18" t="s">
        <v>197</v>
      </c>
      <c r="BM266" s="233" t="s">
        <v>413</v>
      </c>
    </row>
    <row r="267" s="13" customFormat="1">
      <c r="A267" s="13"/>
      <c r="B267" s="235"/>
      <c r="C267" s="236"/>
      <c r="D267" s="237" t="s">
        <v>199</v>
      </c>
      <c r="E267" s="238" t="s">
        <v>1</v>
      </c>
      <c r="F267" s="239" t="s">
        <v>414</v>
      </c>
      <c r="G267" s="236"/>
      <c r="H267" s="240">
        <v>14.4</v>
      </c>
      <c r="I267" s="241"/>
      <c r="J267" s="236"/>
      <c r="K267" s="236"/>
      <c r="L267" s="242"/>
      <c r="M267" s="243"/>
      <c r="N267" s="244"/>
      <c r="O267" s="244"/>
      <c r="P267" s="244"/>
      <c r="Q267" s="244"/>
      <c r="R267" s="244"/>
      <c r="S267" s="244"/>
      <c r="T267" s="24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199</v>
      </c>
      <c r="AU267" s="246" t="s">
        <v>86</v>
      </c>
      <c r="AV267" s="13" t="s">
        <v>86</v>
      </c>
      <c r="AW267" s="13" t="s">
        <v>33</v>
      </c>
      <c r="AX267" s="13" t="s">
        <v>76</v>
      </c>
      <c r="AY267" s="246" t="s">
        <v>192</v>
      </c>
    </row>
    <row r="268" s="13" customFormat="1">
      <c r="A268" s="13"/>
      <c r="B268" s="235"/>
      <c r="C268" s="236"/>
      <c r="D268" s="237" t="s">
        <v>199</v>
      </c>
      <c r="E268" s="238" t="s">
        <v>1</v>
      </c>
      <c r="F268" s="239" t="s">
        <v>397</v>
      </c>
      <c r="G268" s="236"/>
      <c r="H268" s="240">
        <v>18</v>
      </c>
      <c r="I268" s="241"/>
      <c r="J268" s="236"/>
      <c r="K268" s="236"/>
      <c r="L268" s="242"/>
      <c r="M268" s="243"/>
      <c r="N268" s="244"/>
      <c r="O268" s="244"/>
      <c r="P268" s="244"/>
      <c r="Q268" s="244"/>
      <c r="R268" s="244"/>
      <c r="S268" s="244"/>
      <c r="T268" s="24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199</v>
      </c>
      <c r="AU268" s="246" t="s">
        <v>86</v>
      </c>
      <c r="AV268" s="13" t="s">
        <v>86</v>
      </c>
      <c r="AW268" s="13" t="s">
        <v>33</v>
      </c>
      <c r="AX268" s="13" t="s">
        <v>76</v>
      </c>
      <c r="AY268" s="246" t="s">
        <v>192</v>
      </c>
    </row>
    <row r="269" s="15" customFormat="1">
      <c r="A269" s="15"/>
      <c r="B269" s="257"/>
      <c r="C269" s="258"/>
      <c r="D269" s="237" t="s">
        <v>199</v>
      </c>
      <c r="E269" s="259" t="s">
        <v>1</v>
      </c>
      <c r="F269" s="260" t="s">
        <v>230</v>
      </c>
      <c r="G269" s="258"/>
      <c r="H269" s="261">
        <v>32.399999999999999</v>
      </c>
      <c r="I269" s="262"/>
      <c r="J269" s="258"/>
      <c r="K269" s="258"/>
      <c r="L269" s="263"/>
      <c r="M269" s="264"/>
      <c r="N269" s="265"/>
      <c r="O269" s="265"/>
      <c r="P269" s="265"/>
      <c r="Q269" s="265"/>
      <c r="R269" s="265"/>
      <c r="S269" s="265"/>
      <c r="T269" s="26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7" t="s">
        <v>199</v>
      </c>
      <c r="AU269" s="267" t="s">
        <v>86</v>
      </c>
      <c r="AV269" s="15" t="s">
        <v>197</v>
      </c>
      <c r="AW269" s="15" t="s">
        <v>33</v>
      </c>
      <c r="AX269" s="15" t="s">
        <v>84</v>
      </c>
      <c r="AY269" s="267" t="s">
        <v>192</v>
      </c>
    </row>
    <row r="270" s="2" customFormat="1" ht="24.15" customHeight="1">
      <c r="A270" s="39"/>
      <c r="B270" s="40"/>
      <c r="C270" s="221" t="s">
        <v>415</v>
      </c>
      <c r="D270" s="221" t="s">
        <v>194</v>
      </c>
      <c r="E270" s="222" t="s">
        <v>416</v>
      </c>
      <c r="F270" s="223" t="s">
        <v>417</v>
      </c>
      <c r="G270" s="224" t="s">
        <v>223</v>
      </c>
      <c r="H270" s="225">
        <v>32.399999999999999</v>
      </c>
      <c r="I270" s="226"/>
      <c r="J270" s="227">
        <f>ROUND(I270*H270,2)</f>
        <v>0</v>
      </c>
      <c r="K270" s="228"/>
      <c r="L270" s="45"/>
      <c r="M270" s="229" t="s">
        <v>1</v>
      </c>
      <c r="N270" s="230" t="s">
        <v>41</v>
      </c>
      <c r="O270" s="92"/>
      <c r="P270" s="231">
        <f>O270*H270</f>
        <v>0</v>
      </c>
      <c r="Q270" s="231">
        <v>0</v>
      </c>
      <c r="R270" s="231">
        <f>Q270*H270</f>
        <v>0</v>
      </c>
      <c r="S270" s="231">
        <v>0</v>
      </c>
      <c r="T270" s="232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3" t="s">
        <v>197</v>
      </c>
      <c r="AT270" s="233" t="s">
        <v>194</v>
      </c>
      <c r="AU270" s="233" t="s">
        <v>86</v>
      </c>
      <c r="AY270" s="18" t="s">
        <v>192</v>
      </c>
      <c r="BE270" s="234">
        <f>IF(N270="základní",J270,0)</f>
        <v>0</v>
      </c>
      <c r="BF270" s="234">
        <f>IF(N270="snížená",J270,0)</f>
        <v>0</v>
      </c>
      <c r="BG270" s="234">
        <f>IF(N270="zákl. přenesená",J270,0)</f>
        <v>0</v>
      </c>
      <c r="BH270" s="234">
        <f>IF(N270="sníž. přenesená",J270,0)</f>
        <v>0</v>
      </c>
      <c r="BI270" s="234">
        <f>IF(N270="nulová",J270,0)</f>
        <v>0</v>
      </c>
      <c r="BJ270" s="18" t="s">
        <v>84</v>
      </c>
      <c r="BK270" s="234">
        <f>ROUND(I270*H270,2)</f>
        <v>0</v>
      </c>
      <c r="BL270" s="18" t="s">
        <v>197</v>
      </c>
      <c r="BM270" s="233" t="s">
        <v>418</v>
      </c>
    </row>
    <row r="271" s="13" customFormat="1">
      <c r="A271" s="13"/>
      <c r="B271" s="235"/>
      <c r="C271" s="236"/>
      <c r="D271" s="237" t="s">
        <v>199</v>
      </c>
      <c r="E271" s="238" t="s">
        <v>1</v>
      </c>
      <c r="F271" s="239" t="s">
        <v>414</v>
      </c>
      <c r="G271" s="236"/>
      <c r="H271" s="240">
        <v>14.4</v>
      </c>
      <c r="I271" s="241"/>
      <c r="J271" s="236"/>
      <c r="K271" s="236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199</v>
      </c>
      <c r="AU271" s="246" t="s">
        <v>86</v>
      </c>
      <c r="AV271" s="13" t="s">
        <v>86</v>
      </c>
      <c r="AW271" s="13" t="s">
        <v>33</v>
      </c>
      <c r="AX271" s="13" t="s">
        <v>76</v>
      </c>
      <c r="AY271" s="246" t="s">
        <v>192</v>
      </c>
    </row>
    <row r="272" s="13" customFormat="1">
      <c r="A272" s="13"/>
      <c r="B272" s="235"/>
      <c r="C272" s="236"/>
      <c r="D272" s="237" t="s">
        <v>199</v>
      </c>
      <c r="E272" s="238" t="s">
        <v>1</v>
      </c>
      <c r="F272" s="239" t="s">
        <v>397</v>
      </c>
      <c r="G272" s="236"/>
      <c r="H272" s="240">
        <v>18</v>
      </c>
      <c r="I272" s="241"/>
      <c r="J272" s="236"/>
      <c r="K272" s="236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199</v>
      </c>
      <c r="AU272" s="246" t="s">
        <v>86</v>
      </c>
      <c r="AV272" s="13" t="s">
        <v>86</v>
      </c>
      <c r="AW272" s="13" t="s">
        <v>33</v>
      </c>
      <c r="AX272" s="13" t="s">
        <v>76</v>
      </c>
      <c r="AY272" s="246" t="s">
        <v>192</v>
      </c>
    </row>
    <row r="273" s="15" customFormat="1">
      <c r="A273" s="15"/>
      <c r="B273" s="257"/>
      <c r="C273" s="258"/>
      <c r="D273" s="237" t="s">
        <v>199</v>
      </c>
      <c r="E273" s="259" t="s">
        <v>1</v>
      </c>
      <c r="F273" s="260" t="s">
        <v>230</v>
      </c>
      <c r="G273" s="258"/>
      <c r="H273" s="261">
        <v>32.399999999999999</v>
      </c>
      <c r="I273" s="262"/>
      <c r="J273" s="258"/>
      <c r="K273" s="258"/>
      <c r="L273" s="263"/>
      <c r="M273" s="264"/>
      <c r="N273" s="265"/>
      <c r="O273" s="265"/>
      <c r="P273" s="265"/>
      <c r="Q273" s="265"/>
      <c r="R273" s="265"/>
      <c r="S273" s="265"/>
      <c r="T273" s="26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7" t="s">
        <v>199</v>
      </c>
      <c r="AU273" s="267" t="s">
        <v>86</v>
      </c>
      <c r="AV273" s="15" t="s">
        <v>197</v>
      </c>
      <c r="AW273" s="15" t="s">
        <v>33</v>
      </c>
      <c r="AX273" s="15" t="s">
        <v>84</v>
      </c>
      <c r="AY273" s="267" t="s">
        <v>192</v>
      </c>
    </row>
    <row r="274" s="2" customFormat="1" ht="33" customHeight="1">
      <c r="A274" s="39"/>
      <c r="B274" s="40"/>
      <c r="C274" s="221" t="s">
        <v>419</v>
      </c>
      <c r="D274" s="221" t="s">
        <v>194</v>
      </c>
      <c r="E274" s="222" t="s">
        <v>420</v>
      </c>
      <c r="F274" s="223" t="s">
        <v>421</v>
      </c>
      <c r="G274" s="224" t="s">
        <v>223</v>
      </c>
      <c r="H274" s="225">
        <v>31.199999999999999</v>
      </c>
      <c r="I274" s="226"/>
      <c r="J274" s="227">
        <f>ROUND(I274*H274,2)</f>
        <v>0</v>
      </c>
      <c r="K274" s="228"/>
      <c r="L274" s="45"/>
      <c r="M274" s="229" t="s">
        <v>1</v>
      </c>
      <c r="N274" s="230" t="s">
        <v>41</v>
      </c>
      <c r="O274" s="92"/>
      <c r="P274" s="231">
        <f>O274*H274</f>
        <v>0</v>
      </c>
      <c r="Q274" s="231">
        <v>0</v>
      </c>
      <c r="R274" s="231">
        <f>Q274*H274</f>
        <v>0</v>
      </c>
      <c r="S274" s="231">
        <v>0</v>
      </c>
      <c r="T274" s="232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3" t="s">
        <v>422</v>
      </c>
      <c r="AT274" s="233" t="s">
        <v>194</v>
      </c>
      <c r="AU274" s="233" t="s">
        <v>86</v>
      </c>
      <c r="AY274" s="18" t="s">
        <v>192</v>
      </c>
      <c r="BE274" s="234">
        <f>IF(N274="základní",J274,0)</f>
        <v>0</v>
      </c>
      <c r="BF274" s="234">
        <f>IF(N274="snížená",J274,0)</f>
        <v>0</v>
      </c>
      <c r="BG274" s="234">
        <f>IF(N274="zákl. přenesená",J274,0)</f>
        <v>0</v>
      </c>
      <c r="BH274" s="234">
        <f>IF(N274="sníž. přenesená",J274,0)</f>
        <v>0</v>
      </c>
      <c r="BI274" s="234">
        <f>IF(N274="nulová",J274,0)</f>
        <v>0</v>
      </c>
      <c r="BJ274" s="18" t="s">
        <v>84</v>
      </c>
      <c r="BK274" s="234">
        <f>ROUND(I274*H274,2)</f>
        <v>0</v>
      </c>
      <c r="BL274" s="18" t="s">
        <v>422</v>
      </c>
      <c r="BM274" s="233" t="s">
        <v>423</v>
      </c>
    </row>
    <row r="275" s="13" customFormat="1">
      <c r="A275" s="13"/>
      <c r="B275" s="235"/>
      <c r="C275" s="236"/>
      <c r="D275" s="237" t="s">
        <v>199</v>
      </c>
      <c r="E275" s="238" t="s">
        <v>1</v>
      </c>
      <c r="F275" s="239" t="s">
        <v>424</v>
      </c>
      <c r="G275" s="236"/>
      <c r="H275" s="240">
        <v>13.199999999999999</v>
      </c>
      <c r="I275" s="241"/>
      <c r="J275" s="236"/>
      <c r="K275" s="236"/>
      <c r="L275" s="242"/>
      <c r="M275" s="243"/>
      <c r="N275" s="244"/>
      <c r="O275" s="244"/>
      <c r="P275" s="244"/>
      <c r="Q275" s="244"/>
      <c r="R275" s="244"/>
      <c r="S275" s="244"/>
      <c r="T275" s="24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6" t="s">
        <v>199</v>
      </c>
      <c r="AU275" s="246" t="s">
        <v>86</v>
      </c>
      <c r="AV275" s="13" t="s">
        <v>86</v>
      </c>
      <c r="AW275" s="13" t="s">
        <v>33</v>
      </c>
      <c r="AX275" s="13" t="s">
        <v>76</v>
      </c>
      <c r="AY275" s="246" t="s">
        <v>192</v>
      </c>
    </row>
    <row r="276" s="13" customFormat="1">
      <c r="A276" s="13"/>
      <c r="B276" s="235"/>
      <c r="C276" s="236"/>
      <c r="D276" s="237" t="s">
        <v>199</v>
      </c>
      <c r="E276" s="238" t="s">
        <v>1</v>
      </c>
      <c r="F276" s="239" t="s">
        <v>397</v>
      </c>
      <c r="G276" s="236"/>
      <c r="H276" s="240">
        <v>18</v>
      </c>
      <c r="I276" s="241"/>
      <c r="J276" s="236"/>
      <c r="K276" s="236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199</v>
      </c>
      <c r="AU276" s="246" t="s">
        <v>86</v>
      </c>
      <c r="AV276" s="13" t="s">
        <v>86</v>
      </c>
      <c r="AW276" s="13" t="s">
        <v>33</v>
      </c>
      <c r="AX276" s="13" t="s">
        <v>76</v>
      </c>
      <c r="AY276" s="246" t="s">
        <v>192</v>
      </c>
    </row>
    <row r="277" s="15" customFormat="1">
      <c r="A277" s="15"/>
      <c r="B277" s="257"/>
      <c r="C277" s="258"/>
      <c r="D277" s="237" t="s">
        <v>199</v>
      </c>
      <c r="E277" s="259" t="s">
        <v>1</v>
      </c>
      <c r="F277" s="260" t="s">
        <v>230</v>
      </c>
      <c r="G277" s="258"/>
      <c r="H277" s="261">
        <v>31.199999999999999</v>
      </c>
      <c r="I277" s="262"/>
      <c r="J277" s="258"/>
      <c r="K277" s="258"/>
      <c r="L277" s="263"/>
      <c r="M277" s="264"/>
      <c r="N277" s="265"/>
      <c r="O277" s="265"/>
      <c r="P277" s="265"/>
      <c r="Q277" s="265"/>
      <c r="R277" s="265"/>
      <c r="S277" s="265"/>
      <c r="T277" s="266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7" t="s">
        <v>199</v>
      </c>
      <c r="AU277" s="267" t="s">
        <v>86</v>
      </c>
      <c r="AV277" s="15" t="s">
        <v>197</v>
      </c>
      <c r="AW277" s="15" t="s">
        <v>33</v>
      </c>
      <c r="AX277" s="15" t="s">
        <v>84</v>
      </c>
      <c r="AY277" s="267" t="s">
        <v>192</v>
      </c>
    </row>
    <row r="278" s="2" customFormat="1" ht="24.15" customHeight="1">
      <c r="A278" s="39"/>
      <c r="B278" s="40"/>
      <c r="C278" s="221" t="s">
        <v>425</v>
      </c>
      <c r="D278" s="221" t="s">
        <v>194</v>
      </c>
      <c r="E278" s="222" t="s">
        <v>426</v>
      </c>
      <c r="F278" s="223" t="s">
        <v>427</v>
      </c>
      <c r="G278" s="224" t="s">
        <v>223</v>
      </c>
      <c r="H278" s="225">
        <v>1.3200000000000001</v>
      </c>
      <c r="I278" s="226"/>
      <c r="J278" s="227">
        <f>ROUND(I278*H278,2)</f>
        <v>0</v>
      </c>
      <c r="K278" s="228"/>
      <c r="L278" s="45"/>
      <c r="M278" s="229" t="s">
        <v>1</v>
      </c>
      <c r="N278" s="230" t="s">
        <v>41</v>
      </c>
      <c r="O278" s="92"/>
      <c r="P278" s="231">
        <f>O278*H278</f>
        <v>0</v>
      </c>
      <c r="Q278" s="231">
        <v>0.089219999999999994</v>
      </c>
      <c r="R278" s="231">
        <f>Q278*H278</f>
        <v>0.1177704</v>
      </c>
      <c r="S278" s="231">
        <v>0</v>
      </c>
      <c r="T278" s="232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3" t="s">
        <v>197</v>
      </c>
      <c r="AT278" s="233" t="s">
        <v>194</v>
      </c>
      <c r="AU278" s="233" t="s">
        <v>86</v>
      </c>
      <c r="AY278" s="18" t="s">
        <v>192</v>
      </c>
      <c r="BE278" s="234">
        <f>IF(N278="základní",J278,0)</f>
        <v>0</v>
      </c>
      <c r="BF278" s="234">
        <f>IF(N278="snížená",J278,0)</f>
        <v>0</v>
      </c>
      <c r="BG278" s="234">
        <f>IF(N278="zákl. přenesená",J278,0)</f>
        <v>0</v>
      </c>
      <c r="BH278" s="234">
        <f>IF(N278="sníž. přenesená",J278,0)</f>
        <v>0</v>
      </c>
      <c r="BI278" s="234">
        <f>IF(N278="nulová",J278,0)</f>
        <v>0</v>
      </c>
      <c r="BJ278" s="18" t="s">
        <v>84</v>
      </c>
      <c r="BK278" s="234">
        <f>ROUND(I278*H278,2)</f>
        <v>0</v>
      </c>
      <c r="BL278" s="18" t="s">
        <v>197</v>
      </c>
      <c r="BM278" s="233" t="s">
        <v>428</v>
      </c>
    </row>
    <row r="279" s="13" customFormat="1">
      <c r="A279" s="13"/>
      <c r="B279" s="235"/>
      <c r="C279" s="236"/>
      <c r="D279" s="237" t="s">
        <v>199</v>
      </c>
      <c r="E279" s="238" t="s">
        <v>1</v>
      </c>
      <c r="F279" s="239" t="s">
        <v>429</v>
      </c>
      <c r="G279" s="236"/>
      <c r="H279" s="240">
        <v>1.3200000000000001</v>
      </c>
      <c r="I279" s="241"/>
      <c r="J279" s="236"/>
      <c r="K279" s="236"/>
      <c r="L279" s="242"/>
      <c r="M279" s="243"/>
      <c r="N279" s="244"/>
      <c r="O279" s="244"/>
      <c r="P279" s="244"/>
      <c r="Q279" s="244"/>
      <c r="R279" s="244"/>
      <c r="S279" s="244"/>
      <c r="T279" s="24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6" t="s">
        <v>199</v>
      </c>
      <c r="AU279" s="246" t="s">
        <v>86</v>
      </c>
      <c r="AV279" s="13" t="s">
        <v>86</v>
      </c>
      <c r="AW279" s="13" t="s">
        <v>33</v>
      </c>
      <c r="AX279" s="13" t="s">
        <v>84</v>
      </c>
      <c r="AY279" s="246" t="s">
        <v>192</v>
      </c>
    </row>
    <row r="280" s="2" customFormat="1" ht="24.15" customHeight="1">
      <c r="A280" s="39"/>
      <c r="B280" s="40"/>
      <c r="C280" s="268" t="s">
        <v>430</v>
      </c>
      <c r="D280" s="268" t="s">
        <v>283</v>
      </c>
      <c r="E280" s="269" t="s">
        <v>431</v>
      </c>
      <c r="F280" s="270" t="s">
        <v>432</v>
      </c>
      <c r="G280" s="271" t="s">
        <v>223</v>
      </c>
      <c r="H280" s="272">
        <v>1.3600000000000001</v>
      </c>
      <c r="I280" s="273"/>
      <c r="J280" s="274">
        <f>ROUND(I280*H280,2)</f>
        <v>0</v>
      </c>
      <c r="K280" s="275"/>
      <c r="L280" s="276"/>
      <c r="M280" s="277" t="s">
        <v>1</v>
      </c>
      <c r="N280" s="278" t="s">
        <v>41</v>
      </c>
      <c r="O280" s="92"/>
      <c r="P280" s="231">
        <f>O280*H280</f>
        <v>0</v>
      </c>
      <c r="Q280" s="231">
        <v>0.113</v>
      </c>
      <c r="R280" s="231">
        <f>Q280*H280</f>
        <v>0.15368000000000001</v>
      </c>
      <c r="S280" s="231">
        <v>0</v>
      </c>
      <c r="T280" s="232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3" t="s">
        <v>249</v>
      </c>
      <c r="AT280" s="233" t="s">
        <v>283</v>
      </c>
      <c r="AU280" s="233" t="s">
        <v>86</v>
      </c>
      <c r="AY280" s="18" t="s">
        <v>192</v>
      </c>
      <c r="BE280" s="234">
        <f>IF(N280="základní",J280,0)</f>
        <v>0</v>
      </c>
      <c r="BF280" s="234">
        <f>IF(N280="snížená",J280,0)</f>
        <v>0</v>
      </c>
      <c r="BG280" s="234">
        <f>IF(N280="zákl. přenesená",J280,0)</f>
        <v>0</v>
      </c>
      <c r="BH280" s="234">
        <f>IF(N280="sníž. přenesená",J280,0)</f>
        <v>0</v>
      </c>
      <c r="BI280" s="234">
        <f>IF(N280="nulová",J280,0)</f>
        <v>0</v>
      </c>
      <c r="BJ280" s="18" t="s">
        <v>84</v>
      </c>
      <c r="BK280" s="234">
        <f>ROUND(I280*H280,2)</f>
        <v>0</v>
      </c>
      <c r="BL280" s="18" t="s">
        <v>197</v>
      </c>
      <c r="BM280" s="233" t="s">
        <v>433</v>
      </c>
    </row>
    <row r="281" s="13" customFormat="1">
      <c r="A281" s="13"/>
      <c r="B281" s="235"/>
      <c r="C281" s="236"/>
      <c r="D281" s="237" t="s">
        <v>199</v>
      </c>
      <c r="E281" s="236"/>
      <c r="F281" s="239" t="s">
        <v>434</v>
      </c>
      <c r="G281" s="236"/>
      <c r="H281" s="240">
        <v>1.3600000000000001</v>
      </c>
      <c r="I281" s="241"/>
      <c r="J281" s="236"/>
      <c r="K281" s="236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199</v>
      </c>
      <c r="AU281" s="246" t="s">
        <v>86</v>
      </c>
      <c r="AV281" s="13" t="s">
        <v>86</v>
      </c>
      <c r="AW281" s="13" t="s">
        <v>4</v>
      </c>
      <c r="AX281" s="13" t="s">
        <v>84</v>
      </c>
      <c r="AY281" s="246" t="s">
        <v>192</v>
      </c>
    </row>
    <row r="282" s="12" customFormat="1" ht="22.8" customHeight="1">
      <c r="A282" s="12"/>
      <c r="B282" s="205"/>
      <c r="C282" s="206"/>
      <c r="D282" s="207" t="s">
        <v>75</v>
      </c>
      <c r="E282" s="219" t="s">
        <v>249</v>
      </c>
      <c r="F282" s="219" t="s">
        <v>435</v>
      </c>
      <c r="G282" s="206"/>
      <c r="H282" s="206"/>
      <c r="I282" s="209"/>
      <c r="J282" s="220">
        <f>BK282</f>
        <v>0</v>
      </c>
      <c r="K282" s="206"/>
      <c r="L282" s="211"/>
      <c r="M282" s="212"/>
      <c r="N282" s="213"/>
      <c r="O282" s="213"/>
      <c r="P282" s="214">
        <f>SUM(P283:P306)</f>
        <v>0</v>
      </c>
      <c r="Q282" s="213"/>
      <c r="R282" s="214">
        <f>SUM(R283:R306)</f>
        <v>25.211369299999998</v>
      </c>
      <c r="S282" s="213"/>
      <c r="T282" s="215">
        <f>SUM(T283:T306)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6" t="s">
        <v>84</v>
      </c>
      <c r="AT282" s="217" t="s">
        <v>75</v>
      </c>
      <c r="AU282" s="217" t="s">
        <v>84</v>
      </c>
      <c r="AY282" s="216" t="s">
        <v>192</v>
      </c>
      <c r="BK282" s="218">
        <f>SUM(BK283:BK306)</f>
        <v>0</v>
      </c>
    </row>
    <row r="283" s="2" customFormat="1" ht="24.15" customHeight="1">
      <c r="A283" s="39"/>
      <c r="B283" s="40"/>
      <c r="C283" s="221" t="s">
        <v>436</v>
      </c>
      <c r="D283" s="221" t="s">
        <v>194</v>
      </c>
      <c r="E283" s="222" t="s">
        <v>437</v>
      </c>
      <c r="F283" s="223" t="s">
        <v>438</v>
      </c>
      <c r="G283" s="224" t="s">
        <v>280</v>
      </c>
      <c r="H283" s="225">
        <v>366</v>
      </c>
      <c r="I283" s="226"/>
      <c r="J283" s="227">
        <f>ROUND(I283*H283,2)</f>
        <v>0</v>
      </c>
      <c r="K283" s="228"/>
      <c r="L283" s="45"/>
      <c r="M283" s="229" t="s">
        <v>1</v>
      </c>
      <c r="N283" s="230" t="s">
        <v>41</v>
      </c>
      <c r="O283" s="92"/>
      <c r="P283" s="231">
        <f>O283*H283</f>
        <v>0</v>
      </c>
      <c r="Q283" s="231">
        <v>0</v>
      </c>
      <c r="R283" s="231">
        <f>Q283*H283</f>
        <v>0</v>
      </c>
      <c r="S283" s="231">
        <v>0</v>
      </c>
      <c r="T283" s="232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3" t="s">
        <v>197</v>
      </c>
      <c r="AT283" s="233" t="s">
        <v>194</v>
      </c>
      <c r="AU283" s="233" t="s">
        <v>86</v>
      </c>
      <c r="AY283" s="18" t="s">
        <v>192</v>
      </c>
      <c r="BE283" s="234">
        <f>IF(N283="základní",J283,0)</f>
        <v>0</v>
      </c>
      <c r="BF283" s="234">
        <f>IF(N283="snížená",J283,0)</f>
        <v>0</v>
      </c>
      <c r="BG283" s="234">
        <f>IF(N283="zákl. přenesená",J283,0)</f>
        <v>0</v>
      </c>
      <c r="BH283" s="234">
        <f>IF(N283="sníž. přenesená",J283,0)</f>
        <v>0</v>
      </c>
      <c r="BI283" s="234">
        <f>IF(N283="nulová",J283,0)</f>
        <v>0</v>
      </c>
      <c r="BJ283" s="18" t="s">
        <v>84</v>
      </c>
      <c r="BK283" s="234">
        <f>ROUND(I283*H283,2)</f>
        <v>0</v>
      </c>
      <c r="BL283" s="18" t="s">
        <v>197</v>
      </c>
      <c r="BM283" s="233" t="s">
        <v>439</v>
      </c>
    </row>
    <row r="284" s="13" customFormat="1">
      <c r="A284" s="13"/>
      <c r="B284" s="235"/>
      <c r="C284" s="236"/>
      <c r="D284" s="237" t="s">
        <v>199</v>
      </c>
      <c r="E284" s="238" t="s">
        <v>1</v>
      </c>
      <c r="F284" s="239" t="s">
        <v>99</v>
      </c>
      <c r="G284" s="236"/>
      <c r="H284" s="240">
        <v>366</v>
      </c>
      <c r="I284" s="241"/>
      <c r="J284" s="236"/>
      <c r="K284" s="236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199</v>
      </c>
      <c r="AU284" s="246" t="s">
        <v>86</v>
      </c>
      <c r="AV284" s="13" t="s">
        <v>86</v>
      </c>
      <c r="AW284" s="13" t="s">
        <v>33</v>
      </c>
      <c r="AX284" s="13" t="s">
        <v>84</v>
      </c>
      <c r="AY284" s="246" t="s">
        <v>192</v>
      </c>
    </row>
    <row r="285" s="2" customFormat="1" ht="16.5" customHeight="1">
      <c r="A285" s="39"/>
      <c r="B285" s="40"/>
      <c r="C285" s="268" t="s">
        <v>440</v>
      </c>
      <c r="D285" s="268" t="s">
        <v>283</v>
      </c>
      <c r="E285" s="269" t="s">
        <v>441</v>
      </c>
      <c r="F285" s="270" t="s">
        <v>442</v>
      </c>
      <c r="G285" s="271" t="s">
        <v>280</v>
      </c>
      <c r="H285" s="272">
        <v>371.49000000000001</v>
      </c>
      <c r="I285" s="273"/>
      <c r="J285" s="274">
        <f>ROUND(I285*H285,2)</f>
        <v>0</v>
      </c>
      <c r="K285" s="275"/>
      <c r="L285" s="276"/>
      <c r="M285" s="277" t="s">
        <v>1</v>
      </c>
      <c r="N285" s="278" t="s">
        <v>41</v>
      </c>
      <c r="O285" s="92"/>
      <c r="P285" s="231">
        <f>O285*H285</f>
        <v>0</v>
      </c>
      <c r="Q285" s="231">
        <v>0.00027</v>
      </c>
      <c r="R285" s="231">
        <f>Q285*H285</f>
        <v>0.1003023</v>
      </c>
      <c r="S285" s="231">
        <v>0</v>
      </c>
      <c r="T285" s="232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3" t="s">
        <v>249</v>
      </c>
      <c r="AT285" s="233" t="s">
        <v>283</v>
      </c>
      <c r="AU285" s="233" t="s">
        <v>86</v>
      </c>
      <c r="AY285" s="18" t="s">
        <v>192</v>
      </c>
      <c r="BE285" s="234">
        <f>IF(N285="základní",J285,0)</f>
        <v>0</v>
      </c>
      <c r="BF285" s="234">
        <f>IF(N285="snížená",J285,0)</f>
        <v>0</v>
      </c>
      <c r="BG285" s="234">
        <f>IF(N285="zákl. přenesená",J285,0)</f>
        <v>0</v>
      </c>
      <c r="BH285" s="234">
        <f>IF(N285="sníž. přenesená",J285,0)</f>
        <v>0</v>
      </c>
      <c r="BI285" s="234">
        <f>IF(N285="nulová",J285,0)</f>
        <v>0</v>
      </c>
      <c r="BJ285" s="18" t="s">
        <v>84</v>
      </c>
      <c r="BK285" s="234">
        <f>ROUND(I285*H285,2)</f>
        <v>0</v>
      </c>
      <c r="BL285" s="18" t="s">
        <v>197</v>
      </c>
      <c r="BM285" s="233" t="s">
        <v>443</v>
      </c>
    </row>
    <row r="286" s="13" customFormat="1">
      <c r="A286" s="13"/>
      <c r="B286" s="235"/>
      <c r="C286" s="236"/>
      <c r="D286" s="237" t="s">
        <v>199</v>
      </c>
      <c r="E286" s="236"/>
      <c r="F286" s="239" t="s">
        <v>444</v>
      </c>
      <c r="G286" s="236"/>
      <c r="H286" s="240">
        <v>371.49000000000001</v>
      </c>
      <c r="I286" s="241"/>
      <c r="J286" s="236"/>
      <c r="K286" s="236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199</v>
      </c>
      <c r="AU286" s="246" t="s">
        <v>86</v>
      </c>
      <c r="AV286" s="13" t="s">
        <v>86</v>
      </c>
      <c r="AW286" s="13" t="s">
        <v>4</v>
      </c>
      <c r="AX286" s="13" t="s">
        <v>84</v>
      </c>
      <c r="AY286" s="246" t="s">
        <v>192</v>
      </c>
    </row>
    <row r="287" s="2" customFormat="1" ht="16.5" customHeight="1">
      <c r="A287" s="39"/>
      <c r="B287" s="40"/>
      <c r="C287" s="221" t="s">
        <v>445</v>
      </c>
      <c r="D287" s="221" t="s">
        <v>194</v>
      </c>
      <c r="E287" s="222" t="s">
        <v>446</v>
      </c>
      <c r="F287" s="223" t="s">
        <v>447</v>
      </c>
      <c r="G287" s="224" t="s">
        <v>280</v>
      </c>
      <c r="H287" s="225">
        <v>366</v>
      </c>
      <c r="I287" s="226"/>
      <c r="J287" s="227">
        <f>ROUND(I287*H287,2)</f>
        <v>0</v>
      </c>
      <c r="K287" s="228"/>
      <c r="L287" s="45"/>
      <c r="M287" s="229" t="s">
        <v>1</v>
      </c>
      <c r="N287" s="230" t="s">
        <v>41</v>
      </c>
      <c r="O287" s="92"/>
      <c r="P287" s="231">
        <f>O287*H287</f>
        <v>0</v>
      </c>
      <c r="Q287" s="231">
        <v>0</v>
      </c>
      <c r="R287" s="231">
        <f>Q287*H287</f>
        <v>0</v>
      </c>
      <c r="S287" s="231">
        <v>0</v>
      </c>
      <c r="T287" s="232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3" t="s">
        <v>197</v>
      </c>
      <c r="AT287" s="233" t="s">
        <v>194</v>
      </c>
      <c r="AU287" s="233" t="s">
        <v>86</v>
      </c>
      <c r="AY287" s="18" t="s">
        <v>192</v>
      </c>
      <c r="BE287" s="234">
        <f>IF(N287="základní",J287,0)</f>
        <v>0</v>
      </c>
      <c r="BF287" s="234">
        <f>IF(N287="snížená",J287,0)</f>
        <v>0</v>
      </c>
      <c r="BG287" s="234">
        <f>IF(N287="zákl. přenesená",J287,0)</f>
        <v>0</v>
      </c>
      <c r="BH287" s="234">
        <f>IF(N287="sníž. přenesená",J287,0)</f>
        <v>0</v>
      </c>
      <c r="BI287" s="234">
        <f>IF(N287="nulová",J287,0)</f>
        <v>0</v>
      </c>
      <c r="BJ287" s="18" t="s">
        <v>84</v>
      </c>
      <c r="BK287" s="234">
        <f>ROUND(I287*H287,2)</f>
        <v>0</v>
      </c>
      <c r="BL287" s="18" t="s">
        <v>197</v>
      </c>
      <c r="BM287" s="233" t="s">
        <v>448</v>
      </c>
    </row>
    <row r="288" s="13" customFormat="1">
      <c r="A288" s="13"/>
      <c r="B288" s="235"/>
      <c r="C288" s="236"/>
      <c r="D288" s="237" t="s">
        <v>199</v>
      </c>
      <c r="E288" s="238" t="s">
        <v>1</v>
      </c>
      <c r="F288" s="239" t="s">
        <v>99</v>
      </c>
      <c r="G288" s="236"/>
      <c r="H288" s="240">
        <v>366</v>
      </c>
      <c r="I288" s="241"/>
      <c r="J288" s="236"/>
      <c r="K288" s="236"/>
      <c r="L288" s="242"/>
      <c r="M288" s="243"/>
      <c r="N288" s="244"/>
      <c r="O288" s="244"/>
      <c r="P288" s="244"/>
      <c r="Q288" s="244"/>
      <c r="R288" s="244"/>
      <c r="S288" s="244"/>
      <c r="T288" s="24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6" t="s">
        <v>199</v>
      </c>
      <c r="AU288" s="246" t="s">
        <v>86</v>
      </c>
      <c r="AV288" s="13" t="s">
        <v>86</v>
      </c>
      <c r="AW288" s="13" t="s">
        <v>33</v>
      </c>
      <c r="AX288" s="13" t="s">
        <v>84</v>
      </c>
      <c r="AY288" s="246" t="s">
        <v>192</v>
      </c>
    </row>
    <row r="289" s="2" customFormat="1" ht="24.15" customHeight="1">
      <c r="A289" s="39"/>
      <c r="B289" s="40"/>
      <c r="C289" s="221" t="s">
        <v>449</v>
      </c>
      <c r="D289" s="221" t="s">
        <v>194</v>
      </c>
      <c r="E289" s="222" t="s">
        <v>450</v>
      </c>
      <c r="F289" s="223" t="s">
        <v>451</v>
      </c>
      <c r="G289" s="224" t="s">
        <v>280</v>
      </c>
      <c r="H289" s="225">
        <v>366</v>
      </c>
      <c r="I289" s="226"/>
      <c r="J289" s="227">
        <f>ROUND(I289*H289,2)</f>
        <v>0</v>
      </c>
      <c r="K289" s="228"/>
      <c r="L289" s="45"/>
      <c r="M289" s="229" t="s">
        <v>1</v>
      </c>
      <c r="N289" s="230" t="s">
        <v>41</v>
      </c>
      <c r="O289" s="92"/>
      <c r="P289" s="231">
        <f>O289*H289</f>
        <v>0</v>
      </c>
      <c r="Q289" s="231">
        <v>0</v>
      </c>
      <c r="R289" s="231">
        <f>Q289*H289</f>
        <v>0</v>
      </c>
      <c r="S289" s="231">
        <v>0</v>
      </c>
      <c r="T289" s="232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3" t="s">
        <v>197</v>
      </c>
      <c r="AT289" s="233" t="s">
        <v>194</v>
      </c>
      <c r="AU289" s="233" t="s">
        <v>86</v>
      </c>
      <c r="AY289" s="18" t="s">
        <v>192</v>
      </c>
      <c r="BE289" s="234">
        <f>IF(N289="základní",J289,0)</f>
        <v>0</v>
      </c>
      <c r="BF289" s="234">
        <f>IF(N289="snížená",J289,0)</f>
        <v>0</v>
      </c>
      <c r="BG289" s="234">
        <f>IF(N289="zákl. přenesená",J289,0)</f>
        <v>0</v>
      </c>
      <c r="BH289" s="234">
        <f>IF(N289="sníž. přenesená",J289,0)</f>
        <v>0</v>
      </c>
      <c r="BI289" s="234">
        <f>IF(N289="nulová",J289,0)</f>
        <v>0</v>
      </c>
      <c r="BJ289" s="18" t="s">
        <v>84</v>
      </c>
      <c r="BK289" s="234">
        <f>ROUND(I289*H289,2)</f>
        <v>0</v>
      </c>
      <c r="BL289" s="18" t="s">
        <v>197</v>
      </c>
      <c r="BM289" s="233" t="s">
        <v>452</v>
      </c>
    </row>
    <row r="290" s="13" customFormat="1">
      <c r="A290" s="13"/>
      <c r="B290" s="235"/>
      <c r="C290" s="236"/>
      <c r="D290" s="237" t="s">
        <v>199</v>
      </c>
      <c r="E290" s="238" t="s">
        <v>1</v>
      </c>
      <c r="F290" s="239" t="s">
        <v>99</v>
      </c>
      <c r="G290" s="236"/>
      <c r="H290" s="240">
        <v>366</v>
      </c>
      <c r="I290" s="241"/>
      <c r="J290" s="236"/>
      <c r="K290" s="236"/>
      <c r="L290" s="242"/>
      <c r="M290" s="243"/>
      <c r="N290" s="244"/>
      <c r="O290" s="244"/>
      <c r="P290" s="244"/>
      <c r="Q290" s="244"/>
      <c r="R290" s="244"/>
      <c r="S290" s="244"/>
      <c r="T290" s="24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6" t="s">
        <v>199</v>
      </c>
      <c r="AU290" s="246" t="s">
        <v>86</v>
      </c>
      <c r="AV290" s="13" t="s">
        <v>86</v>
      </c>
      <c r="AW290" s="13" t="s">
        <v>33</v>
      </c>
      <c r="AX290" s="13" t="s">
        <v>84</v>
      </c>
      <c r="AY290" s="246" t="s">
        <v>192</v>
      </c>
    </row>
    <row r="291" s="2" customFormat="1" ht="33" customHeight="1">
      <c r="A291" s="39"/>
      <c r="B291" s="40"/>
      <c r="C291" s="221" t="s">
        <v>453</v>
      </c>
      <c r="D291" s="221" t="s">
        <v>194</v>
      </c>
      <c r="E291" s="222" t="s">
        <v>454</v>
      </c>
      <c r="F291" s="223" t="s">
        <v>455</v>
      </c>
      <c r="G291" s="224" t="s">
        <v>456</v>
      </c>
      <c r="H291" s="225">
        <v>53</v>
      </c>
      <c r="I291" s="226"/>
      <c r="J291" s="227">
        <f>ROUND(I291*H291,2)</f>
        <v>0</v>
      </c>
      <c r="K291" s="228"/>
      <c r="L291" s="45"/>
      <c r="M291" s="229" t="s">
        <v>1</v>
      </c>
      <c r="N291" s="230" t="s">
        <v>41</v>
      </c>
      <c r="O291" s="92"/>
      <c r="P291" s="231">
        <f>O291*H291</f>
        <v>0</v>
      </c>
      <c r="Q291" s="231">
        <v>0.36191000000000001</v>
      </c>
      <c r="R291" s="231">
        <f>Q291*H291</f>
        <v>19.181229999999999</v>
      </c>
      <c r="S291" s="231">
        <v>0</v>
      </c>
      <c r="T291" s="232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3" t="s">
        <v>197</v>
      </c>
      <c r="AT291" s="233" t="s">
        <v>194</v>
      </c>
      <c r="AU291" s="233" t="s">
        <v>86</v>
      </c>
      <c r="AY291" s="18" t="s">
        <v>192</v>
      </c>
      <c r="BE291" s="234">
        <f>IF(N291="základní",J291,0)</f>
        <v>0</v>
      </c>
      <c r="BF291" s="234">
        <f>IF(N291="snížená",J291,0)</f>
        <v>0</v>
      </c>
      <c r="BG291" s="234">
        <f>IF(N291="zákl. přenesená",J291,0)</f>
        <v>0</v>
      </c>
      <c r="BH291" s="234">
        <f>IF(N291="sníž. přenesená",J291,0)</f>
        <v>0</v>
      </c>
      <c r="BI291" s="234">
        <f>IF(N291="nulová",J291,0)</f>
        <v>0</v>
      </c>
      <c r="BJ291" s="18" t="s">
        <v>84</v>
      </c>
      <c r="BK291" s="234">
        <f>ROUND(I291*H291,2)</f>
        <v>0</v>
      </c>
      <c r="BL291" s="18" t="s">
        <v>197</v>
      </c>
      <c r="BM291" s="233" t="s">
        <v>457</v>
      </c>
    </row>
    <row r="292" s="13" customFormat="1">
      <c r="A292" s="13"/>
      <c r="B292" s="235"/>
      <c r="C292" s="236"/>
      <c r="D292" s="237" t="s">
        <v>199</v>
      </c>
      <c r="E292" s="238" t="s">
        <v>1</v>
      </c>
      <c r="F292" s="239" t="s">
        <v>144</v>
      </c>
      <c r="G292" s="236"/>
      <c r="H292" s="240">
        <v>53</v>
      </c>
      <c r="I292" s="241"/>
      <c r="J292" s="236"/>
      <c r="K292" s="236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199</v>
      </c>
      <c r="AU292" s="246" t="s">
        <v>86</v>
      </c>
      <c r="AV292" s="13" t="s">
        <v>86</v>
      </c>
      <c r="AW292" s="13" t="s">
        <v>33</v>
      </c>
      <c r="AX292" s="13" t="s">
        <v>84</v>
      </c>
      <c r="AY292" s="246" t="s">
        <v>192</v>
      </c>
    </row>
    <row r="293" s="2" customFormat="1" ht="24.15" customHeight="1">
      <c r="A293" s="39"/>
      <c r="B293" s="40"/>
      <c r="C293" s="268" t="s">
        <v>458</v>
      </c>
      <c r="D293" s="268" t="s">
        <v>283</v>
      </c>
      <c r="E293" s="269" t="s">
        <v>459</v>
      </c>
      <c r="F293" s="270" t="s">
        <v>460</v>
      </c>
      <c r="G293" s="271" t="s">
        <v>456</v>
      </c>
      <c r="H293" s="272">
        <v>50</v>
      </c>
      <c r="I293" s="273"/>
      <c r="J293" s="274">
        <f>ROUND(I293*H293,2)</f>
        <v>0</v>
      </c>
      <c r="K293" s="275"/>
      <c r="L293" s="276"/>
      <c r="M293" s="277" t="s">
        <v>1</v>
      </c>
      <c r="N293" s="278" t="s">
        <v>41</v>
      </c>
      <c r="O293" s="92"/>
      <c r="P293" s="231">
        <f>O293*H293</f>
        <v>0</v>
      </c>
      <c r="Q293" s="231">
        <v>0.11</v>
      </c>
      <c r="R293" s="231">
        <f>Q293*H293</f>
        <v>5.5</v>
      </c>
      <c r="S293" s="231">
        <v>0</v>
      </c>
      <c r="T293" s="232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3" t="s">
        <v>249</v>
      </c>
      <c r="AT293" s="233" t="s">
        <v>283</v>
      </c>
      <c r="AU293" s="233" t="s">
        <v>86</v>
      </c>
      <c r="AY293" s="18" t="s">
        <v>192</v>
      </c>
      <c r="BE293" s="234">
        <f>IF(N293="základní",J293,0)</f>
        <v>0</v>
      </c>
      <c r="BF293" s="234">
        <f>IF(N293="snížená",J293,0)</f>
        <v>0</v>
      </c>
      <c r="BG293" s="234">
        <f>IF(N293="zákl. přenesená",J293,0)</f>
        <v>0</v>
      </c>
      <c r="BH293" s="234">
        <f>IF(N293="sníž. přenesená",J293,0)</f>
        <v>0</v>
      </c>
      <c r="BI293" s="234">
        <f>IF(N293="nulová",J293,0)</f>
        <v>0</v>
      </c>
      <c r="BJ293" s="18" t="s">
        <v>84</v>
      </c>
      <c r="BK293" s="234">
        <f>ROUND(I293*H293,2)</f>
        <v>0</v>
      </c>
      <c r="BL293" s="18" t="s">
        <v>197</v>
      </c>
      <c r="BM293" s="233" t="s">
        <v>461</v>
      </c>
    </row>
    <row r="294" s="13" customFormat="1">
      <c r="A294" s="13"/>
      <c r="B294" s="235"/>
      <c r="C294" s="236"/>
      <c r="D294" s="237" t="s">
        <v>199</v>
      </c>
      <c r="E294" s="238" t="s">
        <v>1</v>
      </c>
      <c r="F294" s="239" t="s">
        <v>462</v>
      </c>
      <c r="G294" s="236"/>
      <c r="H294" s="240">
        <v>50</v>
      </c>
      <c r="I294" s="241"/>
      <c r="J294" s="236"/>
      <c r="K294" s="236"/>
      <c r="L294" s="242"/>
      <c r="M294" s="243"/>
      <c r="N294" s="244"/>
      <c r="O294" s="244"/>
      <c r="P294" s="244"/>
      <c r="Q294" s="244"/>
      <c r="R294" s="244"/>
      <c r="S294" s="244"/>
      <c r="T294" s="24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6" t="s">
        <v>199</v>
      </c>
      <c r="AU294" s="246" t="s">
        <v>86</v>
      </c>
      <c r="AV294" s="13" t="s">
        <v>86</v>
      </c>
      <c r="AW294" s="13" t="s">
        <v>33</v>
      </c>
      <c r="AX294" s="13" t="s">
        <v>84</v>
      </c>
      <c r="AY294" s="246" t="s">
        <v>192</v>
      </c>
    </row>
    <row r="295" s="2" customFormat="1" ht="24.15" customHeight="1">
      <c r="A295" s="39"/>
      <c r="B295" s="40"/>
      <c r="C295" s="268" t="s">
        <v>463</v>
      </c>
      <c r="D295" s="268" t="s">
        <v>283</v>
      </c>
      <c r="E295" s="269" t="s">
        <v>464</v>
      </c>
      <c r="F295" s="270" t="s">
        <v>465</v>
      </c>
      <c r="G295" s="271" t="s">
        <v>456</v>
      </c>
      <c r="H295" s="272">
        <v>2</v>
      </c>
      <c r="I295" s="273"/>
      <c r="J295" s="274">
        <f>ROUND(I295*H295,2)</f>
        <v>0</v>
      </c>
      <c r="K295" s="275"/>
      <c r="L295" s="276"/>
      <c r="M295" s="277" t="s">
        <v>1</v>
      </c>
      <c r="N295" s="278" t="s">
        <v>41</v>
      </c>
      <c r="O295" s="92"/>
      <c r="P295" s="231">
        <f>O295*H295</f>
        <v>0</v>
      </c>
      <c r="Q295" s="231">
        <v>0.11</v>
      </c>
      <c r="R295" s="231">
        <f>Q295*H295</f>
        <v>0.22</v>
      </c>
      <c r="S295" s="231">
        <v>0</v>
      </c>
      <c r="T295" s="232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3" t="s">
        <v>249</v>
      </c>
      <c r="AT295" s="233" t="s">
        <v>283</v>
      </c>
      <c r="AU295" s="233" t="s">
        <v>86</v>
      </c>
      <c r="AY295" s="18" t="s">
        <v>192</v>
      </c>
      <c r="BE295" s="234">
        <f>IF(N295="základní",J295,0)</f>
        <v>0</v>
      </c>
      <c r="BF295" s="234">
        <f>IF(N295="snížená",J295,0)</f>
        <v>0</v>
      </c>
      <c r="BG295" s="234">
        <f>IF(N295="zákl. přenesená",J295,0)</f>
        <v>0</v>
      </c>
      <c r="BH295" s="234">
        <f>IF(N295="sníž. přenesená",J295,0)</f>
        <v>0</v>
      </c>
      <c r="BI295" s="234">
        <f>IF(N295="nulová",J295,0)</f>
        <v>0</v>
      </c>
      <c r="BJ295" s="18" t="s">
        <v>84</v>
      </c>
      <c r="BK295" s="234">
        <f>ROUND(I295*H295,2)</f>
        <v>0</v>
      </c>
      <c r="BL295" s="18" t="s">
        <v>197</v>
      </c>
      <c r="BM295" s="233" t="s">
        <v>466</v>
      </c>
    </row>
    <row r="296" s="13" customFormat="1">
      <c r="A296" s="13"/>
      <c r="B296" s="235"/>
      <c r="C296" s="236"/>
      <c r="D296" s="237" t="s">
        <v>199</v>
      </c>
      <c r="E296" s="238" t="s">
        <v>1</v>
      </c>
      <c r="F296" s="239" t="s">
        <v>148</v>
      </c>
      <c r="G296" s="236"/>
      <c r="H296" s="240">
        <v>2</v>
      </c>
      <c r="I296" s="241"/>
      <c r="J296" s="236"/>
      <c r="K296" s="236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199</v>
      </c>
      <c r="AU296" s="246" t="s">
        <v>86</v>
      </c>
      <c r="AV296" s="13" t="s">
        <v>86</v>
      </c>
      <c r="AW296" s="13" t="s">
        <v>33</v>
      </c>
      <c r="AX296" s="13" t="s">
        <v>84</v>
      </c>
      <c r="AY296" s="246" t="s">
        <v>192</v>
      </c>
    </row>
    <row r="297" s="2" customFormat="1" ht="24.15" customHeight="1">
      <c r="A297" s="39"/>
      <c r="B297" s="40"/>
      <c r="C297" s="268" t="s">
        <v>467</v>
      </c>
      <c r="D297" s="268" t="s">
        <v>283</v>
      </c>
      <c r="E297" s="269" t="s">
        <v>468</v>
      </c>
      <c r="F297" s="270" t="s">
        <v>469</v>
      </c>
      <c r="G297" s="271" t="s">
        <v>456</v>
      </c>
      <c r="H297" s="272">
        <v>1</v>
      </c>
      <c r="I297" s="273"/>
      <c r="J297" s="274">
        <f>ROUND(I297*H297,2)</f>
        <v>0</v>
      </c>
      <c r="K297" s="275"/>
      <c r="L297" s="276"/>
      <c r="M297" s="277" t="s">
        <v>1</v>
      </c>
      <c r="N297" s="278" t="s">
        <v>41</v>
      </c>
      <c r="O297" s="92"/>
      <c r="P297" s="231">
        <f>O297*H297</f>
        <v>0</v>
      </c>
      <c r="Q297" s="231">
        <v>0.11</v>
      </c>
      <c r="R297" s="231">
        <f>Q297*H297</f>
        <v>0.11</v>
      </c>
      <c r="S297" s="231">
        <v>0</v>
      </c>
      <c r="T297" s="232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3" t="s">
        <v>249</v>
      </c>
      <c r="AT297" s="233" t="s">
        <v>283</v>
      </c>
      <c r="AU297" s="233" t="s">
        <v>86</v>
      </c>
      <c r="AY297" s="18" t="s">
        <v>192</v>
      </c>
      <c r="BE297" s="234">
        <f>IF(N297="základní",J297,0)</f>
        <v>0</v>
      </c>
      <c r="BF297" s="234">
        <f>IF(N297="snížená",J297,0)</f>
        <v>0</v>
      </c>
      <c r="BG297" s="234">
        <f>IF(N297="zákl. přenesená",J297,0)</f>
        <v>0</v>
      </c>
      <c r="BH297" s="234">
        <f>IF(N297="sníž. přenesená",J297,0)</f>
        <v>0</v>
      </c>
      <c r="BI297" s="234">
        <f>IF(N297="nulová",J297,0)</f>
        <v>0</v>
      </c>
      <c r="BJ297" s="18" t="s">
        <v>84</v>
      </c>
      <c r="BK297" s="234">
        <f>ROUND(I297*H297,2)</f>
        <v>0</v>
      </c>
      <c r="BL297" s="18" t="s">
        <v>197</v>
      </c>
      <c r="BM297" s="233" t="s">
        <v>470</v>
      </c>
    </row>
    <row r="298" s="13" customFormat="1">
      <c r="A298" s="13"/>
      <c r="B298" s="235"/>
      <c r="C298" s="236"/>
      <c r="D298" s="237" t="s">
        <v>199</v>
      </c>
      <c r="E298" s="238" t="s">
        <v>1</v>
      </c>
      <c r="F298" s="239" t="s">
        <v>146</v>
      </c>
      <c r="G298" s="236"/>
      <c r="H298" s="240">
        <v>1</v>
      </c>
      <c r="I298" s="241"/>
      <c r="J298" s="236"/>
      <c r="K298" s="236"/>
      <c r="L298" s="242"/>
      <c r="M298" s="243"/>
      <c r="N298" s="244"/>
      <c r="O298" s="244"/>
      <c r="P298" s="244"/>
      <c r="Q298" s="244"/>
      <c r="R298" s="244"/>
      <c r="S298" s="244"/>
      <c r="T298" s="24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6" t="s">
        <v>199</v>
      </c>
      <c r="AU298" s="246" t="s">
        <v>86</v>
      </c>
      <c r="AV298" s="13" t="s">
        <v>86</v>
      </c>
      <c r="AW298" s="13" t="s">
        <v>33</v>
      </c>
      <c r="AX298" s="13" t="s">
        <v>84</v>
      </c>
      <c r="AY298" s="246" t="s">
        <v>192</v>
      </c>
    </row>
    <row r="299" s="2" customFormat="1" ht="16.5" customHeight="1">
      <c r="A299" s="39"/>
      <c r="B299" s="40"/>
      <c r="C299" s="268" t="s">
        <v>471</v>
      </c>
      <c r="D299" s="268" t="s">
        <v>283</v>
      </c>
      <c r="E299" s="269" t="s">
        <v>472</v>
      </c>
      <c r="F299" s="270" t="s">
        <v>473</v>
      </c>
      <c r="G299" s="271" t="s">
        <v>474</v>
      </c>
      <c r="H299" s="272">
        <v>53</v>
      </c>
      <c r="I299" s="273"/>
      <c r="J299" s="274">
        <f>ROUND(I299*H299,2)</f>
        <v>0</v>
      </c>
      <c r="K299" s="275"/>
      <c r="L299" s="276"/>
      <c r="M299" s="277" t="s">
        <v>1</v>
      </c>
      <c r="N299" s="278" t="s">
        <v>41</v>
      </c>
      <c r="O299" s="92"/>
      <c r="P299" s="231">
        <f>O299*H299</f>
        <v>0</v>
      </c>
      <c r="Q299" s="231">
        <v>0</v>
      </c>
      <c r="R299" s="231">
        <f>Q299*H299</f>
        <v>0</v>
      </c>
      <c r="S299" s="231">
        <v>0</v>
      </c>
      <c r="T299" s="232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3" t="s">
        <v>249</v>
      </c>
      <c r="AT299" s="233" t="s">
        <v>283</v>
      </c>
      <c r="AU299" s="233" t="s">
        <v>86</v>
      </c>
      <c r="AY299" s="18" t="s">
        <v>192</v>
      </c>
      <c r="BE299" s="234">
        <f>IF(N299="základní",J299,0)</f>
        <v>0</v>
      </c>
      <c r="BF299" s="234">
        <f>IF(N299="snížená",J299,0)</f>
        <v>0</v>
      </c>
      <c r="BG299" s="234">
        <f>IF(N299="zákl. přenesená",J299,0)</f>
        <v>0</v>
      </c>
      <c r="BH299" s="234">
        <f>IF(N299="sníž. přenesená",J299,0)</f>
        <v>0</v>
      </c>
      <c r="BI299" s="234">
        <f>IF(N299="nulová",J299,0)</f>
        <v>0</v>
      </c>
      <c r="BJ299" s="18" t="s">
        <v>84</v>
      </c>
      <c r="BK299" s="234">
        <f>ROUND(I299*H299,2)</f>
        <v>0</v>
      </c>
      <c r="BL299" s="18" t="s">
        <v>197</v>
      </c>
      <c r="BM299" s="233" t="s">
        <v>475</v>
      </c>
    </row>
    <row r="300" s="13" customFormat="1">
      <c r="A300" s="13"/>
      <c r="B300" s="235"/>
      <c r="C300" s="236"/>
      <c r="D300" s="237" t="s">
        <v>199</v>
      </c>
      <c r="E300" s="238" t="s">
        <v>1</v>
      </c>
      <c r="F300" s="239" t="s">
        <v>144</v>
      </c>
      <c r="G300" s="236"/>
      <c r="H300" s="240">
        <v>53</v>
      </c>
      <c r="I300" s="241"/>
      <c r="J300" s="236"/>
      <c r="K300" s="236"/>
      <c r="L300" s="242"/>
      <c r="M300" s="243"/>
      <c r="N300" s="244"/>
      <c r="O300" s="244"/>
      <c r="P300" s="244"/>
      <c r="Q300" s="244"/>
      <c r="R300" s="244"/>
      <c r="S300" s="244"/>
      <c r="T300" s="24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6" t="s">
        <v>199</v>
      </c>
      <c r="AU300" s="246" t="s">
        <v>86</v>
      </c>
      <c r="AV300" s="13" t="s">
        <v>86</v>
      </c>
      <c r="AW300" s="13" t="s">
        <v>33</v>
      </c>
      <c r="AX300" s="13" t="s">
        <v>84</v>
      </c>
      <c r="AY300" s="246" t="s">
        <v>192</v>
      </c>
    </row>
    <row r="301" s="2" customFormat="1" ht="24.15" customHeight="1">
      <c r="A301" s="39"/>
      <c r="B301" s="40"/>
      <c r="C301" s="221" t="s">
        <v>476</v>
      </c>
      <c r="D301" s="221" t="s">
        <v>194</v>
      </c>
      <c r="E301" s="222" t="s">
        <v>477</v>
      </c>
      <c r="F301" s="223" t="s">
        <v>478</v>
      </c>
      <c r="G301" s="224" t="s">
        <v>246</v>
      </c>
      <c r="H301" s="225">
        <v>0.20000000000000001</v>
      </c>
      <c r="I301" s="226"/>
      <c r="J301" s="227">
        <f>ROUND(I301*H301,2)</f>
        <v>0</v>
      </c>
      <c r="K301" s="228"/>
      <c r="L301" s="45"/>
      <c r="M301" s="229" t="s">
        <v>1</v>
      </c>
      <c r="N301" s="230" t="s">
        <v>41</v>
      </c>
      <c r="O301" s="92"/>
      <c r="P301" s="231">
        <f>O301*H301</f>
        <v>0</v>
      </c>
      <c r="Q301" s="231">
        <v>0</v>
      </c>
      <c r="R301" s="231">
        <f>Q301*H301</f>
        <v>0</v>
      </c>
      <c r="S301" s="231">
        <v>0</v>
      </c>
      <c r="T301" s="232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3" t="s">
        <v>197</v>
      </c>
      <c r="AT301" s="233" t="s">
        <v>194</v>
      </c>
      <c r="AU301" s="233" t="s">
        <v>86</v>
      </c>
      <c r="AY301" s="18" t="s">
        <v>192</v>
      </c>
      <c r="BE301" s="234">
        <f>IF(N301="základní",J301,0)</f>
        <v>0</v>
      </c>
      <c r="BF301" s="234">
        <f>IF(N301="snížená",J301,0)</f>
        <v>0</v>
      </c>
      <c r="BG301" s="234">
        <f>IF(N301="zákl. přenesená",J301,0)</f>
        <v>0</v>
      </c>
      <c r="BH301" s="234">
        <f>IF(N301="sníž. přenesená",J301,0)</f>
        <v>0</v>
      </c>
      <c r="BI301" s="234">
        <f>IF(N301="nulová",J301,0)</f>
        <v>0</v>
      </c>
      <c r="BJ301" s="18" t="s">
        <v>84</v>
      </c>
      <c r="BK301" s="234">
        <f>ROUND(I301*H301,2)</f>
        <v>0</v>
      </c>
      <c r="BL301" s="18" t="s">
        <v>197</v>
      </c>
      <c r="BM301" s="233" t="s">
        <v>479</v>
      </c>
    </row>
    <row r="302" s="13" customFormat="1">
      <c r="A302" s="13"/>
      <c r="B302" s="235"/>
      <c r="C302" s="236"/>
      <c r="D302" s="237" t="s">
        <v>199</v>
      </c>
      <c r="E302" s="238" t="s">
        <v>1</v>
      </c>
      <c r="F302" s="239" t="s">
        <v>480</v>
      </c>
      <c r="G302" s="236"/>
      <c r="H302" s="240">
        <v>0.20000000000000001</v>
      </c>
      <c r="I302" s="241"/>
      <c r="J302" s="236"/>
      <c r="K302" s="236"/>
      <c r="L302" s="242"/>
      <c r="M302" s="243"/>
      <c r="N302" s="244"/>
      <c r="O302" s="244"/>
      <c r="P302" s="244"/>
      <c r="Q302" s="244"/>
      <c r="R302" s="244"/>
      <c r="S302" s="244"/>
      <c r="T302" s="24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6" t="s">
        <v>199</v>
      </c>
      <c r="AU302" s="246" t="s">
        <v>86</v>
      </c>
      <c r="AV302" s="13" t="s">
        <v>86</v>
      </c>
      <c r="AW302" s="13" t="s">
        <v>33</v>
      </c>
      <c r="AX302" s="13" t="s">
        <v>84</v>
      </c>
      <c r="AY302" s="246" t="s">
        <v>192</v>
      </c>
    </row>
    <row r="303" s="2" customFormat="1" ht="16.5" customHeight="1">
      <c r="A303" s="39"/>
      <c r="B303" s="40"/>
      <c r="C303" s="221" t="s">
        <v>481</v>
      </c>
      <c r="D303" s="221" t="s">
        <v>194</v>
      </c>
      <c r="E303" s="222" t="s">
        <v>482</v>
      </c>
      <c r="F303" s="223" t="s">
        <v>483</v>
      </c>
      <c r="G303" s="224" t="s">
        <v>280</v>
      </c>
      <c r="H303" s="225">
        <v>384.30000000000001</v>
      </c>
      <c r="I303" s="226"/>
      <c r="J303" s="227">
        <f>ROUND(I303*H303,2)</f>
        <v>0</v>
      </c>
      <c r="K303" s="228"/>
      <c r="L303" s="45"/>
      <c r="M303" s="229" t="s">
        <v>1</v>
      </c>
      <c r="N303" s="230" t="s">
        <v>41</v>
      </c>
      <c r="O303" s="92"/>
      <c r="P303" s="231">
        <f>O303*H303</f>
        <v>0</v>
      </c>
      <c r="Q303" s="231">
        <v>0.00019000000000000001</v>
      </c>
      <c r="R303" s="231">
        <f>Q303*H303</f>
        <v>0.073017000000000012</v>
      </c>
      <c r="S303" s="231">
        <v>0</v>
      </c>
      <c r="T303" s="232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3" t="s">
        <v>197</v>
      </c>
      <c r="AT303" s="233" t="s">
        <v>194</v>
      </c>
      <c r="AU303" s="233" t="s">
        <v>86</v>
      </c>
      <c r="AY303" s="18" t="s">
        <v>192</v>
      </c>
      <c r="BE303" s="234">
        <f>IF(N303="základní",J303,0)</f>
        <v>0</v>
      </c>
      <c r="BF303" s="234">
        <f>IF(N303="snížená",J303,0)</f>
        <v>0</v>
      </c>
      <c r="BG303" s="234">
        <f>IF(N303="zákl. přenesená",J303,0)</f>
        <v>0</v>
      </c>
      <c r="BH303" s="234">
        <f>IF(N303="sníž. přenesená",J303,0)</f>
        <v>0</v>
      </c>
      <c r="BI303" s="234">
        <f>IF(N303="nulová",J303,0)</f>
        <v>0</v>
      </c>
      <c r="BJ303" s="18" t="s">
        <v>84</v>
      </c>
      <c r="BK303" s="234">
        <f>ROUND(I303*H303,2)</f>
        <v>0</v>
      </c>
      <c r="BL303" s="18" t="s">
        <v>197</v>
      </c>
      <c r="BM303" s="233" t="s">
        <v>484</v>
      </c>
    </row>
    <row r="304" s="13" customFormat="1">
      <c r="A304" s="13"/>
      <c r="B304" s="235"/>
      <c r="C304" s="236"/>
      <c r="D304" s="237" t="s">
        <v>199</v>
      </c>
      <c r="E304" s="238" t="s">
        <v>1</v>
      </c>
      <c r="F304" s="239" t="s">
        <v>485</v>
      </c>
      <c r="G304" s="236"/>
      <c r="H304" s="240">
        <v>384.30000000000001</v>
      </c>
      <c r="I304" s="241"/>
      <c r="J304" s="236"/>
      <c r="K304" s="236"/>
      <c r="L304" s="242"/>
      <c r="M304" s="243"/>
      <c r="N304" s="244"/>
      <c r="O304" s="244"/>
      <c r="P304" s="244"/>
      <c r="Q304" s="244"/>
      <c r="R304" s="244"/>
      <c r="S304" s="244"/>
      <c r="T304" s="24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6" t="s">
        <v>199</v>
      </c>
      <c r="AU304" s="246" t="s">
        <v>86</v>
      </c>
      <c r="AV304" s="13" t="s">
        <v>86</v>
      </c>
      <c r="AW304" s="13" t="s">
        <v>33</v>
      </c>
      <c r="AX304" s="13" t="s">
        <v>84</v>
      </c>
      <c r="AY304" s="246" t="s">
        <v>192</v>
      </c>
    </row>
    <row r="305" s="2" customFormat="1" ht="24.15" customHeight="1">
      <c r="A305" s="39"/>
      <c r="B305" s="40"/>
      <c r="C305" s="221" t="s">
        <v>143</v>
      </c>
      <c r="D305" s="221" t="s">
        <v>194</v>
      </c>
      <c r="E305" s="222" t="s">
        <v>486</v>
      </c>
      <c r="F305" s="223" t="s">
        <v>487</v>
      </c>
      <c r="G305" s="224" t="s">
        <v>280</v>
      </c>
      <c r="H305" s="225">
        <v>298</v>
      </c>
      <c r="I305" s="226"/>
      <c r="J305" s="227">
        <f>ROUND(I305*H305,2)</f>
        <v>0</v>
      </c>
      <c r="K305" s="228"/>
      <c r="L305" s="45"/>
      <c r="M305" s="229" t="s">
        <v>1</v>
      </c>
      <c r="N305" s="230" t="s">
        <v>41</v>
      </c>
      <c r="O305" s="92"/>
      <c r="P305" s="231">
        <f>O305*H305</f>
        <v>0</v>
      </c>
      <c r="Q305" s="231">
        <v>9.0000000000000006E-05</v>
      </c>
      <c r="R305" s="231">
        <f>Q305*H305</f>
        <v>0.02682</v>
      </c>
      <c r="S305" s="231">
        <v>0</v>
      </c>
      <c r="T305" s="232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3" t="s">
        <v>197</v>
      </c>
      <c r="AT305" s="233" t="s">
        <v>194</v>
      </c>
      <c r="AU305" s="233" t="s">
        <v>86</v>
      </c>
      <c r="AY305" s="18" t="s">
        <v>192</v>
      </c>
      <c r="BE305" s="234">
        <f>IF(N305="základní",J305,0)</f>
        <v>0</v>
      </c>
      <c r="BF305" s="234">
        <f>IF(N305="snížená",J305,0)</f>
        <v>0</v>
      </c>
      <c r="BG305" s="234">
        <f>IF(N305="zákl. přenesená",J305,0)</f>
        <v>0</v>
      </c>
      <c r="BH305" s="234">
        <f>IF(N305="sníž. přenesená",J305,0)</f>
        <v>0</v>
      </c>
      <c r="BI305" s="234">
        <f>IF(N305="nulová",J305,0)</f>
        <v>0</v>
      </c>
      <c r="BJ305" s="18" t="s">
        <v>84</v>
      </c>
      <c r="BK305" s="234">
        <f>ROUND(I305*H305,2)</f>
        <v>0</v>
      </c>
      <c r="BL305" s="18" t="s">
        <v>197</v>
      </c>
      <c r="BM305" s="233" t="s">
        <v>488</v>
      </c>
    </row>
    <row r="306" s="13" customFormat="1">
      <c r="A306" s="13"/>
      <c r="B306" s="235"/>
      <c r="C306" s="236"/>
      <c r="D306" s="237" t="s">
        <v>199</v>
      </c>
      <c r="E306" s="238" t="s">
        <v>1</v>
      </c>
      <c r="F306" s="239" t="s">
        <v>489</v>
      </c>
      <c r="G306" s="236"/>
      <c r="H306" s="240">
        <v>298</v>
      </c>
      <c r="I306" s="241"/>
      <c r="J306" s="236"/>
      <c r="K306" s="236"/>
      <c r="L306" s="242"/>
      <c r="M306" s="243"/>
      <c r="N306" s="244"/>
      <c r="O306" s="244"/>
      <c r="P306" s="244"/>
      <c r="Q306" s="244"/>
      <c r="R306" s="244"/>
      <c r="S306" s="244"/>
      <c r="T306" s="24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6" t="s">
        <v>199</v>
      </c>
      <c r="AU306" s="246" t="s">
        <v>86</v>
      </c>
      <c r="AV306" s="13" t="s">
        <v>86</v>
      </c>
      <c r="AW306" s="13" t="s">
        <v>33</v>
      </c>
      <c r="AX306" s="13" t="s">
        <v>84</v>
      </c>
      <c r="AY306" s="246" t="s">
        <v>192</v>
      </c>
    </row>
    <row r="307" s="12" customFormat="1" ht="22.8" customHeight="1">
      <c r="A307" s="12"/>
      <c r="B307" s="205"/>
      <c r="C307" s="206"/>
      <c r="D307" s="207" t="s">
        <v>75</v>
      </c>
      <c r="E307" s="219" t="s">
        <v>255</v>
      </c>
      <c r="F307" s="219" t="s">
        <v>490</v>
      </c>
      <c r="G307" s="206"/>
      <c r="H307" s="206"/>
      <c r="I307" s="209"/>
      <c r="J307" s="220">
        <f>BK307</f>
        <v>0</v>
      </c>
      <c r="K307" s="206"/>
      <c r="L307" s="211"/>
      <c r="M307" s="212"/>
      <c r="N307" s="213"/>
      <c r="O307" s="213"/>
      <c r="P307" s="214">
        <f>SUM(P308:P318)</f>
        <v>0</v>
      </c>
      <c r="Q307" s="213"/>
      <c r="R307" s="214">
        <f>SUM(R308:R318)</f>
        <v>0.055</v>
      </c>
      <c r="S307" s="213"/>
      <c r="T307" s="215">
        <f>SUM(T308:T318)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6" t="s">
        <v>84</v>
      </c>
      <c r="AT307" s="217" t="s">
        <v>75</v>
      </c>
      <c r="AU307" s="217" t="s">
        <v>84</v>
      </c>
      <c r="AY307" s="216" t="s">
        <v>192</v>
      </c>
      <c r="BK307" s="218">
        <f>SUM(BK308:BK318)</f>
        <v>0</v>
      </c>
    </row>
    <row r="308" s="2" customFormat="1" ht="24.15" customHeight="1">
      <c r="A308" s="39"/>
      <c r="B308" s="40"/>
      <c r="C308" s="221" t="s">
        <v>491</v>
      </c>
      <c r="D308" s="221" t="s">
        <v>194</v>
      </c>
      <c r="E308" s="222" t="s">
        <v>492</v>
      </c>
      <c r="F308" s="223" t="s">
        <v>493</v>
      </c>
      <c r="G308" s="224" t="s">
        <v>280</v>
      </c>
      <c r="H308" s="225">
        <v>250</v>
      </c>
      <c r="I308" s="226"/>
      <c r="J308" s="227">
        <f>ROUND(I308*H308,2)</f>
        <v>0</v>
      </c>
      <c r="K308" s="228"/>
      <c r="L308" s="45"/>
      <c r="M308" s="229" t="s">
        <v>1</v>
      </c>
      <c r="N308" s="230" t="s">
        <v>41</v>
      </c>
      <c r="O308" s="92"/>
      <c r="P308" s="231">
        <f>O308*H308</f>
        <v>0</v>
      </c>
      <c r="Q308" s="231">
        <v>0.00022000000000000001</v>
      </c>
      <c r="R308" s="231">
        <f>Q308*H308</f>
        <v>0.055</v>
      </c>
      <c r="S308" s="231">
        <v>0</v>
      </c>
      <c r="T308" s="232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3" t="s">
        <v>197</v>
      </c>
      <c r="AT308" s="233" t="s">
        <v>194</v>
      </c>
      <c r="AU308" s="233" t="s">
        <v>86</v>
      </c>
      <c r="AY308" s="18" t="s">
        <v>192</v>
      </c>
      <c r="BE308" s="234">
        <f>IF(N308="základní",J308,0)</f>
        <v>0</v>
      </c>
      <c r="BF308" s="234">
        <f>IF(N308="snížená",J308,0)</f>
        <v>0</v>
      </c>
      <c r="BG308" s="234">
        <f>IF(N308="zákl. přenesená",J308,0)</f>
        <v>0</v>
      </c>
      <c r="BH308" s="234">
        <f>IF(N308="sníž. přenesená",J308,0)</f>
        <v>0</v>
      </c>
      <c r="BI308" s="234">
        <f>IF(N308="nulová",J308,0)</f>
        <v>0</v>
      </c>
      <c r="BJ308" s="18" t="s">
        <v>84</v>
      </c>
      <c r="BK308" s="234">
        <f>ROUND(I308*H308,2)</f>
        <v>0</v>
      </c>
      <c r="BL308" s="18" t="s">
        <v>197</v>
      </c>
      <c r="BM308" s="233" t="s">
        <v>494</v>
      </c>
    </row>
    <row r="309" s="13" customFormat="1">
      <c r="A309" s="13"/>
      <c r="B309" s="235"/>
      <c r="C309" s="236"/>
      <c r="D309" s="237" t="s">
        <v>199</v>
      </c>
      <c r="E309" s="238" t="s">
        <v>1</v>
      </c>
      <c r="F309" s="239" t="s">
        <v>495</v>
      </c>
      <c r="G309" s="236"/>
      <c r="H309" s="240">
        <v>24</v>
      </c>
      <c r="I309" s="241"/>
      <c r="J309" s="236"/>
      <c r="K309" s="236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199</v>
      </c>
      <c r="AU309" s="246" t="s">
        <v>86</v>
      </c>
      <c r="AV309" s="13" t="s">
        <v>86</v>
      </c>
      <c r="AW309" s="13" t="s">
        <v>33</v>
      </c>
      <c r="AX309" s="13" t="s">
        <v>76</v>
      </c>
      <c r="AY309" s="246" t="s">
        <v>192</v>
      </c>
    </row>
    <row r="310" s="13" customFormat="1">
      <c r="A310" s="13"/>
      <c r="B310" s="235"/>
      <c r="C310" s="236"/>
      <c r="D310" s="237" t="s">
        <v>199</v>
      </c>
      <c r="E310" s="238" t="s">
        <v>1</v>
      </c>
      <c r="F310" s="239" t="s">
        <v>496</v>
      </c>
      <c r="G310" s="236"/>
      <c r="H310" s="240">
        <v>130</v>
      </c>
      <c r="I310" s="241"/>
      <c r="J310" s="236"/>
      <c r="K310" s="236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199</v>
      </c>
      <c r="AU310" s="246" t="s">
        <v>86</v>
      </c>
      <c r="AV310" s="13" t="s">
        <v>86</v>
      </c>
      <c r="AW310" s="13" t="s">
        <v>33</v>
      </c>
      <c r="AX310" s="13" t="s">
        <v>76</v>
      </c>
      <c r="AY310" s="246" t="s">
        <v>192</v>
      </c>
    </row>
    <row r="311" s="13" customFormat="1">
      <c r="A311" s="13"/>
      <c r="B311" s="235"/>
      <c r="C311" s="236"/>
      <c r="D311" s="237" t="s">
        <v>199</v>
      </c>
      <c r="E311" s="238" t="s">
        <v>1</v>
      </c>
      <c r="F311" s="239" t="s">
        <v>497</v>
      </c>
      <c r="G311" s="236"/>
      <c r="H311" s="240">
        <v>96</v>
      </c>
      <c r="I311" s="241"/>
      <c r="J311" s="236"/>
      <c r="K311" s="236"/>
      <c r="L311" s="242"/>
      <c r="M311" s="243"/>
      <c r="N311" s="244"/>
      <c r="O311" s="244"/>
      <c r="P311" s="244"/>
      <c r="Q311" s="244"/>
      <c r="R311" s="244"/>
      <c r="S311" s="244"/>
      <c r="T311" s="24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6" t="s">
        <v>199</v>
      </c>
      <c r="AU311" s="246" t="s">
        <v>86</v>
      </c>
      <c r="AV311" s="13" t="s">
        <v>86</v>
      </c>
      <c r="AW311" s="13" t="s">
        <v>33</v>
      </c>
      <c r="AX311" s="13" t="s">
        <v>76</v>
      </c>
      <c r="AY311" s="246" t="s">
        <v>192</v>
      </c>
    </row>
    <row r="312" s="15" customFormat="1">
      <c r="A312" s="15"/>
      <c r="B312" s="257"/>
      <c r="C312" s="258"/>
      <c r="D312" s="237" t="s">
        <v>199</v>
      </c>
      <c r="E312" s="259" t="s">
        <v>1</v>
      </c>
      <c r="F312" s="260" t="s">
        <v>230</v>
      </c>
      <c r="G312" s="258"/>
      <c r="H312" s="261">
        <v>250</v>
      </c>
      <c r="I312" s="262"/>
      <c r="J312" s="258"/>
      <c r="K312" s="258"/>
      <c r="L312" s="263"/>
      <c r="M312" s="264"/>
      <c r="N312" s="265"/>
      <c r="O312" s="265"/>
      <c r="P312" s="265"/>
      <c r="Q312" s="265"/>
      <c r="R312" s="265"/>
      <c r="S312" s="265"/>
      <c r="T312" s="26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7" t="s">
        <v>199</v>
      </c>
      <c r="AU312" s="267" t="s">
        <v>86</v>
      </c>
      <c r="AV312" s="15" t="s">
        <v>197</v>
      </c>
      <c r="AW312" s="15" t="s">
        <v>33</v>
      </c>
      <c r="AX312" s="15" t="s">
        <v>84</v>
      </c>
      <c r="AY312" s="267" t="s">
        <v>192</v>
      </c>
    </row>
    <row r="313" s="2" customFormat="1" ht="24.15" customHeight="1">
      <c r="A313" s="39"/>
      <c r="B313" s="40"/>
      <c r="C313" s="221" t="s">
        <v>498</v>
      </c>
      <c r="D313" s="221" t="s">
        <v>194</v>
      </c>
      <c r="E313" s="222" t="s">
        <v>499</v>
      </c>
      <c r="F313" s="223" t="s">
        <v>500</v>
      </c>
      <c r="G313" s="224" t="s">
        <v>280</v>
      </c>
      <c r="H313" s="225">
        <v>72</v>
      </c>
      <c r="I313" s="226"/>
      <c r="J313" s="227">
        <f>ROUND(I313*H313,2)</f>
        <v>0</v>
      </c>
      <c r="K313" s="228"/>
      <c r="L313" s="45"/>
      <c r="M313" s="229" t="s">
        <v>1</v>
      </c>
      <c r="N313" s="230" t="s">
        <v>41</v>
      </c>
      <c r="O313" s="92"/>
      <c r="P313" s="231">
        <f>O313*H313</f>
        <v>0</v>
      </c>
      <c r="Q313" s="231">
        <v>0</v>
      </c>
      <c r="R313" s="231">
        <f>Q313*H313</f>
        <v>0</v>
      </c>
      <c r="S313" s="231">
        <v>0</v>
      </c>
      <c r="T313" s="232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3" t="s">
        <v>197</v>
      </c>
      <c r="AT313" s="233" t="s">
        <v>194</v>
      </c>
      <c r="AU313" s="233" t="s">
        <v>86</v>
      </c>
      <c r="AY313" s="18" t="s">
        <v>192</v>
      </c>
      <c r="BE313" s="234">
        <f>IF(N313="základní",J313,0)</f>
        <v>0</v>
      </c>
      <c r="BF313" s="234">
        <f>IF(N313="snížená",J313,0)</f>
        <v>0</v>
      </c>
      <c r="BG313" s="234">
        <f>IF(N313="zákl. přenesená",J313,0)</f>
        <v>0</v>
      </c>
      <c r="BH313" s="234">
        <f>IF(N313="sníž. přenesená",J313,0)</f>
        <v>0</v>
      </c>
      <c r="BI313" s="234">
        <f>IF(N313="nulová",J313,0)</f>
        <v>0</v>
      </c>
      <c r="BJ313" s="18" t="s">
        <v>84</v>
      </c>
      <c r="BK313" s="234">
        <f>ROUND(I313*H313,2)</f>
        <v>0</v>
      </c>
      <c r="BL313" s="18" t="s">
        <v>197</v>
      </c>
      <c r="BM313" s="233" t="s">
        <v>501</v>
      </c>
    </row>
    <row r="314" s="13" customFormat="1">
      <c r="A314" s="13"/>
      <c r="B314" s="235"/>
      <c r="C314" s="236"/>
      <c r="D314" s="237" t="s">
        <v>199</v>
      </c>
      <c r="E314" s="238" t="s">
        <v>1</v>
      </c>
      <c r="F314" s="239" t="s">
        <v>495</v>
      </c>
      <c r="G314" s="236"/>
      <c r="H314" s="240">
        <v>24</v>
      </c>
      <c r="I314" s="241"/>
      <c r="J314" s="236"/>
      <c r="K314" s="236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199</v>
      </c>
      <c r="AU314" s="246" t="s">
        <v>86</v>
      </c>
      <c r="AV314" s="13" t="s">
        <v>86</v>
      </c>
      <c r="AW314" s="13" t="s">
        <v>33</v>
      </c>
      <c r="AX314" s="13" t="s">
        <v>76</v>
      </c>
      <c r="AY314" s="246" t="s">
        <v>192</v>
      </c>
    </row>
    <row r="315" s="13" customFormat="1">
      <c r="A315" s="13"/>
      <c r="B315" s="235"/>
      <c r="C315" s="236"/>
      <c r="D315" s="237" t="s">
        <v>199</v>
      </c>
      <c r="E315" s="238" t="s">
        <v>1</v>
      </c>
      <c r="F315" s="239" t="s">
        <v>502</v>
      </c>
      <c r="G315" s="236"/>
      <c r="H315" s="240">
        <v>48</v>
      </c>
      <c r="I315" s="241"/>
      <c r="J315" s="236"/>
      <c r="K315" s="236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199</v>
      </c>
      <c r="AU315" s="246" t="s">
        <v>86</v>
      </c>
      <c r="AV315" s="13" t="s">
        <v>86</v>
      </c>
      <c r="AW315" s="13" t="s">
        <v>33</v>
      </c>
      <c r="AX315" s="13" t="s">
        <v>76</v>
      </c>
      <c r="AY315" s="246" t="s">
        <v>192</v>
      </c>
    </row>
    <row r="316" s="15" customFormat="1">
      <c r="A316" s="15"/>
      <c r="B316" s="257"/>
      <c r="C316" s="258"/>
      <c r="D316" s="237" t="s">
        <v>199</v>
      </c>
      <c r="E316" s="259" t="s">
        <v>1</v>
      </c>
      <c r="F316" s="260" t="s">
        <v>230</v>
      </c>
      <c r="G316" s="258"/>
      <c r="H316" s="261">
        <v>72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199</v>
      </c>
      <c r="AU316" s="267" t="s">
        <v>86</v>
      </c>
      <c r="AV316" s="15" t="s">
        <v>197</v>
      </c>
      <c r="AW316" s="15" t="s">
        <v>33</v>
      </c>
      <c r="AX316" s="15" t="s">
        <v>84</v>
      </c>
      <c r="AY316" s="267" t="s">
        <v>192</v>
      </c>
    </row>
    <row r="317" s="2" customFormat="1" ht="24.15" customHeight="1">
      <c r="A317" s="39"/>
      <c r="B317" s="40"/>
      <c r="C317" s="221" t="s">
        <v>503</v>
      </c>
      <c r="D317" s="221" t="s">
        <v>194</v>
      </c>
      <c r="E317" s="222" t="s">
        <v>504</v>
      </c>
      <c r="F317" s="223" t="s">
        <v>505</v>
      </c>
      <c r="G317" s="224" t="s">
        <v>280</v>
      </c>
      <c r="H317" s="225">
        <v>130</v>
      </c>
      <c r="I317" s="226"/>
      <c r="J317" s="227">
        <f>ROUND(I317*H317,2)</f>
        <v>0</v>
      </c>
      <c r="K317" s="228"/>
      <c r="L317" s="45"/>
      <c r="M317" s="229" t="s">
        <v>1</v>
      </c>
      <c r="N317" s="230" t="s">
        <v>41</v>
      </c>
      <c r="O317" s="92"/>
      <c r="P317" s="231">
        <f>O317*H317</f>
        <v>0</v>
      </c>
      <c r="Q317" s="231">
        <v>0</v>
      </c>
      <c r="R317" s="231">
        <f>Q317*H317</f>
        <v>0</v>
      </c>
      <c r="S317" s="231">
        <v>0</v>
      </c>
      <c r="T317" s="232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3" t="s">
        <v>197</v>
      </c>
      <c r="AT317" s="233" t="s">
        <v>194</v>
      </c>
      <c r="AU317" s="233" t="s">
        <v>86</v>
      </c>
      <c r="AY317" s="18" t="s">
        <v>192</v>
      </c>
      <c r="BE317" s="234">
        <f>IF(N317="základní",J317,0)</f>
        <v>0</v>
      </c>
      <c r="BF317" s="234">
        <f>IF(N317="snížená",J317,0)</f>
        <v>0</v>
      </c>
      <c r="BG317" s="234">
        <f>IF(N317="zákl. přenesená",J317,0)</f>
        <v>0</v>
      </c>
      <c r="BH317" s="234">
        <f>IF(N317="sníž. přenesená",J317,0)</f>
        <v>0</v>
      </c>
      <c r="BI317" s="234">
        <f>IF(N317="nulová",J317,0)</f>
        <v>0</v>
      </c>
      <c r="BJ317" s="18" t="s">
        <v>84</v>
      </c>
      <c r="BK317" s="234">
        <f>ROUND(I317*H317,2)</f>
        <v>0</v>
      </c>
      <c r="BL317" s="18" t="s">
        <v>197</v>
      </c>
      <c r="BM317" s="233" t="s">
        <v>506</v>
      </c>
    </row>
    <row r="318" s="13" customFormat="1">
      <c r="A318" s="13"/>
      <c r="B318" s="235"/>
      <c r="C318" s="236"/>
      <c r="D318" s="237" t="s">
        <v>199</v>
      </c>
      <c r="E318" s="238" t="s">
        <v>1</v>
      </c>
      <c r="F318" s="239" t="s">
        <v>496</v>
      </c>
      <c r="G318" s="236"/>
      <c r="H318" s="240">
        <v>130</v>
      </c>
      <c r="I318" s="241"/>
      <c r="J318" s="236"/>
      <c r="K318" s="236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199</v>
      </c>
      <c r="AU318" s="246" t="s">
        <v>86</v>
      </c>
      <c r="AV318" s="13" t="s">
        <v>86</v>
      </c>
      <c r="AW318" s="13" t="s">
        <v>33</v>
      </c>
      <c r="AX318" s="13" t="s">
        <v>84</v>
      </c>
      <c r="AY318" s="246" t="s">
        <v>192</v>
      </c>
    </row>
    <row r="319" s="12" customFormat="1" ht="22.8" customHeight="1">
      <c r="A319" s="12"/>
      <c r="B319" s="205"/>
      <c r="C319" s="206"/>
      <c r="D319" s="207" t="s">
        <v>75</v>
      </c>
      <c r="E319" s="219" t="s">
        <v>507</v>
      </c>
      <c r="F319" s="219" t="s">
        <v>508</v>
      </c>
      <c r="G319" s="206"/>
      <c r="H319" s="206"/>
      <c r="I319" s="209"/>
      <c r="J319" s="220">
        <f>BK319</f>
        <v>0</v>
      </c>
      <c r="K319" s="206"/>
      <c r="L319" s="211"/>
      <c r="M319" s="212"/>
      <c r="N319" s="213"/>
      <c r="O319" s="213"/>
      <c r="P319" s="214">
        <f>SUM(P320:P331)</f>
        <v>0</v>
      </c>
      <c r="Q319" s="213"/>
      <c r="R319" s="214">
        <f>SUM(R320:R331)</f>
        <v>0</v>
      </c>
      <c r="S319" s="213"/>
      <c r="T319" s="215">
        <f>SUM(T320:T331)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6" t="s">
        <v>84</v>
      </c>
      <c r="AT319" s="217" t="s">
        <v>75</v>
      </c>
      <c r="AU319" s="217" t="s">
        <v>84</v>
      </c>
      <c r="AY319" s="216" t="s">
        <v>192</v>
      </c>
      <c r="BK319" s="218">
        <f>SUM(BK320:BK331)</f>
        <v>0</v>
      </c>
    </row>
    <row r="320" s="2" customFormat="1" ht="21.75" customHeight="1">
      <c r="A320" s="39"/>
      <c r="B320" s="40"/>
      <c r="C320" s="221" t="s">
        <v>509</v>
      </c>
      <c r="D320" s="221" t="s">
        <v>194</v>
      </c>
      <c r="E320" s="222" t="s">
        <v>510</v>
      </c>
      <c r="F320" s="223" t="s">
        <v>511</v>
      </c>
      <c r="G320" s="224" t="s">
        <v>335</v>
      </c>
      <c r="H320" s="225">
        <v>60.481000000000002</v>
      </c>
      <c r="I320" s="226"/>
      <c r="J320" s="227">
        <f>ROUND(I320*H320,2)</f>
        <v>0</v>
      </c>
      <c r="K320" s="228"/>
      <c r="L320" s="45"/>
      <c r="M320" s="229" t="s">
        <v>1</v>
      </c>
      <c r="N320" s="230" t="s">
        <v>41</v>
      </c>
      <c r="O320" s="92"/>
      <c r="P320" s="231">
        <f>O320*H320</f>
        <v>0</v>
      </c>
      <c r="Q320" s="231">
        <v>0</v>
      </c>
      <c r="R320" s="231">
        <f>Q320*H320</f>
        <v>0</v>
      </c>
      <c r="S320" s="231">
        <v>0</v>
      </c>
      <c r="T320" s="232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3" t="s">
        <v>197</v>
      </c>
      <c r="AT320" s="233" t="s">
        <v>194</v>
      </c>
      <c r="AU320" s="233" t="s">
        <v>86</v>
      </c>
      <c r="AY320" s="18" t="s">
        <v>192</v>
      </c>
      <c r="BE320" s="234">
        <f>IF(N320="základní",J320,0)</f>
        <v>0</v>
      </c>
      <c r="BF320" s="234">
        <f>IF(N320="snížená",J320,0)</f>
        <v>0</v>
      </c>
      <c r="BG320" s="234">
        <f>IF(N320="zákl. přenesená",J320,0)</f>
        <v>0</v>
      </c>
      <c r="BH320" s="234">
        <f>IF(N320="sníž. přenesená",J320,0)</f>
        <v>0</v>
      </c>
      <c r="BI320" s="234">
        <f>IF(N320="nulová",J320,0)</f>
        <v>0</v>
      </c>
      <c r="BJ320" s="18" t="s">
        <v>84</v>
      </c>
      <c r="BK320" s="234">
        <f>ROUND(I320*H320,2)</f>
        <v>0</v>
      </c>
      <c r="BL320" s="18" t="s">
        <v>197</v>
      </c>
      <c r="BM320" s="233" t="s">
        <v>512</v>
      </c>
    </row>
    <row r="321" s="13" customFormat="1">
      <c r="A321" s="13"/>
      <c r="B321" s="235"/>
      <c r="C321" s="236"/>
      <c r="D321" s="237" t="s">
        <v>199</v>
      </c>
      <c r="E321" s="238" t="s">
        <v>1</v>
      </c>
      <c r="F321" s="239" t="s">
        <v>513</v>
      </c>
      <c r="G321" s="236"/>
      <c r="H321" s="240">
        <v>60.481000000000002</v>
      </c>
      <c r="I321" s="241"/>
      <c r="J321" s="236"/>
      <c r="K321" s="236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199</v>
      </c>
      <c r="AU321" s="246" t="s">
        <v>86</v>
      </c>
      <c r="AV321" s="13" t="s">
        <v>86</v>
      </c>
      <c r="AW321" s="13" t="s">
        <v>33</v>
      </c>
      <c r="AX321" s="13" t="s">
        <v>84</v>
      </c>
      <c r="AY321" s="246" t="s">
        <v>192</v>
      </c>
    </row>
    <row r="322" s="2" customFormat="1" ht="24.15" customHeight="1">
      <c r="A322" s="39"/>
      <c r="B322" s="40"/>
      <c r="C322" s="221" t="s">
        <v>514</v>
      </c>
      <c r="D322" s="221" t="s">
        <v>194</v>
      </c>
      <c r="E322" s="222" t="s">
        <v>515</v>
      </c>
      <c r="F322" s="223" t="s">
        <v>516</v>
      </c>
      <c r="G322" s="224" t="s">
        <v>335</v>
      </c>
      <c r="H322" s="225">
        <v>1209.6199999999999</v>
      </c>
      <c r="I322" s="226"/>
      <c r="J322" s="227">
        <f>ROUND(I322*H322,2)</f>
        <v>0</v>
      </c>
      <c r="K322" s="228"/>
      <c r="L322" s="45"/>
      <c r="M322" s="229" t="s">
        <v>1</v>
      </c>
      <c r="N322" s="230" t="s">
        <v>41</v>
      </c>
      <c r="O322" s="92"/>
      <c r="P322" s="231">
        <f>O322*H322</f>
        <v>0</v>
      </c>
      <c r="Q322" s="231">
        <v>0</v>
      </c>
      <c r="R322" s="231">
        <f>Q322*H322</f>
        <v>0</v>
      </c>
      <c r="S322" s="231">
        <v>0</v>
      </c>
      <c r="T322" s="232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3" t="s">
        <v>197</v>
      </c>
      <c r="AT322" s="233" t="s">
        <v>194</v>
      </c>
      <c r="AU322" s="233" t="s">
        <v>86</v>
      </c>
      <c r="AY322" s="18" t="s">
        <v>192</v>
      </c>
      <c r="BE322" s="234">
        <f>IF(N322="základní",J322,0)</f>
        <v>0</v>
      </c>
      <c r="BF322" s="234">
        <f>IF(N322="snížená",J322,0)</f>
        <v>0</v>
      </c>
      <c r="BG322" s="234">
        <f>IF(N322="zákl. přenesená",J322,0)</f>
        <v>0</v>
      </c>
      <c r="BH322" s="234">
        <f>IF(N322="sníž. přenesená",J322,0)</f>
        <v>0</v>
      </c>
      <c r="BI322" s="234">
        <f>IF(N322="nulová",J322,0)</f>
        <v>0</v>
      </c>
      <c r="BJ322" s="18" t="s">
        <v>84</v>
      </c>
      <c r="BK322" s="234">
        <f>ROUND(I322*H322,2)</f>
        <v>0</v>
      </c>
      <c r="BL322" s="18" t="s">
        <v>197</v>
      </c>
      <c r="BM322" s="233" t="s">
        <v>517</v>
      </c>
    </row>
    <row r="323" s="13" customFormat="1">
      <c r="A323" s="13"/>
      <c r="B323" s="235"/>
      <c r="C323" s="236"/>
      <c r="D323" s="237" t="s">
        <v>199</v>
      </c>
      <c r="E323" s="238" t="s">
        <v>1</v>
      </c>
      <c r="F323" s="239" t="s">
        <v>518</v>
      </c>
      <c r="G323" s="236"/>
      <c r="H323" s="240">
        <v>1209.6199999999999</v>
      </c>
      <c r="I323" s="241"/>
      <c r="J323" s="236"/>
      <c r="K323" s="236"/>
      <c r="L323" s="242"/>
      <c r="M323" s="243"/>
      <c r="N323" s="244"/>
      <c r="O323" s="244"/>
      <c r="P323" s="244"/>
      <c r="Q323" s="244"/>
      <c r="R323" s="244"/>
      <c r="S323" s="244"/>
      <c r="T323" s="24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6" t="s">
        <v>199</v>
      </c>
      <c r="AU323" s="246" t="s">
        <v>86</v>
      </c>
      <c r="AV323" s="13" t="s">
        <v>86</v>
      </c>
      <c r="AW323" s="13" t="s">
        <v>33</v>
      </c>
      <c r="AX323" s="13" t="s">
        <v>84</v>
      </c>
      <c r="AY323" s="246" t="s">
        <v>192</v>
      </c>
    </row>
    <row r="324" s="2" customFormat="1" ht="24.15" customHeight="1">
      <c r="A324" s="39"/>
      <c r="B324" s="40"/>
      <c r="C324" s="221" t="s">
        <v>519</v>
      </c>
      <c r="D324" s="221" t="s">
        <v>194</v>
      </c>
      <c r="E324" s="222" t="s">
        <v>520</v>
      </c>
      <c r="F324" s="223" t="s">
        <v>521</v>
      </c>
      <c r="G324" s="224" t="s">
        <v>335</v>
      </c>
      <c r="H324" s="225">
        <v>60.481000000000002</v>
      </c>
      <c r="I324" s="226"/>
      <c r="J324" s="227">
        <f>ROUND(I324*H324,2)</f>
        <v>0</v>
      </c>
      <c r="K324" s="228"/>
      <c r="L324" s="45"/>
      <c r="M324" s="229" t="s">
        <v>1</v>
      </c>
      <c r="N324" s="230" t="s">
        <v>41</v>
      </c>
      <c r="O324" s="92"/>
      <c r="P324" s="231">
        <f>O324*H324</f>
        <v>0</v>
      </c>
      <c r="Q324" s="231">
        <v>0</v>
      </c>
      <c r="R324" s="231">
        <f>Q324*H324</f>
        <v>0</v>
      </c>
      <c r="S324" s="231">
        <v>0</v>
      </c>
      <c r="T324" s="232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3" t="s">
        <v>197</v>
      </c>
      <c r="AT324" s="233" t="s">
        <v>194</v>
      </c>
      <c r="AU324" s="233" t="s">
        <v>86</v>
      </c>
      <c r="AY324" s="18" t="s">
        <v>192</v>
      </c>
      <c r="BE324" s="234">
        <f>IF(N324="základní",J324,0)</f>
        <v>0</v>
      </c>
      <c r="BF324" s="234">
        <f>IF(N324="snížená",J324,0)</f>
        <v>0</v>
      </c>
      <c r="BG324" s="234">
        <f>IF(N324="zákl. přenesená",J324,0)</f>
        <v>0</v>
      </c>
      <c r="BH324" s="234">
        <f>IF(N324="sníž. přenesená",J324,0)</f>
        <v>0</v>
      </c>
      <c r="BI324" s="234">
        <f>IF(N324="nulová",J324,0)</f>
        <v>0</v>
      </c>
      <c r="BJ324" s="18" t="s">
        <v>84</v>
      </c>
      <c r="BK324" s="234">
        <f>ROUND(I324*H324,2)</f>
        <v>0</v>
      </c>
      <c r="BL324" s="18" t="s">
        <v>197</v>
      </c>
      <c r="BM324" s="233" t="s">
        <v>522</v>
      </c>
    </row>
    <row r="325" s="13" customFormat="1">
      <c r="A325" s="13"/>
      <c r="B325" s="235"/>
      <c r="C325" s="236"/>
      <c r="D325" s="237" t="s">
        <v>199</v>
      </c>
      <c r="E325" s="238" t="s">
        <v>1</v>
      </c>
      <c r="F325" s="239" t="s">
        <v>513</v>
      </c>
      <c r="G325" s="236"/>
      <c r="H325" s="240">
        <v>60.481000000000002</v>
      </c>
      <c r="I325" s="241"/>
      <c r="J325" s="236"/>
      <c r="K325" s="236"/>
      <c r="L325" s="242"/>
      <c r="M325" s="243"/>
      <c r="N325" s="244"/>
      <c r="O325" s="244"/>
      <c r="P325" s="244"/>
      <c r="Q325" s="244"/>
      <c r="R325" s="244"/>
      <c r="S325" s="244"/>
      <c r="T325" s="24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6" t="s">
        <v>199</v>
      </c>
      <c r="AU325" s="246" t="s">
        <v>86</v>
      </c>
      <c r="AV325" s="13" t="s">
        <v>86</v>
      </c>
      <c r="AW325" s="13" t="s">
        <v>33</v>
      </c>
      <c r="AX325" s="13" t="s">
        <v>84</v>
      </c>
      <c r="AY325" s="246" t="s">
        <v>192</v>
      </c>
    </row>
    <row r="326" s="2" customFormat="1" ht="33" customHeight="1">
      <c r="A326" s="39"/>
      <c r="B326" s="40"/>
      <c r="C326" s="221" t="s">
        <v>523</v>
      </c>
      <c r="D326" s="221" t="s">
        <v>194</v>
      </c>
      <c r="E326" s="222" t="s">
        <v>524</v>
      </c>
      <c r="F326" s="223" t="s">
        <v>525</v>
      </c>
      <c r="G326" s="224" t="s">
        <v>335</v>
      </c>
      <c r="H326" s="225">
        <v>13.438000000000001</v>
      </c>
      <c r="I326" s="226"/>
      <c r="J326" s="227">
        <f>ROUND(I326*H326,2)</f>
        <v>0</v>
      </c>
      <c r="K326" s="228"/>
      <c r="L326" s="45"/>
      <c r="M326" s="229" t="s">
        <v>1</v>
      </c>
      <c r="N326" s="230" t="s">
        <v>41</v>
      </c>
      <c r="O326" s="92"/>
      <c r="P326" s="231">
        <f>O326*H326</f>
        <v>0</v>
      </c>
      <c r="Q326" s="231">
        <v>0</v>
      </c>
      <c r="R326" s="231">
        <f>Q326*H326</f>
        <v>0</v>
      </c>
      <c r="S326" s="231">
        <v>0</v>
      </c>
      <c r="T326" s="232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3" t="s">
        <v>197</v>
      </c>
      <c r="AT326" s="233" t="s">
        <v>194</v>
      </c>
      <c r="AU326" s="233" t="s">
        <v>86</v>
      </c>
      <c r="AY326" s="18" t="s">
        <v>192</v>
      </c>
      <c r="BE326" s="234">
        <f>IF(N326="základní",J326,0)</f>
        <v>0</v>
      </c>
      <c r="BF326" s="234">
        <f>IF(N326="snížená",J326,0)</f>
        <v>0</v>
      </c>
      <c r="BG326" s="234">
        <f>IF(N326="zákl. přenesená",J326,0)</f>
        <v>0</v>
      </c>
      <c r="BH326" s="234">
        <f>IF(N326="sníž. přenesená",J326,0)</f>
        <v>0</v>
      </c>
      <c r="BI326" s="234">
        <f>IF(N326="nulová",J326,0)</f>
        <v>0</v>
      </c>
      <c r="BJ326" s="18" t="s">
        <v>84</v>
      </c>
      <c r="BK326" s="234">
        <f>ROUND(I326*H326,2)</f>
        <v>0</v>
      </c>
      <c r="BL326" s="18" t="s">
        <v>197</v>
      </c>
      <c r="BM326" s="233" t="s">
        <v>526</v>
      </c>
    </row>
    <row r="327" s="13" customFormat="1">
      <c r="A327" s="13"/>
      <c r="B327" s="235"/>
      <c r="C327" s="236"/>
      <c r="D327" s="237" t="s">
        <v>199</v>
      </c>
      <c r="E327" s="238" t="s">
        <v>150</v>
      </c>
      <c r="F327" s="239" t="s">
        <v>527</v>
      </c>
      <c r="G327" s="236"/>
      <c r="H327" s="240">
        <v>13.438000000000001</v>
      </c>
      <c r="I327" s="241"/>
      <c r="J327" s="236"/>
      <c r="K327" s="236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199</v>
      </c>
      <c r="AU327" s="246" t="s">
        <v>86</v>
      </c>
      <c r="AV327" s="13" t="s">
        <v>86</v>
      </c>
      <c r="AW327" s="13" t="s">
        <v>33</v>
      </c>
      <c r="AX327" s="13" t="s">
        <v>84</v>
      </c>
      <c r="AY327" s="246" t="s">
        <v>192</v>
      </c>
    </row>
    <row r="328" s="2" customFormat="1" ht="24.15" customHeight="1">
      <c r="A328" s="39"/>
      <c r="B328" s="40"/>
      <c r="C328" s="221" t="s">
        <v>528</v>
      </c>
      <c r="D328" s="221" t="s">
        <v>194</v>
      </c>
      <c r="E328" s="222" t="s">
        <v>529</v>
      </c>
      <c r="F328" s="223" t="s">
        <v>334</v>
      </c>
      <c r="G328" s="224" t="s">
        <v>335</v>
      </c>
      <c r="H328" s="225">
        <v>24.375</v>
      </c>
      <c r="I328" s="226"/>
      <c r="J328" s="227">
        <f>ROUND(I328*H328,2)</f>
        <v>0</v>
      </c>
      <c r="K328" s="228"/>
      <c r="L328" s="45"/>
      <c r="M328" s="229" t="s">
        <v>1</v>
      </c>
      <c r="N328" s="230" t="s">
        <v>41</v>
      </c>
      <c r="O328" s="92"/>
      <c r="P328" s="231">
        <f>O328*H328</f>
        <v>0</v>
      </c>
      <c r="Q328" s="231">
        <v>0</v>
      </c>
      <c r="R328" s="231">
        <f>Q328*H328</f>
        <v>0</v>
      </c>
      <c r="S328" s="231">
        <v>0</v>
      </c>
      <c r="T328" s="232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3" t="s">
        <v>197</v>
      </c>
      <c r="AT328" s="233" t="s">
        <v>194</v>
      </c>
      <c r="AU328" s="233" t="s">
        <v>86</v>
      </c>
      <c r="AY328" s="18" t="s">
        <v>192</v>
      </c>
      <c r="BE328" s="234">
        <f>IF(N328="základní",J328,0)</f>
        <v>0</v>
      </c>
      <c r="BF328" s="234">
        <f>IF(N328="snížená",J328,0)</f>
        <v>0</v>
      </c>
      <c r="BG328" s="234">
        <f>IF(N328="zákl. přenesená",J328,0)</f>
        <v>0</v>
      </c>
      <c r="BH328" s="234">
        <f>IF(N328="sníž. přenesená",J328,0)</f>
        <v>0</v>
      </c>
      <c r="BI328" s="234">
        <f>IF(N328="nulová",J328,0)</f>
        <v>0</v>
      </c>
      <c r="BJ328" s="18" t="s">
        <v>84</v>
      </c>
      <c r="BK328" s="234">
        <f>ROUND(I328*H328,2)</f>
        <v>0</v>
      </c>
      <c r="BL328" s="18" t="s">
        <v>197</v>
      </c>
      <c r="BM328" s="233" t="s">
        <v>530</v>
      </c>
    </row>
    <row r="329" s="13" customFormat="1">
      <c r="A329" s="13"/>
      <c r="B329" s="235"/>
      <c r="C329" s="236"/>
      <c r="D329" s="237" t="s">
        <v>199</v>
      </c>
      <c r="E329" s="238" t="s">
        <v>156</v>
      </c>
      <c r="F329" s="239" t="s">
        <v>158</v>
      </c>
      <c r="G329" s="236"/>
      <c r="H329" s="240">
        <v>24.375</v>
      </c>
      <c r="I329" s="241"/>
      <c r="J329" s="236"/>
      <c r="K329" s="236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199</v>
      </c>
      <c r="AU329" s="246" t="s">
        <v>86</v>
      </c>
      <c r="AV329" s="13" t="s">
        <v>86</v>
      </c>
      <c r="AW329" s="13" t="s">
        <v>33</v>
      </c>
      <c r="AX329" s="13" t="s">
        <v>84</v>
      </c>
      <c r="AY329" s="246" t="s">
        <v>192</v>
      </c>
    </row>
    <row r="330" s="2" customFormat="1" ht="37.8" customHeight="1">
      <c r="A330" s="39"/>
      <c r="B330" s="40"/>
      <c r="C330" s="221" t="s">
        <v>531</v>
      </c>
      <c r="D330" s="221" t="s">
        <v>194</v>
      </c>
      <c r="E330" s="222" t="s">
        <v>532</v>
      </c>
      <c r="F330" s="223" t="s">
        <v>533</v>
      </c>
      <c r="G330" s="224" t="s">
        <v>335</v>
      </c>
      <c r="H330" s="225">
        <v>22.667999999999999</v>
      </c>
      <c r="I330" s="226"/>
      <c r="J330" s="227">
        <f>ROUND(I330*H330,2)</f>
        <v>0</v>
      </c>
      <c r="K330" s="228"/>
      <c r="L330" s="45"/>
      <c r="M330" s="229" t="s">
        <v>1</v>
      </c>
      <c r="N330" s="230" t="s">
        <v>41</v>
      </c>
      <c r="O330" s="92"/>
      <c r="P330" s="231">
        <f>O330*H330</f>
        <v>0</v>
      </c>
      <c r="Q330" s="231">
        <v>0</v>
      </c>
      <c r="R330" s="231">
        <f>Q330*H330</f>
        <v>0</v>
      </c>
      <c r="S330" s="231">
        <v>0</v>
      </c>
      <c r="T330" s="232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3" t="s">
        <v>197</v>
      </c>
      <c r="AT330" s="233" t="s">
        <v>194</v>
      </c>
      <c r="AU330" s="233" t="s">
        <v>86</v>
      </c>
      <c r="AY330" s="18" t="s">
        <v>192</v>
      </c>
      <c r="BE330" s="234">
        <f>IF(N330="základní",J330,0)</f>
        <v>0</v>
      </c>
      <c r="BF330" s="234">
        <f>IF(N330="snížená",J330,0)</f>
        <v>0</v>
      </c>
      <c r="BG330" s="234">
        <f>IF(N330="zákl. přenesená",J330,0)</f>
        <v>0</v>
      </c>
      <c r="BH330" s="234">
        <f>IF(N330="sníž. přenesená",J330,0)</f>
        <v>0</v>
      </c>
      <c r="BI330" s="234">
        <f>IF(N330="nulová",J330,0)</f>
        <v>0</v>
      </c>
      <c r="BJ330" s="18" t="s">
        <v>84</v>
      </c>
      <c r="BK330" s="234">
        <f>ROUND(I330*H330,2)</f>
        <v>0</v>
      </c>
      <c r="BL330" s="18" t="s">
        <v>197</v>
      </c>
      <c r="BM330" s="233" t="s">
        <v>534</v>
      </c>
    </row>
    <row r="331" s="13" customFormat="1">
      <c r="A331" s="13"/>
      <c r="B331" s="235"/>
      <c r="C331" s="236"/>
      <c r="D331" s="237" t="s">
        <v>199</v>
      </c>
      <c r="E331" s="238" t="s">
        <v>153</v>
      </c>
      <c r="F331" s="239" t="s">
        <v>535</v>
      </c>
      <c r="G331" s="236"/>
      <c r="H331" s="240">
        <v>22.667999999999999</v>
      </c>
      <c r="I331" s="241"/>
      <c r="J331" s="236"/>
      <c r="K331" s="236"/>
      <c r="L331" s="242"/>
      <c r="M331" s="243"/>
      <c r="N331" s="244"/>
      <c r="O331" s="244"/>
      <c r="P331" s="244"/>
      <c r="Q331" s="244"/>
      <c r="R331" s="244"/>
      <c r="S331" s="244"/>
      <c r="T331" s="24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6" t="s">
        <v>199</v>
      </c>
      <c r="AU331" s="246" t="s">
        <v>86</v>
      </c>
      <c r="AV331" s="13" t="s">
        <v>86</v>
      </c>
      <c r="AW331" s="13" t="s">
        <v>33</v>
      </c>
      <c r="AX331" s="13" t="s">
        <v>84</v>
      </c>
      <c r="AY331" s="246" t="s">
        <v>192</v>
      </c>
    </row>
    <row r="332" s="12" customFormat="1" ht="22.8" customHeight="1">
      <c r="A332" s="12"/>
      <c r="B332" s="205"/>
      <c r="C332" s="206"/>
      <c r="D332" s="207" t="s">
        <v>75</v>
      </c>
      <c r="E332" s="219" t="s">
        <v>536</v>
      </c>
      <c r="F332" s="219" t="s">
        <v>537</v>
      </c>
      <c r="G332" s="206"/>
      <c r="H332" s="206"/>
      <c r="I332" s="209"/>
      <c r="J332" s="220">
        <f>BK332</f>
        <v>0</v>
      </c>
      <c r="K332" s="206"/>
      <c r="L332" s="211"/>
      <c r="M332" s="212"/>
      <c r="N332" s="213"/>
      <c r="O332" s="213"/>
      <c r="P332" s="214">
        <f>SUM(P333:P335)</f>
        <v>0</v>
      </c>
      <c r="Q332" s="213"/>
      <c r="R332" s="214">
        <f>SUM(R333:R335)</f>
        <v>0</v>
      </c>
      <c r="S332" s="213"/>
      <c r="T332" s="215">
        <f>SUM(T333:T335)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6" t="s">
        <v>84</v>
      </c>
      <c r="AT332" s="217" t="s">
        <v>75</v>
      </c>
      <c r="AU332" s="217" t="s">
        <v>84</v>
      </c>
      <c r="AY332" s="216" t="s">
        <v>192</v>
      </c>
      <c r="BK332" s="218">
        <f>SUM(BK333:BK335)</f>
        <v>0</v>
      </c>
    </row>
    <row r="333" s="2" customFormat="1" ht="33" customHeight="1">
      <c r="A333" s="39"/>
      <c r="B333" s="40"/>
      <c r="C333" s="221" t="s">
        <v>538</v>
      </c>
      <c r="D333" s="221" t="s">
        <v>194</v>
      </c>
      <c r="E333" s="222" t="s">
        <v>539</v>
      </c>
      <c r="F333" s="223" t="s">
        <v>540</v>
      </c>
      <c r="G333" s="224" t="s">
        <v>335</v>
      </c>
      <c r="H333" s="225">
        <v>345.18299999999999</v>
      </c>
      <c r="I333" s="226"/>
      <c r="J333" s="227">
        <f>ROUND(I333*H333,2)</f>
        <v>0</v>
      </c>
      <c r="K333" s="228"/>
      <c r="L333" s="45"/>
      <c r="M333" s="229" t="s">
        <v>1</v>
      </c>
      <c r="N333" s="230" t="s">
        <v>41</v>
      </c>
      <c r="O333" s="92"/>
      <c r="P333" s="231">
        <f>O333*H333</f>
        <v>0</v>
      </c>
      <c r="Q333" s="231">
        <v>0</v>
      </c>
      <c r="R333" s="231">
        <f>Q333*H333</f>
        <v>0</v>
      </c>
      <c r="S333" s="231">
        <v>0</v>
      </c>
      <c r="T333" s="232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3" t="s">
        <v>197</v>
      </c>
      <c r="AT333" s="233" t="s">
        <v>194</v>
      </c>
      <c r="AU333" s="233" t="s">
        <v>86</v>
      </c>
      <c r="AY333" s="18" t="s">
        <v>192</v>
      </c>
      <c r="BE333" s="234">
        <f>IF(N333="základní",J333,0)</f>
        <v>0</v>
      </c>
      <c r="BF333" s="234">
        <f>IF(N333="snížená",J333,0)</f>
        <v>0</v>
      </c>
      <c r="BG333" s="234">
        <f>IF(N333="zákl. přenesená",J333,0)</f>
        <v>0</v>
      </c>
      <c r="BH333" s="234">
        <f>IF(N333="sníž. přenesená",J333,0)</f>
        <v>0</v>
      </c>
      <c r="BI333" s="234">
        <f>IF(N333="nulová",J333,0)</f>
        <v>0</v>
      </c>
      <c r="BJ333" s="18" t="s">
        <v>84</v>
      </c>
      <c r="BK333" s="234">
        <f>ROUND(I333*H333,2)</f>
        <v>0</v>
      </c>
      <c r="BL333" s="18" t="s">
        <v>197</v>
      </c>
      <c r="BM333" s="233" t="s">
        <v>541</v>
      </c>
    </row>
    <row r="334" s="2" customFormat="1" ht="24.15" customHeight="1">
      <c r="A334" s="39"/>
      <c r="B334" s="40"/>
      <c r="C334" s="221" t="s">
        <v>542</v>
      </c>
      <c r="D334" s="221" t="s">
        <v>194</v>
      </c>
      <c r="E334" s="222" t="s">
        <v>543</v>
      </c>
      <c r="F334" s="223" t="s">
        <v>544</v>
      </c>
      <c r="G334" s="224" t="s">
        <v>335</v>
      </c>
      <c r="H334" s="225">
        <v>23.795999999999999</v>
      </c>
      <c r="I334" s="226"/>
      <c r="J334" s="227">
        <f>ROUND(I334*H334,2)</f>
        <v>0</v>
      </c>
      <c r="K334" s="228"/>
      <c r="L334" s="45"/>
      <c r="M334" s="229" t="s">
        <v>1</v>
      </c>
      <c r="N334" s="230" t="s">
        <v>41</v>
      </c>
      <c r="O334" s="92"/>
      <c r="P334" s="231">
        <f>O334*H334</f>
        <v>0</v>
      </c>
      <c r="Q334" s="231">
        <v>0</v>
      </c>
      <c r="R334" s="231">
        <f>Q334*H334</f>
        <v>0</v>
      </c>
      <c r="S334" s="231">
        <v>0</v>
      </c>
      <c r="T334" s="232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3" t="s">
        <v>197</v>
      </c>
      <c r="AT334" s="233" t="s">
        <v>194</v>
      </c>
      <c r="AU334" s="233" t="s">
        <v>86</v>
      </c>
      <c r="AY334" s="18" t="s">
        <v>192</v>
      </c>
      <c r="BE334" s="234">
        <f>IF(N334="základní",J334,0)</f>
        <v>0</v>
      </c>
      <c r="BF334" s="234">
        <f>IF(N334="snížená",J334,0)</f>
        <v>0</v>
      </c>
      <c r="BG334" s="234">
        <f>IF(N334="zákl. přenesená",J334,0)</f>
        <v>0</v>
      </c>
      <c r="BH334" s="234">
        <f>IF(N334="sníž. přenesená",J334,0)</f>
        <v>0</v>
      </c>
      <c r="BI334" s="234">
        <f>IF(N334="nulová",J334,0)</f>
        <v>0</v>
      </c>
      <c r="BJ334" s="18" t="s">
        <v>84</v>
      </c>
      <c r="BK334" s="234">
        <f>ROUND(I334*H334,2)</f>
        <v>0</v>
      </c>
      <c r="BL334" s="18" t="s">
        <v>197</v>
      </c>
      <c r="BM334" s="233" t="s">
        <v>545</v>
      </c>
    </row>
    <row r="335" s="13" customFormat="1">
      <c r="A335" s="13"/>
      <c r="B335" s="235"/>
      <c r="C335" s="236"/>
      <c r="D335" s="237" t="s">
        <v>199</v>
      </c>
      <c r="E335" s="238" t="s">
        <v>1</v>
      </c>
      <c r="F335" s="239" t="s">
        <v>546</v>
      </c>
      <c r="G335" s="236"/>
      <c r="H335" s="240">
        <v>23.795999999999999</v>
      </c>
      <c r="I335" s="241"/>
      <c r="J335" s="236"/>
      <c r="K335" s="236"/>
      <c r="L335" s="242"/>
      <c r="M335" s="290"/>
      <c r="N335" s="291"/>
      <c r="O335" s="291"/>
      <c r="P335" s="291"/>
      <c r="Q335" s="291"/>
      <c r="R335" s="291"/>
      <c r="S335" s="291"/>
      <c r="T335" s="29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6" t="s">
        <v>199</v>
      </c>
      <c r="AU335" s="246" t="s">
        <v>86</v>
      </c>
      <c r="AV335" s="13" t="s">
        <v>86</v>
      </c>
      <c r="AW335" s="13" t="s">
        <v>33</v>
      </c>
      <c r="AX335" s="13" t="s">
        <v>84</v>
      </c>
      <c r="AY335" s="246" t="s">
        <v>192</v>
      </c>
    </row>
    <row r="336" s="2" customFormat="1" ht="6.96" customHeight="1">
      <c r="A336" s="39"/>
      <c r="B336" s="67"/>
      <c r="C336" s="68"/>
      <c r="D336" s="68"/>
      <c r="E336" s="68"/>
      <c r="F336" s="68"/>
      <c r="G336" s="68"/>
      <c r="H336" s="68"/>
      <c r="I336" s="68"/>
      <c r="J336" s="68"/>
      <c r="K336" s="68"/>
      <c r="L336" s="45"/>
      <c r="M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</row>
  </sheetData>
  <sheetProtection sheet="1" autoFilter="0" formatColumns="0" formatRows="0" objects="1" scenarios="1" spinCount="100000" saltValue="fJlc7U6neaii4UmUuMZPcsibuycpIjiaGH618WU3zBeA0yh64DTanOylir9LMqNC+4+1HjnPNPhMjy2k19dEIQ==" hashValue="c3mWK4QNU4qkMv9HyrzGUP9EEr3etZ0nbuC6TMHixNvc+5X2B2Aj8uP+/U8Kaw38ZlfhgOkrus0U3NCoUlhRUw==" algorithmName="SHA-512" password="CC35"/>
  <autoFilter ref="C123:K33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  <c r="AZ2" s="137" t="s">
        <v>99</v>
      </c>
      <c r="BA2" s="137" t="s">
        <v>100</v>
      </c>
      <c r="BB2" s="137" t="s">
        <v>1</v>
      </c>
      <c r="BC2" s="137" t="s">
        <v>547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102</v>
      </c>
      <c r="BA3" s="137" t="s">
        <v>103</v>
      </c>
      <c r="BB3" s="137" t="s">
        <v>1</v>
      </c>
      <c r="BC3" s="137" t="s">
        <v>548</v>
      </c>
      <c r="BD3" s="137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  <c r="AZ4" s="137" t="s">
        <v>106</v>
      </c>
      <c r="BA4" s="137" t="s">
        <v>107</v>
      </c>
      <c r="BB4" s="137" t="s">
        <v>1</v>
      </c>
      <c r="BC4" s="137" t="s">
        <v>293</v>
      </c>
      <c r="BD4" s="137" t="s">
        <v>86</v>
      </c>
    </row>
    <row r="5" s="1" customFormat="1" ht="6.96" customHeight="1">
      <c r="B5" s="21"/>
      <c r="L5" s="21"/>
      <c r="AZ5" s="137" t="s">
        <v>108</v>
      </c>
      <c r="BA5" s="137" t="s">
        <v>109</v>
      </c>
      <c r="BB5" s="137" t="s">
        <v>1</v>
      </c>
      <c r="BC5" s="137" t="s">
        <v>549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110</v>
      </c>
      <c r="BA6" s="137" t="s">
        <v>111</v>
      </c>
      <c r="BB6" s="137" t="s">
        <v>1</v>
      </c>
      <c r="BC6" s="137" t="s">
        <v>112</v>
      </c>
      <c r="BD6" s="137" t="s">
        <v>113</v>
      </c>
    </row>
    <row r="7" s="1" customFormat="1" ht="26.25" customHeight="1">
      <c r="B7" s="21"/>
      <c r="E7" s="143" t="str">
        <f>'Rekapitulace stavby'!K6</f>
        <v>Obec Řendějov - vodovodní přípojky, místní části Jiřice, Nový Samechov, Řendějov a Starý Samechov</v>
      </c>
      <c r="F7" s="142"/>
      <c r="G7" s="142"/>
      <c r="H7" s="142"/>
      <c r="L7" s="21"/>
      <c r="AZ7" s="137" t="s">
        <v>114</v>
      </c>
      <c r="BA7" s="137" t="s">
        <v>114</v>
      </c>
      <c r="BB7" s="137" t="s">
        <v>1</v>
      </c>
      <c r="BC7" s="137" t="s">
        <v>550</v>
      </c>
      <c r="BD7" s="137" t="s">
        <v>86</v>
      </c>
    </row>
    <row r="8" s="2" customFormat="1" ht="12" customHeight="1">
      <c r="A8" s="39"/>
      <c r="B8" s="45"/>
      <c r="C8" s="39"/>
      <c r="D8" s="142" t="s">
        <v>116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117</v>
      </c>
      <c r="BA8" s="137" t="s">
        <v>117</v>
      </c>
      <c r="BB8" s="137" t="s">
        <v>1</v>
      </c>
      <c r="BC8" s="137" t="s">
        <v>551</v>
      </c>
      <c r="BD8" s="137" t="s">
        <v>86</v>
      </c>
    </row>
    <row r="9" s="2" customFormat="1" ht="16.5" customHeight="1">
      <c r="A9" s="39"/>
      <c r="B9" s="45"/>
      <c r="C9" s="39"/>
      <c r="D9" s="39"/>
      <c r="E9" s="144" t="s">
        <v>552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120</v>
      </c>
      <c r="BA9" s="137" t="s">
        <v>121</v>
      </c>
      <c r="BB9" s="137" t="s">
        <v>1</v>
      </c>
      <c r="BC9" s="137" t="s">
        <v>293</v>
      </c>
      <c r="BD9" s="137" t="s">
        <v>86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122</v>
      </c>
      <c r="BA10" s="137" t="s">
        <v>122</v>
      </c>
      <c r="BB10" s="137" t="s">
        <v>1</v>
      </c>
      <c r="BC10" s="137" t="s">
        <v>123</v>
      </c>
      <c r="BD10" s="137" t="s">
        <v>86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124</v>
      </c>
      <c r="BA11" s="137" t="s">
        <v>125</v>
      </c>
      <c r="BB11" s="137" t="s">
        <v>1</v>
      </c>
      <c r="BC11" s="137" t="s">
        <v>553</v>
      </c>
      <c r="BD11" s="137" t="s">
        <v>86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26</v>
      </c>
      <c r="G12" s="39"/>
      <c r="H12" s="39"/>
      <c r="I12" s="142" t="s">
        <v>22</v>
      </c>
      <c r="J12" s="146" t="str">
        <f>'Rekapitulace stavby'!AN8</f>
        <v>26. 9. 2024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127</v>
      </c>
      <c r="BA12" s="137" t="s">
        <v>128</v>
      </c>
      <c r="BB12" s="137" t="s">
        <v>1</v>
      </c>
      <c r="BC12" s="137" t="s">
        <v>554</v>
      </c>
      <c r="BD12" s="137" t="s">
        <v>86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130</v>
      </c>
      <c r="BA13" s="137" t="s">
        <v>131</v>
      </c>
      <c r="BB13" s="137" t="s">
        <v>1</v>
      </c>
      <c r="BC13" s="137" t="s">
        <v>555</v>
      </c>
      <c r="BD13" s="137" t="s">
        <v>86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133</v>
      </c>
      <c r="BA14" s="137" t="s">
        <v>134</v>
      </c>
      <c r="BB14" s="137" t="s">
        <v>1</v>
      </c>
      <c r="BC14" s="137" t="s">
        <v>556</v>
      </c>
      <c r="BD14" s="137" t="s">
        <v>86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136</v>
      </c>
      <c r="BA15" s="137" t="s">
        <v>137</v>
      </c>
      <c r="BB15" s="137" t="s">
        <v>1</v>
      </c>
      <c r="BC15" s="137" t="s">
        <v>378</v>
      </c>
      <c r="BD15" s="137" t="s">
        <v>86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139</v>
      </c>
      <c r="BA16" s="137" t="s">
        <v>140</v>
      </c>
      <c r="BB16" s="137" t="s">
        <v>1</v>
      </c>
      <c r="BC16" s="137" t="s">
        <v>293</v>
      </c>
      <c r="BD16" s="137" t="s">
        <v>86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37" t="s">
        <v>141</v>
      </c>
      <c r="BA17" s="137" t="s">
        <v>142</v>
      </c>
      <c r="BB17" s="137" t="s">
        <v>1</v>
      </c>
      <c r="BC17" s="137" t="s">
        <v>471</v>
      </c>
      <c r="BD17" s="137" t="s">
        <v>86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37" t="s">
        <v>144</v>
      </c>
      <c r="BA18" s="137" t="s">
        <v>145</v>
      </c>
      <c r="BB18" s="137" t="s">
        <v>1</v>
      </c>
      <c r="BC18" s="137" t="s">
        <v>471</v>
      </c>
      <c r="BD18" s="137" t="s">
        <v>86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37" t="s">
        <v>146</v>
      </c>
      <c r="BA19" s="137" t="s">
        <v>147</v>
      </c>
      <c r="BB19" s="137" t="s">
        <v>1</v>
      </c>
      <c r="BC19" s="137" t="s">
        <v>84</v>
      </c>
      <c r="BD19" s="137" t="s">
        <v>86</v>
      </c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463 56 967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37" t="s">
        <v>148</v>
      </c>
      <c r="BA20" s="137" t="s">
        <v>149</v>
      </c>
      <c r="BB20" s="137" t="s">
        <v>1</v>
      </c>
      <c r="BC20" s="137" t="s">
        <v>234</v>
      </c>
      <c r="BD20" s="137" t="s">
        <v>86</v>
      </c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>Vodohospodářská společnost Vrchlice – Maleč. a.s</v>
      </c>
      <c r="F21" s="39"/>
      <c r="G21" s="39"/>
      <c r="H21" s="39"/>
      <c r="I21" s="142" t="s">
        <v>27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37" t="s">
        <v>150</v>
      </c>
      <c r="BA21" s="137" t="s">
        <v>151</v>
      </c>
      <c r="BB21" s="137" t="s">
        <v>1</v>
      </c>
      <c r="BC21" s="137" t="s">
        <v>557</v>
      </c>
      <c r="BD21" s="137" t="s">
        <v>86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137" t="s">
        <v>153</v>
      </c>
      <c r="BA22" s="137" t="s">
        <v>154</v>
      </c>
      <c r="BB22" s="137" t="s">
        <v>1</v>
      </c>
      <c r="BC22" s="137" t="s">
        <v>558</v>
      </c>
      <c r="BD22" s="137" t="s">
        <v>86</v>
      </c>
    </row>
    <row r="23" s="2" customFormat="1" ht="12" customHeight="1">
      <c r="A23" s="39"/>
      <c r="B23" s="45"/>
      <c r="C23" s="39"/>
      <c r="D23" s="142" t="s">
        <v>34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137" t="s">
        <v>156</v>
      </c>
      <c r="BA23" s="137" t="s">
        <v>157</v>
      </c>
      <c r="BB23" s="137" t="s">
        <v>1</v>
      </c>
      <c r="BC23" s="137" t="s">
        <v>559</v>
      </c>
      <c r="BD23" s="137" t="s">
        <v>86</v>
      </c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137" t="s">
        <v>159</v>
      </c>
      <c r="BA24" s="137" t="s">
        <v>159</v>
      </c>
      <c r="BB24" s="137" t="s">
        <v>1</v>
      </c>
      <c r="BC24" s="137" t="s">
        <v>160</v>
      </c>
      <c r="BD24" s="137" t="s">
        <v>86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137" t="s">
        <v>161</v>
      </c>
      <c r="BA25" s="137" t="s">
        <v>162</v>
      </c>
      <c r="BB25" s="137" t="s">
        <v>1</v>
      </c>
      <c r="BC25" s="137" t="s">
        <v>560</v>
      </c>
      <c r="BD25" s="137" t="s">
        <v>86</v>
      </c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ROUND((SUM(BE124:BE339)),  2)</f>
        <v>0</v>
      </c>
      <c r="G33" s="39"/>
      <c r="H33" s="39"/>
      <c r="I33" s="157">
        <v>0.20999999999999999</v>
      </c>
      <c r="J33" s="156">
        <f>ROUND(((SUM(BE124:BE339))*I33),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ROUND((SUM(BF124:BF339)),  2)</f>
        <v>0</v>
      </c>
      <c r="G34" s="39"/>
      <c r="H34" s="39"/>
      <c r="I34" s="157">
        <v>0.12</v>
      </c>
      <c r="J34" s="156">
        <f>ROUND(((SUM(BF124:BF339))*I34),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ROUND((SUM(BG124:BG339)),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ROUND((SUM(BH124:BH339)),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ROUND((SUM(BI124:BI339)),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Obec Řendějov - vodovodní přípojky, místní části Jiřice, Nový Samechov, Řendějov a Starý Samechov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2 - Nový Samechov - vodovodní přípojky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Vodohospodářská společnost Vrchlice – Maleč. a.s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165</v>
      </c>
      <c r="D94" s="178"/>
      <c r="E94" s="178"/>
      <c r="F94" s="178"/>
      <c r="G94" s="178"/>
      <c r="H94" s="178"/>
      <c r="I94" s="178"/>
      <c r="J94" s="179" t="s">
        <v>166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167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168</v>
      </c>
    </row>
    <row r="97" s="9" customFormat="1" ht="24.96" customHeight="1">
      <c r="A97" s="9"/>
      <c r="B97" s="181"/>
      <c r="C97" s="182"/>
      <c r="D97" s="183" t="s">
        <v>169</v>
      </c>
      <c r="E97" s="184"/>
      <c r="F97" s="184"/>
      <c r="G97" s="184"/>
      <c r="H97" s="184"/>
      <c r="I97" s="184"/>
      <c r="J97" s="185">
        <f>J125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170</v>
      </c>
      <c r="E98" s="190"/>
      <c r="F98" s="190"/>
      <c r="G98" s="190"/>
      <c r="H98" s="190"/>
      <c r="I98" s="190"/>
      <c r="J98" s="191">
        <f>J126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171</v>
      </c>
      <c r="E99" s="190"/>
      <c r="F99" s="190"/>
      <c r="G99" s="190"/>
      <c r="H99" s="190"/>
      <c r="I99" s="190"/>
      <c r="J99" s="191">
        <f>J237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172</v>
      </c>
      <c r="E100" s="190"/>
      <c r="F100" s="190"/>
      <c r="G100" s="190"/>
      <c r="H100" s="190"/>
      <c r="I100" s="190"/>
      <c r="J100" s="191">
        <f>J240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173</v>
      </c>
      <c r="E101" s="190"/>
      <c r="F101" s="190"/>
      <c r="G101" s="190"/>
      <c r="H101" s="190"/>
      <c r="I101" s="190"/>
      <c r="J101" s="191">
        <f>J283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174</v>
      </c>
      <c r="E102" s="190"/>
      <c r="F102" s="190"/>
      <c r="G102" s="190"/>
      <c r="H102" s="190"/>
      <c r="I102" s="190"/>
      <c r="J102" s="191">
        <f>J311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175</v>
      </c>
      <c r="E103" s="190"/>
      <c r="F103" s="190"/>
      <c r="G103" s="190"/>
      <c r="H103" s="190"/>
      <c r="I103" s="190"/>
      <c r="J103" s="191">
        <f>J323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176</v>
      </c>
      <c r="E104" s="190"/>
      <c r="F104" s="190"/>
      <c r="G104" s="190"/>
      <c r="H104" s="190"/>
      <c r="I104" s="190"/>
      <c r="J104" s="191">
        <f>J336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177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76" t="str">
        <f>E7</f>
        <v>Obec Řendějov - vodovodní přípojky, místní části Jiřice, Nový Samechov, Řendějov a Starý Samechov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SO 2 - Nový Samechov - vodovodní přípojky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26. 9. 2024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40.0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30</v>
      </c>
      <c r="J120" s="37" t="str">
        <f>E21</f>
        <v>Vodohospodářská společnost Vrchlice – Maleč. a.s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34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3"/>
      <c r="B123" s="194"/>
      <c r="C123" s="195" t="s">
        <v>178</v>
      </c>
      <c r="D123" s="196" t="s">
        <v>61</v>
      </c>
      <c r="E123" s="196" t="s">
        <v>57</v>
      </c>
      <c r="F123" s="196" t="s">
        <v>58</v>
      </c>
      <c r="G123" s="196" t="s">
        <v>179</v>
      </c>
      <c r="H123" s="196" t="s">
        <v>180</v>
      </c>
      <c r="I123" s="196" t="s">
        <v>181</v>
      </c>
      <c r="J123" s="197" t="s">
        <v>166</v>
      </c>
      <c r="K123" s="198" t="s">
        <v>182</v>
      </c>
      <c r="L123" s="199"/>
      <c r="M123" s="101" t="s">
        <v>1</v>
      </c>
      <c r="N123" s="102" t="s">
        <v>40</v>
      </c>
      <c r="O123" s="102" t="s">
        <v>183</v>
      </c>
      <c r="P123" s="102" t="s">
        <v>184</v>
      </c>
      <c r="Q123" s="102" t="s">
        <v>185</v>
      </c>
      <c r="R123" s="102" t="s">
        <v>186</v>
      </c>
      <c r="S123" s="102" t="s">
        <v>187</v>
      </c>
      <c r="T123" s="103" t="s">
        <v>188</v>
      </c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</row>
    <row r="124" s="2" customFormat="1" ht="22.8" customHeight="1">
      <c r="A124" s="39"/>
      <c r="B124" s="40"/>
      <c r="C124" s="108" t="s">
        <v>189</v>
      </c>
      <c r="D124" s="41"/>
      <c r="E124" s="41"/>
      <c r="F124" s="41"/>
      <c r="G124" s="41"/>
      <c r="H124" s="41"/>
      <c r="I124" s="41"/>
      <c r="J124" s="200">
        <f>BK124</f>
        <v>0</v>
      </c>
      <c r="K124" s="41"/>
      <c r="L124" s="45"/>
      <c r="M124" s="104"/>
      <c r="N124" s="201"/>
      <c r="O124" s="105"/>
      <c r="P124" s="202">
        <f>P125</f>
        <v>0</v>
      </c>
      <c r="Q124" s="105"/>
      <c r="R124" s="202">
        <f>R125</f>
        <v>297.81479149999996</v>
      </c>
      <c r="S124" s="105"/>
      <c r="T124" s="203">
        <f>T125</f>
        <v>46.327500000000001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168</v>
      </c>
      <c r="BK124" s="204">
        <f>BK125</f>
        <v>0</v>
      </c>
    </row>
    <row r="125" s="12" customFormat="1" ht="25.92" customHeight="1">
      <c r="A125" s="12"/>
      <c r="B125" s="205"/>
      <c r="C125" s="206"/>
      <c r="D125" s="207" t="s">
        <v>75</v>
      </c>
      <c r="E125" s="208" t="s">
        <v>190</v>
      </c>
      <c r="F125" s="208" t="s">
        <v>191</v>
      </c>
      <c r="G125" s="206"/>
      <c r="H125" s="206"/>
      <c r="I125" s="209"/>
      <c r="J125" s="210">
        <f>BK125</f>
        <v>0</v>
      </c>
      <c r="K125" s="206"/>
      <c r="L125" s="211"/>
      <c r="M125" s="212"/>
      <c r="N125" s="213"/>
      <c r="O125" s="213"/>
      <c r="P125" s="214">
        <f>P126+P237+P240+P283+P311+P323+P336</f>
        <v>0</v>
      </c>
      <c r="Q125" s="213"/>
      <c r="R125" s="214">
        <f>R126+R237+R240+R283+R311+R323+R336</f>
        <v>297.81479149999996</v>
      </c>
      <c r="S125" s="213"/>
      <c r="T125" s="215">
        <f>T126+T237+T240+T283+T311+T323+T336</f>
        <v>46.327500000000001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6" t="s">
        <v>84</v>
      </c>
      <c r="AT125" s="217" t="s">
        <v>75</v>
      </c>
      <c r="AU125" s="217" t="s">
        <v>76</v>
      </c>
      <c r="AY125" s="216" t="s">
        <v>192</v>
      </c>
      <c r="BK125" s="218">
        <f>BK126+BK237+BK240+BK283+BK311+BK323+BK336</f>
        <v>0</v>
      </c>
    </row>
    <row r="126" s="12" customFormat="1" ht="22.8" customHeight="1">
      <c r="A126" s="12"/>
      <c r="B126" s="205"/>
      <c r="C126" s="206"/>
      <c r="D126" s="207" t="s">
        <v>75</v>
      </c>
      <c r="E126" s="219" t="s">
        <v>84</v>
      </c>
      <c r="F126" s="219" t="s">
        <v>193</v>
      </c>
      <c r="G126" s="206"/>
      <c r="H126" s="206"/>
      <c r="I126" s="209"/>
      <c r="J126" s="220">
        <f>BK126</f>
        <v>0</v>
      </c>
      <c r="K126" s="206"/>
      <c r="L126" s="211"/>
      <c r="M126" s="212"/>
      <c r="N126" s="213"/>
      <c r="O126" s="213"/>
      <c r="P126" s="214">
        <f>SUM(P127:P236)</f>
        <v>0</v>
      </c>
      <c r="Q126" s="213"/>
      <c r="R126" s="214">
        <f>SUM(R127:R236)</f>
        <v>272.68135999999998</v>
      </c>
      <c r="S126" s="213"/>
      <c r="T126" s="215">
        <f>SUM(T127:T236)</f>
        <v>46.327500000000001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6" t="s">
        <v>84</v>
      </c>
      <c r="AT126" s="217" t="s">
        <v>75</v>
      </c>
      <c r="AU126" s="217" t="s">
        <v>84</v>
      </c>
      <c r="AY126" s="216" t="s">
        <v>192</v>
      </c>
      <c r="BK126" s="218">
        <f>SUM(BK127:BK236)</f>
        <v>0</v>
      </c>
    </row>
    <row r="127" s="2" customFormat="1" ht="16.5" customHeight="1">
      <c r="A127" s="39"/>
      <c r="B127" s="40"/>
      <c r="C127" s="221" t="s">
        <v>84</v>
      </c>
      <c r="D127" s="221" t="s">
        <v>194</v>
      </c>
      <c r="E127" s="222" t="s">
        <v>195</v>
      </c>
      <c r="F127" s="223" t="s">
        <v>196</v>
      </c>
      <c r="G127" s="224" t="s">
        <v>1</v>
      </c>
      <c r="H127" s="225">
        <v>0</v>
      </c>
      <c r="I127" s="226"/>
      <c r="J127" s="227">
        <f>ROUND(I127*H127,2)</f>
        <v>0</v>
      </c>
      <c r="K127" s="228"/>
      <c r="L127" s="45"/>
      <c r="M127" s="229" t="s">
        <v>1</v>
      </c>
      <c r="N127" s="230" t="s">
        <v>41</v>
      </c>
      <c r="O127" s="92"/>
      <c r="P127" s="231">
        <f>O127*H127</f>
        <v>0</v>
      </c>
      <c r="Q127" s="231">
        <v>1</v>
      </c>
      <c r="R127" s="231">
        <f>Q127*H127</f>
        <v>0</v>
      </c>
      <c r="S127" s="231">
        <v>0</v>
      </c>
      <c r="T127" s="23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3" t="s">
        <v>197</v>
      </c>
      <c r="AT127" s="233" t="s">
        <v>194</v>
      </c>
      <c r="AU127" s="233" t="s">
        <v>86</v>
      </c>
      <c r="AY127" s="18" t="s">
        <v>192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8" t="s">
        <v>84</v>
      </c>
      <c r="BK127" s="234">
        <f>ROUND(I127*H127,2)</f>
        <v>0</v>
      </c>
      <c r="BL127" s="18" t="s">
        <v>197</v>
      </c>
      <c r="BM127" s="233" t="s">
        <v>198</v>
      </c>
    </row>
    <row r="128" s="13" customFormat="1">
      <c r="A128" s="13"/>
      <c r="B128" s="235"/>
      <c r="C128" s="236"/>
      <c r="D128" s="237" t="s">
        <v>199</v>
      </c>
      <c r="E128" s="238" t="s">
        <v>141</v>
      </c>
      <c r="F128" s="239" t="s">
        <v>561</v>
      </c>
      <c r="G128" s="236"/>
      <c r="H128" s="240">
        <v>50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199</v>
      </c>
      <c r="AU128" s="246" t="s">
        <v>86</v>
      </c>
      <c r="AV128" s="13" t="s">
        <v>86</v>
      </c>
      <c r="AW128" s="13" t="s">
        <v>33</v>
      </c>
      <c r="AX128" s="13" t="s">
        <v>76</v>
      </c>
      <c r="AY128" s="246" t="s">
        <v>192</v>
      </c>
    </row>
    <row r="129" s="13" customFormat="1">
      <c r="A129" s="13"/>
      <c r="B129" s="235"/>
      <c r="C129" s="236"/>
      <c r="D129" s="237" t="s">
        <v>199</v>
      </c>
      <c r="E129" s="238" t="s">
        <v>99</v>
      </c>
      <c r="F129" s="239" t="s">
        <v>562</v>
      </c>
      <c r="G129" s="236"/>
      <c r="H129" s="240">
        <v>306</v>
      </c>
      <c r="I129" s="241"/>
      <c r="J129" s="236"/>
      <c r="K129" s="236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199</v>
      </c>
      <c r="AU129" s="246" t="s">
        <v>86</v>
      </c>
      <c r="AV129" s="13" t="s">
        <v>86</v>
      </c>
      <c r="AW129" s="13" t="s">
        <v>33</v>
      </c>
      <c r="AX129" s="13" t="s">
        <v>76</v>
      </c>
      <c r="AY129" s="246" t="s">
        <v>192</v>
      </c>
    </row>
    <row r="130" s="13" customFormat="1">
      <c r="A130" s="13"/>
      <c r="B130" s="235"/>
      <c r="C130" s="236"/>
      <c r="D130" s="237" t="s">
        <v>199</v>
      </c>
      <c r="E130" s="238" t="s">
        <v>202</v>
      </c>
      <c r="F130" s="239" t="s">
        <v>203</v>
      </c>
      <c r="G130" s="236"/>
      <c r="H130" s="240">
        <v>0</v>
      </c>
      <c r="I130" s="241"/>
      <c r="J130" s="236"/>
      <c r="K130" s="236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199</v>
      </c>
      <c r="AU130" s="246" t="s">
        <v>86</v>
      </c>
      <c r="AV130" s="13" t="s">
        <v>86</v>
      </c>
      <c r="AW130" s="13" t="s">
        <v>33</v>
      </c>
      <c r="AX130" s="13" t="s">
        <v>84</v>
      </c>
      <c r="AY130" s="246" t="s">
        <v>192</v>
      </c>
    </row>
    <row r="131" s="13" customFormat="1">
      <c r="A131" s="13"/>
      <c r="B131" s="235"/>
      <c r="C131" s="236"/>
      <c r="D131" s="237" t="s">
        <v>199</v>
      </c>
      <c r="E131" s="238" t="s">
        <v>117</v>
      </c>
      <c r="F131" s="239" t="s">
        <v>563</v>
      </c>
      <c r="G131" s="236"/>
      <c r="H131" s="240">
        <v>74</v>
      </c>
      <c r="I131" s="241"/>
      <c r="J131" s="236"/>
      <c r="K131" s="236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199</v>
      </c>
      <c r="AU131" s="246" t="s">
        <v>86</v>
      </c>
      <c r="AV131" s="13" t="s">
        <v>86</v>
      </c>
      <c r="AW131" s="13" t="s">
        <v>33</v>
      </c>
      <c r="AX131" s="13" t="s">
        <v>76</v>
      </c>
      <c r="AY131" s="246" t="s">
        <v>192</v>
      </c>
    </row>
    <row r="132" s="13" customFormat="1">
      <c r="A132" s="13"/>
      <c r="B132" s="235"/>
      <c r="C132" s="236"/>
      <c r="D132" s="237" t="s">
        <v>199</v>
      </c>
      <c r="E132" s="238" t="s">
        <v>144</v>
      </c>
      <c r="F132" s="239" t="s">
        <v>564</v>
      </c>
      <c r="G132" s="236"/>
      <c r="H132" s="240">
        <v>50</v>
      </c>
      <c r="I132" s="241"/>
      <c r="J132" s="236"/>
      <c r="K132" s="236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199</v>
      </c>
      <c r="AU132" s="246" t="s">
        <v>86</v>
      </c>
      <c r="AV132" s="13" t="s">
        <v>86</v>
      </c>
      <c r="AW132" s="13" t="s">
        <v>33</v>
      </c>
      <c r="AX132" s="13" t="s">
        <v>76</v>
      </c>
      <c r="AY132" s="246" t="s">
        <v>192</v>
      </c>
    </row>
    <row r="133" s="13" customFormat="1">
      <c r="A133" s="13"/>
      <c r="B133" s="235"/>
      <c r="C133" s="236"/>
      <c r="D133" s="237" t="s">
        <v>199</v>
      </c>
      <c r="E133" s="238" t="s">
        <v>148</v>
      </c>
      <c r="F133" s="239" t="s">
        <v>565</v>
      </c>
      <c r="G133" s="236"/>
      <c r="H133" s="240">
        <v>5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199</v>
      </c>
      <c r="AU133" s="246" t="s">
        <v>86</v>
      </c>
      <c r="AV133" s="13" t="s">
        <v>86</v>
      </c>
      <c r="AW133" s="13" t="s">
        <v>33</v>
      </c>
      <c r="AX133" s="13" t="s">
        <v>76</v>
      </c>
      <c r="AY133" s="246" t="s">
        <v>192</v>
      </c>
    </row>
    <row r="134" s="13" customFormat="1">
      <c r="A134" s="13"/>
      <c r="B134" s="235"/>
      <c r="C134" s="236"/>
      <c r="D134" s="237" t="s">
        <v>199</v>
      </c>
      <c r="E134" s="238" t="s">
        <v>146</v>
      </c>
      <c r="F134" s="239" t="s">
        <v>207</v>
      </c>
      <c r="G134" s="236"/>
      <c r="H134" s="240">
        <v>1</v>
      </c>
      <c r="I134" s="241"/>
      <c r="J134" s="236"/>
      <c r="K134" s="236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199</v>
      </c>
      <c r="AU134" s="246" t="s">
        <v>86</v>
      </c>
      <c r="AV134" s="13" t="s">
        <v>86</v>
      </c>
      <c r="AW134" s="13" t="s">
        <v>33</v>
      </c>
      <c r="AX134" s="13" t="s">
        <v>76</v>
      </c>
      <c r="AY134" s="246" t="s">
        <v>192</v>
      </c>
    </row>
    <row r="135" s="13" customFormat="1">
      <c r="A135" s="13"/>
      <c r="B135" s="235"/>
      <c r="C135" s="236"/>
      <c r="D135" s="237" t="s">
        <v>199</v>
      </c>
      <c r="E135" s="238" t="s">
        <v>136</v>
      </c>
      <c r="F135" s="239" t="s">
        <v>566</v>
      </c>
      <c r="G135" s="236"/>
      <c r="H135" s="240">
        <v>30</v>
      </c>
      <c r="I135" s="241"/>
      <c r="J135" s="236"/>
      <c r="K135" s="236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199</v>
      </c>
      <c r="AU135" s="246" t="s">
        <v>86</v>
      </c>
      <c r="AV135" s="13" t="s">
        <v>86</v>
      </c>
      <c r="AW135" s="13" t="s">
        <v>33</v>
      </c>
      <c r="AX135" s="13" t="s">
        <v>76</v>
      </c>
      <c r="AY135" s="246" t="s">
        <v>192</v>
      </c>
    </row>
    <row r="136" s="13" customFormat="1">
      <c r="A136" s="13"/>
      <c r="B136" s="235"/>
      <c r="C136" s="236"/>
      <c r="D136" s="237" t="s">
        <v>199</v>
      </c>
      <c r="E136" s="238" t="s">
        <v>139</v>
      </c>
      <c r="F136" s="239" t="s">
        <v>567</v>
      </c>
      <c r="G136" s="236"/>
      <c r="H136" s="240">
        <v>15</v>
      </c>
      <c r="I136" s="241"/>
      <c r="J136" s="236"/>
      <c r="K136" s="236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199</v>
      </c>
      <c r="AU136" s="246" t="s">
        <v>86</v>
      </c>
      <c r="AV136" s="13" t="s">
        <v>86</v>
      </c>
      <c r="AW136" s="13" t="s">
        <v>33</v>
      </c>
      <c r="AX136" s="13" t="s">
        <v>76</v>
      </c>
      <c r="AY136" s="246" t="s">
        <v>192</v>
      </c>
    </row>
    <row r="137" s="14" customFormat="1">
      <c r="A137" s="14"/>
      <c r="B137" s="247"/>
      <c r="C137" s="248"/>
      <c r="D137" s="237" t="s">
        <v>199</v>
      </c>
      <c r="E137" s="249" t="s">
        <v>210</v>
      </c>
      <c r="F137" s="250" t="s">
        <v>211</v>
      </c>
      <c r="G137" s="248"/>
      <c r="H137" s="249" t="s">
        <v>1</v>
      </c>
      <c r="I137" s="251"/>
      <c r="J137" s="248"/>
      <c r="K137" s="248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199</v>
      </c>
      <c r="AU137" s="256" t="s">
        <v>86</v>
      </c>
      <c r="AV137" s="14" t="s">
        <v>84</v>
      </c>
      <c r="AW137" s="14" t="s">
        <v>33</v>
      </c>
      <c r="AX137" s="14" t="s">
        <v>76</v>
      </c>
      <c r="AY137" s="256" t="s">
        <v>192</v>
      </c>
    </row>
    <row r="138" s="14" customFormat="1">
      <c r="A138" s="14"/>
      <c r="B138" s="247"/>
      <c r="C138" s="248"/>
      <c r="D138" s="237" t="s">
        <v>199</v>
      </c>
      <c r="E138" s="249" t="s">
        <v>212</v>
      </c>
      <c r="F138" s="250" t="s">
        <v>213</v>
      </c>
      <c r="G138" s="248"/>
      <c r="H138" s="249" t="s">
        <v>1</v>
      </c>
      <c r="I138" s="251"/>
      <c r="J138" s="248"/>
      <c r="K138" s="248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199</v>
      </c>
      <c r="AU138" s="256" t="s">
        <v>86</v>
      </c>
      <c r="AV138" s="14" t="s">
        <v>84</v>
      </c>
      <c r="AW138" s="14" t="s">
        <v>33</v>
      </c>
      <c r="AX138" s="14" t="s">
        <v>76</v>
      </c>
      <c r="AY138" s="256" t="s">
        <v>192</v>
      </c>
    </row>
    <row r="139" s="13" customFormat="1">
      <c r="A139" s="13"/>
      <c r="B139" s="235"/>
      <c r="C139" s="236"/>
      <c r="D139" s="237" t="s">
        <v>199</v>
      </c>
      <c r="E139" s="238" t="s">
        <v>122</v>
      </c>
      <c r="F139" s="239" t="s">
        <v>214</v>
      </c>
      <c r="G139" s="236"/>
      <c r="H139" s="240">
        <v>1.3999999999999999</v>
      </c>
      <c r="I139" s="241"/>
      <c r="J139" s="236"/>
      <c r="K139" s="236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199</v>
      </c>
      <c r="AU139" s="246" t="s">
        <v>86</v>
      </c>
      <c r="AV139" s="13" t="s">
        <v>86</v>
      </c>
      <c r="AW139" s="13" t="s">
        <v>33</v>
      </c>
      <c r="AX139" s="13" t="s">
        <v>76</v>
      </c>
      <c r="AY139" s="246" t="s">
        <v>192</v>
      </c>
    </row>
    <row r="140" s="13" customFormat="1">
      <c r="A140" s="13"/>
      <c r="B140" s="235"/>
      <c r="C140" s="236"/>
      <c r="D140" s="237" t="s">
        <v>199</v>
      </c>
      <c r="E140" s="238" t="s">
        <v>159</v>
      </c>
      <c r="F140" s="239" t="s">
        <v>215</v>
      </c>
      <c r="G140" s="236"/>
      <c r="H140" s="240">
        <v>0.59999999999999998</v>
      </c>
      <c r="I140" s="241"/>
      <c r="J140" s="236"/>
      <c r="K140" s="236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199</v>
      </c>
      <c r="AU140" s="246" t="s">
        <v>86</v>
      </c>
      <c r="AV140" s="13" t="s">
        <v>86</v>
      </c>
      <c r="AW140" s="13" t="s">
        <v>33</v>
      </c>
      <c r="AX140" s="13" t="s">
        <v>76</v>
      </c>
      <c r="AY140" s="246" t="s">
        <v>192</v>
      </c>
    </row>
    <row r="141" s="13" customFormat="1">
      <c r="A141" s="13"/>
      <c r="B141" s="235"/>
      <c r="C141" s="236"/>
      <c r="D141" s="237" t="s">
        <v>199</v>
      </c>
      <c r="E141" s="238" t="s">
        <v>102</v>
      </c>
      <c r="F141" s="239" t="s">
        <v>568</v>
      </c>
      <c r="G141" s="236"/>
      <c r="H141" s="240">
        <v>17.5</v>
      </c>
      <c r="I141" s="241"/>
      <c r="J141" s="236"/>
      <c r="K141" s="236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199</v>
      </c>
      <c r="AU141" s="246" t="s">
        <v>86</v>
      </c>
      <c r="AV141" s="13" t="s">
        <v>86</v>
      </c>
      <c r="AW141" s="13" t="s">
        <v>33</v>
      </c>
      <c r="AX141" s="13" t="s">
        <v>76</v>
      </c>
      <c r="AY141" s="246" t="s">
        <v>192</v>
      </c>
    </row>
    <row r="142" s="13" customFormat="1">
      <c r="A142" s="13"/>
      <c r="B142" s="235"/>
      <c r="C142" s="236"/>
      <c r="D142" s="237" t="s">
        <v>199</v>
      </c>
      <c r="E142" s="238" t="s">
        <v>106</v>
      </c>
      <c r="F142" s="239" t="s">
        <v>569</v>
      </c>
      <c r="G142" s="236"/>
      <c r="H142" s="240">
        <v>15</v>
      </c>
      <c r="I142" s="241"/>
      <c r="J142" s="236"/>
      <c r="K142" s="236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199</v>
      </c>
      <c r="AU142" s="246" t="s">
        <v>86</v>
      </c>
      <c r="AV142" s="13" t="s">
        <v>86</v>
      </c>
      <c r="AW142" s="13" t="s">
        <v>33</v>
      </c>
      <c r="AX142" s="13" t="s">
        <v>76</v>
      </c>
      <c r="AY142" s="246" t="s">
        <v>192</v>
      </c>
    </row>
    <row r="143" s="13" customFormat="1">
      <c r="A143" s="13"/>
      <c r="B143" s="235"/>
      <c r="C143" s="236"/>
      <c r="D143" s="237" t="s">
        <v>199</v>
      </c>
      <c r="E143" s="238" t="s">
        <v>120</v>
      </c>
      <c r="F143" s="239" t="s">
        <v>570</v>
      </c>
      <c r="G143" s="236"/>
      <c r="H143" s="240">
        <v>15</v>
      </c>
      <c r="I143" s="241"/>
      <c r="J143" s="236"/>
      <c r="K143" s="236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199</v>
      </c>
      <c r="AU143" s="246" t="s">
        <v>86</v>
      </c>
      <c r="AV143" s="13" t="s">
        <v>86</v>
      </c>
      <c r="AW143" s="13" t="s">
        <v>33</v>
      </c>
      <c r="AX143" s="13" t="s">
        <v>76</v>
      </c>
      <c r="AY143" s="246" t="s">
        <v>192</v>
      </c>
    </row>
    <row r="144" s="13" customFormat="1">
      <c r="A144" s="13"/>
      <c r="B144" s="235"/>
      <c r="C144" s="236"/>
      <c r="D144" s="237" t="s">
        <v>199</v>
      </c>
      <c r="E144" s="238" t="s">
        <v>114</v>
      </c>
      <c r="F144" s="239" t="s">
        <v>571</v>
      </c>
      <c r="G144" s="236"/>
      <c r="H144" s="240">
        <v>181</v>
      </c>
      <c r="I144" s="241"/>
      <c r="J144" s="236"/>
      <c r="K144" s="236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199</v>
      </c>
      <c r="AU144" s="246" t="s">
        <v>86</v>
      </c>
      <c r="AV144" s="13" t="s">
        <v>86</v>
      </c>
      <c r="AW144" s="13" t="s">
        <v>33</v>
      </c>
      <c r="AX144" s="13" t="s">
        <v>76</v>
      </c>
      <c r="AY144" s="246" t="s">
        <v>192</v>
      </c>
    </row>
    <row r="145" s="13" customFormat="1">
      <c r="A145" s="13"/>
      <c r="B145" s="235"/>
      <c r="C145" s="236"/>
      <c r="D145" s="237" t="s">
        <v>199</v>
      </c>
      <c r="E145" s="238" t="s">
        <v>108</v>
      </c>
      <c r="F145" s="239" t="s">
        <v>572</v>
      </c>
      <c r="G145" s="236"/>
      <c r="H145" s="240">
        <v>3.5</v>
      </c>
      <c r="I145" s="241"/>
      <c r="J145" s="236"/>
      <c r="K145" s="236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199</v>
      </c>
      <c r="AU145" s="246" t="s">
        <v>86</v>
      </c>
      <c r="AV145" s="13" t="s">
        <v>86</v>
      </c>
      <c r="AW145" s="13" t="s">
        <v>33</v>
      </c>
      <c r="AX145" s="13" t="s">
        <v>76</v>
      </c>
      <c r="AY145" s="246" t="s">
        <v>192</v>
      </c>
    </row>
    <row r="146" s="2" customFormat="1" ht="33" customHeight="1">
      <c r="A146" s="39"/>
      <c r="B146" s="40"/>
      <c r="C146" s="221" t="s">
        <v>86</v>
      </c>
      <c r="D146" s="221" t="s">
        <v>194</v>
      </c>
      <c r="E146" s="222" t="s">
        <v>221</v>
      </c>
      <c r="F146" s="223" t="s">
        <v>222</v>
      </c>
      <c r="G146" s="224" t="s">
        <v>223</v>
      </c>
      <c r="H146" s="225">
        <v>10.5</v>
      </c>
      <c r="I146" s="226"/>
      <c r="J146" s="227">
        <f>ROUND(I146*H146,2)</f>
        <v>0</v>
      </c>
      <c r="K146" s="228"/>
      <c r="L146" s="45"/>
      <c r="M146" s="229" t="s">
        <v>1</v>
      </c>
      <c r="N146" s="230" t="s">
        <v>41</v>
      </c>
      <c r="O146" s="92"/>
      <c r="P146" s="231">
        <f>O146*H146</f>
        <v>0</v>
      </c>
      <c r="Q146" s="231">
        <v>0</v>
      </c>
      <c r="R146" s="231">
        <f>Q146*H146</f>
        <v>0</v>
      </c>
      <c r="S146" s="231">
        <v>0.5</v>
      </c>
      <c r="T146" s="232">
        <f>S146*H146</f>
        <v>5.25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3" t="s">
        <v>197</v>
      </c>
      <c r="AT146" s="233" t="s">
        <v>194</v>
      </c>
      <c r="AU146" s="233" t="s">
        <v>86</v>
      </c>
      <c r="AY146" s="18" t="s">
        <v>192</v>
      </c>
      <c r="BE146" s="234">
        <f>IF(N146="základní",J146,0)</f>
        <v>0</v>
      </c>
      <c r="BF146" s="234">
        <f>IF(N146="snížená",J146,0)</f>
        <v>0</v>
      </c>
      <c r="BG146" s="234">
        <f>IF(N146="zákl. přenesená",J146,0)</f>
        <v>0</v>
      </c>
      <c r="BH146" s="234">
        <f>IF(N146="sníž. přenesená",J146,0)</f>
        <v>0</v>
      </c>
      <c r="BI146" s="234">
        <f>IF(N146="nulová",J146,0)</f>
        <v>0</v>
      </c>
      <c r="BJ146" s="18" t="s">
        <v>84</v>
      </c>
      <c r="BK146" s="234">
        <f>ROUND(I146*H146,2)</f>
        <v>0</v>
      </c>
      <c r="BL146" s="18" t="s">
        <v>197</v>
      </c>
      <c r="BM146" s="233" t="s">
        <v>224</v>
      </c>
    </row>
    <row r="147" s="13" customFormat="1">
      <c r="A147" s="13"/>
      <c r="B147" s="235"/>
      <c r="C147" s="236"/>
      <c r="D147" s="237" t="s">
        <v>199</v>
      </c>
      <c r="E147" s="238" t="s">
        <v>1</v>
      </c>
      <c r="F147" s="239" t="s">
        <v>225</v>
      </c>
      <c r="G147" s="236"/>
      <c r="H147" s="240">
        <v>10.5</v>
      </c>
      <c r="I147" s="241"/>
      <c r="J147" s="236"/>
      <c r="K147" s="236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199</v>
      </c>
      <c r="AU147" s="246" t="s">
        <v>86</v>
      </c>
      <c r="AV147" s="13" t="s">
        <v>86</v>
      </c>
      <c r="AW147" s="13" t="s">
        <v>33</v>
      </c>
      <c r="AX147" s="13" t="s">
        <v>84</v>
      </c>
      <c r="AY147" s="246" t="s">
        <v>192</v>
      </c>
    </row>
    <row r="148" s="2" customFormat="1" ht="33" customHeight="1">
      <c r="A148" s="39"/>
      <c r="B148" s="40"/>
      <c r="C148" s="221" t="s">
        <v>113</v>
      </c>
      <c r="D148" s="221" t="s">
        <v>194</v>
      </c>
      <c r="E148" s="222" t="s">
        <v>226</v>
      </c>
      <c r="F148" s="223" t="s">
        <v>227</v>
      </c>
      <c r="G148" s="224" t="s">
        <v>223</v>
      </c>
      <c r="H148" s="225">
        <v>31.5</v>
      </c>
      <c r="I148" s="226"/>
      <c r="J148" s="227">
        <f>ROUND(I148*H148,2)</f>
        <v>0</v>
      </c>
      <c r="K148" s="228"/>
      <c r="L148" s="45"/>
      <c r="M148" s="229" t="s">
        <v>1</v>
      </c>
      <c r="N148" s="230" t="s">
        <v>41</v>
      </c>
      <c r="O148" s="92"/>
      <c r="P148" s="231">
        <f>O148*H148</f>
        <v>0</v>
      </c>
      <c r="Q148" s="231">
        <v>0</v>
      </c>
      <c r="R148" s="231">
        <f>Q148*H148</f>
        <v>0</v>
      </c>
      <c r="S148" s="231">
        <v>0.44</v>
      </c>
      <c r="T148" s="232">
        <f>S148*H148</f>
        <v>13.859999999999999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3" t="s">
        <v>197</v>
      </c>
      <c r="AT148" s="233" t="s">
        <v>194</v>
      </c>
      <c r="AU148" s="233" t="s">
        <v>86</v>
      </c>
      <c r="AY148" s="18" t="s">
        <v>192</v>
      </c>
      <c r="BE148" s="234">
        <f>IF(N148="základní",J148,0)</f>
        <v>0</v>
      </c>
      <c r="BF148" s="234">
        <f>IF(N148="snížená",J148,0)</f>
        <v>0</v>
      </c>
      <c r="BG148" s="234">
        <f>IF(N148="zákl. přenesená",J148,0)</f>
        <v>0</v>
      </c>
      <c r="BH148" s="234">
        <f>IF(N148="sníž. přenesená",J148,0)</f>
        <v>0</v>
      </c>
      <c r="BI148" s="234">
        <f>IF(N148="nulová",J148,0)</f>
        <v>0</v>
      </c>
      <c r="BJ148" s="18" t="s">
        <v>84</v>
      </c>
      <c r="BK148" s="234">
        <f>ROUND(I148*H148,2)</f>
        <v>0</v>
      </c>
      <c r="BL148" s="18" t="s">
        <v>197</v>
      </c>
      <c r="BM148" s="233" t="s">
        <v>228</v>
      </c>
    </row>
    <row r="149" s="13" customFormat="1">
      <c r="A149" s="13"/>
      <c r="B149" s="235"/>
      <c r="C149" s="236"/>
      <c r="D149" s="237" t="s">
        <v>199</v>
      </c>
      <c r="E149" s="238" t="s">
        <v>1</v>
      </c>
      <c r="F149" s="239" t="s">
        <v>229</v>
      </c>
      <c r="G149" s="236"/>
      <c r="H149" s="240">
        <v>31.5</v>
      </c>
      <c r="I149" s="241"/>
      <c r="J149" s="236"/>
      <c r="K149" s="236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199</v>
      </c>
      <c r="AU149" s="246" t="s">
        <v>86</v>
      </c>
      <c r="AV149" s="13" t="s">
        <v>86</v>
      </c>
      <c r="AW149" s="13" t="s">
        <v>33</v>
      </c>
      <c r="AX149" s="13" t="s">
        <v>76</v>
      </c>
      <c r="AY149" s="246" t="s">
        <v>192</v>
      </c>
    </row>
    <row r="150" s="15" customFormat="1">
      <c r="A150" s="15"/>
      <c r="B150" s="257"/>
      <c r="C150" s="258"/>
      <c r="D150" s="237" t="s">
        <v>199</v>
      </c>
      <c r="E150" s="259" t="s">
        <v>1</v>
      </c>
      <c r="F150" s="260" t="s">
        <v>230</v>
      </c>
      <c r="G150" s="258"/>
      <c r="H150" s="261">
        <v>31.5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7" t="s">
        <v>199</v>
      </c>
      <c r="AU150" s="267" t="s">
        <v>86</v>
      </c>
      <c r="AV150" s="15" t="s">
        <v>197</v>
      </c>
      <c r="AW150" s="15" t="s">
        <v>33</v>
      </c>
      <c r="AX150" s="15" t="s">
        <v>84</v>
      </c>
      <c r="AY150" s="267" t="s">
        <v>192</v>
      </c>
    </row>
    <row r="151" s="2" customFormat="1" ht="33" customHeight="1">
      <c r="A151" s="39"/>
      <c r="B151" s="40"/>
      <c r="C151" s="221" t="s">
        <v>197</v>
      </c>
      <c r="D151" s="221" t="s">
        <v>194</v>
      </c>
      <c r="E151" s="222" t="s">
        <v>231</v>
      </c>
      <c r="F151" s="223" t="s">
        <v>232</v>
      </c>
      <c r="G151" s="224" t="s">
        <v>223</v>
      </c>
      <c r="H151" s="225">
        <v>10.5</v>
      </c>
      <c r="I151" s="226"/>
      <c r="J151" s="227">
        <f>ROUND(I151*H151,2)</f>
        <v>0</v>
      </c>
      <c r="K151" s="228"/>
      <c r="L151" s="45"/>
      <c r="M151" s="229" t="s">
        <v>1</v>
      </c>
      <c r="N151" s="230" t="s">
        <v>41</v>
      </c>
      <c r="O151" s="92"/>
      <c r="P151" s="231">
        <f>O151*H151</f>
        <v>0</v>
      </c>
      <c r="Q151" s="231">
        <v>0</v>
      </c>
      <c r="R151" s="231">
        <f>Q151*H151</f>
        <v>0</v>
      </c>
      <c r="S151" s="231">
        <v>0.625</v>
      </c>
      <c r="T151" s="232">
        <f>S151*H151</f>
        <v>6.5625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3" t="s">
        <v>197</v>
      </c>
      <c r="AT151" s="233" t="s">
        <v>194</v>
      </c>
      <c r="AU151" s="233" t="s">
        <v>86</v>
      </c>
      <c r="AY151" s="18" t="s">
        <v>192</v>
      </c>
      <c r="BE151" s="234">
        <f>IF(N151="základní",J151,0)</f>
        <v>0</v>
      </c>
      <c r="BF151" s="234">
        <f>IF(N151="snížená",J151,0)</f>
        <v>0</v>
      </c>
      <c r="BG151" s="234">
        <f>IF(N151="zákl. přenesená",J151,0)</f>
        <v>0</v>
      </c>
      <c r="BH151" s="234">
        <f>IF(N151="sníž. přenesená",J151,0)</f>
        <v>0</v>
      </c>
      <c r="BI151" s="234">
        <f>IF(N151="nulová",J151,0)</f>
        <v>0</v>
      </c>
      <c r="BJ151" s="18" t="s">
        <v>84</v>
      </c>
      <c r="BK151" s="234">
        <f>ROUND(I151*H151,2)</f>
        <v>0</v>
      </c>
      <c r="BL151" s="18" t="s">
        <v>197</v>
      </c>
      <c r="BM151" s="233" t="s">
        <v>233</v>
      </c>
    </row>
    <row r="152" s="13" customFormat="1">
      <c r="A152" s="13"/>
      <c r="B152" s="235"/>
      <c r="C152" s="236"/>
      <c r="D152" s="237" t="s">
        <v>199</v>
      </c>
      <c r="E152" s="238" t="s">
        <v>1</v>
      </c>
      <c r="F152" s="239" t="s">
        <v>225</v>
      </c>
      <c r="G152" s="236"/>
      <c r="H152" s="240">
        <v>10.5</v>
      </c>
      <c r="I152" s="241"/>
      <c r="J152" s="236"/>
      <c r="K152" s="236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199</v>
      </c>
      <c r="AU152" s="246" t="s">
        <v>86</v>
      </c>
      <c r="AV152" s="13" t="s">
        <v>86</v>
      </c>
      <c r="AW152" s="13" t="s">
        <v>33</v>
      </c>
      <c r="AX152" s="13" t="s">
        <v>76</v>
      </c>
      <c r="AY152" s="246" t="s">
        <v>192</v>
      </c>
    </row>
    <row r="153" s="15" customFormat="1">
      <c r="A153" s="15"/>
      <c r="B153" s="257"/>
      <c r="C153" s="258"/>
      <c r="D153" s="237" t="s">
        <v>199</v>
      </c>
      <c r="E153" s="259" t="s">
        <v>1</v>
      </c>
      <c r="F153" s="260" t="s">
        <v>230</v>
      </c>
      <c r="G153" s="258"/>
      <c r="H153" s="261">
        <v>10.5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7" t="s">
        <v>199</v>
      </c>
      <c r="AU153" s="267" t="s">
        <v>86</v>
      </c>
      <c r="AV153" s="15" t="s">
        <v>197</v>
      </c>
      <c r="AW153" s="15" t="s">
        <v>33</v>
      </c>
      <c r="AX153" s="15" t="s">
        <v>84</v>
      </c>
      <c r="AY153" s="267" t="s">
        <v>192</v>
      </c>
    </row>
    <row r="154" s="2" customFormat="1" ht="24.15" customHeight="1">
      <c r="A154" s="39"/>
      <c r="B154" s="40"/>
      <c r="C154" s="221" t="s">
        <v>234</v>
      </c>
      <c r="D154" s="221" t="s">
        <v>194</v>
      </c>
      <c r="E154" s="222" t="s">
        <v>235</v>
      </c>
      <c r="F154" s="223" t="s">
        <v>236</v>
      </c>
      <c r="G154" s="224" t="s">
        <v>223</v>
      </c>
      <c r="H154" s="225">
        <v>73.5</v>
      </c>
      <c r="I154" s="226"/>
      <c r="J154" s="227">
        <f>ROUND(I154*H154,2)</f>
        <v>0</v>
      </c>
      <c r="K154" s="228"/>
      <c r="L154" s="45"/>
      <c r="M154" s="229" t="s">
        <v>1</v>
      </c>
      <c r="N154" s="230" t="s">
        <v>41</v>
      </c>
      <c r="O154" s="92"/>
      <c r="P154" s="231">
        <f>O154*H154</f>
        <v>0</v>
      </c>
      <c r="Q154" s="231">
        <v>0</v>
      </c>
      <c r="R154" s="231">
        <f>Q154*H154</f>
        <v>0</v>
      </c>
      <c r="S154" s="231">
        <v>0.22</v>
      </c>
      <c r="T154" s="232">
        <f>S154*H154</f>
        <v>16.170000000000002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3" t="s">
        <v>197</v>
      </c>
      <c r="AT154" s="233" t="s">
        <v>194</v>
      </c>
      <c r="AU154" s="233" t="s">
        <v>86</v>
      </c>
      <c r="AY154" s="18" t="s">
        <v>192</v>
      </c>
      <c r="BE154" s="234">
        <f>IF(N154="základní",J154,0)</f>
        <v>0</v>
      </c>
      <c r="BF154" s="234">
        <f>IF(N154="snížená",J154,0)</f>
        <v>0</v>
      </c>
      <c r="BG154" s="234">
        <f>IF(N154="zákl. přenesená",J154,0)</f>
        <v>0</v>
      </c>
      <c r="BH154" s="234">
        <f>IF(N154="sníž. přenesená",J154,0)</f>
        <v>0</v>
      </c>
      <c r="BI154" s="234">
        <f>IF(N154="nulová",J154,0)</f>
        <v>0</v>
      </c>
      <c r="BJ154" s="18" t="s">
        <v>84</v>
      </c>
      <c r="BK154" s="234">
        <f>ROUND(I154*H154,2)</f>
        <v>0</v>
      </c>
      <c r="BL154" s="18" t="s">
        <v>197</v>
      </c>
      <c r="BM154" s="233" t="s">
        <v>237</v>
      </c>
    </row>
    <row r="155" s="13" customFormat="1">
      <c r="A155" s="13"/>
      <c r="B155" s="235"/>
      <c r="C155" s="236"/>
      <c r="D155" s="237" t="s">
        <v>199</v>
      </c>
      <c r="E155" s="238" t="s">
        <v>1</v>
      </c>
      <c r="F155" s="239" t="s">
        <v>225</v>
      </c>
      <c r="G155" s="236"/>
      <c r="H155" s="240">
        <v>10.5</v>
      </c>
      <c r="I155" s="241"/>
      <c r="J155" s="236"/>
      <c r="K155" s="236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199</v>
      </c>
      <c r="AU155" s="246" t="s">
        <v>86</v>
      </c>
      <c r="AV155" s="13" t="s">
        <v>86</v>
      </c>
      <c r="AW155" s="13" t="s">
        <v>33</v>
      </c>
      <c r="AX155" s="13" t="s">
        <v>76</v>
      </c>
      <c r="AY155" s="246" t="s">
        <v>192</v>
      </c>
    </row>
    <row r="156" s="13" customFormat="1">
      <c r="A156" s="13"/>
      <c r="B156" s="235"/>
      <c r="C156" s="236"/>
      <c r="D156" s="237" t="s">
        <v>199</v>
      </c>
      <c r="E156" s="238" t="s">
        <v>1</v>
      </c>
      <c r="F156" s="239" t="s">
        <v>229</v>
      </c>
      <c r="G156" s="236"/>
      <c r="H156" s="240">
        <v>31.5</v>
      </c>
      <c r="I156" s="241"/>
      <c r="J156" s="236"/>
      <c r="K156" s="236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199</v>
      </c>
      <c r="AU156" s="246" t="s">
        <v>86</v>
      </c>
      <c r="AV156" s="13" t="s">
        <v>86</v>
      </c>
      <c r="AW156" s="13" t="s">
        <v>33</v>
      </c>
      <c r="AX156" s="13" t="s">
        <v>76</v>
      </c>
      <c r="AY156" s="246" t="s">
        <v>192</v>
      </c>
    </row>
    <row r="157" s="13" customFormat="1">
      <c r="A157" s="13"/>
      <c r="B157" s="235"/>
      <c r="C157" s="236"/>
      <c r="D157" s="237" t="s">
        <v>199</v>
      </c>
      <c r="E157" s="238" t="s">
        <v>1</v>
      </c>
      <c r="F157" s="239" t="s">
        <v>229</v>
      </c>
      <c r="G157" s="236"/>
      <c r="H157" s="240">
        <v>31.5</v>
      </c>
      <c r="I157" s="241"/>
      <c r="J157" s="236"/>
      <c r="K157" s="236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199</v>
      </c>
      <c r="AU157" s="246" t="s">
        <v>86</v>
      </c>
      <c r="AV157" s="13" t="s">
        <v>86</v>
      </c>
      <c r="AW157" s="13" t="s">
        <v>33</v>
      </c>
      <c r="AX157" s="13" t="s">
        <v>76</v>
      </c>
      <c r="AY157" s="246" t="s">
        <v>192</v>
      </c>
    </row>
    <row r="158" s="15" customFormat="1">
      <c r="A158" s="15"/>
      <c r="B158" s="257"/>
      <c r="C158" s="258"/>
      <c r="D158" s="237" t="s">
        <v>199</v>
      </c>
      <c r="E158" s="259" t="s">
        <v>1</v>
      </c>
      <c r="F158" s="260" t="s">
        <v>230</v>
      </c>
      <c r="G158" s="258"/>
      <c r="H158" s="261">
        <v>73.5</v>
      </c>
      <c r="I158" s="262"/>
      <c r="J158" s="258"/>
      <c r="K158" s="258"/>
      <c r="L158" s="263"/>
      <c r="M158" s="264"/>
      <c r="N158" s="265"/>
      <c r="O158" s="265"/>
      <c r="P158" s="265"/>
      <c r="Q158" s="265"/>
      <c r="R158" s="265"/>
      <c r="S158" s="265"/>
      <c r="T158" s="26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7" t="s">
        <v>199</v>
      </c>
      <c r="AU158" s="267" t="s">
        <v>86</v>
      </c>
      <c r="AV158" s="15" t="s">
        <v>197</v>
      </c>
      <c r="AW158" s="15" t="s">
        <v>33</v>
      </c>
      <c r="AX158" s="15" t="s">
        <v>84</v>
      </c>
      <c r="AY158" s="267" t="s">
        <v>192</v>
      </c>
    </row>
    <row r="159" s="2" customFormat="1" ht="24.15" customHeight="1">
      <c r="A159" s="39"/>
      <c r="B159" s="40"/>
      <c r="C159" s="221" t="s">
        <v>238</v>
      </c>
      <c r="D159" s="221" t="s">
        <v>194</v>
      </c>
      <c r="E159" s="222" t="s">
        <v>239</v>
      </c>
      <c r="F159" s="223" t="s">
        <v>240</v>
      </c>
      <c r="G159" s="224" t="s">
        <v>223</v>
      </c>
      <c r="H159" s="225">
        <v>39</v>
      </c>
      <c r="I159" s="226"/>
      <c r="J159" s="227">
        <f>ROUND(I159*H159,2)</f>
        <v>0</v>
      </c>
      <c r="K159" s="228"/>
      <c r="L159" s="45"/>
      <c r="M159" s="229" t="s">
        <v>1</v>
      </c>
      <c r="N159" s="230" t="s">
        <v>41</v>
      </c>
      <c r="O159" s="92"/>
      <c r="P159" s="231">
        <f>O159*H159</f>
        <v>0</v>
      </c>
      <c r="Q159" s="231">
        <v>1.0000000000000001E-05</v>
      </c>
      <c r="R159" s="231">
        <f>Q159*H159</f>
        <v>0.00039000000000000005</v>
      </c>
      <c r="S159" s="231">
        <v>0.11500000000000001</v>
      </c>
      <c r="T159" s="232">
        <f>S159*H159</f>
        <v>4.4850000000000003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3" t="s">
        <v>197</v>
      </c>
      <c r="AT159" s="233" t="s">
        <v>194</v>
      </c>
      <c r="AU159" s="233" t="s">
        <v>86</v>
      </c>
      <c r="AY159" s="18" t="s">
        <v>192</v>
      </c>
      <c r="BE159" s="234">
        <f>IF(N159="základní",J159,0)</f>
        <v>0</v>
      </c>
      <c r="BF159" s="234">
        <f>IF(N159="snížená",J159,0)</f>
        <v>0</v>
      </c>
      <c r="BG159" s="234">
        <f>IF(N159="zákl. přenesená",J159,0)</f>
        <v>0</v>
      </c>
      <c r="BH159" s="234">
        <f>IF(N159="sníž. přenesená",J159,0)</f>
        <v>0</v>
      </c>
      <c r="BI159" s="234">
        <f>IF(N159="nulová",J159,0)</f>
        <v>0</v>
      </c>
      <c r="BJ159" s="18" t="s">
        <v>84</v>
      </c>
      <c r="BK159" s="234">
        <f>ROUND(I159*H159,2)</f>
        <v>0</v>
      </c>
      <c r="BL159" s="18" t="s">
        <v>197</v>
      </c>
      <c r="BM159" s="233" t="s">
        <v>241</v>
      </c>
    </row>
    <row r="160" s="13" customFormat="1">
      <c r="A160" s="13"/>
      <c r="B160" s="235"/>
      <c r="C160" s="236"/>
      <c r="D160" s="237" t="s">
        <v>199</v>
      </c>
      <c r="E160" s="238" t="s">
        <v>1</v>
      </c>
      <c r="F160" s="239" t="s">
        <v>242</v>
      </c>
      <c r="G160" s="236"/>
      <c r="H160" s="240">
        <v>39</v>
      </c>
      <c r="I160" s="241"/>
      <c r="J160" s="236"/>
      <c r="K160" s="236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199</v>
      </c>
      <c r="AU160" s="246" t="s">
        <v>86</v>
      </c>
      <c r="AV160" s="13" t="s">
        <v>86</v>
      </c>
      <c r="AW160" s="13" t="s">
        <v>33</v>
      </c>
      <c r="AX160" s="13" t="s">
        <v>76</v>
      </c>
      <c r="AY160" s="246" t="s">
        <v>192</v>
      </c>
    </row>
    <row r="161" s="15" customFormat="1">
      <c r="A161" s="15"/>
      <c r="B161" s="257"/>
      <c r="C161" s="258"/>
      <c r="D161" s="237" t="s">
        <v>199</v>
      </c>
      <c r="E161" s="259" t="s">
        <v>1</v>
      </c>
      <c r="F161" s="260" t="s">
        <v>230</v>
      </c>
      <c r="G161" s="258"/>
      <c r="H161" s="261">
        <v>39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199</v>
      </c>
      <c r="AU161" s="267" t="s">
        <v>86</v>
      </c>
      <c r="AV161" s="15" t="s">
        <v>197</v>
      </c>
      <c r="AW161" s="15" t="s">
        <v>33</v>
      </c>
      <c r="AX161" s="15" t="s">
        <v>84</v>
      </c>
      <c r="AY161" s="267" t="s">
        <v>192</v>
      </c>
    </row>
    <row r="162" s="2" customFormat="1" ht="24.15" customHeight="1">
      <c r="A162" s="39"/>
      <c r="B162" s="40"/>
      <c r="C162" s="221" t="s">
        <v>243</v>
      </c>
      <c r="D162" s="221" t="s">
        <v>194</v>
      </c>
      <c r="E162" s="222" t="s">
        <v>244</v>
      </c>
      <c r="F162" s="223" t="s">
        <v>245</v>
      </c>
      <c r="G162" s="224" t="s">
        <v>246</v>
      </c>
      <c r="H162" s="225">
        <v>58.784999999999997</v>
      </c>
      <c r="I162" s="226"/>
      <c r="J162" s="227">
        <f>ROUND(I162*H162,2)</f>
        <v>0</v>
      </c>
      <c r="K162" s="228"/>
      <c r="L162" s="45"/>
      <c r="M162" s="229" t="s">
        <v>1</v>
      </c>
      <c r="N162" s="230" t="s">
        <v>41</v>
      </c>
      <c r="O162" s="92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3" t="s">
        <v>197</v>
      </c>
      <c r="AT162" s="233" t="s">
        <v>194</v>
      </c>
      <c r="AU162" s="233" t="s">
        <v>86</v>
      </c>
      <c r="AY162" s="18" t="s">
        <v>192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8" t="s">
        <v>84</v>
      </c>
      <c r="BK162" s="234">
        <f>ROUND(I162*H162,2)</f>
        <v>0</v>
      </c>
      <c r="BL162" s="18" t="s">
        <v>197</v>
      </c>
      <c r="BM162" s="233" t="s">
        <v>247</v>
      </c>
    </row>
    <row r="163" s="13" customFormat="1">
      <c r="A163" s="13"/>
      <c r="B163" s="235"/>
      <c r="C163" s="236"/>
      <c r="D163" s="237" t="s">
        <v>199</v>
      </c>
      <c r="E163" s="238" t="s">
        <v>1</v>
      </c>
      <c r="F163" s="239" t="s">
        <v>248</v>
      </c>
      <c r="G163" s="236"/>
      <c r="H163" s="240">
        <v>58.784999999999997</v>
      </c>
      <c r="I163" s="241"/>
      <c r="J163" s="236"/>
      <c r="K163" s="236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199</v>
      </c>
      <c r="AU163" s="246" t="s">
        <v>86</v>
      </c>
      <c r="AV163" s="13" t="s">
        <v>86</v>
      </c>
      <c r="AW163" s="13" t="s">
        <v>33</v>
      </c>
      <c r="AX163" s="13" t="s">
        <v>84</v>
      </c>
      <c r="AY163" s="246" t="s">
        <v>192</v>
      </c>
    </row>
    <row r="164" s="2" customFormat="1" ht="24.15" customHeight="1">
      <c r="A164" s="39"/>
      <c r="B164" s="40"/>
      <c r="C164" s="221" t="s">
        <v>249</v>
      </c>
      <c r="D164" s="221" t="s">
        <v>194</v>
      </c>
      <c r="E164" s="222" t="s">
        <v>250</v>
      </c>
      <c r="F164" s="223" t="s">
        <v>251</v>
      </c>
      <c r="G164" s="224" t="s">
        <v>223</v>
      </c>
      <c r="H164" s="225">
        <v>123.59999999999999</v>
      </c>
      <c r="I164" s="226"/>
      <c r="J164" s="227">
        <f>ROUND(I164*H164,2)</f>
        <v>0</v>
      </c>
      <c r="K164" s="228"/>
      <c r="L164" s="45"/>
      <c r="M164" s="229" t="s">
        <v>1</v>
      </c>
      <c r="N164" s="230" t="s">
        <v>41</v>
      </c>
      <c r="O164" s="92"/>
      <c r="P164" s="231">
        <f>O164*H164</f>
        <v>0</v>
      </c>
      <c r="Q164" s="231">
        <v>0</v>
      </c>
      <c r="R164" s="231">
        <f>Q164*H164</f>
        <v>0</v>
      </c>
      <c r="S164" s="231">
        <v>0</v>
      </c>
      <c r="T164" s="232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3" t="s">
        <v>197</v>
      </c>
      <c r="AT164" s="233" t="s">
        <v>194</v>
      </c>
      <c r="AU164" s="233" t="s">
        <v>86</v>
      </c>
      <c r="AY164" s="18" t="s">
        <v>192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8" t="s">
        <v>84</v>
      </c>
      <c r="BK164" s="234">
        <f>ROUND(I164*H164,2)</f>
        <v>0</v>
      </c>
      <c r="BL164" s="18" t="s">
        <v>197</v>
      </c>
      <c r="BM164" s="233" t="s">
        <v>252</v>
      </c>
    </row>
    <row r="165" s="13" customFormat="1">
      <c r="A165" s="13"/>
      <c r="B165" s="235"/>
      <c r="C165" s="236"/>
      <c r="D165" s="237" t="s">
        <v>199</v>
      </c>
      <c r="E165" s="238" t="s">
        <v>1</v>
      </c>
      <c r="F165" s="239" t="s">
        <v>253</v>
      </c>
      <c r="G165" s="236"/>
      <c r="H165" s="240">
        <v>108.59999999999999</v>
      </c>
      <c r="I165" s="241"/>
      <c r="J165" s="236"/>
      <c r="K165" s="236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199</v>
      </c>
      <c r="AU165" s="246" t="s">
        <v>86</v>
      </c>
      <c r="AV165" s="13" t="s">
        <v>86</v>
      </c>
      <c r="AW165" s="13" t="s">
        <v>33</v>
      </c>
      <c r="AX165" s="13" t="s">
        <v>76</v>
      </c>
      <c r="AY165" s="246" t="s">
        <v>192</v>
      </c>
    </row>
    <row r="166" s="13" customFormat="1">
      <c r="A166" s="13"/>
      <c r="B166" s="235"/>
      <c r="C166" s="236"/>
      <c r="D166" s="237" t="s">
        <v>199</v>
      </c>
      <c r="E166" s="238" t="s">
        <v>1</v>
      </c>
      <c r="F166" s="239" t="s">
        <v>254</v>
      </c>
      <c r="G166" s="236"/>
      <c r="H166" s="240">
        <v>15</v>
      </c>
      <c r="I166" s="241"/>
      <c r="J166" s="236"/>
      <c r="K166" s="236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199</v>
      </c>
      <c r="AU166" s="246" t="s">
        <v>86</v>
      </c>
      <c r="AV166" s="13" t="s">
        <v>86</v>
      </c>
      <c r="AW166" s="13" t="s">
        <v>33</v>
      </c>
      <c r="AX166" s="13" t="s">
        <v>76</v>
      </c>
      <c r="AY166" s="246" t="s">
        <v>192</v>
      </c>
    </row>
    <row r="167" s="15" customFormat="1">
      <c r="A167" s="15"/>
      <c r="B167" s="257"/>
      <c r="C167" s="258"/>
      <c r="D167" s="237" t="s">
        <v>199</v>
      </c>
      <c r="E167" s="259" t="s">
        <v>1</v>
      </c>
      <c r="F167" s="260" t="s">
        <v>230</v>
      </c>
      <c r="G167" s="258"/>
      <c r="H167" s="261">
        <v>123.59999999999999</v>
      </c>
      <c r="I167" s="262"/>
      <c r="J167" s="258"/>
      <c r="K167" s="258"/>
      <c r="L167" s="263"/>
      <c r="M167" s="264"/>
      <c r="N167" s="265"/>
      <c r="O167" s="265"/>
      <c r="P167" s="265"/>
      <c r="Q167" s="265"/>
      <c r="R167" s="265"/>
      <c r="S167" s="265"/>
      <c r="T167" s="26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7" t="s">
        <v>199</v>
      </c>
      <c r="AU167" s="267" t="s">
        <v>86</v>
      </c>
      <c r="AV167" s="15" t="s">
        <v>197</v>
      </c>
      <c r="AW167" s="15" t="s">
        <v>33</v>
      </c>
      <c r="AX167" s="15" t="s">
        <v>84</v>
      </c>
      <c r="AY167" s="267" t="s">
        <v>192</v>
      </c>
    </row>
    <row r="168" s="2" customFormat="1" ht="24.15" customHeight="1">
      <c r="A168" s="39"/>
      <c r="B168" s="40"/>
      <c r="C168" s="221" t="s">
        <v>255</v>
      </c>
      <c r="D168" s="221" t="s">
        <v>194</v>
      </c>
      <c r="E168" s="222" t="s">
        <v>256</v>
      </c>
      <c r="F168" s="223" t="s">
        <v>257</v>
      </c>
      <c r="G168" s="224" t="s">
        <v>246</v>
      </c>
      <c r="H168" s="225">
        <v>50</v>
      </c>
      <c r="I168" s="226"/>
      <c r="J168" s="227">
        <f>ROUND(I168*H168,2)</f>
        <v>0</v>
      </c>
      <c r="K168" s="228"/>
      <c r="L168" s="45"/>
      <c r="M168" s="229" t="s">
        <v>1</v>
      </c>
      <c r="N168" s="230" t="s">
        <v>41</v>
      </c>
      <c r="O168" s="92"/>
      <c r="P168" s="231">
        <f>O168*H168</f>
        <v>0</v>
      </c>
      <c r="Q168" s="231">
        <v>0</v>
      </c>
      <c r="R168" s="231">
        <f>Q168*H168</f>
        <v>0</v>
      </c>
      <c r="S168" s="231">
        <v>0</v>
      </c>
      <c r="T168" s="232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3" t="s">
        <v>197</v>
      </c>
      <c r="AT168" s="233" t="s">
        <v>194</v>
      </c>
      <c r="AU168" s="233" t="s">
        <v>86</v>
      </c>
      <c r="AY168" s="18" t="s">
        <v>192</v>
      </c>
      <c r="BE168" s="234">
        <f>IF(N168="základní",J168,0)</f>
        <v>0</v>
      </c>
      <c r="BF168" s="234">
        <f>IF(N168="snížená",J168,0)</f>
        <v>0</v>
      </c>
      <c r="BG168" s="234">
        <f>IF(N168="zákl. přenesená",J168,0)</f>
        <v>0</v>
      </c>
      <c r="BH168" s="234">
        <f>IF(N168="sníž. přenesená",J168,0)</f>
        <v>0</v>
      </c>
      <c r="BI168" s="234">
        <f>IF(N168="nulová",J168,0)</f>
        <v>0</v>
      </c>
      <c r="BJ168" s="18" t="s">
        <v>84</v>
      </c>
      <c r="BK168" s="234">
        <f>ROUND(I168*H168,2)</f>
        <v>0</v>
      </c>
      <c r="BL168" s="18" t="s">
        <v>197</v>
      </c>
      <c r="BM168" s="233" t="s">
        <v>258</v>
      </c>
    </row>
    <row r="169" s="13" customFormat="1">
      <c r="A169" s="13"/>
      <c r="B169" s="235"/>
      <c r="C169" s="236"/>
      <c r="D169" s="237" t="s">
        <v>199</v>
      </c>
      <c r="E169" s="238" t="s">
        <v>1</v>
      </c>
      <c r="F169" s="239" t="s">
        <v>259</v>
      </c>
      <c r="G169" s="236"/>
      <c r="H169" s="240">
        <v>50</v>
      </c>
      <c r="I169" s="241"/>
      <c r="J169" s="236"/>
      <c r="K169" s="236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199</v>
      </c>
      <c r="AU169" s="246" t="s">
        <v>86</v>
      </c>
      <c r="AV169" s="13" t="s">
        <v>86</v>
      </c>
      <c r="AW169" s="13" t="s">
        <v>33</v>
      </c>
      <c r="AX169" s="13" t="s">
        <v>84</v>
      </c>
      <c r="AY169" s="246" t="s">
        <v>192</v>
      </c>
    </row>
    <row r="170" s="2" customFormat="1" ht="24.15" customHeight="1">
      <c r="A170" s="39"/>
      <c r="B170" s="40"/>
      <c r="C170" s="221" t="s">
        <v>260</v>
      </c>
      <c r="D170" s="221" t="s">
        <v>194</v>
      </c>
      <c r="E170" s="222" t="s">
        <v>261</v>
      </c>
      <c r="F170" s="223" t="s">
        <v>262</v>
      </c>
      <c r="G170" s="224" t="s">
        <v>246</v>
      </c>
      <c r="H170" s="225">
        <v>129.90000000000001</v>
      </c>
      <c r="I170" s="226"/>
      <c r="J170" s="227">
        <f>ROUND(I170*H170,2)</f>
        <v>0</v>
      </c>
      <c r="K170" s="228"/>
      <c r="L170" s="45"/>
      <c r="M170" s="229" t="s">
        <v>1</v>
      </c>
      <c r="N170" s="230" t="s">
        <v>41</v>
      </c>
      <c r="O170" s="92"/>
      <c r="P170" s="231">
        <f>O170*H170</f>
        <v>0</v>
      </c>
      <c r="Q170" s="231">
        <v>0</v>
      </c>
      <c r="R170" s="231">
        <f>Q170*H170</f>
        <v>0</v>
      </c>
      <c r="S170" s="231">
        <v>0</v>
      </c>
      <c r="T170" s="232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3" t="s">
        <v>197</v>
      </c>
      <c r="AT170" s="233" t="s">
        <v>194</v>
      </c>
      <c r="AU170" s="233" t="s">
        <v>86</v>
      </c>
      <c r="AY170" s="18" t="s">
        <v>192</v>
      </c>
      <c r="BE170" s="234">
        <f>IF(N170="základní",J170,0)</f>
        <v>0</v>
      </c>
      <c r="BF170" s="234">
        <f>IF(N170="snížená",J170,0)</f>
        <v>0</v>
      </c>
      <c r="BG170" s="234">
        <f>IF(N170="zákl. přenesená",J170,0)</f>
        <v>0</v>
      </c>
      <c r="BH170" s="234">
        <f>IF(N170="sníž. přenesená",J170,0)</f>
        <v>0</v>
      </c>
      <c r="BI170" s="234">
        <f>IF(N170="nulová",J170,0)</f>
        <v>0</v>
      </c>
      <c r="BJ170" s="18" t="s">
        <v>84</v>
      </c>
      <c r="BK170" s="234">
        <f>ROUND(I170*H170,2)</f>
        <v>0</v>
      </c>
      <c r="BL170" s="18" t="s">
        <v>197</v>
      </c>
      <c r="BM170" s="233" t="s">
        <v>263</v>
      </c>
    </row>
    <row r="171" s="13" customFormat="1">
      <c r="A171" s="13"/>
      <c r="B171" s="235"/>
      <c r="C171" s="236"/>
      <c r="D171" s="237" t="s">
        <v>199</v>
      </c>
      <c r="E171" s="238" t="s">
        <v>1</v>
      </c>
      <c r="F171" s="239" t="s">
        <v>264</v>
      </c>
      <c r="G171" s="236"/>
      <c r="H171" s="240">
        <v>45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199</v>
      </c>
      <c r="AU171" s="246" t="s">
        <v>86</v>
      </c>
      <c r="AV171" s="13" t="s">
        <v>86</v>
      </c>
      <c r="AW171" s="13" t="s">
        <v>33</v>
      </c>
      <c r="AX171" s="13" t="s">
        <v>76</v>
      </c>
      <c r="AY171" s="246" t="s">
        <v>192</v>
      </c>
    </row>
    <row r="172" s="13" customFormat="1">
      <c r="A172" s="13"/>
      <c r="B172" s="235"/>
      <c r="C172" s="236"/>
      <c r="D172" s="237" t="s">
        <v>199</v>
      </c>
      <c r="E172" s="238" t="s">
        <v>1</v>
      </c>
      <c r="F172" s="239" t="s">
        <v>265</v>
      </c>
      <c r="G172" s="236"/>
      <c r="H172" s="240">
        <v>5.25</v>
      </c>
      <c r="I172" s="241"/>
      <c r="J172" s="236"/>
      <c r="K172" s="236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199</v>
      </c>
      <c r="AU172" s="246" t="s">
        <v>86</v>
      </c>
      <c r="AV172" s="13" t="s">
        <v>86</v>
      </c>
      <c r="AW172" s="13" t="s">
        <v>33</v>
      </c>
      <c r="AX172" s="13" t="s">
        <v>76</v>
      </c>
      <c r="AY172" s="246" t="s">
        <v>192</v>
      </c>
    </row>
    <row r="173" s="13" customFormat="1">
      <c r="A173" s="13"/>
      <c r="B173" s="235"/>
      <c r="C173" s="236"/>
      <c r="D173" s="237" t="s">
        <v>199</v>
      </c>
      <c r="E173" s="238" t="s">
        <v>1</v>
      </c>
      <c r="F173" s="239" t="s">
        <v>266</v>
      </c>
      <c r="G173" s="236"/>
      <c r="H173" s="240">
        <v>3</v>
      </c>
      <c r="I173" s="241"/>
      <c r="J173" s="236"/>
      <c r="K173" s="236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199</v>
      </c>
      <c r="AU173" s="246" t="s">
        <v>86</v>
      </c>
      <c r="AV173" s="13" t="s">
        <v>86</v>
      </c>
      <c r="AW173" s="13" t="s">
        <v>33</v>
      </c>
      <c r="AX173" s="13" t="s">
        <v>76</v>
      </c>
      <c r="AY173" s="246" t="s">
        <v>192</v>
      </c>
    </row>
    <row r="174" s="13" customFormat="1">
      <c r="A174" s="13"/>
      <c r="B174" s="235"/>
      <c r="C174" s="236"/>
      <c r="D174" s="237" t="s">
        <v>199</v>
      </c>
      <c r="E174" s="238" t="s">
        <v>1</v>
      </c>
      <c r="F174" s="239" t="s">
        <v>267</v>
      </c>
      <c r="G174" s="236"/>
      <c r="H174" s="240">
        <v>73.5</v>
      </c>
      <c r="I174" s="241"/>
      <c r="J174" s="236"/>
      <c r="K174" s="236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199</v>
      </c>
      <c r="AU174" s="246" t="s">
        <v>86</v>
      </c>
      <c r="AV174" s="13" t="s">
        <v>86</v>
      </c>
      <c r="AW174" s="13" t="s">
        <v>33</v>
      </c>
      <c r="AX174" s="13" t="s">
        <v>76</v>
      </c>
      <c r="AY174" s="246" t="s">
        <v>192</v>
      </c>
    </row>
    <row r="175" s="13" customFormat="1">
      <c r="A175" s="13"/>
      <c r="B175" s="235"/>
      <c r="C175" s="236"/>
      <c r="D175" s="237" t="s">
        <v>199</v>
      </c>
      <c r="E175" s="238" t="s">
        <v>1</v>
      </c>
      <c r="F175" s="239" t="s">
        <v>573</v>
      </c>
      <c r="G175" s="236"/>
      <c r="H175" s="240">
        <v>3.1499999999999999</v>
      </c>
      <c r="I175" s="241"/>
      <c r="J175" s="236"/>
      <c r="K175" s="236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199</v>
      </c>
      <c r="AU175" s="246" t="s">
        <v>86</v>
      </c>
      <c r="AV175" s="13" t="s">
        <v>86</v>
      </c>
      <c r="AW175" s="13" t="s">
        <v>33</v>
      </c>
      <c r="AX175" s="13" t="s">
        <v>76</v>
      </c>
      <c r="AY175" s="246" t="s">
        <v>192</v>
      </c>
    </row>
    <row r="176" s="15" customFormat="1">
      <c r="A176" s="15"/>
      <c r="B176" s="257"/>
      <c r="C176" s="258"/>
      <c r="D176" s="237" t="s">
        <v>199</v>
      </c>
      <c r="E176" s="259" t="s">
        <v>124</v>
      </c>
      <c r="F176" s="260" t="s">
        <v>230</v>
      </c>
      <c r="G176" s="258"/>
      <c r="H176" s="261">
        <v>129.90000000000001</v>
      </c>
      <c r="I176" s="262"/>
      <c r="J176" s="258"/>
      <c r="K176" s="258"/>
      <c r="L176" s="263"/>
      <c r="M176" s="264"/>
      <c r="N176" s="265"/>
      <c r="O176" s="265"/>
      <c r="P176" s="265"/>
      <c r="Q176" s="265"/>
      <c r="R176" s="265"/>
      <c r="S176" s="265"/>
      <c r="T176" s="26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7" t="s">
        <v>199</v>
      </c>
      <c r="AU176" s="267" t="s">
        <v>86</v>
      </c>
      <c r="AV176" s="15" t="s">
        <v>197</v>
      </c>
      <c r="AW176" s="15" t="s">
        <v>33</v>
      </c>
      <c r="AX176" s="15" t="s">
        <v>84</v>
      </c>
      <c r="AY176" s="267" t="s">
        <v>192</v>
      </c>
    </row>
    <row r="177" s="2" customFormat="1" ht="33" customHeight="1">
      <c r="A177" s="39"/>
      <c r="B177" s="40"/>
      <c r="C177" s="221" t="s">
        <v>268</v>
      </c>
      <c r="D177" s="221" t="s">
        <v>194</v>
      </c>
      <c r="E177" s="222" t="s">
        <v>269</v>
      </c>
      <c r="F177" s="223" t="s">
        <v>270</v>
      </c>
      <c r="G177" s="224" t="s">
        <v>246</v>
      </c>
      <c r="H177" s="225">
        <v>164.02500000000001</v>
      </c>
      <c r="I177" s="226"/>
      <c r="J177" s="227">
        <f>ROUND(I177*H177,2)</f>
        <v>0</v>
      </c>
      <c r="K177" s="228"/>
      <c r="L177" s="45"/>
      <c r="M177" s="229" t="s">
        <v>1</v>
      </c>
      <c r="N177" s="230" t="s">
        <v>41</v>
      </c>
      <c r="O177" s="92"/>
      <c r="P177" s="231">
        <f>O177*H177</f>
        <v>0</v>
      </c>
      <c r="Q177" s="231">
        <v>0</v>
      </c>
      <c r="R177" s="231">
        <f>Q177*H177</f>
        <v>0</v>
      </c>
      <c r="S177" s="231">
        <v>0</v>
      </c>
      <c r="T177" s="232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3" t="s">
        <v>197</v>
      </c>
      <c r="AT177" s="233" t="s">
        <v>194</v>
      </c>
      <c r="AU177" s="233" t="s">
        <v>86</v>
      </c>
      <c r="AY177" s="18" t="s">
        <v>192</v>
      </c>
      <c r="BE177" s="234">
        <f>IF(N177="základní",J177,0)</f>
        <v>0</v>
      </c>
      <c r="BF177" s="234">
        <f>IF(N177="snížená",J177,0)</f>
        <v>0</v>
      </c>
      <c r="BG177" s="234">
        <f>IF(N177="zákl. přenesená",J177,0)</f>
        <v>0</v>
      </c>
      <c r="BH177" s="234">
        <f>IF(N177="sníž. přenesená",J177,0)</f>
        <v>0</v>
      </c>
      <c r="BI177" s="234">
        <f>IF(N177="nulová",J177,0)</f>
        <v>0</v>
      </c>
      <c r="BJ177" s="18" t="s">
        <v>84</v>
      </c>
      <c r="BK177" s="234">
        <f>ROUND(I177*H177,2)</f>
        <v>0</v>
      </c>
      <c r="BL177" s="18" t="s">
        <v>197</v>
      </c>
      <c r="BM177" s="233" t="s">
        <v>271</v>
      </c>
    </row>
    <row r="178" s="13" customFormat="1">
      <c r="A178" s="13"/>
      <c r="B178" s="235"/>
      <c r="C178" s="236"/>
      <c r="D178" s="237" t="s">
        <v>199</v>
      </c>
      <c r="E178" s="238" t="s">
        <v>1</v>
      </c>
      <c r="F178" s="239" t="s">
        <v>272</v>
      </c>
      <c r="G178" s="236"/>
      <c r="H178" s="240">
        <v>194.88</v>
      </c>
      <c r="I178" s="241"/>
      <c r="J178" s="236"/>
      <c r="K178" s="236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199</v>
      </c>
      <c r="AU178" s="246" t="s">
        <v>86</v>
      </c>
      <c r="AV178" s="13" t="s">
        <v>86</v>
      </c>
      <c r="AW178" s="13" t="s">
        <v>33</v>
      </c>
      <c r="AX178" s="13" t="s">
        <v>76</v>
      </c>
      <c r="AY178" s="246" t="s">
        <v>192</v>
      </c>
    </row>
    <row r="179" s="14" customFormat="1">
      <c r="A179" s="14"/>
      <c r="B179" s="247"/>
      <c r="C179" s="248"/>
      <c r="D179" s="237" t="s">
        <v>199</v>
      </c>
      <c r="E179" s="249" t="s">
        <v>1</v>
      </c>
      <c r="F179" s="250" t="s">
        <v>273</v>
      </c>
      <c r="G179" s="248"/>
      <c r="H179" s="249" t="s">
        <v>1</v>
      </c>
      <c r="I179" s="251"/>
      <c r="J179" s="248"/>
      <c r="K179" s="248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199</v>
      </c>
      <c r="AU179" s="256" t="s">
        <v>86</v>
      </c>
      <c r="AV179" s="14" t="s">
        <v>84</v>
      </c>
      <c r="AW179" s="14" t="s">
        <v>33</v>
      </c>
      <c r="AX179" s="14" t="s">
        <v>76</v>
      </c>
      <c r="AY179" s="256" t="s">
        <v>192</v>
      </c>
    </row>
    <row r="180" s="13" customFormat="1">
      <c r="A180" s="13"/>
      <c r="B180" s="235"/>
      <c r="C180" s="236"/>
      <c r="D180" s="237" t="s">
        <v>199</v>
      </c>
      <c r="E180" s="238" t="s">
        <v>1</v>
      </c>
      <c r="F180" s="239" t="s">
        <v>274</v>
      </c>
      <c r="G180" s="236"/>
      <c r="H180" s="240">
        <v>-3.1499999999999999</v>
      </c>
      <c r="I180" s="241"/>
      <c r="J180" s="236"/>
      <c r="K180" s="236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199</v>
      </c>
      <c r="AU180" s="246" t="s">
        <v>86</v>
      </c>
      <c r="AV180" s="13" t="s">
        <v>86</v>
      </c>
      <c r="AW180" s="13" t="s">
        <v>33</v>
      </c>
      <c r="AX180" s="13" t="s">
        <v>76</v>
      </c>
      <c r="AY180" s="246" t="s">
        <v>192</v>
      </c>
    </row>
    <row r="181" s="13" customFormat="1">
      <c r="A181" s="13"/>
      <c r="B181" s="235"/>
      <c r="C181" s="236"/>
      <c r="D181" s="237" t="s">
        <v>199</v>
      </c>
      <c r="E181" s="238" t="s">
        <v>1</v>
      </c>
      <c r="F181" s="239" t="s">
        <v>275</v>
      </c>
      <c r="G181" s="236"/>
      <c r="H181" s="240">
        <v>-5.5650000000000004</v>
      </c>
      <c r="I181" s="241"/>
      <c r="J181" s="236"/>
      <c r="K181" s="236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199</v>
      </c>
      <c r="AU181" s="246" t="s">
        <v>86</v>
      </c>
      <c r="AV181" s="13" t="s">
        <v>86</v>
      </c>
      <c r="AW181" s="13" t="s">
        <v>33</v>
      </c>
      <c r="AX181" s="13" t="s">
        <v>76</v>
      </c>
      <c r="AY181" s="246" t="s">
        <v>192</v>
      </c>
    </row>
    <row r="182" s="13" customFormat="1">
      <c r="A182" s="13"/>
      <c r="B182" s="235"/>
      <c r="C182" s="236"/>
      <c r="D182" s="237" t="s">
        <v>199</v>
      </c>
      <c r="E182" s="238" t="s">
        <v>1</v>
      </c>
      <c r="F182" s="239" t="s">
        <v>276</v>
      </c>
      <c r="G182" s="236"/>
      <c r="H182" s="240">
        <v>-21.719999999999999</v>
      </c>
      <c r="I182" s="241"/>
      <c r="J182" s="236"/>
      <c r="K182" s="236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199</v>
      </c>
      <c r="AU182" s="246" t="s">
        <v>86</v>
      </c>
      <c r="AV182" s="13" t="s">
        <v>86</v>
      </c>
      <c r="AW182" s="13" t="s">
        <v>33</v>
      </c>
      <c r="AX182" s="13" t="s">
        <v>76</v>
      </c>
      <c r="AY182" s="246" t="s">
        <v>192</v>
      </c>
    </row>
    <row r="183" s="13" customFormat="1">
      <c r="A183" s="13"/>
      <c r="B183" s="235"/>
      <c r="C183" s="236"/>
      <c r="D183" s="237" t="s">
        <v>199</v>
      </c>
      <c r="E183" s="238" t="s">
        <v>1</v>
      </c>
      <c r="F183" s="239" t="s">
        <v>277</v>
      </c>
      <c r="G183" s="236"/>
      <c r="H183" s="240">
        <v>-0.41999999999999998</v>
      </c>
      <c r="I183" s="241"/>
      <c r="J183" s="236"/>
      <c r="K183" s="236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199</v>
      </c>
      <c r="AU183" s="246" t="s">
        <v>86</v>
      </c>
      <c r="AV183" s="13" t="s">
        <v>86</v>
      </c>
      <c r="AW183" s="13" t="s">
        <v>33</v>
      </c>
      <c r="AX183" s="13" t="s">
        <v>76</v>
      </c>
      <c r="AY183" s="246" t="s">
        <v>192</v>
      </c>
    </row>
    <row r="184" s="15" customFormat="1">
      <c r="A184" s="15"/>
      <c r="B184" s="257"/>
      <c r="C184" s="258"/>
      <c r="D184" s="237" t="s">
        <v>199</v>
      </c>
      <c r="E184" s="259" t="s">
        <v>127</v>
      </c>
      <c r="F184" s="260" t="s">
        <v>230</v>
      </c>
      <c r="G184" s="258"/>
      <c r="H184" s="261">
        <v>164.02500000000001</v>
      </c>
      <c r="I184" s="262"/>
      <c r="J184" s="258"/>
      <c r="K184" s="258"/>
      <c r="L184" s="263"/>
      <c r="M184" s="264"/>
      <c r="N184" s="265"/>
      <c r="O184" s="265"/>
      <c r="P184" s="265"/>
      <c r="Q184" s="265"/>
      <c r="R184" s="265"/>
      <c r="S184" s="265"/>
      <c r="T184" s="26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7" t="s">
        <v>199</v>
      </c>
      <c r="AU184" s="267" t="s">
        <v>86</v>
      </c>
      <c r="AV184" s="15" t="s">
        <v>197</v>
      </c>
      <c r="AW184" s="15" t="s">
        <v>33</v>
      </c>
      <c r="AX184" s="15" t="s">
        <v>84</v>
      </c>
      <c r="AY184" s="267" t="s">
        <v>192</v>
      </c>
    </row>
    <row r="185" s="2" customFormat="1" ht="44.25" customHeight="1">
      <c r="A185" s="39"/>
      <c r="B185" s="40"/>
      <c r="C185" s="221" t="s">
        <v>8</v>
      </c>
      <c r="D185" s="221" t="s">
        <v>194</v>
      </c>
      <c r="E185" s="222" t="s">
        <v>278</v>
      </c>
      <c r="F185" s="223" t="s">
        <v>279</v>
      </c>
      <c r="G185" s="224" t="s">
        <v>280</v>
      </c>
      <c r="H185" s="225">
        <v>74</v>
      </c>
      <c r="I185" s="226"/>
      <c r="J185" s="227">
        <f>ROUND(I185*H185,2)</f>
        <v>0</v>
      </c>
      <c r="K185" s="228"/>
      <c r="L185" s="45"/>
      <c r="M185" s="229" t="s">
        <v>1</v>
      </c>
      <c r="N185" s="230" t="s">
        <v>41</v>
      </c>
      <c r="O185" s="92"/>
      <c r="P185" s="231">
        <f>O185*H185</f>
        <v>0</v>
      </c>
      <c r="Q185" s="231">
        <v>0.0018</v>
      </c>
      <c r="R185" s="231">
        <f>Q185*H185</f>
        <v>0.13319999999999999</v>
      </c>
      <c r="S185" s="231">
        <v>0</v>
      </c>
      <c r="T185" s="232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3" t="s">
        <v>197</v>
      </c>
      <c r="AT185" s="233" t="s">
        <v>194</v>
      </c>
      <c r="AU185" s="233" t="s">
        <v>86</v>
      </c>
      <c r="AY185" s="18" t="s">
        <v>192</v>
      </c>
      <c r="BE185" s="234">
        <f>IF(N185="základní",J185,0)</f>
        <v>0</v>
      </c>
      <c r="BF185" s="234">
        <f>IF(N185="snížená",J185,0)</f>
        <v>0</v>
      </c>
      <c r="BG185" s="234">
        <f>IF(N185="zákl. přenesená",J185,0)</f>
        <v>0</v>
      </c>
      <c r="BH185" s="234">
        <f>IF(N185="sníž. přenesená",J185,0)</f>
        <v>0</v>
      </c>
      <c r="BI185" s="234">
        <f>IF(N185="nulová",J185,0)</f>
        <v>0</v>
      </c>
      <c r="BJ185" s="18" t="s">
        <v>84</v>
      </c>
      <c r="BK185" s="234">
        <f>ROUND(I185*H185,2)</f>
        <v>0</v>
      </c>
      <c r="BL185" s="18" t="s">
        <v>197</v>
      </c>
      <c r="BM185" s="233" t="s">
        <v>281</v>
      </c>
    </row>
    <row r="186" s="13" customFormat="1">
      <c r="A186" s="13"/>
      <c r="B186" s="235"/>
      <c r="C186" s="236"/>
      <c r="D186" s="237" t="s">
        <v>199</v>
      </c>
      <c r="E186" s="238" t="s">
        <v>1</v>
      </c>
      <c r="F186" s="239" t="s">
        <v>117</v>
      </c>
      <c r="G186" s="236"/>
      <c r="H186" s="240">
        <v>74</v>
      </c>
      <c r="I186" s="241"/>
      <c r="J186" s="236"/>
      <c r="K186" s="236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199</v>
      </c>
      <c r="AU186" s="246" t="s">
        <v>86</v>
      </c>
      <c r="AV186" s="13" t="s">
        <v>86</v>
      </c>
      <c r="AW186" s="13" t="s">
        <v>33</v>
      </c>
      <c r="AX186" s="13" t="s">
        <v>84</v>
      </c>
      <c r="AY186" s="246" t="s">
        <v>192</v>
      </c>
    </row>
    <row r="187" s="2" customFormat="1" ht="24.15" customHeight="1">
      <c r="A187" s="39"/>
      <c r="B187" s="40"/>
      <c r="C187" s="268" t="s">
        <v>282</v>
      </c>
      <c r="D187" s="268" t="s">
        <v>283</v>
      </c>
      <c r="E187" s="269" t="s">
        <v>284</v>
      </c>
      <c r="F187" s="270" t="s">
        <v>285</v>
      </c>
      <c r="G187" s="271" t="s">
        <v>280</v>
      </c>
      <c r="H187" s="272">
        <v>77.700000000000003</v>
      </c>
      <c r="I187" s="273"/>
      <c r="J187" s="274">
        <f>ROUND(I187*H187,2)</f>
        <v>0</v>
      </c>
      <c r="K187" s="275"/>
      <c r="L187" s="276"/>
      <c r="M187" s="277" t="s">
        <v>1</v>
      </c>
      <c r="N187" s="278" t="s">
        <v>41</v>
      </c>
      <c r="O187" s="92"/>
      <c r="P187" s="231">
        <f>O187*H187</f>
        <v>0</v>
      </c>
      <c r="Q187" s="231">
        <v>0.00214</v>
      </c>
      <c r="R187" s="231">
        <f>Q187*H187</f>
        <v>0.16627800000000001</v>
      </c>
      <c r="S187" s="231">
        <v>0</v>
      </c>
      <c r="T187" s="232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3" t="s">
        <v>249</v>
      </c>
      <c r="AT187" s="233" t="s">
        <v>283</v>
      </c>
      <c r="AU187" s="233" t="s">
        <v>86</v>
      </c>
      <c r="AY187" s="18" t="s">
        <v>192</v>
      </c>
      <c r="BE187" s="234">
        <f>IF(N187="základní",J187,0)</f>
        <v>0</v>
      </c>
      <c r="BF187" s="234">
        <f>IF(N187="snížená",J187,0)</f>
        <v>0</v>
      </c>
      <c r="BG187" s="234">
        <f>IF(N187="zákl. přenesená",J187,0)</f>
        <v>0</v>
      </c>
      <c r="BH187" s="234">
        <f>IF(N187="sníž. přenesená",J187,0)</f>
        <v>0</v>
      </c>
      <c r="BI187" s="234">
        <f>IF(N187="nulová",J187,0)</f>
        <v>0</v>
      </c>
      <c r="BJ187" s="18" t="s">
        <v>84</v>
      </c>
      <c r="BK187" s="234">
        <f>ROUND(I187*H187,2)</f>
        <v>0</v>
      </c>
      <c r="BL187" s="18" t="s">
        <v>197</v>
      </c>
      <c r="BM187" s="233" t="s">
        <v>286</v>
      </c>
    </row>
    <row r="188" s="13" customFormat="1">
      <c r="A188" s="13"/>
      <c r="B188" s="235"/>
      <c r="C188" s="236"/>
      <c r="D188" s="237" t="s">
        <v>199</v>
      </c>
      <c r="E188" s="238" t="s">
        <v>1</v>
      </c>
      <c r="F188" s="239" t="s">
        <v>287</v>
      </c>
      <c r="G188" s="236"/>
      <c r="H188" s="240">
        <v>77.700000000000003</v>
      </c>
      <c r="I188" s="241"/>
      <c r="J188" s="236"/>
      <c r="K188" s="236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199</v>
      </c>
      <c r="AU188" s="246" t="s">
        <v>86</v>
      </c>
      <c r="AV188" s="13" t="s">
        <v>86</v>
      </c>
      <c r="AW188" s="13" t="s">
        <v>33</v>
      </c>
      <c r="AX188" s="13" t="s">
        <v>84</v>
      </c>
      <c r="AY188" s="246" t="s">
        <v>192</v>
      </c>
    </row>
    <row r="189" s="2" customFormat="1" ht="24.15" customHeight="1">
      <c r="A189" s="39"/>
      <c r="B189" s="40"/>
      <c r="C189" s="221" t="s">
        <v>288</v>
      </c>
      <c r="D189" s="221" t="s">
        <v>194</v>
      </c>
      <c r="E189" s="222" t="s">
        <v>289</v>
      </c>
      <c r="F189" s="223" t="s">
        <v>290</v>
      </c>
      <c r="G189" s="224" t="s">
        <v>223</v>
      </c>
      <c r="H189" s="225">
        <v>649.60000000000002</v>
      </c>
      <c r="I189" s="226"/>
      <c r="J189" s="227">
        <f>ROUND(I189*H189,2)</f>
        <v>0</v>
      </c>
      <c r="K189" s="228"/>
      <c r="L189" s="45"/>
      <c r="M189" s="229" t="s">
        <v>1</v>
      </c>
      <c r="N189" s="230" t="s">
        <v>41</v>
      </c>
      <c r="O189" s="92"/>
      <c r="P189" s="231">
        <f>O189*H189</f>
        <v>0</v>
      </c>
      <c r="Q189" s="231">
        <v>0.0022699999999999999</v>
      </c>
      <c r="R189" s="231">
        <f>Q189*H189</f>
        <v>1.4745919999999999</v>
      </c>
      <c r="S189" s="231">
        <v>0</v>
      </c>
      <c r="T189" s="232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3" t="s">
        <v>197</v>
      </c>
      <c r="AT189" s="233" t="s">
        <v>194</v>
      </c>
      <c r="AU189" s="233" t="s">
        <v>86</v>
      </c>
      <c r="AY189" s="18" t="s">
        <v>192</v>
      </c>
      <c r="BE189" s="234">
        <f>IF(N189="základní",J189,0)</f>
        <v>0</v>
      </c>
      <c r="BF189" s="234">
        <f>IF(N189="snížená",J189,0)</f>
        <v>0</v>
      </c>
      <c r="BG189" s="234">
        <f>IF(N189="zákl. přenesená",J189,0)</f>
        <v>0</v>
      </c>
      <c r="BH189" s="234">
        <f>IF(N189="sníž. přenesená",J189,0)</f>
        <v>0</v>
      </c>
      <c r="BI189" s="234">
        <f>IF(N189="nulová",J189,0)</f>
        <v>0</v>
      </c>
      <c r="BJ189" s="18" t="s">
        <v>84</v>
      </c>
      <c r="BK189" s="234">
        <f>ROUND(I189*H189,2)</f>
        <v>0</v>
      </c>
      <c r="BL189" s="18" t="s">
        <v>197</v>
      </c>
      <c r="BM189" s="233" t="s">
        <v>291</v>
      </c>
    </row>
    <row r="190" s="13" customFormat="1">
      <c r="A190" s="13"/>
      <c r="B190" s="235"/>
      <c r="C190" s="236"/>
      <c r="D190" s="237" t="s">
        <v>199</v>
      </c>
      <c r="E190" s="238" t="s">
        <v>1</v>
      </c>
      <c r="F190" s="239" t="s">
        <v>292</v>
      </c>
      <c r="G190" s="236"/>
      <c r="H190" s="240">
        <v>649.60000000000002</v>
      </c>
      <c r="I190" s="241"/>
      <c r="J190" s="236"/>
      <c r="K190" s="236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199</v>
      </c>
      <c r="AU190" s="246" t="s">
        <v>86</v>
      </c>
      <c r="AV190" s="13" t="s">
        <v>86</v>
      </c>
      <c r="AW190" s="13" t="s">
        <v>33</v>
      </c>
      <c r="AX190" s="13" t="s">
        <v>84</v>
      </c>
      <c r="AY190" s="246" t="s">
        <v>192</v>
      </c>
    </row>
    <row r="191" s="2" customFormat="1" ht="24.15" customHeight="1">
      <c r="A191" s="39"/>
      <c r="B191" s="40"/>
      <c r="C191" s="221" t="s">
        <v>293</v>
      </c>
      <c r="D191" s="221" t="s">
        <v>194</v>
      </c>
      <c r="E191" s="222" t="s">
        <v>294</v>
      </c>
      <c r="F191" s="223" t="s">
        <v>295</v>
      </c>
      <c r="G191" s="224" t="s">
        <v>223</v>
      </c>
      <c r="H191" s="225">
        <v>649.60000000000002</v>
      </c>
      <c r="I191" s="226"/>
      <c r="J191" s="227">
        <f>ROUND(I191*H191,2)</f>
        <v>0</v>
      </c>
      <c r="K191" s="228"/>
      <c r="L191" s="45"/>
      <c r="M191" s="229" t="s">
        <v>1</v>
      </c>
      <c r="N191" s="230" t="s">
        <v>41</v>
      </c>
      <c r="O191" s="92"/>
      <c r="P191" s="231">
        <f>O191*H191</f>
        <v>0</v>
      </c>
      <c r="Q191" s="231">
        <v>0</v>
      </c>
      <c r="R191" s="231">
        <f>Q191*H191</f>
        <v>0</v>
      </c>
      <c r="S191" s="231">
        <v>0</v>
      </c>
      <c r="T191" s="232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3" t="s">
        <v>197</v>
      </c>
      <c r="AT191" s="233" t="s">
        <v>194</v>
      </c>
      <c r="AU191" s="233" t="s">
        <v>86</v>
      </c>
      <c r="AY191" s="18" t="s">
        <v>192</v>
      </c>
      <c r="BE191" s="234">
        <f>IF(N191="základní",J191,0)</f>
        <v>0</v>
      </c>
      <c r="BF191" s="234">
        <f>IF(N191="snížená",J191,0)</f>
        <v>0</v>
      </c>
      <c r="BG191" s="234">
        <f>IF(N191="zákl. přenesená",J191,0)</f>
        <v>0</v>
      </c>
      <c r="BH191" s="234">
        <f>IF(N191="sníž. přenesená",J191,0)</f>
        <v>0</v>
      </c>
      <c r="BI191" s="234">
        <f>IF(N191="nulová",J191,0)</f>
        <v>0</v>
      </c>
      <c r="BJ191" s="18" t="s">
        <v>84</v>
      </c>
      <c r="BK191" s="234">
        <f>ROUND(I191*H191,2)</f>
        <v>0</v>
      </c>
      <c r="BL191" s="18" t="s">
        <v>197</v>
      </c>
      <c r="BM191" s="233" t="s">
        <v>296</v>
      </c>
    </row>
    <row r="192" s="13" customFormat="1">
      <c r="A192" s="13"/>
      <c r="B192" s="235"/>
      <c r="C192" s="236"/>
      <c r="D192" s="237" t="s">
        <v>199</v>
      </c>
      <c r="E192" s="238" t="s">
        <v>1</v>
      </c>
      <c r="F192" s="239" t="s">
        <v>292</v>
      </c>
      <c r="G192" s="236"/>
      <c r="H192" s="240">
        <v>649.60000000000002</v>
      </c>
      <c r="I192" s="241"/>
      <c r="J192" s="236"/>
      <c r="K192" s="236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199</v>
      </c>
      <c r="AU192" s="246" t="s">
        <v>86</v>
      </c>
      <c r="AV192" s="13" t="s">
        <v>86</v>
      </c>
      <c r="AW192" s="13" t="s">
        <v>33</v>
      </c>
      <c r="AX192" s="13" t="s">
        <v>84</v>
      </c>
      <c r="AY192" s="246" t="s">
        <v>192</v>
      </c>
    </row>
    <row r="193" s="2" customFormat="1" ht="24.15" customHeight="1">
      <c r="A193" s="39"/>
      <c r="B193" s="40"/>
      <c r="C193" s="221" t="s">
        <v>297</v>
      </c>
      <c r="D193" s="221" t="s">
        <v>194</v>
      </c>
      <c r="E193" s="222" t="s">
        <v>298</v>
      </c>
      <c r="F193" s="223" t="s">
        <v>299</v>
      </c>
      <c r="G193" s="224" t="s">
        <v>223</v>
      </c>
      <c r="H193" s="225">
        <v>210</v>
      </c>
      <c r="I193" s="226"/>
      <c r="J193" s="227">
        <f>ROUND(I193*H193,2)</f>
        <v>0</v>
      </c>
      <c r="K193" s="228"/>
      <c r="L193" s="45"/>
      <c r="M193" s="229" t="s">
        <v>1</v>
      </c>
      <c r="N193" s="230" t="s">
        <v>41</v>
      </c>
      <c r="O193" s="92"/>
      <c r="P193" s="231">
        <f>O193*H193</f>
        <v>0</v>
      </c>
      <c r="Q193" s="231">
        <v>0.00059000000000000003</v>
      </c>
      <c r="R193" s="231">
        <f>Q193*H193</f>
        <v>0.12390000000000001</v>
      </c>
      <c r="S193" s="231">
        <v>0</v>
      </c>
      <c r="T193" s="232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3" t="s">
        <v>197</v>
      </c>
      <c r="AT193" s="233" t="s">
        <v>194</v>
      </c>
      <c r="AU193" s="233" t="s">
        <v>86</v>
      </c>
      <c r="AY193" s="18" t="s">
        <v>192</v>
      </c>
      <c r="BE193" s="234">
        <f>IF(N193="základní",J193,0)</f>
        <v>0</v>
      </c>
      <c r="BF193" s="234">
        <f>IF(N193="snížená",J193,0)</f>
        <v>0</v>
      </c>
      <c r="BG193" s="234">
        <f>IF(N193="zákl. přenesená",J193,0)</f>
        <v>0</v>
      </c>
      <c r="BH193" s="234">
        <f>IF(N193="sníž. přenesená",J193,0)</f>
        <v>0</v>
      </c>
      <c r="BI193" s="234">
        <f>IF(N193="nulová",J193,0)</f>
        <v>0</v>
      </c>
      <c r="BJ193" s="18" t="s">
        <v>84</v>
      </c>
      <c r="BK193" s="234">
        <f>ROUND(I193*H193,2)</f>
        <v>0</v>
      </c>
      <c r="BL193" s="18" t="s">
        <v>197</v>
      </c>
      <c r="BM193" s="233" t="s">
        <v>300</v>
      </c>
    </row>
    <row r="194" s="13" customFormat="1">
      <c r="A194" s="13"/>
      <c r="B194" s="235"/>
      <c r="C194" s="236"/>
      <c r="D194" s="237" t="s">
        <v>199</v>
      </c>
      <c r="E194" s="238" t="s">
        <v>1</v>
      </c>
      <c r="F194" s="239" t="s">
        <v>301</v>
      </c>
      <c r="G194" s="236"/>
      <c r="H194" s="240">
        <v>210</v>
      </c>
      <c r="I194" s="241"/>
      <c r="J194" s="236"/>
      <c r="K194" s="236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199</v>
      </c>
      <c r="AU194" s="246" t="s">
        <v>86</v>
      </c>
      <c r="AV194" s="13" t="s">
        <v>86</v>
      </c>
      <c r="AW194" s="13" t="s">
        <v>33</v>
      </c>
      <c r="AX194" s="13" t="s">
        <v>84</v>
      </c>
      <c r="AY194" s="246" t="s">
        <v>192</v>
      </c>
    </row>
    <row r="195" s="2" customFormat="1" ht="24.15" customHeight="1">
      <c r="A195" s="39"/>
      <c r="B195" s="40"/>
      <c r="C195" s="221" t="s">
        <v>302</v>
      </c>
      <c r="D195" s="221" t="s">
        <v>194</v>
      </c>
      <c r="E195" s="222" t="s">
        <v>303</v>
      </c>
      <c r="F195" s="223" t="s">
        <v>304</v>
      </c>
      <c r="G195" s="224" t="s">
        <v>223</v>
      </c>
      <c r="H195" s="225">
        <v>210</v>
      </c>
      <c r="I195" s="226"/>
      <c r="J195" s="227">
        <f>ROUND(I195*H195,2)</f>
        <v>0</v>
      </c>
      <c r="K195" s="228"/>
      <c r="L195" s="45"/>
      <c r="M195" s="229" t="s">
        <v>1</v>
      </c>
      <c r="N195" s="230" t="s">
        <v>41</v>
      </c>
      <c r="O195" s="92"/>
      <c r="P195" s="231">
        <f>O195*H195</f>
        <v>0</v>
      </c>
      <c r="Q195" s="231">
        <v>0</v>
      </c>
      <c r="R195" s="231">
        <f>Q195*H195</f>
        <v>0</v>
      </c>
      <c r="S195" s="231">
        <v>0</v>
      </c>
      <c r="T195" s="232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3" t="s">
        <v>197</v>
      </c>
      <c r="AT195" s="233" t="s">
        <v>194</v>
      </c>
      <c r="AU195" s="233" t="s">
        <v>86</v>
      </c>
      <c r="AY195" s="18" t="s">
        <v>192</v>
      </c>
      <c r="BE195" s="234">
        <f>IF(N195="základní",J195,0)</f>
        <v>0</v>
      </c>
      <c r="BF195" s="234">
        <f>IF(N195="snížená",J195,0)</f>
        <v>0</v>
      </c>
      <c r="BG195" s="234">
        <f>IF(N195="zákl. přenesená",J195,0)</f>
        <v>0</v>
      </c>
      <c r="BH195" s="234">
        <f>IF(N195="sníž. přenesená",J195,0)</f>
        <v>0</v>
      </c>
      <c r="BI195" s="234">
        <f>IF(N195="nulová",J195,0)</f>
        <v>0</v>
      </c>
      <c r="BJ195" s="18" t="s">
        <v>84</v>
      </c>
      <c r="BK195" s="234">
        <f>ROUND(I195*H195,2)</f>
        <v>0</v>
      </c>
      <c r="BL195" s="18" t="s">
        <v>197</v>
      </c>
      <c r="BM195" s="233" t="s">
        <v>305</v>
      </c>
    </row>
    <row r="196" s="13" customFormat="1">
      <c r="A196" s="13"/>
      <c r="B196" s="235"/>
      <c r="C196" s="236"/>
      <c r="D196" s="237" t="s">
        <v>199</v>
      </c>
      <c r="E196" s="238" t="s">
        <v>1</v>
      </c>
      <c r="F196" s="239" t="s">
        <v>301</v>
      </c>
      <c r="G196" s="236"/>
      <c r="H196" s="240">
        <v>210</v>
      </c>
      <c r="I196" s="241"/>
      <c r="J196" s="236"/>
      <c r="K196" s="236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199</v>
      </c>
      <c r="AU196" s="246" t="s">
        <v>86</v>
      </c>
      <c r="AV196" s="13" t="s">
        <v>86</v>
      </c>
      <c r="AW196" s="13" t="s">
        <v>33</v>
      </c>
      <c r="AX196" s="13" t="s">
        <v>84</v>
      </c>
      <c r="AY196" s="246" t="s">
        <v>192</v>
      </c>
    </row>
    <row r="197" s="2" customFormat="1" ht="37.8" customHeight="1">
      <c r="A197" s="39"/>
      <c r="B197" s="40"/>
      <c r="C197" s="221" t="s">
        <v>306</v>
      </c>
      <c r="D197" s="221" t="s">
        <v>194</v>
      </c>
      <c r="E197" s="222" t="s">
        <v>307</v>
      </c>
      <c r="F197" s="223" t="s">
        <v>308</v>
      </c>
      <c r="G197" s="224" t="s">
        <v>246</v>
      </c>
      <c r="H197" s="225">
        <v>433.51499999999999</v>
      </c>
      <c r="I197" s="226"/>
      <c r="J197" s="227">
        <f>ROUND(I197*H197,2)</f>
        <v>0</v>
      </c>
      <c r="K197" s="228"/>
      <c r="L197" s="45"/>
      <c r="M197" s="229" t="s">
        <v>1</v>
      </c>
      <c r="N197" s="230" t="s">
        <v>41</v>
      </c>
      <c r="O197" s="92"/>
      <c r="P197" s="231">
        <f>O197*H197</f>
        <v>0</v>
      </c>
      <c r="Q197" s="231">
        <v>0</v>
      </c>
      <c r="R197" s="231">
        <f>Q197*H197</f>
        <v>0</v>
      </c>
      <c r="S197" s="231">
        <v>0</v>
      </c>
      <c r="T197" s="232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3" t="s">
        <v>197</v>
      </c>
      <c r="AT197" s="233" t="s">
        <v>194</v>
      </c>
      <c r="AU197" s="233" t="s">
        <v>86</v>
      </c>
      <c r="AY197" s="18" t="s">
        <v>192</v>
      </c>
      <c r="BE197" s="234">
        <f>IF(N197="základní",J197,0)</f>
        <v>0</v>
      </c>
      <c r="BF197" s="234">
        <f>IF(N197="snížená",J197,0)</f>
        <v>0</v>
      </c>
      <c r="BG197" s="234">
        <f>IF(N197="zákl. přenesená",J197,0)</f>
        <v>0</v>
      </c>
      <c r="BH197" s="234">
        <f>IF(N197="sníž. přenesená",J197,0)</f>
        <v>0</v>
      </c>
      <c r="BI197" s="234">
        <f>IF(N197="nulová",J197,0)</f>
        <v>0</v>
      </c>
      <c r="BJ197" s="18" t="s">
        <v>84</v>
      </c>
      <c r="BK197" s="234">
        <f>ROUND(I197*H197,2)</f>
        <v>0</v>
      </c>
      <c r="BL197" s="18" t="s">
        <v>197</v>
      </c>
      <c r="BM197" s="233" t="s">
        <v>309</v>
      </c>
    </row>
    <row r="198" s="14" customFormat="1">
      <c r="A198" s="14"/>
      <c r="B198" s="247"/>
      <c r="C198" s="248"/>
      <c r="D198" s="237" t="s">
        <v>199</v>
      </c>
      <c r="E198" s="249" t="s">
        <v>1</v>
      </c>
      <c r="F198" s="250" t="s">
        <v>310</v>
      </c>
      <c r="G198" s="248"/>
      <c r="H198" s="249" t="s">
        <v>1</v>
      </c>
      <c r="I198" s="251"/>
      <c r="J198" s="248"/>
      <c r="K198" s="248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199</v>
      </c>
      <c r="AU198" s="256" t="s">
        <v>86</v>
      </c>
      <c r="AV198" s="14" t="s">
        <v>84</v>
      </c>
      <c r="AW198" s="14" t="s">
        <v>33</v>
      </c>
      <c r="AX198" s="14" t="s">
        <v>76</v>
      </c>
      <c r="AY198" s="256" t="s">
        <v>192</v>
      </c>
    </row>
    <row r="199" s="13" customFormat="1">
      <c r="A199" s="13"/>
      <c r="B199" s="235"/>
      <c r="C199" s="236"/>
      <c r="D199" s="237" t="s">
        <v>199</v>
      </c>
      <c r="E199" s="238" t="s">
        <v>1</v>
      </c>
      <c r="F199" s="239" t="s">
        <v>311</v>
      </c>
      <c r="G199" s="236"/>
      <c r="H199" s="240">
        <v>293.92500000000001</v>
      </c>
      <c r="I199" s="241"/>
      <c r="J199" s="236"/>
      <c r="K199" s="236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199</v>
      </c>
      <c r="AU199" s="246" t="s">
        <v>86</v>
      </c>
      <c r="AV199" s="13" t="s">
        <v>86</v>
      </c>
      <c r="AW199" s="13" t="s">
        <v>33</v>
      </c>
      <c r="AX199" s="13" t="s">
        <v>76</v>
      </c>
      <c r="AY199" s="246" t="s">
        <v>192</v>
      </c>
    </row>
    <row r="200" s="16" customFormat="1">
      <c r="A200" s="16"/>
      <c r="B200" s="279"/>
      <c r="C200" s="280"/>
      <c r="D200" s="237" t="s">
        <v>199</v>
      </c>
      <c r="E200" s="281" t="s">
        <v>1</v>
      </c>
      <c r="F200" s="282" t="s">
        <v>312</v>
      </c>
      <c r="G200" s="280"/>
      <c r="H200" s="283">
        <v>293.92500000000001</v>
      </c>
      <c r="I200" s="284"/>
      <c r="J200" s="280"/>
      <c r="K200" s="280"/>
      <c r="L200" s="285"/>
      <c r="M200" s="286"/>
      <c r="N200" s="287"/>
      <c r="O200" s="287"/>
      <c r="P200" s="287"/>
      <c r="Q200" s="287"/>
      <c r="R200" s="287"/>
      <c r="S200" s="287"/>
      <c r="T200" s="288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89" t="s">
        <v>199</v>
      </c>
      <c r="AU200" s="289" t="s">
        <v>86</v>
      </c>
      <c r="AV200" s="16" t="s">
        <v>113</v>
      </c>
      <c r="AW200" s="16" t="s">
        <v>33</v>
      </c>
      <c r="AX200" s="16" t="s">
        <v>76</v>
      </c>
      <c r="AY200" s="289" t="s">
        <v>192</v>
      </c>
    </row>
    <row r="201" s="14" customFormat="1">
      <c r="A201" s="14"/>
      <c r="B201" s="247"/>
      <c r="C201" s="248"/>
      <c r="D201" s="237" t="s">
        <v>199</v>
      </c>
      <c r="E201" s="249" t="s">
        <v>1</v>
      </c>
      <c r="F201" s="250" t="s">
        <v>313</v>
      </c>
      <c r="G201" s="248"/>
      <c r="H201" s="249" t="s">
        <v>1</v>
      </c>
      <c r="I201" s="251"/>
      <c r="J201" s="248"/>
      <c r="K201" s="248"/>
      <c r="L201" s="252"/>
      <c r="M201" s="253"/>
      <c r="N201" s="254"/>
      <c r="O201" s="254"/>
      <c r="P201" s="254"/>
      <c r="Q201" s="254"/>
      <c r="R201" s="254"/>
      <c r="S201" s="254"/>
      <c r="T201" s="25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6" t="s">
        <v>199</v>
      </c>
      <c r="AU201" s="256" t="s">
        <v>86</v>
      </c>
      <c r="AV201" s="14" t="s">
        <v>84</v>
      </c>
      <c r="AW201" s="14" t="s">
        <v>33</v>
      </c>
      <c r="AX201" s="14" t="s">
        <v>76</v>
      </c>
      <c r="AY201" s="256" t="s">
        <v>192</v>
      </c>
    </row>
    <row r="202" s="13" customFormat="1">
      <c r="A202" s="13"/>
      <c r="B202" s="235"/>
      <c r="C202" s="236"/>
      <c r="D202" s="237" t="s">
        <v>199</v>
      </c>
      <c r="E202" s="238" t="s">
        <v>1</v>
      </c>
      <c r="F202" s="239" t="s">
        <v>314</v>
      </c>
      <c r="G202" s="236"/>
      <c r="H202" s="240">
        <v>57.329999999999998</v>
      </c>
      <c r="I202" s="241"/>
      <c r="J202" s="236"/>
      <c r="K202" s="236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199</v>
      </c>
      <c r="AU202" s="246" t="s">
        <v>86</v>
      </c>
      <c r="AV202" s="13" t="s">
        <v>86</v>
      </c>
      <c r="AW202" s="13" t="s">
        <v>33</v>
      </c>
      <c r="AX202" s="13" t="s">
        <v>76</v>
      </c>
      <c r="AY202" s="246" t="s">
        <v>192</v>
      </c>
    </row>
    <row r="203" s="13" customFormat="1">
      <c r="A203" s="13"/>
      <c r="B203" s="235"/>
      <c r="C203" s="236"/>
      <c r="D203" s="237" t="s">
        <v>199</v>
      </c>
      <c r="E203" s="238" t="s">
        <v>1</v>
      </c>
      <c r="F203" s="239" t="s">
        <v>315</v>
      </c>
      <c r="G203" s="236"/>
      <c r="H203" s="240">
        <v>8.0999999999999996</v>
      </c>
      <c r="I203" s="241"/>
      <c r="J203" s="236"/>
      <c r="K203" s="236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199</v>
      </c>
      <c r="AU203" s="246" t="s">
        <v>86</v>
      </c>
      <c r="AV203" s="13" t="s">
        <v>86</v>
      </c>
      <c r="AW203" s="13" t="s">
        <v>33</v>
      </c>
      <c r="AX203" s="13" t="s">
        <v>76</v>
      </c>
      <c r="AY203" s="246" t="s">
        <v>192</v>
      </c>
    </row>
    <row r="204" s="13" customFormat="1">
      <c r="A204" s="13"/>
      <c r="B204" s="235"/>
      <c r="C204" s="236"/>
      <c r="D204" s="237" t="s">
        <v>199</v>
      </c>
      <c r="E204" s="238" t="s">
        <v>1</v>
      </c>
      <c r="F204" s="239" t="s">
        <v>316</v>
      </c>
      <c r="G204" s="236"/>
      <c r="H204" s="240">
        <v>65.159999999999997</v>
      </c>
      <c r="I204" s="241"/>
      <c r="J204" s="236"/>
      <c r="K204" s="236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199</v>
      </c>
      <c r="AU204" s="246" t="s">
        <v>86</v>
      </c>
      <c r="AV204" s="13" t="s">
        <v>86</v>
      </c>
      <c r="AW204" s="13" t="s">
        <v>33</v>
      </c>
      <c r="AX204" s="13" t="s">
        <v>76</v>
      </c>
      <c r="AY204" s="246" t="s">
        <v>192</v>
      </c>
    </row>
    <row r="205" s="13" customFormat="1">
      <c r="A205" s="13"/>
      <c r="B205" s="235"/>
      <c r="C205" s="236"/>
      <c r="D205" s="237" t="s">
        <v>199</v>
      </c>
      <c r="E205" s="238" t="s">
        <v>1</v>
      </c>
      <c r="F205" s="239" t="s">
        <v>317</v>
      </c>
      <c r="G205" s="236"/>
      <c r="H205" s="240">
        <v>9</v>
      </c>
      <c r="I205" s="241"/>
      <c r="J205" s="236"/>
      <c r="K205" s="236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199</v>
      </c>
      <c r="AU205" s="246" t="s">
        <v>86</v>
      </c>
      <c r="AV205" s="13" t="s">
        <v>86</v>
      </c>
      <c r="AW205" s="13" t="s">
        <v>33</v>
      </c>
      <c r="AX205" s="13" t="s">
        <v>76</v>
      </c>
      <c r="AY205" s="246" t="s">
        <v>192</v>
      </c>
    </row>
    <row r="206" s="16" customFormat="1">
      <c r="A206" s="16"/>
      <c r="B206" s="279"/>
      <c r="C206" s="280"/>
      <c r="D206" s="237" t="s">
        <v>199</v>
      </c>
      <c r="E206" s="281" t="s">
        <v>1</v>
      </c>
      <c r="F206" s="282" t="s">
        <v>312</v>
      </c>
      <c r="G206" s="280"/>
      <c r="H206" s="283">
        <v>139.59</v>
      </c>
      <c r="I206" s="284"/>
      <c r="J206" s="280"/>
      <c r="K206" s="280"/>
      <c r="L206" s="285"/>
      <c r="M206" s="286"/>
      <c r="N206" s="287"/>
      <c r="O206" s="287"/>
      <c r="P206" s="287"/>
      <c r="Q206" s="287"/>
      <c r="R206" s="287"/>
      <c r="S206" s="287"/>
      <c r="T206" s="288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89" t="s">
        <v>199</v>
      </c>
      <c r="AU206" s="289" t="s">
        <v>86</v>
      </c>
      <c r="AV206" s="16" t="s">
        <v>113</v>
      </c>
      <c r="AW206" s="16" t="s">
        <v>33</v>
      </c>
      <c r="AX206" s="16" t="s">
        <v>76</v>
      </c>
      <c r="AY206" s="289" t="s">
        <v>192</v>
      </c>
    </row>
    <row r="207" s="15" customFormat="1">
      <c r="A207" s="15"/>
      <c r="B207" s="257"/>
      <c r="C207" s="258"/>
      <c r="D207" s="237" t="s">
        <v>199</v>
      </c>
      <c r="E207" s="259" t="s">
        <v>1</v>
      </c>
      <c r="F207" s="260" t="s">
        <v>230</v>
      </c>
      <c r="G207" s="258"/>
      <c r="H207" s="261">
        <v>433.51499999999999</v>
      </c>
      <c r="I207" s="262"/>
      <c r="J207" s="258"/>
      <c r="K207" s="258"/>
      <c r="L207" s="263"/>
      <c r="M207" s="264"/>
      <c r="N207" s="265"/>
      <c r="O207" s="265"/>
      <c r="P207" s="265"/>
      <c r="Q207" s="265"/>
      <c r="R207" s="265"/>
      <c r="S207" s="265"/>
      <c r="T207" s="26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7" t="s">
        <v>199</v>
      </c>
      <c r="AU207" s="267" t="s">
        <v>86</v>
      </c>
      <c r="AV207" s="15" t="s">
        <v>197</v>
      </c>
      <c r="AW207" s="15" t="s">
        <v>33</v>
      </c>
      <c r="AX207" s="15" t="s">
        <v>84</v>
      </c>
      <c r="AY207" s="267" t="s">
        <v>192</v>
      </c>
    </row>
    <row r="208" s="2" customFormat="1" ht="37.8" customHeight="1">
      <c r="A208" s="39"/>
      <c r="B208" s="40"/>
      <c r="C208" s="221" t="s">
        <v>318</v>
      </c>
      <c r="D208" s="221" t="s">
        <v>194</v>
      </c>
      <c r="E208" s="222" t="s">
        <v>319</v>
      </c>
      <c r="F208" s="223" t="s">
        <v>320</v>
      </c>
      <c r="G208" s="224" t="s">
        <v>246</v>
      </c>
      <c r="H208" s="225">
        <v>182.20400000000001</v>
      </c>
      <c r="I208" s="226"/>
      <c r="J208" s="227">
        <f>ROUND(I208*H208,2)</f>
        <v>0</v>
      </c>
      <c r="K208" s="228"/>
      <c r="L208" s="45"/>
      <c r="M208" s="229" t="s">
        <v>1</v>
      </c>
      <c r="N208" s="230" t="s">
        <v>41</v>
      </c>
      <c r="O208" s="92"/>
      <c r="P208" s="231">
        <f>O208*H208</f>
        <v>0</v>
      </c>
      <c r="Q208" s="231">
        <v>0</v>
      </c>
      <c r="R208" s="231">
        <f>Q208*H208</f>
        <v>0</v>
      </c>
      <c r="S208" s="231">
        <v>0</v>
      </c>
      <c r="T208" s="232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3" t="s">
        <v>197</v>
      </c>
      <c r="AT208" s="233" t="s">
        <v>194</v>
      </c>
      <c r="AU208" s="233" t="s">
        <v>86</v>
      </c>
      <c r="AY208" s="18" t="s">
        <v>192</v>
      </c>
      <c r="BE208" s="234">
        <f>IF(N208="základní",J208,0)</f>
        <v>0</v>
      </c>
      <c r="BF208" s="234">
        <f>IF(N208="snížená",J208,0)</f>
        <v>0</v>
      </c>
      <c r="BG208" s="234">
        <f>IF(N208="zákl. přenesená",J208,0)</f>
        <v>0</v>
      </c>
      <c r="BH208" s="234">
        <f>IF(N208="sníž. přenesená",J208,0)</f>
        <v>0</v>
      </c>
      <c r="BI208" s="234">
        <f>IF(N208="nulová",J208,0)</f>
        <v>0</v>
      </c>
      <c r="BJ208" s="18" t="s">
        <v>84</v>
      </c>
      <c r="BK208" s="234">
        <f>ROUND(I208*H208,2)</f>
        <v>0</v>
      </c>
      <c r="BL208" s="18" t="s">
        <v>197</v>
      </c>
      <c r="BM208" s="233" t="s">
        <v>321</v>
      </c>
    </row>
    <row r="209" s="13" customFormat="1">
      <c r="A209" s="13"/>
      <c r="B209" s="235"/>
      <c r="C209" s="236"/>
      <c r="D209" s="237" t="s">
        <v>199</v>
      </c>
      <c r="E209" s="238" t="s">
        <v>1</v>
      </c>
      <c r="F209" s="239" t="s">
        <v>574</v>
      </c>
      <c r="G209" s="236"/>
      <c r="H209" s="240">
        <v>182.20400000000001</v>
      </c>
      <c r="I209" s="241"/>
      <c r="J209" s="236"/>
      <c r="K209" s="236"/>
      <c r="L209" s="242"/>
      <c r="M209" s="243"/>
      <c r="N209" s="244"/>
      <c r="O209" s="244"/>
      <c r="P209" s="244"/>
      <c r="Q209" s="244"/>
      <c r="R209" s="244"/>
      <c r="S209" s="244"/>
      <c r="T209" s="24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6" t="s">
        <v>199</v>
      </c>
      <c r="AU209" s="246" t="s">
        <v>86</v>
      </c>
      <c r="AV209" s="13" t="s">
        <v>86</v>
      </c>
      <c r="AW209" s="13" t="s">
        <v>33</v>
      </c>
      <c r="AX209" s="13" t="s">
        <v>76</v>
      </c>
      <c r="AY209" s="246" t="s">
        <v>192</v>
      </c>
    </row>
    <row r="210" s="15" customFormat="1">
      <c r="A210" s="15"/>
      <c r="B210" s="257"/>
      <c r="C210" s="258"/>
      <c r="D210" s="237" t="s">
        <v>199</v>
      </c>
      <c r="E210" s="259" t="s">
        <v>1</v>
      </c>
      <c r="F210" s="260" t="s">
        <v>230</v>
      </c>
      <c r="G210" s="258"/>
      <c r="H210" s="261">
        <v>182.20400000000001</v>
      </c>
      <c r="I210" s="262"/>
      <c r="J210" s="258"/>
      <c r="K210" s="258"/>
      <c r="L210" s="263"/>
      <c r="M210" s="264"/>
      <c r="N210" s="265"/>
      <c r="O210" s="265"/>
      <c r="P210" s="265"/>
      <c r="Q210" s="265"/>
      <c r="R210" s="265"/>
      <c r="S210" s="265"/>
      <c r="T210" s="26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7" t="s">
        <v>199</v>
      </c>
      <c r="AU210" s="267" t="s">
        <v>86</v>
      </c>
      <c r="AV210" s="15" t="s">
        <v>197</v>
      </c>
      <c r="AW210" s="15" t="s">
        <v>33</v>
      </c>
      <c r="AX210" s="15" t="s">
        <v>84</v>
      </c>
      <c r="AY210" s="267" t="s">
        <v>192</v>
      </c>
    </row>
    <row r="211" s="2" customFormat="1" ht="37.8" customHeight="1">
      <c r="A211" s="39"/>
      <c r="B211" s="40"/>
      <c r="C211" s="221" t="s">
        <v>323</v>
      </c>
      <c r="D211" s="221" t="s">
        <v>194</v>
      </c>
      <c r="E211" s="222" t="s">
        <v>324</v>
      </c>
      <c r="F211" s="223" t="s">
        <v>325</v>
      </c>
      <c r="G211" s="224" t="s">
        <v>246</v>
      </c>
      <c r="H211" s="225">
        <v>1822.04</v>
      </c>
      <c r="I211" s="226"/>
      <c r="J211" s="227">
        <f>ROUND(I211*H211,2)</f>
        <v>0</v>
      </c>
      <c r="K211" s="228"/>
      <c r="L211" s="45"/>
      <c r="M211" s="229" t="s">
        <v>1</v>
      </c>
      <c r="N211" s="230" t="s">
        <v>41</v>
      </c>
      <c r="O211" s="92"/>
      <c r="P211" s="231">
        <f>O211*H211</f>
        <v>0</v>
      </c>
      <c r="Q211" s="231">
        <v>0</v>
      </c>
      <c r="R211" s="231">
        <f>Q211*H211</f>
        <v>0</v>
      </c>
      <c r="S211" s="231">
        <v>0</v>
      </c>
      <c r="T211" s="232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3" t="s">
        <v>197</v>
      </c>
      <c r="AT211" s="233" t="s">
        <v>194</v>
      </c>
      <c r="AU211" s="233" t="s">
        <v>86</v>
      </c>
      <c r="AY211" s="18" t="s">
        <v>192</v>
      </c>
      <c r="BE211" s="234">
        <f>IF(N211="základní",J211,0)</f>
        <v>0</v>
      </c>
      <c r="BF211" s="234">
        <f>IF(N211="snížená",J211,0)</f>
        <v>0</v>
      </c>
      <c r="BG211" s="234">
        <f>IF(N211="zákl. přenesená",J211,0)</f>
        <v>0</v>
      </c>
      <c r="BH211" s="234">
        <f>IF(N211="sníž. přenesená",J211,0)</f>
        <v>0</v>
      </c>
      <c r="BI211" s="234">
        <f>IF(N211="nulová",J211,0)</f>
        <v>0</v>
      </c>
      <c r="BJ211" s="18" t="s">
        <v>84</v>
      </c>
      <c r="BK211" s="234">
        <f>ROUND(I211*H211,2)</f>
        <v>0</v>
      </c>
      <c r="BL211" s="18" t="s">
        <v>197</v>
      </c>
      <c r="BM211" s="233" t="s">
        <v>326</v>
      </c>
    </row>
    <row r="212" s="13" customFormat="1">
      <c r="A212" s="13"/>
      <c r="B212" s="235"/>
      <c r="C212" s="236"/>
      <c r="D212" s="237" t="s">
        <v>199</v>
      </c>
      <c r="E212" s="238" t="s">
        <v>1</v>
      </c>
      <c r="F212" s="239" t="s">
        <v>575</v>
      </c>
      <c r="G212" s="236"/>
      <c r="H212" s="240">
        <v>1822.04</v>
      </c>
      <c r="I212" s="241"/>
      <c r="J212" s="236"/>
      <c r="K212" s="236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199</v>
      </c>
      <c r="AU212" s="246" t="s">
        <v>86</v>
      </c>
      <c r="AV212" s="13" t="s">
        <v>86</v>
      </c>
      <c r="AW212" s="13" t="s">
        <v>33</v>
      </c>
      <c r="AX212" s="13" t="s">
        <v>84</v>
      </c>
      <c r="AY212" s="246" t="s">
        <v>192</v>
      </c>
    </row>
    <row r="213" s="2" customFormat="1" ht="24.15" customHeight="1">
      <c r="A213" s="39"/>
      <c r="B213" s="40"/>
      <c r="C213" s="221" t="s">
        <v>7</v>
      </c>
      <c r="D213" s="221" t="s">
        <v>194</v>
      </c>
      <c r="E213" s="222" t="s">
        <v>328</v>
      </c>
      <c r="F213" s="223" t="s">
        <v>329</v>
      </c>
      <c r="G213" s="224" t="s">
        <v>246</v>
      </c>
      <c r="H213" s="225">
        <v>293.92500000000001</v>
      </c>
      <c r="I213" s="226"/>
      <c r="J213" s="227">
        <f>ROUND(I213*H213,2)</f>
        <v>0</v>
      </c>
      <c r="K213" s="228"/>
      <c r="L213" s="45"/>
      <c r="M213" s="229" t="s">
        <v>1</v>
      </c>
      <c r="N213" s="230" t="s">
        <v>41</v>
      </c>
      <c r="O213" s="92"/>
      <c r="P213" s="231">
        <f>O213*H213</f>
        <v>0</v>
      </c>
      <c r="Q213" s="231">
        <v>0</v>
      </c>
      <c r="R213" s="231">
        <f>Q213*H213</f>
        <v>0</v>
      </c>
      <c r="S213" s="231">
        <v>0</v>
      </c>
      <c r="T213" s="232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3" t="s">
        <v>197</v>
      </c>
      <c r="AT213" s="233" t="s">
        <v>194</v>
      </c>
      <c r="AU213" s="233" t="s">
        <v>86</v>
      </c>
      <c r="AY213" s="18" t="s">
        <v>192</v>
      </c>
      <c r="BE213" s="234">
        <f>IF(N213="základní",J213,0)</f>
        <v>0</v>
      </c>
      <c r="BF213" s="234">
        <f>IF(N213="snížená",J213,0)</f>
        <v>0</v>
      </c>
      <c r="BG213" s="234">
        <f>IF(N213="zákl. přenesená",J213,0)</f>
        <v>0</v>
      </c>
      <c r="BH213" s="234">
        <f>IF(N213="sníž. přenesená",J213,0)</f>
        <v>0</v>
      </c>
      <c r="BI213" s="234">
        <f>IF(N213="nulová",J213,0)</f>
        <v>0</v>
      </c>
      <c r="BJ213" s="18" t="s">
        <v>84</v>
      </c>
      <c r="BK213" s="234">
        <f>ROUND(I213*H213,2)</f>
        <v>0</v>
      </c>
      <c r="BL213" s="18" t="s">
        <v>197</v>
      </c>
      <c r="BM213" s="233" t="s">
        <v>330</v>
      </c>
    </row>
    <row r="214" s="14" customFormat="1">
      <c r="A214" s="14"/>
      <c r="B214" s="247"/>
      <c r="C214" s="248"/>
      <c r="D214" s="237" t="s">
        <v>199</v>
      </c>
      <c r="E214" s="249" t="s">
        <v>1</v>
      </c>
      <c r="F214" s="250" t="s">
        <v>331</v>
      </c>
      <c r="G214" s="248"/>
      <c r="H214" s="249" t="s">
        <v>1</v>
      </c>
      <c r="I214" s="251"/>
      <c r="J214" s="248"/>
      <c r="K214" s="248"/>
      <c r="L214" s="252"/>
      <c r="M214" s="253"/>
      <c r="N214" s="254"/>
      <c r="O214" s="254"/>
      <c r="P214" s="254"/>
      <c r="Q214" s="254"/>
      <c r="R214" s="254"/>
      <c r="S214" s="254"/>
      <c r="T214" s="25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199</v>
      </c>
      <c r="AU214" s="256" t="s">
        <v>86</v>
      </c>
      <c r="AV214" s="14" t="s">
        <v>84</v>
      </c>
      <c r="AW214" s="14" t="s">
        <v>33</v>
      </c>
      <c r="AX214" s="14" t="s">
        <v>76</v>
      </c>
      <c r="AY214" s="256" t="s">
        <v>192</v>
      </c>
    </row>
    <row r="215" s="13" customFormat="1">
      <c r="A215" s="13"/>
      <c r="B215" s="235"/>
      <c r="C215" s="236"/>
      <c r="D215" s="237" t="s">
        <v>199</v>
      </c>
      <c r="E215" s="238" t="s">
        <v>1</v>
      </c>
      <c r="F215" s="239" t="s">
        <v>311</v>
      </c>
      <c r="G215" s="236"/>
      <c r="H215" s="240">
        <v>293.92500000000001</v>
      </c>
      <c r="I215" s="241"/>
      <c r="J215" s="236"/>
      <c r="K215" s="236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199</v>
      </c>
      <c r="AU215" s="246" t="s">
        <v>86</v>
      </c>
      <c r="AV215" s="13" t="s">
        <v>86</v>
      </c>
      <c r="AW215" s="13" t="s">
        <v>33</v>
      </c>
      <c r="AX215" s="13" t="s">
        <v>76</v>
      </c>
      <c r="AY215" s="246" t="s">
        <v>192</v>
      </c>
    </row>
    <row r="216" s="15" customFormat="1">
      <c r="A216" s="15"/>
      <c r="B216" s="257"/>
      <c r="C216" s="258"/>
      <c r="D216" s="237" t="s">
        <v>199</v>
      </c>
      <c r="E216" s="259" t="s">
        <v>1</v>
      </c>
      <c r="F216" s="260" t="s">
        <v>230</v>
      </c>
      <c r="G216" s="258"/>
      <c r="H216" s="261">
        <v>293.92500000000001</v>
      </c>
      <c r="I216" s="262"/>
      <c r="J216" s="258"/>
      <c r="K216" s="258"/>
      <c r="L216" s="263"/>
      <c r="M216" s="264"/>
      <c r="N216" s="265"/>
      <c r="O216" s="265"/>
      <c r="P216" s="265"/>
      <c r="Q216" s="265"/>
      <c r="R216" s="265"/>
      <c r="S216" s="265"/>
      <c r="T216" s="26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7" t="s">
        <v>199</v>
      </c>
      <c r="AU216" s="267" t="s">
        <v>86</v>
      </c>
      <c r="AV216" s="15" t="s">
        <v>197</v>
      </c>
      <c r="AW216" s="15" t="s">
        <v>33</v>
      </c>
      <c r="AX216" s="15" t="s">
        <v>84</v>
      </c>
      <c r="AY216" s="267" t="s">
        <v>192</v>
      </c>
    </row>
    <row r="217" s="2" customFormat="1" ht="24.15" customHeight="1">
      <c r="A217" s="39"/>
      <c r="B217" s="40"/>
      <c r="C217" s="221" t="s">
        <v>332</v>
      </c>
      <c r="D217" s="221" t="s">
        <v>194</v>
      </c>
      <c r="E217" s="222" t="s">
        <v>333</v>
      </c>
      <c r="F217" s="223" t="s">
        <v>334</v>
      </c>
      <c r="G217" s="224" t="s">
        <v>335</v>
      </c>
      <c r="H217" s="225">
        <v>327.96699999999998</v>
      </c>
      <c r="I217" s="226"/>
      <c r="J217" s="227">
        <f>ROUND(I217*H217,2)</f>
        <v>0</v>
      </c>
      <c r="K217" s="228"/>
      <c r="L217" s="45"/>
      <c r="M217" s="229" t="s">
        <v>1</v>
      </c>
      <c r="N217" s="230" t="s">
        <v>41</v>
      </c>
      <c r="O217" s="92"/>
      <c r="P217" s="231">
        <f>O217*H217</f>
        <v>0</v>
      </c>
      <c r="Q217" s="231">
        <v>0</v>
      </c>
      <c r="R217" s="231">
        <f>Q217*H217</f>
        <v>0</v>
      </c>
      <c r="S217" s="231">
        <v>0</v>
      </c>
      <c r="T217" s="232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3" t="s">
        <v>197</v>
      </c>
      <c r="AT217" s="233" t="s">
        <v>194</v>
      </c>
      <c r="AU217" s="233" t="s">
        <v>86</v>
      </c>
      <c r="AY217" s="18" t="s">
        <v>192</v>
      </c>
      <c r="BE217" s="234">
        <f>IF(N217="základní",J217,0)</f>
        <v>0</v>
      </c>
      <c r="BF217" s="234">
        <f>IF(N217="snížená",J217,0)</f>
        <v>0</v>
      </c>
      <c r="BG217" s="234">
        <f>IF(N217="zákl. přenesená",J217,0)</f>
        <v>0</v>
      </c>
      <c r="BH217" s="234">
        <f>IF(N217="sníž. přenesená",J217,0)</f>
        <v>0</v>
      </c>
      <c r="BI217" s="234">
        <f>IF(N217="nulová",J217,0)</f>
        <v>0</v>
      </c>
      <c r="BJ217" s="18" t="s">
        <v>84</v>
      </c>
      <c r="BK217" s="234">
        <f>ROUND(I217*H217,2)</f>
        <v>0</v>
      </c>
      <c r="BL217" s="18" t="s">
        <v>197</v>
      </c>
      <c r="BM217" s="233" t="s">
        <v>336</v>
      </c>
    </row>
    <row r="218" s="13" customFormat="1">
      <c r="A218" s="13"/>
      <c r="B218" s="235"/>
      <c r="C218" s="236"/>
      <c r="D218" s="237" t="s">
        <v>199</v>
      </c>
      <c r="E218" s="238" t="s">
        <v>1</v>
      </c>
      <c r="F218" s="239" t="s">
        <v>576</v>
      </c>
      <c r="G218" s="236"/>
      <c r="H218" s="240">
        <v>327.96699999999998</v>
      </c>
      <c r="I218" s="241"/>
      <c r="J218" s="236"/>
      <c r="K218" s="236"/>
      <c r="L218" s="242"/>
      <c r="M218" s="243"/>
      <c r="N218" s="244"/>
      <c r="O218" s="244"/>
      <c r="P218" s="244"/>
      <c r="Q218" s="244"/>
      <c r="R218" s="244"/>
      <c r="S218" s="244"/>
      <c r="T218" s="24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6" t="s">
        <v>199</v>
      </c>
      <c r="AU218" s="246" t="s">
        <v>86</v>
      </c>
      <c r="AV218" s="13" t="s">
        <v>86</v>
      </c>
      <c r="AW218" s="13" t="s">
        <v>33</v>
      </c>
      <c r="AX218" s="13" t="s">
        <v>84</v>
      </c>
      <c r="AY218" s="246" t="s">
        <v>192</v>
      </c>
    </row>
    <row r="219" s="2" customFormat="1" ht="24.15" customHeight="1">
      <c r="A219" s="39"/>
      <c r="B219" s="40"/>
      <c r="C219" s="221" t="s">
        <v>338</v>
      </c>
      <c r="D219" s="221" t="s">
        <v>194</v>
      </c>
      <c r="E219" s="222" t="s">
        <v>339</v>
      </c>
      <c r="F219" s="223" t="s">
        <v>340</v>
      </c>
      <c r="G219" s="224" t="s">
        <v>246</v>
      </c>
      <c r="H219" s="225">
        <v>205.756</v>
      </c>
      <c r="I219" s="226"/>
      <c r="J219" s="227">
        <f>ROUND(I219*H219,2)</f>
        <v>0</v>
      </c>
      <c r="K219" s="228"/>
      <c r="L219" s="45"/>
      <c r="M219" s="229" t="s">
        <v>1</v>
      </c>
      <c r="N219" s="230" t="s">
        <v>41</v>
      </c>
      <c r="O219" s="92"/>
      <c r="P219" s="231">
        <f>O219*H219</f>
        <v>0</v>
      </c>
      <c r="Q219" s="231">
        <v>0</v>
      </c>
      <c r="R219" s="231">
        <f>Q219*H219</f>
        <v>0</v>
      </c>
      <c r="S219" s="231">
        <v>0</v>
      </c>
      <c r="T219" s="232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3" t="s">
        <v>197</v>
      </c>
      <c r="AT219" s="233" t="s">
        <v>194</v>
      </c>
      <c r="AU219" s="233" t="s">
        <v>86</v>
      </c>
      <c r="AY219" s="18" t="s">
        <v>192</v>
      </c>
      <c r="BE219" s="234">
        <f>IF(N219="základní",J219,0)</f>
        <v>0</v>
      </c>
      <c r="BF219" s="234">
        <f>IF(N219="snížená",J219,0)</f>
        <v>0</v>
      </c>
      <c r="BG219" s="234">
        <f>IF(N219="zákl. přenesená",J219,0)</f>
        <v>0</v>
      </c>
      <c r="BH219" s="234">
        <f>IF(N219="sníž. přenesená",J219,0)</f>
        <v>0</v>
      </c>
      <c r="BI219" s="234">
        <f>IF(N219="nulová",J219,0)</f>
        <v>0</v>
      </c>
      <c r="BJ219" s="18" t="s">
        <v>84</v>
      </c>
      <c r="BK219" s="234">
        <f>ROUND(I219*H219,2)</f>
        <v>0</v>
      </c>
      <c r="BL219" s="18" t="s">
        <v>197</v>
      </c>
      <c r="BM219" s="233" t="s">
        <v>341</v>
      </c>
    </row>
    <row r="220" s="13" customFormat="1">
      <c r="A220" s="13"/>
      <c r="B220" s="235"/>
      <c r="C220" s="236"/>
      <c r="D220" s="237" t="s">
        <v>199</v>
      </c>
      <c r="E220" s="238" t="s">
        <v>1</v>
      </c>
      <c r="F220" s="239" t="s">
        <v>577</v>
      </c>
      <c r="G220" s="236"/>
      <c r="H220" s="240">
        <v>205.756</v>
      </c>
      <c r="I220" s="241"/>
      <c r="J220" s="236"/>
      <c r="K220" s="236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199</v>
      </c>
      <c r="AU220" s="246" t="s">
        <v>86</v>
      </c>
      <c r="AV220" s="13" t="s">
        <v>86</v>
      </c>
      <c r="AW220" s="13" t="s">
        <v>33</v>
      </c>
      <c r="AX220" s="13" t="s">
        <v>84</v>
      </c>
      <c r="AY220" s="246" t="s">
        <v>192</v>
      </c>
    </row>
    <row r="221" s="2" customFormat="1" ht="16.5" customHeight="1">
      <c r="A221" s="39"/>
      <c r="B221" s="40"/>
      <c r="C221" s="268" t="s">
        <v>138</v>
      </c>
      <c r="D221" s="268" t="s">
        <v>283</v>
      </c>
      <c r="E221" s="269" t="s">
        <v>343</v>
      </c>
      <c r="F221" s="270" t="s">
        <v>344</v>
      </c>
      <c r="G221" s="271" t="s">
        <v>335</v>
      </c>
      <c r="H221" s="272">
        <v>169.26300000000001</v>
      </c>
      <c r="I221" s="273"/>
      <c r="J221" s="274">
        <f>ROUND(I221*H221,2)</f>
        <v>0</v>
      </c>
      <c r="K221" s="275"/>
      <c r="L221" s="276"/>
      <c r="M221" s="277" t="s">
        <v>1</v>
      </c>
      <c r="N221" s="278" t="s">
        <v>41</v>
      </c>
      <c r="O221" s="92"/>
      <c r="P221" s="231">
        <f>O221*H221</f>
        <v>0</v>
      </c>
      <c r="Q221" s="231">
        <v>1</v>
      </c>
      <c r="R221" s="231">
        <f>Q221*H221</f>
        <v>169.26300000000001</v>
      </c>
      <c r="S221" s="231">
        <v>0</v>
      </c>
      <c r="T221" s="232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3" t="s">
        <v>249</v>
      </c>
      <c r="AT221" s="233" t="s">
        <v>283</v>
      </c>
      <c r="AU221" s="233" t="s">
        <v>86</v>
      </c>
      <c r="AY221" s="18" t="s">
        <v>192</v>
      </c>
      <c r="BE221" s="234">
        <f>IF(N221="základní",J221,0)</f>
        <v>0</v>
      </c>
      <c r="BF221" s="234">
        <f>IF(N221="snížená",J221,0)</f>
        <v>0</v>
      </c>
      <c r="BG221" s="234">
        <f>IF(N221="zákl. přenesená",J221,0)</f>
        <v>0</v>
      </c>
      <c r="BH221" s="234">
        <f>IF(N221="sníž. přenesená",J221,0)</f>
        <v>0</v>
      </c>
      <c r="BI221" s="234">
        <f>IF(N221="nulová",J221,0)</f>
        <v>0</v>
      </c>
      <c r="BJ221" s="18" t="s">
        <v>84</v>
      </c>
      <c r="BK221" s="234">
        <f>ROUND(I221*H221,2)</f>
        <v>0</v>
      </c>
      <c r="BL221" s="18" t="s">
        <v>197</v>
      </c>
      <c r="BM221" s="233" t="s">
        <v>345</v>
      </c>
    </row>
    <row r="222" s="14" customFormat="1">
      <c r="A222" s="14"/>
      <c r="B222" s="247"/>
      <c r="C222" s="248"/>
      <c r="D222" s="237" t="s">
        <v>199</v>
      </c>
      <c r="E222" s="249" t="s">
        <v>1</v>
      </c>
      <c r="F222" s="250" t="s">
        <v>346</v>
      </c>
      <c r="G222" s="248"/>
      <c r="H222" s="249" t="s">
        <v>1</v>
      </c>
      <c r="I222" s="251"/>
      <c r="J222" s="248"/>
      <c r="K222" s="248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199</v>
      </c>
      <c r="AU222" s="256" t="s">
        <v>86</v>
      </c>
      <c r="AV222" s="14" t="s">
        <v>84</v>
      </c>
      <c r="AW222" s="14" t="s">
        <v>33</v>
      </c>
      <c r="AX222" s="14" t="s">
        <v>76</v>
      </c>
      <c r="AY222" s="256" t="s">
        <v>192</v>
      </c>
    </row>
    <row r="223" s="13" customFormat="1">
      <c r="A223" s="13"/>
      <c r="B223" s="235"/>
      <c r="C223" s="236"/>
      <c r="D223" s="237" t="s">
        <v>199</v>
      </c>
      <c r="E223" s="238" t="s">
        <v>1</v>
      </c>
      <c r="F223" s="239" t="s">
        <v>347</v>
      </c>
      <c r="G223" s="236"/>
      <c r="H223" s="240">
        <v>9.75</v>
      </c>
      <c r="I223" s="241"/>
      <c r="J223" s="236"/>
      <c r="K223" s="236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199</v>
      </c>
      <c r="AU223" s="246" t="s">
        <v>86</v>
      </c>
      <c r="AV223" s="13" t="s">
        <v>86</v>
      </c>
      <c r="AW223" s="13" t="s">
        <v>33</v>
      </c>
      <c r="AX223" s="13" t="s">
        <v>76</v>
      </c>
      <c r="AY223" s="246" t="s">
        <v>192</v>
      </c>
    </row>
    <row r="224" s="13" customFormat="1">
      <c r="A224" s="13"/>
      <c r="B224" s="235"/>
      <c r="C224" s="236"/>
      <c r="D224" s="237" t="s">
        <v>199</v>
      </c>
      <c r="E224" s="238" t="s">
        <v>1</v>
      </c>
      <c r="F224" s="239" t="s">
        <v>348</v>
      </c>
      <c r="G224" s="236"/>
      <c r="H224" s="240">
        <v>5.8499999999999996</v>
      </c>
      <c r="I224" s="241"/>
      <c r="J224" s="236"/>
      <c r="K224" s="236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199</v>
      </c>
      <c r="AU224" s="246" t="s">
        <v>86</v>
      </c>
      <c r="AV224" s="13" t="s">
        <v>86</v>
      </c>
      <c r="AW224" s="13" t="s">
        <v>33</v>
      </c>
      <c r="AX224" s="13" t="s">
        <v>76</v>
      </c>
      <c r="AY224" s="246" t="s">
        <v>192</v>
      </c>
    </row>
    <row r="225" s="13" customFormat="1">
      <c r="A225" s="13"/>
      <c r="B225" s="235"/>
      <c r="C225" s="236"/>
      <c r="D225" s="237" t="s">
        <v>199</v>
      </c>
      <c r="E225" s="238" t="s">
        <v>1</v>
      </c>
      <c r="F225" s="239" t="s">
        <v>349</v>
      </c>
      <c r="G225" s="236"/>
      <c r="H225" s="240">
        <v>4.9349999999999996</v>
      </c>
      <c r="I225" s="241"/>
      <c r="J225" s="236"/>
      <c r="K225" s="236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199</v>
      </c>
      <c r="AU225" s="246" t="s">
        <v>86</v>
      </c>
      <c r="AV225" s="13" t="s">
        <v>86</v>
      </c>
      <c r="AW225" s="13" t="s">
        <v>33</v>
      </c>
      <c r="AX225" s="13" t="s">
        <v>76</v>
      </c>
      <c r="AY225" s="246" t="s">
        <v>192</v>
      </c>
    </row>
    <row r="226" s="13" customFormat="1">
      <c r="A226" s="13"/>
      <c r="B226" s="235"/>
      <c r="C226" s="236"/>
      <c r="D226" s="237" t="s">
        <v>199</v>
      </c>
      <c r="E226" s="238" t="s">
        <v>1</v>
      </c>
      <c r="F226" s="239" t="s">
        <v>350</v>
      </c>
      <c r="G226" s="236"/>
      <c r="H226" s="240">
        <v>73.5</v>
      </c>
      <c r="I226" s="241"/>
      <c r="J226" s="236"/>
      <c r="K226" s="236"/>
      <c r="L226" s="242"/>
      <c r="M226" s="243"/>
      <c r="N226" s="244"/>
      <c r="O226" s="244"/>
      <c r="P226" s="244"/>
      <c r="Q226" s="244"/>
      <c r="R226" s="244"/>
      <c r="S226" s="244"/>
      <c r="T226" s="24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6" t="s">
        <v>199</v>
      </c>
      <c r="AU226" s="246" t="s">
        <v>86</v>
      </c>
      <c r="AV226" s="13" t="s">
        <v>86</v>
      </c>
      <c r="AW226" s="13" t="s">
        <v>33</v>
      </c>
      <c r="AX226" s="13" t="s">
        <v>76</v>
      </c>
      <c r="AY226" s="246" t="s">
        <v>192</v>
      </c>
    </row>
    <row r="227" s="15" customFormat="1">
      <c r="A227" s="15"/>
      <c r="B227" s="257"/>
      <c r="C227" s="258"/>
      <c r="D227" s="237" t="s">
        <v>199</v>
      </c>
      <c r="E227" s="259" t="s">
        <v>161</v>
      </c>
      <c r="F227" s="260" t="s">
        <v>230</v>
      </c>
      <c r="G227" s="258"/>
      <c r="H227" s="261">
        <v>94.034999999999997</v>
      </c>
      <c r="I227" s="262"/>
      <c r="J227" s="258"/>
      <c r="K227" s="258"/>
      <c r="L227" s="263"/>
      <c r="M227" s="264"/>
      <c r="N227" s="265"/>
      <c r="O227" s="265"/>
      <c r="P227" s="265"/>
      <c r="Q227" s="265"/>
      <c r="R227" s="265"/>
      <c r="S227" s="265"/>
      <c r="T227" s="26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7" t="s">
        <v>199</v>
      </c>
      <c r="AU227" s="267" t="s">
        <v>86</v>
      </c>
      <c r="AV227" s="15" t="s">
        <v>197</v>
      </c>
      <c r="AW227" s="15" t="s">
        <v>33</v>
      </c>
      <c r="AX227" s="15" t="s">
        <v>76</v>
      </c>
      <c r="AY227" s="267" t="s">
        <v>192</v>
      </c>
    </row>
    <row r="228" s="13" customFormat="1">
      <c r="A228" s="13"/>
      <c r="B228" s="235"/>
      <c r="C228" s="236"/>
      <c r="D228" s="237" t="s">
        <v>199</v>
      </c>
      <c r="E228" s="238" t="s">
        <v>1</v>
      </c>
      <c r="F228" s="239" t="s">
        <v>351</v>
      </c>
      <c r="G228" s="236"/>
      <c r="H228" s="240">
        <v>169.26300000000001</v>
      </c>
      <c r="I228" s="241"/>
      <c r="J228" s="236"/>
      <c r="K228" s="236"/>
      <c r="L228" s="242"/>
      <c r="M228" s="243"/>
      <c r="N228" s="244"/>
      <c r="O228" s="244"/>
      <c r="P228" s="244"/>
      <c r="Q228" s="244"/>
      <c r="R228" s="244"/>
      <c r="S228" s="244"/>
      <c r="T228" s="24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6" t="s">
        <v>199</v>
      </c>
      <c r="AU228" s="246" t="s">
        <v>86</v>
      </c>
      <c r="AV228" s="13" t="s">
        <v>86</v>
      </c>
      <c r="AW228" s="13" t="s">
        <v>33</v>
      </c>
      <c r="AX228" s="13" t="s">
        <v>84</v>
      </c>
      <c r="AY228" s="246" t="s">
        <v>192</v>
      </c>
    </row>
    <row r="229" s="2" customFormat="1" ht="24.15" customHeight="1">
      <c r="A229" s="39"/>
      <c r="B229" s="40"/>
      <c r="C229" s="221" t="s">
        <v>352</v>
      </c>
      <c r="D229" s="221" t="s">
        <v>194</v>
      </c>
      <c r="E229" s="222" t="s">
        <v>353</v>
      </c>
      <c r="F229" s="223" t="s">
        <v>354</v>
      </c>
      <c r="G229" s="224" t="s">
        <v>246</v>
      </c>
      <c r="H229" s="225">
        <v>50.759999999999998</v>
      </c>
      <c r="I229" s="226"/>
      <c r="J229" s="227">
        <f>ROUND(I229*H229,2)</f>
        <v>0</v>
      </c>
      <c r="K229" s="228"/>
      <c r="L229" s="45"/>
      <c r="M229" s="229" t="s">
        <v>1</v>
      </c>
      <c r="N229" s="230" t="s">
        <v>41</v>
      </c>
      <c r="O229" s="92"/>
      <c r="P229" s="231">
        <f>O229*H229</f>
        <v>0</v>
      </c>
      <c r="Q229" s="231">
        <v>0</v>
      </c>
      <c r="R229" s="231">
        <f>Q229*H229</f>
        <v>0</v>
      </c>
      <c r="S229" s="231">
        <v>0</v>
      </c>
      <c r="T229" s="232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3" t="s">
        <v>197</v>
      </c>
      <c r="AT229" s="233" t="s">
        <v>194</v>
      </c>
      <c r="AU229" s="233" t="s">
        <v>86</v>
      </c>
      <c r="AY229" s="18" t="s">
        <v>192</v>
      </c>
      <c r="BE229" s="234">
        <f>IF(N229="základní",J229,0)</f>
        <v>0</v>
      </c>
      <c r="BF229" s="234">
        <f>IF(N229="snížená",J229,0)</f>
        <v>0</v>
      </c>
      <c r="BG229" s="234">
        <f>IF(N229="zákl. přenesená",J229,0)</f>
        <v>0</v>
      </c>
      <c r="BH229" s="234">
        <f>IF(N229="sníž. přenesená",J229,0)</f>
        <v>0</v>
      </c>
      <c r="BI229" s="234">
        <f>IF(N229="nulová",J229,0)</f>
        <v>0</v>
      </c>
      <c r="BJ229" s="18" t="s">
        <v>84</v>
      </c>
      <c r="BK229" s="234">
        <f>ROUND(I229*H229,2)</f>
        <v>0</v>
      </c>
      <c r="BL229" s="18" t="s">
        <v>197</v>
      </c>
      <c r="BM229" s="233" t="s">
        <v>355</v>
      </c>
    </row>
    <row r="230" s="13" customFormat="1">
      <c r="A230" s="13"/>
      <c r="B230" s="235"/>
      <c r="C230" s="236"/>
      <c r="D230" s="237" t="s">
        <v>199</v>
      </c>
      <c r="E230" s="238" t="s">
        <v>133</v>
      </c>
      <c r="F230" s="239" t="s">
        <v>356</v>
      </c>
      <c r="G230" s="236"/>
      <c r="H230" s="240">
        <v>50.759999999999998</v>
      </c>
      <c r="I230" s="241"/>
      <c r="J230" s="236"/>
      <c r="K230" s="236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199</v>
      </c>
      <c r="AU230" s="246" t="s">
        <v>86</v>
      </c>
      <c r="AV230" s="13" t="s">
        <v>86</v>
      </c>
      <c r="AW230" s="13" t="s">
        <v>33</v>
      </c>
      <c r="AX230" s="13" t="s">
        <v>84</v>
      </c>
      <c r="AY230" s="246" t="s">
        <v>192</v>
      </c>
    </row>
    <row r="231" s="2" customFormat="1" ht="16.5" customHeight="1">
      <c r="A231" s="39"/>
      <c r="B231" s="40"/>
      <c r="C231" s="268" t="s">
        <v>357</v>
      </c>
      <c r="D231" s="268" t="s">
        <v>283</v>
      </c>
      <c r="E231" s="269" t="s">
        <v>358</v>
      </c>
      <c r="F231" s="270" t="s">
        <v>359</v>
      </c>
      <c r="G231" s="271" t="s">
        <v>335</v>
      </c>
      <c r="H231" s="272">
        <v>101.52</v>
      </c>
      <c r="I231" s="273"/>
      <c r="J231" s="274">
        <f>ROUND(I231*H231,2)</f>
        <v>0</v>
      </c>
      <c r="K231" s="275"/>
      <c r="L231" s="276"/>
      <c r="M231" s="277" t="s">
        <v>1</v>
      </c>
      <c r="N231" s="278" t="s">
        <v>41</v>
      </c>
      <c r="O231" s="92"/>
      <c r="P231" s="231">
        <f>O231*H231</f>
        <v>0</v>
      </c>
      <c r="Q231" s="231">
        <v>1</v>
      </c>
      <c r="R231" s="231">
        <f>Q231*H231</f>
        <v>101.52</v>
      </c>
      <c r="S231" s="231">
        <v>0</v>
      </c>
      <c r="T231" s="232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3" t="s">
        <v>249</v>
      </c>
      <c r="AT231" s="233" t="s">
        <v>283</v>
      </c>
      <c r="AU231" s="233" t="s">
        <v>86</v>
      </c>
      <c r="AY231" s="18" t="s">
        <v>192</v>
      </c>
      <c r="BE231" s="234">
        <f>IF(N231="základní",J231,0)</f>
        <v>0</v>
      </c>
      <c r="BF231" s="234">
        <f>IF(N231="snížená",J231,0)</f>
        <v>0</v>
      </c>
      <c r="BG231" s="234">
        <f>IF(N231="zákl. přenesená",J231,0)</f>
        <v>0</v>
      </c>
      <c r="BH231" s="234">
        <f>IF(N231="sníž. přenesená",J231,0)</f>
        <v>0</v>
      </c>
      <c r="BI231" s="234">
        <f>IF(N231="nulová",J231,0)</f>
        <v>0</v>
      </c>
      <c r="BJ231" s="18" t="s">
        <v>84</v>
      </c>
      <c r="BK231" s="234">
        <f>ROUND(I231*H231,2)</f>
        <v>0</v>
      </c>
      <c r="BL231" s="18" t="s">
        <v>197</v>
      </c>
      <c r="BM231" s="233" t="s">
        <v>360</v>
      </c>
    </row>
    <row r="232" s="13" customFormat="1">
      <c r="A232" s="13"/>
      <c r="B232" s="235"/>
      <c r="C232" s="236"/>
      <c r="D232" s="237" t="s">
        <v>199</v>
      </c>
      <c r="E232" s="238" t="s">
        <v>1</v>
      </c>
      <c r="F232" s="239" t="s">
        <v>361</v>
      </c>
      <c r="G232" s="236"/>
      <c r="H232" s="240">
        <v>101.52</v>
      </c>
      <c r="I232" s="241"/>
      <c r="J232" s="236"/>
      <c r="K232" s="236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199</v>
      </c>
      <c r="AU232" s="246" t="s">
        <v>86</v>
      </c>
      <c r="AV232" s="13" t="s">
        <v>86</v>
      </c>
      <c r="AW232" s="13" t="s">
        <v>33</v>
      </c>
      <c r="AX232" s="13" t="s">
        <v>84</v>
      </c>
      <c r="AY232" s="246" t="s">
        <v>192</v>
      </c>
    </row>
    <row r="233" s="2" customFormat="1" ht="24.15" customHeight="1">
      <c r="A233" s="39"/>
      <c r="B233" s="40"/>
      <c r="C233" s="221" t="s">
        <v>362</v>
      </c>
      <c r="D233" s="221" t="s">
        <v>194</v>
      </c>
      <c r="E233" s="222" t="s">
        <v>363</v>
      </c>
      <c r="F233" s="223" t="s">
        <v>364</v>
      </c>
      <c r="G233" s="224" t="s">
        <v>223</v>
      </c>
      <c r="H233" s="225">
        <v>123.59999999999999</v>
      </c>
      <c r="I233" s="226"/>
      <c r="J233" s="227">
        <f>ROUND(I233*H233,2)</f>
        <v>0</v>
      </c>
      <c r="K233" s="228"/>
      <c r="L233" s="45"/>
      <c r="M233" s="229" t="s">
        <v>1</v>
      </c>
      <c r="N233" s="230" t="s">
        <v>41</v>
      </c>
      <c r="O233" s="92"/>
      <c r="P233" s="231">
        <f>O233*H233</f>
        <v>0</v>
      </c>
      <c r="Q233" s="231">
        <v>0</v>
      </c>
      <c r="R233" s="231">
        <f>Q233*H233</f>
        <v>0</v>
      </c>
      <c r="S233" s="231">
        <v>0</v>
      </c>
      <c r="T233" s="232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3" t="s">
        <v>197</v>
      </c>
      <c r="AT233" s="233" t="s">
        <v>194</v>
      </c>
      <c r="AU233" s="233" t="s">
        <v>86</v>
      </c>
      <c r="AY233" s="18" t="s">
        <v>192</v>
      </c>
      <c r="BE233" s="234">
        <f>IF(N233="základní",J233,0)</f>
        <v>0</v>
      </c>
      <c r="BF233" s="234">
        <f>IF(N233="snížená",J233,0)</f>
        <v>0</v>
      </c>
      <c r="BG233" s="234">
        <f>IF(N233="zákl. přenesená",J233,0)</f>
        <v>0</v>
      </c>
      <c r="BH233" s="234">
        <f>IF(N233="sníž. přenesená",J233,0)</f>
        <v>0</v>
      </c>
      <c r="BI233" s="234">
        <f>IF(N233="nulová",J233,0)</f>
        <v>0</v>
      </c>
      <c r="BJ233" s="18" t="s">
        <v>84</v>
      </c>
      <c r="BK233" s="234">
        <f>ROUND(I233*H233,2)</f>
        <v>0</v>
      </c>
      <c r="BL233" s="18" t="s">
        <v>197</v>
      </c>
      <c r="BM233" s="233" t="s">
        <v>365</v>
      </c>
    </row>
    <row r="234" s="13" customFormat="1">
      <c r="A234" s="13"/>
      <c r="B234" s="235"/>
      <c r="C234" s="236"/>
      <c r="D234" s="237" t="s">
        <v>199</v>
      </c>
      <c r="E234" s="238" t="s">
        <v>1</v>
      </c>
      <c r="F234" s="239" t="s">
        <v>253</v>
      </c>
      <c r="G234" s="236"/>
      <c r="H234" s="240">
        <v>108.59999999999999</v>
      </c>
      <c r="I234" s="241"/>
      <c r="J234" s="236"/>
      <c r="K234" s="236"/>
      <c r="L234" s="242"/>
      <c r="M234" s="243"/>
      <c r="N234" s="244"/>
      <c r="O234" s="244"/>
      <c r="P234" s="244"/>
      <c r="Q234" s="244"/>
      <c r="R234" s="244"/>
      <c r="S234" s="244"/>
      <c r="T234" s="24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6" t="s">
        <v>199</v>
      </c>
      <c r="AU234" s="246" t="s">
        <v>86</v>
      </c>
      <c r="AV234" s="13" t="s">
        <v>86</v>
      </c>
      <c r="AW234" s="13" t="s">
        <v>33</v>
      </c>
      <c r="AX234" s="13" t="s">
        <v>76</v>
      </c>
      <c r="AY234" s="246" t="s">
        <v>192</v>
      </c>
    </row>
    <row r="235" s="13" customFormat="1">
      <c r="A235" s="13"/>
      <c r="B235" s="235"/>
      <c r="C235" s="236"/>
      <c r="D235" s="237" t="s">
        <v>199</v>
      </c>
      <c r="E235" s="238" t="s">
        <v>1</v>
      </c>
      <c r="F235" s="239" t="s">
        <v>254</v>
      </c>
      <c r="G235" s="236"/>
      <c r="H235" s="240">
        <v>15</v>
      </c>
      <c r="I235" s="241"/>
      <c r="J235" s="236"/>
      <c r="K235" s="236"/>
      <c r="L235" s="242"/>
      <c r="M235" s="243"/>
      <c r="N235" s="244"/>
      <c r="O235" s="244"/>
      <c r="P235" s="244"/>
      <c r="Q235" s="244"/>
      <c r="R235" s="244"/>
      <c r="S235" s="244"/>
      <c r="T235" s="24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6" t="s">
        <v>199</v>
      </c>
      <c r="AU235" s="246" t="s">
        <v>86</v>
      </c>
      <c r="AV235" s="13" t="s">
        <v>86</v>
      </c>
      <c r="AW235" s="13" t="s">
        <v>33</v>
      </c>
      <c r="AX235" s="13" t="s">
        <v>76</v>
      </c>
      <c r="AY235" s="246" t="s">
        <v>192</v>
      </c>
    </row>
    <row r="236" s="15" customFormat="1">
      <c r="A236" s="15"/>
      <c r="B236" s="257"/>
      <c r="C236" s="258"/>
      <c r="D236" s="237" t="s">
        <v>199</v>
      </c>
      <c r="E236" s="259" t="s">
        <v>1</v>
      </c>
      <c r="F236" s="260" t="s">
        <v>230</v>
      </c>
      <c r="G236" s="258"/>
      <c r="H236" s="261">
        <v>123.59999999999999</v>
      </c>
      <c r="I236" s="262"/>
      <c r="J236" s="258"/>
      <c r="K236" s="258"/>
      <c r="L236" s="263"/>
      <c r="M236" s="264"/>
      <c r="N236" s="265"/>
      <c r="O236" s="265"/>
      <c r="P236" s="265"/>
      <c r="Q236" s="265"/>
      <c r="R236" s="265"/>
      <c r="S236" s="265"/>
      <c r="T236" s="26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7" t="s">
        <v>199</v>
      </c>
      <c r="AU236" s="267" t="s">
        <v>86</v>
      </c>
      <c r="AV236" s="15" t="s">
        <v>197</v>
      </c>
      <c r="AW236" s="15" t="s">
        <v>33</v>
      </c>
      <c r="AX236" s="15" t="s">
        <v>84</v>
      </c>
      <c r="AY236" s="267" t="s">
        <v>192</v>
      </c>
    </row>
    <row r="237" s="12" customFormat="1" ht="22.8" customHeight="1">
      <c r="A237" s="12"/>
      <c r="B237" s="205"/>
      <c r="C237" s="206"/>
      <c r="D237" s="207" t="s">
        <v>75</v>
      </c>
      <c r="E237" s="219" t="s">
        <v>197</v>
      </c>
      <c r="F237" s="219" t="s">
        <v>366</v>
      </c>
      <c r="G237" s="206"/>
      <c r="H237" s="206"/>
      <c r="I237" s="209"/>
      <c r="J237" s="220">
        <f>BK237</f>
        <v>0</v>
      </c>
      <c r="K237" s="206"/>
      <c r="L237" s="211"/>
      <c r="M237" s="212"/>
      <c r="N237" s="213"/>
      <c r="O237" s="213"/>
      <c r="P237" s="214">
        <f>SUM(P238:P239)</f>
        <v>0</v>
      </c>
      <c r="Q237" s="213"/>
      <c r="R237" s="214">
        <f>SUM(R238:R239)</f>
        <v>0</v>
      </c>
      <c r="S237" s="213"/>
      <c r="T237" s="215">
        <f>SUM(T238:T239)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6" t="s">
        <v>84</v>
      </c>
      <c r="AT237" s="217" t="s">
        <v>75</v>
      </c>
      <c r="AU237" s="217" t="s">
        <v>84</v>
      </c>
      <c r="AY237" s="216" t="s">
        <v>192</v>
      </c>
      <c r="BK237" s="218">
        <f>SUM(BK238:BK239)</f>
        <v>0</v>
      </c>
    </row>
    <row r="238" s="2" customFormat="1" ht="24.15" customHeight="1">
      <c r="A238" s="39"/>
      <c r="B238" s="40"/>
      <c r="C238" s="221" t="s">
        <v>367</v>
      </c>
      <c r="D238" s="221" t="s">
        <v>194</v>
      </c>
      <c r="E238" s="222" t="s">
        <v>368</v>
      </c>
      <c r="F238" s="223" t="s">
        <v>369</v>
      </c>
      <c r="G238" s="224" t="s">
        <v>246</v>
      </c>
      <c r="H238" s="225">
        <v>21.585000000000001</v>
      </c>
      <c r="I238" s="226"/>
      <c r="J238" s="227">
        <f>ROUND(I238*H238,2)</f>
        <v>0</v>
      </c>
      <c r="K238" s="228"/>
      <c r="L238" s="45"/>
      <c r="M238" s="229" t="s">
        <v>1</v>
      </c>
      <c r="N238" s="230" t="s">
        <v>41</v>
      </c>
      <c r="O238" s="92"/>
      <c r="P238" s="231">
        <f>O238*H238</f>
        <v>0</v>
      </c>
      <c r="Q238" s="231">
        <v>0</v>
      </c>
      <c r="R238" s="231">
        <f>Q238*H238</f>
        <v>0</v>
      </c>
      <c r="S238" s="231">
        <v>0</v>
      </c>
      <c r="T238" s="232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3" t="s">
        <v>197</v>
      </c>
      <c r="AT238" s="233" t="s">
        <v>194</v>
      </c>
      <c r="AU238" s="233" t="s">
        <v>86</v>
      </c>
      <c r="AY238" s="18" t="s">
        <v>192</v>
      </c>
      <c r="BE238" s="234">
        <f>IF(N238="základní",J238,0)</f>
        <v>0</v>
      </c>
      <c r="BF238" s="234">
        <f>IF(N238="snížená",J238,0)</f>
        <v>0</v>
      </c>
      <c r="BG238" s="234">
        <f>IF(N238="zákl. přenesená",J238,0)</f>
        <v>0</v>
      </c>
      <c r="BH238" s="234">
        <f>IF(N238="sníž. přenesená",J238,0)</f>
        <v>0</v>
      </c>
      <c r="BI238" s="234">
        <f>IF(N238="nulová",J238,0)</f>
        <v>0</v>
      </c>
      <c r="BJ238" s="18" t="s">
        <v>84</v>
      </c>
      <c r="BK238" s="234">
        <f>ROUND(I238*H238,2)</f>
        <v>0</v>
      </c>
      <c r="BL238" s="18" t="s">
        <v>197</v>
      </c>
      <c r="BM238" s="233" t="s">
        <v>370</v>
      </c>
    </row>
    <row r="239" s="13" customFormat="1">
      <c r="A239" s="13"/>
      <c r="B239" s="235"/>
      <c r="C239" s="236"/>
      <c r="D239" s="237" t="s">
        <v>199</v>
      </c>
      <c r="E239" s="238" t="s">
        <v>130</v>
      </c>
      <c r="F239" s="239" t="s">
        <v>578</v>
      </c>
      <c r="G239" s="236"/>
      <c r="H239" s="240">
        <v>21.585000000000001</v>
      </c>
      <c r="I239" s="241"/>
      <c r="J239" s="236"/>
      <c r="K239" s="236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199</v>
      </c>
      <c r="AU239" s="246" t="s">
        <v>86</v>
      </c>
      <c r="AV239" s="13" t="s">
        <v>86</v>
      </c>
      <c r="AW239" s="13" t="s">
        <v>33</v>
      </c>
      <c r="AX239" s="13" t="s">
        <v>84</v>
      </c>
      <c r="AY239" s="246" t="s">
        <v>192</v>
      </c>
    </row>
    <row r="240" s="12" customFormat="1" ht="22.8" customHeight="1">
      <c r="A240" s="12"/>
      <c r="B240" s="205"/>
      <c r="C240" s="206"/>
      <c r="D240" s="207" t="s">
        <v>75</v>
      </c>
      <c r="E240" s="219" t="s">
        <v>234</v>
      </c>
      <c r="F240" s="219" t="s">
        <v>372</v>
      </c>
      <c r="G240" s="206"/>
      <c r="H240" s="206"/>
      <c r="I240" s="209"/>
      <c r="J240" s="220">
        <f>BK240</f>
        <v>0</v>
      </c>
      <c r="K240" s="206"/>
      <c r="L240" s="211"/>
      <c r="M240" s="212"/>
      <c r="N240" s="213"/>
      <c r="O240" s="213"/>
      <c r="P240" s="214">
        <f>SUM(P241:P282)</f>
        <v>0</v>
      </c>
      <c r="Q240" s="213"/>
      <c r="R240" s="214">
        <f>SUM(R241:R282)</f>
        <v>0.47492519999999994</v>
      </c>
      <c r="S240" s="213"/>
      <c r="T240" s="215">
        <f>SUM(T241:T282)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6" t="s">
        <v>84</v>
      </c>
      <c r="AT240" s="217" t="s">
        <v>75</v>
      </c>
      <c r="AU240" s="217" t="s">
        <v>84</v>
      </c>
      <c r="AY240" s="216" t="s">
        <v>192</v>
      </c>
      <c r="BK240" s="218">
        <f>SUM(BK241:BK282)</f>
        <v>0</v>
      </c>
    </row>
    <row r="241" s="2" customFormat="1" ht="21.75" customHeight="1">
      <c r="A241" s="39"/>
      <c r="B241" s="40"/>
      <c r="C241" s="221" t="s">
        <v>373</v>
      </c>
      <c r="D241" s="221" t="s">
        <v>194</v>
      </c>
      <c r="E241" s="222" t="s">
        <v>374</v>
      </c>
      <c r="F241" s="223" t="s">
        <v>375</v>
      </c>
      <c r="G241" s="224" t="s">
        <v>223</v>
      </c>
      <c r="H241" s="225">
        <v>9</v>
      </c>
      <c r="I241" s="226"/>
      <c r="J241" s="227">
        <f>ROUND(I241*H241,2)</f>
        <v>0</v>
      </c>
      <c r="K241" s="228"/>
      <c r="L241" s="45"/>
      <c r="M241" s="229" t="s">
        <v>1</v>
      </c>
      <c r="N241" s="230" t="s">
        <v>41</v>
      </c>
      <c r="O241" s="92"/>
      <c r="P241" s="231">
        <f>O241*H241</f>
        <v>0</v>
      </c>
      <c r="Q241" s="231">
        <v>0</v>
      </c>
      <c r="R241" s="231">
        <f>Q241*H241</f>
        <v>0</v>
      </c>
      <c r="S241" s="231">
        <v>0</v>
      </c>
      <c r="T241" s="232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3" t="s">
        <v>197</v>
      </c>
      <c r="AT241" s="233" t="s">
        <v>194</v>
      </c>
      <c r="AU241" s="233" t="s">
        <v>86</v>
      </c>
      <c r="AY241" s="18" t="s">
        <v>192</v>
      </c>
      <c r="BE241" s="234">
        <f>IF(N241="základní",J241,0)</f>
        <v>0</v>
      </c>
      <c r="BF241" s="234">
        <f>IF(N241="snížená",J241,0)</f>
        <v>0</v>
      </c>
      <c r="BG241" s="234">
        <f>IF(N241="zákl. přenesená",J241,0)</f>
        <v>0</v>
      </c>
      <c r="BH241" s="234">
        <f>IF(N241="sníž. přenesená",J241,0)</f>
        <v>0</v>
      </c>
      <c r="BI241" s="234">
        <f>IF(N241="nulová",J241,0)</f>
        <v>0</v>
      </c>
      <c r="BJ241" s="18" t="s">
        <v>84</v>
      </c>
      <c r="BK241" s="234">
        <f>ROUND(I241*H241,2)</f>
        <v>0</v>
      </c>
      <c r="BL241" s="18" t="s">
        <v>197</v>
      </c>
      <c r="BM241" s="233" t="s">
        <v>376</v>
      </c>
    </row>
    <row r="242" s="13" customFormat="1">
      <c r="A242" s="13"/>
      <c r="B242" s="235"/>
      <c r="C242" s="236"/>
      <c r="D242" s="237" t="s">
        <v>199</v>
      </c>
      <c r="E242" s="238" t="s">
        <v>1</v>
      </c>
      <c r="F242" s="239" t="s">
        <v>377</v>
      </c>
      <c r="G242" s="236"/>
      <c r="H242" s="240">
        <v>9</v>
      </c>
      <c r="I242" s="241"/>
      <c r="J242" s="236"/>
      <c r="K242" s="236"/>
      <c r="L242" s="242"/>
      <c r="M242" s="243"/>
      <c r="N242" s="244"/>
      <c r="O242" s="244"/>
      <c r="P242" s="244"/>
      <c r="Q242" s="244"/>
      <c r="R242" s="244"/>
      <c r="S242" s="244"/>
      <c r="T242" s="24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199</v>
      </c>
      <c r="AU242" s="246" t="s">
        <v>86</v>
      </c>
      <c r="AV242" s="13" t="s">
        <v>86</v>
      </c>
      <c r="AW242" s="13" t="s">
        <v>33</v>
      </c>
      <c r="AX242" s="13" t="s">
        <v>84</v>
      </c>
      <c r="AY242" s="246" t="s">
        <v>192</v>
      </c>
    </row>
    <row r="243" s="2" customFormat="1" ht="24.15" customHeight="1">
      <c r="A243" s="39"/>
      <c r="B243" s="40"/>
      <c r="C243" s="221" t="s">
        <v>378</v>
      </c>
      <c r="D243" s="221" t="s">
        <v>194</v>
      </c>
      <c r="E243" s="222" t="s">
        <v>379</v>
      </c>
      <c r="F243" s="223" t="s">
        <v>380</v>
      </c>
      <c r="G243" s="224" t="s">
        <v>223</v>
      </c>
      <c r="H243" s="225">
        <v>12.6</v>
      </c>
      <c r="I243" s="226"/>
      <c r="J243" s="227">
        <f>ROUND(I243*H243,2)</f>
        <v>0</v>
      </c>
      <c r="K243" s="228"/>
      <c r="L243" s="45"/>
      <c r="M243" s="229" t="s">
        <v>1</v>
      </c>
      <c r="N243" s="230" t="s">
        <v>41</v>
      </c>
      <c r="O243" s="92"/>
      <c r="P243" s="231">
        <f>O243*H243</f>
        <v>0</v>
      </c>
      <c r="Q243" s="231">
        <v>0</v>
      </c>
      <c r="R243" s="231">
        <f>Q243*H243</f>
        <v>0</v>
      </c>
      <c r="S243" s="231">
        <v>0</v>
      </c>
      <c r="T243" s="232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3" t="s">
        <v>197</v>
      </c>
      <c r="AT243" s="233" t="s">
        <v>194</v>
      </c>
      <c r="AU243" s="233" t="s">
        <v>86</v>
      </c>
      <c r="AY243" s="18" t="s">
        <v>192</v>
      </c>
      <c r="BE243" s="234">
        <f>IF(N243="základní",J243,0)</f>
        <v>0</v>
      </c>
      <c r="BF243" s="234">
        <f>IF(N243="snížená",J243,0)</f>
        <v>0</v>
      </c>
      <c r="BG243" s="234">
        <f>IF(N243="zákl. přenesená",J243,0)</f>
        <v>0</v>
      </c>
      <c r="BH243" s="234">
        <f>IF(N243="sníž. přenesená",J243,0)</f>
        <v>0</v>
      </c>
      <c r="BI243" s="234">
        <f>IF(N243="nulová",J243,0)</f>
        <v>0</v>
      </c>
      <c r="BJ243" s="18" t="s">
        <v>84</v>
      </c>
      <c r="BK243" s="234">
        <f>ROUND(I243*H243,2)</f>
        <v>0</v>
      </c>
      <c r="BL243" s="18" t="s">
        <v>197</v>
      </c>
      <c r="BM243" s="233" t="s">
        <v>381</v>
      </c>
    </row>
    <row r="244" s="13" customFormat="1">
      <c r="A244" s="13"/>
      <c r="B244" s="235"/>
      <c r="C244" s="236"/>
      <c r="D244" s="237" t="s">
        <v>199</v>
      </c>
      <c r="E244" s="238" t="s">
        <v>1</v>
      </c>
      <c r="F244" s="239" t="s">
        <v>225</v>
      </c>
      <c r="G244" s="236"/>
      <c r="H244" s="240">
        <v>10.5</v>
      </c>
      <c r="I244" s="241"/>
      <c r="J244" s="236"/>
      <c r="K244" s="236"/>
      <c r="L244" s="242"/>
      <c r="M244" s="243"/>
      <c r="N244" s="244"/>
      <c r="O244" s="244"/>
      <c r="P244" s="244"/>
      <c r="Q244" s="244"/>
      <c r="R244" s="244"/>
      <c r="S244" s="244"/>
      <c r="T244" s="24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6" t="s">
        <v>199</v>
      </c>
      <c r="AU244" s="246" t="s">
        <v>86</v>
      </c>
      <c r="AV244" s="13" t="s">
        <v>86</v>
      </c>
      <c r="AW244" s="13" t="s">
        <v>33</v>
      </c>
      <c r="AX244" s="13" t="s">
        <v>76</v>
      </c>
      <c r="AY244" s="246" t="s">
        <v>192</v>
      </c>
    </row>
    <row r="245" s="13" customFormat="1">
      <c r="A245" s="13"/>
      <c r="B245" s="235"/>
      <c r="C245" s="236"/>
      <c r="D245" s="237" t="s">
        <v>199</v>
      </c>
      <c r="E245" s="238" t="s">
        <v>1</v>
      </c>
      <c r="F245" s="239" t="s">
        <v>382</v>
      </c>
      <c r="G245" s="236"/>
      <c r="H245" s="240">
        <v>2.1000000000000001</v>
      </c>
      <c r="I245" s="241"/>
      <c r="J245" s="236"/>
      <c r="K245" s="236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199</v>
      </c>
      <c r="AU245" s="246" t="s">
        <v>86</v>
      </c>
      <c r="AV245" s="13" t="s">
        <v>86</v>
      </c>
      <c r="AW245" s="13" t="s">
        <v>33</v>
      </c>
      <c r="AX245" s="13" t="s">
        <v>76</v>
      </c>
      <c r="AY245" s="246" t="s">
        <v>192</v>
      </c>
    </row>
    <row r="246" s="15" customFormat="1">
      <c r="A246" s="15"/>
      <c r="B246" s="257"/>
      <c r="C246" s="258"/>
      <c r="D246" s="237" t="s">
        <v>199</v>
      </c>
      <c r="E246" s="259" t="s">
        <v>1</v>
      </c>
      <c r="F246" s="260" t="s">
        <v>230</v>
      </c>
      <c r="G246" s="258"/>
      <c r="H246" s="261">
        <v>12.6</v>
      </c>
      <c r="I246" s="262"/>
      <c r="J246" s="258"/>
      <c r="K246" s="258"/>
      <c r="L246" s="263"/>
      <c r="M246" s="264"/>
      <c r="N246" s="265"/>
      <c r="O246" s="265"/>
      <c r="P246" s="265"/>
      <c r="Q246" s="265"/>
      <c r="R246" s="265"/>
      <c r="S246" s="265"/>
      <c r="T246" s="26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7" t="s">
        <v>199</v>
      </c>
      <c r="AU246" s="267" t="s">
        <v>86</v>
      </c>
      <c r="AV246" s="15" t="s">
        <v>197</v>
      </c>
      <c r="AW246" s="15" t="s">
        <v>33</v>
      </c>
      <c r="AX246" s="15" t="s">
        <v>84</v>
      </c>
      <c r="AY246" s="267" t="s">
        <v>192</v>
      </c>
    </row>
    <row r="247" s="2" customFormat="1" ht="24.15" customHeight="1">
      <c r="A247" s="39"/>
      <c r="B247" s="40"/>
      <c r="C247" s="221" t="s">
        <v>383</v>
      </c>
      <c r="D247" s="221" t="s">
        <v>194</v>
      </c>
      <c r="E247" s="222" t="s">
        <v>384</v>
      </c>
      <c r="F247" s="223" t="s">
        <v>385</v>
      </c>
      <c r="G247" s="224" t="s">
        <v>223</v>
      </c>
      <c r="H247" s="225">
        <v>10.5</v>
      </c>
      <c r="I247" s="226"/>
      <c r="J247" s="227">
        <f>ROUND(I247*H247,2)</f>
        <v>0</v>
      </c>
      <c r="K247" s="228"/>
      <c r="L247" s="45"/>
      <c r="M247" s="229" t="s">
        <v>1</v>
      </c>
      <c r="N247" s="230" t="s">
        <v>41</v>
      </c>
      <c r="O247" s="92"/>
      <c r="P247" s="231">
        <f>O247*H247</f>
        <v>0</v>
      </c>
      <c r="Q247" s="231">
        <v>0</v>
      </c>
      <c r="R247" s="231">
        <f>Q247*H247</f>
        <v>0</v>
      </c>
      <c r="S247" s="231">
        <v>0</v>
      </c>
      <c r="T247" s="232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3" t="s">
        <v>197</v>
      </c>
      <c r="AT247" s="233" t="s">
        <v>194</v>
      </c>
      <c r="AU247" s="233" t="s">
        <v>86</v>
      </c>
      <c r="AY247" s="18" t="s">
        <v>192</v>
      </c>
      <c r="BE247" s="234">
        <f>IF(N247="základní",J247,0)</f>
        <v>0</v>
      </c>
      <c r="BF247" s="234">
        <f>IF(N247="snížená",J247,0)</f>
        <v>0</v>
      </c>
      <c r="BG247" s="234">
        <f>IF(N247="zákl. přenesená",J247,0)</f>
        <v>0</v>
      </c>
      <c r="BH247" s="234">
        <f>IF(N247="sníž. přenesená",J247,0)</f>
        <v>0</v>
      </c>
      <c r="BI247" s="234">
        <f>IF(N247="nulová",J247,0)</f>
        <v>0</v>
      </c>
      <c r="BJ247" s="18" t="s">
        <v>84</v>
      </c>
      <c r="BK247" s="234">
        <f>ROUND(I247*H247,2)</f>
        <v>0</v>
      </c>
      <c r="BL247" s="18" t="s">
        <v>197</v>
      </c>
      <c r="BM247" s="233" t="s">
        <v>386</v>
      </c>
    </row>
    <row r="248" s="13" customFormat="1">
      <c r="A248" s="13"/>
      <c r="B248" s="235"/>
      <c r="C248" s="236"/>
      <c r="D248" s="237" t="s">
        <v>199</v>
      </c>
      <c r="E248" s="238" t="s">
        <v>1</v>
      </c>
      <c r="F248" s="239" t="s">
        <v>225</v>
      </c>
      <c r="G248" s="236"/>
      <c r="H248" s="240">
        <v>10.5</v>
      </c>
      <c r="I248" s="241"/>
      <c r="J248" s="236"/>
      <c r="K248" s="236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199</v>
      </c>
      <c r="AU248" s="246" t="s">
        <v>86</v>
      </c>
      <c r="AV248" s="13" t="s">
        <v>86</v>
      </c>
      <c r="AW248" s="13" t="s">
        <v>33</v>
      </c>
      <c r="AX248" s="13" t="s">
        <v>84</v>
      </c>
      <c r="AY248" s="246" t="s">
        <v>192</v>
      </c>
    </row>
    <row r="249" s="2" customFormat="1" ht="33" customHeight="1">
      <c r="A249" s="39"/>
      <c r="B249" s="40"/>
      <c r="C249" s="221" t="s">
        <v>387</v>
      </c>
      <c r="D249" s="221" t="s">
        <v>194</v>
      </c>
      <c r="E249" s="222" t="s">
        <v>388</v>
      </c>
      <c r="F249" s="223" t="s">
        <v>389</v>
      </c>
      <c r="G249" s="224" t="s">
        <v>223</v>
      </c>
      <c r="H249" s="225">
        <v>21</v>
      </c>
      <c r="I249" s="226"/>
      <c r="J249" s="227">
        <f>ROUND(I249*H249,2)</f>
        <v>0</v>
      </c>
      <c r="K249" s="228"/>
      <c r="L249" s="45"/>
      <c r="M249" s="229" t="s">
        <v>1</v>
      </c>
      <c r="N249" s="230" t="s">
        <v>41</v>
      </c>
      <c r="O249" s="92"/>
      <c r="P249" s="231">
        <f>O249*H249</f>
        <v>0</v>
      </c>
      <c r="Q249" s="231">
        <v>0</v>
      </c>
      <c r="R249" s="231">
        <f>Q249*H249</f>
        <v>0</v>
      </c>
      <c r="S249" s="231">
        <v>0</v>
      </c>
      <c r="T249" s="232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3" t="s">
        <v>197</v>
      </c>
      <c r="AT249" s="233" t="s">
        <v>194</v>
      </c>
      <c r="AU249" s="233" t="s">
        <v>86</v>
      </c>
      <c r="AY249" s="18" t="s">
        <v>192</v>
      </c>
      <c r="BE249" s="234">
        <f>IF(N249="základní",J249,0)</f>
        <v>0</v>
      </c>
      <c r="BF249" s="234">
        <f>IF(N249="snížená",J249,0)</f>
        <v>0</v>
      </c>
      <c r="BG249" s="234">
        <f>IF(N249="zákl. přenesená",J249,0)</f>
        <v>0</v>
      </c>
      <c r="BH249" s="234">
        <f>IF(N249="sníž. přenesená",J249,0)</f>
        <v>0</v>
      </c>
      <c r="BI249" s="234">
        <f>IF(N249="nulová",J249,0)</f>
        <v>0</v>
      </c>
      <c r="BJ249" s="18" t="s">
        <v>84</v>
      </c>
      <c r="BK249" s="234">
        <f>ROUND(I249*H249,2)</f>
        <v>0</v>
      </c>
      <c r="BL249" s="18" t="s">
        <v>197</v>
      </c>
      <c r="BM249" s="233" t="s">
        <v>390</v>
      </c>
    </row>
    <row r="250" s="13" customFormat="1">
      <c r="A250" s="13"/>
      <c r="B250" s="235"/>
      <c r="C250" s="236"/>
      <c r="D250" s="237" t="s">
        <v>199</v>
      </c>
      <c r="E250" s="238" t="s">
        <v>1</v>
      </c>
      <c r="F250" s="239" t="s">
        <v>391</v>
      </c>
      <c r="G250" s="236"/>
      <c r="H250" s="240">
        <v>21</v>
      </c>
      <c r="I250" s="241"/>
      <c r="J250" s="236"/>
      <c r="K250" s="236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199</v>
      </c>
      <c r="AU250" s="246" t="s">
        <v>86</v>
      </c>
      <c r="AV250" s="13" t="s">
        <v>86</v>
      </c>
      <c r="AW250" s="13" t="s">
        <v>33</v>
      </c>
      <c r="AX250" s="13" t="s">
        <v>84</v>
      </c>
      <c r="AY250" s="246" t="s">
        <v>192</v>
      </c>
    </row>
    <row r="251" s="2" customFormat="1" ht="21.75" customHeight="1">
      <c r="A251" s="39"/>
      <c r="B251" s="40"/>
      <c r="C251" s="221" t="s">
        <v>392</v>
      </c>
      <c r="D251" s="221" t="s">
        <v>194</v>
      </c>
      <c r="E251" s="222" t="s">
        <v>393</v>
      </c>
      <c r="F251" s="223" t="s">
        <v>394</v>
      </c>
      <c r="G251" s="224" t="s">
        <v>223</v>
      </c>
      <c r="H251" s="225">
        <v>31.5</v>
      </c>
      <c r="I251" s="226"/>
      <c r="J251" s="227">
        <f>ROUND(I251*H251,2)</f>
        <v>0</v>
      </c>
      <c r="K251" s="228"/>
      <c r="L251" s="45"/>
      <c r="M251" s="229" t="s">
        <v>1</v>
      </c>
      <c r="N251" s="230" t="s">
        <v>41</v>
      </c>
      <c r="O251" s="92"/>
      <c r="P251" s="231">
        <f>O251*H251</f>
        <v>0</v>
      </c>
      <c r="Q251" s="231">
        <v>0</v>
      </c>
      <c r="R251" s="231">
        <f>Q251*H251</f>
        <v>0</v>
      </c>
      <c r="S251" s="231">
        <v>0</v>
      </c>
      <c r="T251" s="232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3" t="s">
        <v>197</v>
      </c>
      <c r="AT251" s="233" t="s">
        <v>194</v>
      </c>
      <c r="AU251" s="233" t="s">
        <v>86</v>
      </c>
      <c r="AY251" s="18" t="s">
        <v>192</v>
      </c>
      <c r="BE251" s="234">
        <f>IF(N251="základní",J251,0)</f>
        <v>0</v>
      </c>
      <c r="BF251" s="234">
        <f>IF(N251="snížená",J251,0)</f>
        <v>0</v>
      </c>
      <c r="BG251" s="234">
        <f>IF(N251="zákl. přenesená",J251,0)</f>
        <v>0</v>
      </c>
      <c r="BH251" s="234">
        <f>IF(N251="sníž. přenesená",J251,0)</f>
        <v>0</v>
      </c>
      <c r="BI251" s="234">
        <f>IF(N251="nulová",J251,0)</f>
        <v>0</v>
      </c>
      <c r="BJ251" s="18" t="s">
        <v>84</v>
      </c>
      <c r="BK251" s="234">
        <f>ROUND(I251*H251,2)</f>
        <v>0</v>
      </c>
      <c r="BL251" s="18" t="s">
        <v>197</v>
      </c>
      <c r="BM251" s="233" t="s">
        <v>395</v>
      </c>
    </row>
    <row r="252" s="13" customFormat="1">
      <c r="A252" s="13"/>
      <c r="B252" s="235"/>
      <c r="C252" s="236"/>
      <c r="D252" s="237" t="s">
        <v>199</v>
      </c>
      <c r="E252" s="238" t="s">
        <v>1</v>
      </c>
      <c r="F252" s="239" t="s">
        <v>396</v>
      </c>
      <c r="G252" s="236"/>
      <c r="H252" s="240">
        <v>9</v>
      </c>
      <c r="I252" s="241"/>
      <c r="J252" s="236"/>
      <c r="K252" s="236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199</v>
      </c>
      <c r="AU252" s="246" t="s">
        <v>86</v>
      </c>
      <c r="AV252" s="13" t="s">
        <v>86</v>
      </c>
      <c r="AW252" s="13" t="s">
        <v>33</v>
      </c>
      <c r="AX252" s="13" t="s">
        <v>76</v>
      </c>
      <c r="AY252" s="246" t="s">
        <v>192</v>
      </c>
    </row>
    <row r="253" s="13" customFormat="1">
      <c r="A253" s="13"/>
      <c r="B253" s="235"/>
      <c r="C253" s="236"/>
      <c r="D253" s="237" t="s">
        <v>199</v>
      </c>
      <c r="E253" s="238" t="s">
        <v>1</v>
      </c>
      <c r="F253" s="239" t="s">
        <v>397</v>
      </c>
      <c r="G253" s="236"/>
      <c r="H253" s="240">
        <v>22.5</v>
      </c>
      <c r="I253" s="241"/>
      <c r="J253" s="236"/>
      <c r="K253" s="236"/>
      <c r="L253" s="242"/>
      <c r="M253" s="243"/>
      <c r="N253" s="244"/>
      <c r="O253" s="244"/>
      <c r="P253" s="244"/>
      <c r="Q253" s="244"/>
      <c r="R253" s="244"/>
      <c r="S253" s="244"/>
      <c r="T253" s="24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6" t="s">
        <v>199</v>
      </c>
      <c r="AU253" s="246" t="s">
        <v>86</v>
      </c>
      <c r="AV253" s="13" t="s">
        <v>86</v>
      </c>
      <c r="AW253" s="13" t="s">
        <v>33</v>
      </c>
      <c r="AX253" s="13" t="s">
        <v>76</v>
      </c>
      <c r="AY253" s="246" t="s">
        <v>192</v>
      </c>
    </row>
    <row r="254" s="15" customFormat="1">
      <c r="A254" s="15"/>
      <c r="B254" s="257"/>
      <c r="C254" s="258"/>
      <c r="D254" s="237" t="s">
        <v>199</v>
      </c>
      <c r="E254" s="259" t="s">
        <v>1</v>
      </c>
      <c r="F254" s="260" t="s">
        <v>230</v>
      </c>
      <c r="G254" s="258"/>
      <c r="H254" s="261">
        <v>31.5</v>
      </c>
      <c r="I254" s="262"/>
      <c r="J254" s="258"/>
      <c r="K254" s="258"/>
      <c r="L254" s="263"/>
      <c r="M254" s="264"/>
      <c r="N254" s="265"/>
      <c r="O254" s="265"/>
      <c r="P254" s="265"/>
      <c r="Q254" s="265"/>
      <c r="R254" s="265"/>
      <c r="S254" s="265"/>
      <c r="T254" s="26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7" t="s">
        <v>199</v>
      </c>
      <c r="AU254" s="267" t="s">
        <v>86</v>
      </c>
      <c r="AV254" s="15" t="s">
        <v>197</v>
      </c>
      <c r="AW254" s="15" t="s">
        <v>33</v>
      </c>
      <c r="AX254" s="15" t="s">
        <v>84</v>
      </c>
      <c r="AY254" s="267" t="s">
        <v>192</v>
      </c>
    </row>
    <row r="255" s="2" customFormat="1" ht="16.5" customHeight="1">
      <c r="A255" s="39"/>
      <c r="B255" s="40"/>
      <c r="C255" s="221" t="s">
        <v>398</v>
      </c>
      <c r="D255" s="221" t="s">
        <v>194</v>
      </c>
      <c r="E255" s="222" t="s">
        <v>399</v>
      </c>
      <c r="F255" s="223" t="s">
        <v>400</v>
      </c>
      <c r="G255" s="224" t="s">
        <v>223</v>
      </c>
      <c r="H255" s="225">
        <v>31.5</v>
      </c>
      <c r="I255" s="226"/>
      <c r="J255" s="227">
        <f>ROUND(I255*H255,2)</f>
        <v>0</v>
      </c>
      <c r="K255" s="228"/>
      <c r="L255" s="45"/>
      <c r="M255" s="229" t="s">
        <v>1</v>
      </c>
      <c r="N255" s="230" t="s">
        <v>41</v>
      </c>
      <c r="O255" s="92"/>
      <c r="P255" s="231">
        <f>O255*H255</f>
        <v>0</v>
      </c>
      <c r="Q255" s="231">
        <v>0</v>
      </c>
      <c r="R255" s="231">
        <f>Q255*H255</f>
        <v>0</v>
      </c>
      <c r="S255" s="231">
        <v>0</v>
      </c>
      <c r="T255" s="232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3" t="s">
        <v>197</v>
      </c>
      <c r="AT255" s="233" t="s">
        <v>194</v>
      </c>
      <c r="AU255" s="233" t="s">
        <v>86</v>
      </c>
      <c r="AY255" s="18" t="s">
        <v>192</v>
      </c>
      <c r="BE255" s="234">
        <f>IF(N255="základní",J255,0)</f>
        <v>0</v>
      </c>
      <c r="BF255" s="234">
        <f>IF(N255="snížená",J255,0)</f>
        <v>0</v>
      </c>
      <c r="BG255" s="234">
        <f>IF(N255="zákl. přenesená",J255,0)</f>
        <v>0</v>
      </c>
      <c r="BH255" s="234">
        <f>IF(N255="sníž. přenesená",J255,0)</f>
        <v>0</v>
      </c>
      <c r="BI255" s="234">
        <f>IF(N255="nulová",J255,0)</f>
        <v>0</v>
      </c>
      <c r="BJ255" s="18" t="s">
        <v>84</v>
      </c>
      <c r="BK255" s="234">
        <f>ROUND(I255*H255,2)</f>
        <v>0</v>
      </c>
      <c r="BL255" s="18" t="s">
        <v>197</v>
      </c>
      <c r="BM255" s="233" t="s">
        <v>401</v>
      </c>
    </row>
    <row r="256" s="13" customFormat="1">
      <c r="A256" s="13"/>
      <c r="B256" s="235"/>
      <c r="C256" s="236"/>
      <c r="D256" s="237" t="s">
        <v>199</v>
      </c>
      <c r="E256" s="238" t="s">
        <v>1</v>
      </c>
      <c r="F256" s="239" t="s">
        <v>396</v>
      </c>
      <c r="G256" s="236"/>
      <c r="H256" s="240">
        <v>9</v>
      </c>
      <c r="I256" s="241"/>
      <c r="J256" s="236"/>
      <c r="K256" s="236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199</v>
      </c>
      <c r="AU256" s="246" t="s">
        <v>86</v>
      </c>
      <c r="AV256" s="13" t="s">
        <v>86</v>
      </c>
      <c r="AW256" s="13" t="s">
        <v>33</v>
      </c>
      <c r="AX256" s="13" t="s">
        <v>76</v>
      </c>
      <c r="AY256" s="246" t="s">
        <v>192</v>
      </c>
    </row>
    <row r="257" s="13" customFormat="1">
      <c r="A257" s="13"/>
      <c r="B257" s="235"/>
      <c r="C257" s="236"/>
      <c r="D257" s="237" t="s">
        <v>199</v>
      </c>
      <c r="E257" s="238" t="s">
        <v>1</v>
      </c>
      <c r="F257" s="239" t="s">
        <v>397</v>
      </c>
      <c r="G257" s="236"/>
      <c r="H257" s="240">
        <v>22.5</v>
      </c>
      <c r="I257" s="241"/>
      <c r="J257" s="236"/>
      <c r="K257" s="236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199</v>
      </c>
      <c r="AU257" s="246" t="s">
        <v>86</v>
      </c>
      <c r="AV257" s="13" t="s">
        <v>86</v>
      </c>
      <c r="AW257" s="13" t="s">
        <v>33</v>
      </c>
      <c r="AX257" s="13" t="s">
        <v>76</v>
      </c>
      <c r="AY257" s="246" t="s">
        <v>192</v>
      </c>
    </row>
    <row r="258" s="15" customFormat="1">
      <c r="A258" s="15"/>
      <c r="B258" s="257"/>
      <c r="C258" s="258"/>
      <c r="D258" s="237" t="s">
        <v>199</v>
      </c>
      <c r="E258" s="259" t="s">
        <v>1</v>
      </c>
      <c r="F258" s="260" t="s">
        <v>230</v>
      </c>
      <c r="G258" s="258"/>
      <c r="H258" s="261">
        <v>31.5</v>
      </c>
      <c r="I258" s="262"/>
      <c r="J258" s="258"/>
      <c r="K258" s="258"/>
      <c r="L258" s="263"/>
      <c r="M258" s="264"/>
      <c r="N258" s="265"/>
      <c r="O258" s="265"/>
      <c r="P258" s="265"/>
      <c r="Q258" s="265"/>
      <c r="R258" s="265"/>
      <c r="S258" s="265"/>
      <c r="T258" s="26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7" t="s">
        <v>199</v>
      </c>
      <c r="AU258" s="267" t="s">
        <v>86</v>
      </c>
      <c r="AV258" s="15" t="s">
        <v>197</v>
      </c>
      <c r="AW258" s="15" t="s">
        <v>33</v>
      </c>
      <c r="AX258" s="15" t="s">
        <v>84</v>
      </c>
      <c r="AY258" s="267" t="s">
        <v>192</v>
      </c>
    </row>
    <row r="259" s="2" customFormat="1" ht="33" customHeight="1">
      <c r="A259" s="39"/>
      <c r="B259" s="40"/>
      <c r="C259" s="221" t="s">
        <v>402</v>
      </c>
      <c r="D259" s="221" t="s">
        <v>194</v>
      </c>
      <c r="E259" s="222" t="s">
        <v>403</v>
      </c>
      <c r="F259" s="223" t="s">
        <v>404</v>
      </c>
      <c r="G259" s="224" t="s">
        <v>223</v>
      </c>
      <c r="H259" s="225">
        <v>31.5</v>
      </c>
      <c r="I259" s="226"/>
      <c r="J259" s="227">
        <f>ROUND(I259*H259,2)</f>
        <v>0</v>
      </c>
      <c r="K259" s="228"/>
      <c r="L259" s="45"/>
      <c r="M259" s="229" t="s">
        <v>1</v>
      </c>
      <c r="N259" s="230" t="s">
        <v>41</v>
      </c>
      <c r="O259" s="92"/>
      <c r="P259" s="231">
        <f>O259*H259</f>
        <v>0</v>
      </c>
      <c r="Q259" s="231">
        <v>0</v>
      </c>
      <c r="R259" s="231">
        <f>Q259*H259</f>
        <v>0</v>
      </c>
      <c r="S259" s="231">
        <v>0</v>
      </c>
      <c r="T259" s="232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3" t="s">
        <v>197</v>
      </c>
      <c r="AT259" s="233" t="s">
        <v>194</v>
      </c>
      <c r="AU259" s="233" t="s">
        <v>86</v>
      </c>
      <c r="AY259" s="18" t="s">
        <v>192</v>
      </c>
      <c r="BE259" s="234">
        <f>IF(N259="základní",J259,0)</f>
        <v>0</v>
      </c>
      <c r="BF259" s="234">
        <f>IF(N259="snížená",J259,0)</f>
        <v>0</v>
      </c>
      <c r="BG259" s="234">
        <f>IF(N259="zákl. přenesená",J259,0)</f>
        <v>0</v>
      </c>
      <c r="BH259" s="234">
        <f>IF(N259="sníž. přenesená",J259,0)</f>
        <v>0</v>
      </c>
      <c r="BI259" s="234">
        <f>IF(N259="nulová",J259,0)</f>
        <v>0</v>
      </c>
      <c r="BJ259" s="18" t="s">
        <v>84</v>
      </c>
      <c r="BK259" s="234">
        <f>ROUND(I259*H259,2)</f>
        <v>0</v>
      </c>
      <c r="BL259" s="18" t="s">
        <v>197</v>
      </c>
      <c r="BM259" s="233" t="s">
        <v>405</v>
      </c>
    </row>
    <row r="260" s="13" customFormat="1">
      <c r="A260" s="13"/>
      <c r="B260" s="235"/>
      <c r="C260" s="236"/>
      <c r="D260" s="237" t="s">
        <v>199</v>
      </c>
      <c r="E260" s="238" t="s">
        <v>1</v>
      </c>
      <c r="F260" s="239" t="s">
        <v>396</v>
      </c>
      <c r="G260" s="236"/>
      <c r="H260" s="240">
        <v>9</v>
      </c>
      <c r="I260" s="241"/>
      <c r="J260" s="236"/>
      <c r="K260" s="236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199</v>
      </c>
      <c r="AU260" s="246" t="s">
        <v>86</v>
      </c>
      <c r="AV260" s="13" t="s">
        <v>86</v>
      </c>
      <c r="AW260" s="13" t="s">
        <v>33</v>
      </c>
      <c r="AX260" s="13" t="s">
        <v>76</v>
      </c>
      <c r="AY260" s="246" t="s">
        <v>192</v>
      </c>
    </row>
    <row r="261" s="13" customFormat="1">
      <c r="A261" s="13"/>
      <c r="B261" s="235"/>
      <c r="C261" s="236"/>
      <c r="D261" s="237" t="s">
        <v>199</v>
      </c>
      <c r="E261" s="238" t="s">
        <v>1</v>
      </c>
      <c r="F261" s="239" t="s">
        <v>397</v>
      </c>
      <c r="G261" s="236"/>
      <c r="H261" s="240">
        <v>22.5</v>
      </c>
      <c r="I261" s="241"/>
      <c r="J261" s="236"/>
      <c r="K261" s="236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199</v>
      </c>
      <c r="AU261" s="246" t="s">
        <v>86</v>
      </c>
      <c r="AV261" s="13" t="s">
        <v>86</v>
      </c>
      <c r="AW261" s="13" t="s">
        <v>33</v>
      </c>
      <c r="AX261" s="13" t="s">
        <v>76</v>
      </c>
      <c r="AY261" s="246" t="s">
        <v>192</v>
      </c>
    </row>
    <row r="262" s="15" customFormat="1">
      <c r="A262" s="15"/>
      <c r="B262" s="257"/>
      <c r="C262" s="258"/>
      <c r="D262" s="237" t="s">
        <v>199</v>
      </c>
      <c r="E262" s="259" t="s">
        <v>1</v>
      </c>
      <c r="F262" s="260" t="s">
        <v>230</v>
      </c>
      <c r="G262" s="258"/>
      <c r="H262" s="261">
        <v>31.5</v>
      </c>
      <c r="I262" s="262"/>
      <c r="J262" s="258"/>
      <c r="K262" s="258"/>
      <c r="L262" s="263"/>
      <c r="M262" s="264"/>
      <c r="N262" s="265"/>
      <c r="O262" s="265"/>
      <c r="P262" s="265"/>
      <c r="Q262" s="265"/>
      <c r="R262" s="265"/>
      <c r="S262" s="265"/>
      <c r="T262" s="26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7" t="s">
        <v>199</v>
      </c>
      <c r="AU262" s="267" t="s">
        <v>86</v>
      </c>
      <c r="AV262" s="15" t="s">
        <v>197</v>
      </c>
      <c r="AW262" s="15" t="s">
        <v>33</v>
      </c>
      <c r="AX262" s="15" t="s">
        <v>84</v>
      </c>
      <c r="AY262" s="267" t="s">
        <v>192</v>
      </c>
    </row>
    <row r="263" s="2" customFormat="1" ht="21.75" customHeight="1">
      <c r="A263" s="39"/>
      <c r="B263" s="40"/>
      <c r="C263" s="221" t="s">
        <v>406</v>
      </c>
      <c r="D263" s="221" t="s">
        <v>194</v>
      </c>
      <c r="E263" s="222" t="s">
        <v>407</v>
      </c>
      <c r="F263" s="223" t="s">
        <v>408</v>
      </c>
      <c r="G263" s="224" t="s">
        <v>223</v>
      </c>
      <c r="H263" s="225">
        <v>31.5</v>
      </c>
      <c r="I263" s="226"/>
      <c r="J263" s="227">
        <f>ROUND(I263*H263,2)</f>
        <v>0</v>
      </c>
      <c r="K263" s="228"/>
      <c r="L263" s="45"/>
      <c r="M263" s="229" t="s">
        <v>1</v>
      </c>
      <c r="N263" s="230" t="s">
        <v>41</v>
      </c>
      <c r="O263" s="92"/>
      <c r="P263" s="231">
        <f>O263*H263</f>
        <v>0</v>
      </c>
      <c r="Q263" s="231">
        <v>0</v>
      </c>
      <c r="R263" s="231">
        <f>Q263*H263</f>
        <v>0</v>
      </c>
      <c r="S263" s="231">
        <v>0</v>
      </c>
      <c r="T263" s="232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3" t="s">
        <v>197</v>
      </c>
      <c r="AT263" s="233" t="s">
        <v>194</v>
      </c>
      <c r="AU263" s="233" t="s">
        <v>86</v>
      </c>
      <c r="AY263" s="18" t="s">
        <v>192</v>
      </c>
      <c r="BE263" s="234">
        <f>IF(N263="základní",J263,0)</f>
        <v>0</v>
      </c>
      <c r="BF263" s="234">
        <f>IF(N263="snížená",J263,0)</f>
        <v>0</v>
      </c>
      <c r="BG263" s="234">
        <f>IF(N263="zákl. přenesená",J263,0)</f>
        <v>0</v>
      </c>
      <c r="BH263" s="234">
        <f>IF(N263="sníž. přenesená",J263,0)</f>
        <v>0</v>
      </c>
      <c r="BI263" s="234">
        <f>IF(N263="nulová",J263,0)</f>
        <v>0</v>
      </c>
      <c r="BJ263" s="18" t="s">
        <v>84</v>
      </c>
      <c r="BK263" s="234">
        <f>ROUND(I263*H263,2)</f>
        <v>0</v>
      </c>
      <c r="BL263" s="18" t="s">
        <v>197</v>
      </c>
      <c r="BM263" s="233" t="s">
        <v>409</v>
      </c>
    </row>
    <row r="264" s="13" customFormat="1">
      <c r="A264" s="13"/>
      <c r="B264" s="235"/>
      <c r="C264" s="236"/>
      <c r="D264" s="237" t="s">
        <v>199</v>
      </c>
      <c r="E264" s="238" t="s">
        <v>1</v>
      </c>
      <c r="F264" s="239" t="s">
        <v>396</v>
      </c>
      <c r="G264" s="236"/>
      <c r="H264" s="240">
        <v>9</v>
      </c>
      <c r="I264" s="241"/>
      <c r="J264" s="236"/>
      <c r="K264" s="236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199</v>
      </c>
      <c r="AU264" s="246" t="s">
        <v>86</v>
      </c>
      <c r="AV264" s="13" t="s">
        <v>86</v>
      </c>
      <c r="AW264" s="13" t="s">
        <v>33</v>
      </c>
      <c r="AX264" s="13" t="s">
        <v>76</v>
      </c>
      <c r="AY264" s="246" t="s">
        <v>192</v>
      </c>
    </row>
    <row r="265" s="13" customFormat="1">
      <c r="A265" s="13"/>
      <c r="B265" s="235"/>
      <c r="C265" s="236"/>
      <c r="D265" s="237" t="s">
        <v>199</v>
      </c>
      <c r="E265" s="238" t="s">
        <v>1</v>
      </c>
      <c r="F265" s="239" t="s">
        <v>397</v>
      </c>
      <c r="G265" s="236"/>
      <c r="H265" s="240">
        <v>22.5</v>
      </c>
      <c r="I265" s="241"/>
      <c r="J265" s="236"/>
      <c r="K265" s="236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199</v>
      </c>
      <c r="AU265" s="246" t="s">
        <v>86</v>
      </c>
      <c r="AV265" s="13" t="s">
        <v>86</v>
      </c>
      <c r="AW265" s="13" t="s">
        <v>33</v>
      </c>
      <c r="AX265" s="13" t="s">
        <v>76</v>
      </c>
      <c r="AY265" s="246" t="s">
        <v>192</v>
      </c>
    </row>
    <row r="266" s="15" customFormat="1">
      <c r="A266" s="15"/>
      <c r="B266" s="257"/>
      <c r="C266" s="258"/>
      <c r="D266" s="237" t="s">
        <v>199</v>
      </c>
      <c r="E266" s="259" t="s">
        <v>1</v>
      </c>
      <c r="F266" s="260" t="s">
        <v>230</v>
      </c>
      <c r="G266" s="258"/>
      <c r="H266" s="261">
        <v>31.5</v>
      </c>
      <c r="I266" s="262"/>
      <c r="J266" s="258"/>
      <c r="K266" s="258"/>
      <c r="L266" s="263"/>
      <c r="M266" s="264"/>
      <c r="N266" s="265"/>
      <c r="O266" s="265"/>
      <c r="P266" s="265"/>
      <c r="Q266" s="265"/>
      <c r="R266" s="265"/>
      <c r="S266" s="265"/>
      <c r="T266" s="26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7" t="s">
        <v>199</v>
      </c>
      <c r="AU266" s="267" t="s">
        <v>86</v>
      </c>
      <c r="AV266" s="15" t="s">
        <v>197</v>
      </c>
      <c r="AW266" s="15" t="s">
        <v>33</v>
      </c>
      <c r="AX266" s="15" t="s">
        <v>84</v>
      </c>
      <c r="AY266" s="267" t="s">
        <v>192</v>
      </c>
    </row>
    <row r="267" s="2" customFormat="1" ht="24.15" customHeight="1">
      <c r="A267" s="39"/>
      <c r="B267" s="40"/>
      <c r="C267" s="221" t="s">
        <v>410</v>
      </c>
      <c r="D267" s="221" t="s">
        <v>194</v>
      </c>
      <c r="E267" s="222" t="s">
        <v>411</v>
      </c>
      <c r="F267" s="223" t="s">
        <v>412</v>
      </c>
      <c r="G267" s="224" t="s">
        <v>223</v>
      </c>
      <c r="H267" s="225">
        <v>40.5</v>
      </c>
      <c r="I267" s="226"/>
      <c r="J267" s="227">
        <f>ROUND(I267*H267,2)</f>
        <v>0</v>
      </c>
      <c r="K267" s="228"/>
      <c r="L267" s="45"/>
      <c r="M267" s="229" t="s">
        <v>1</v>
      </c>
      <c r="N267" s="230" t="s">
        <v>41</v>
      </c>
      <c r="O267" s="92"/>
      <c r="P267" s="231">
        <f>O267*H267</f>
        <v>0</v>
      </c>
      <c r="Q267" s="231">
        <v>0</v>
      </c>
      <c r="R267" s="231">
        <f>Q267*H267</f>
        <v>0</v>
      </c>
      <c r="S267" s="231">
        <v>0</v>
      </c>
      <c r="T267" s="232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3" t="s">
        <v>197</v>
      </c>
      <c r="AT267" s="233" t="s">
        <v>194</v>
      </c>
      <c r="AU267" s="233" t="s">
        <v>86</v>
      </c>
      <c r="AY267" s="18" t="s">
        <v>192</v>
      </c>
      <c r="BE267" s="234">
        <f>IF(N267="základní",J267,0)</f>
        <v>0</v>
      </c>
      <c r="BF267" s="234">
        <f>IF(N267="snížená",J267,0)</f>
        <v>0</v>
      </c>
      <c r="BG267" s="234">
        <f>IF(N267="zákl. přenesená",J267,0)</f>
        <v>0</v>
      </c>
      <c r="BH267" s="234">
        <f>IF(N267="sníž. přenesená",J267,0)</f>
        <v>0</v>
      </c>
      <c r="BI267" s="234">
        <f>IF(N267="nulová",J267,0)</f>
        <v>0</v>
      </c>
      <c r="BJ267" s="18" t="s">
        <v>84</v>
      </c>
      <c r="BK267" s="234">
        <f>ROUND(I267*H267,2)</f>
        <v>0</v>
      </c>
      <c r="BL267" s="18" t="s">
        <v>197</v>
      </c>
      <c r="BM267" s="233" t="s">
        <v>413</v>
      </c>
    </row>
    <row r="268" s="13" customFormat="1">
      <c r="A268" s="13"/>
      <c r="B268" s="235"/>
      <c r="C268" s="236"/>
      <c r="D268" s="237" t="s">
        <v>199</v>
      </c>
      <c r="E268" s="238" t="s">
        <v>1</v>
      </c>
      <c r="F268" s="239" t="s">
        <v>414</v>
      </c>
      <c r="G268" s="236"/>
      <c r="H268" s="240">
        <v>18</v>
      </c>
      <c r="I268" s="241"/>
      <c r="J268" s="236"/>
      <c r="K268" s="236"/>
      <c r="L268" s="242"/>
      <c r="M268" s="243"/>
      <c r="N268" s="244"/>
      <c r="O268" s="244"/>
      <c r="P268" s="244"/>
      <c r="Q268" s="244"/>
      <c r="R268" s="244"/>
      <c r="S268" s="244"/>
      <c r="T268" s="24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199</v>
      </c>
      <c r="AU268" s="246" t="s">
        <v>86</v>
      </c>
      <c r="AV268" s="13" t="s">
        <v>86</v>
      </c>
      <c r="AW268" s="13" t="s">
        <v>33</v>
      </c>
      <c r="AX268" s="13" t="s">
        <v>76</v>
      </c>
      <c r="AY268" s="246" t="s">
        <v>192</v>
      </c>
    </row>
    <row r="269" s="13" customFormat="1">
      <c r="A269" s="13"/>
      <c r="B269" s="235"/>
      <c r="C269" s="236"/>
      <c r="D269" s="237" t="s">
        <v>199</v>
      </c>
      <c r="E269" s="238" t="s">
        <v>1</v>
      </c>
      <c r="F269" s="239" t="s">
        <v>397</v>
      </c>
      <c r="G269" s="236"/>
      <c r="H269" s="240">
        <v>22.5</v>
      </c>
      <c r="I269" s="241"/>
      <c r="J269" s="236"/>
      <c r="K269" s="236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199</v>
      </c>
      <c r="AU269" s="246" t="s">
        <v>86</v>
      </c>
      <c r="AV269" s="13" t="s">
        <v>86</v>
      </c>
      <c r="AW269" s="13" t="s">
        <v>33</v>
      </c>
      <c r="AX269" s="13" t="s">
        <v>76</v>
      </c>
      <c r="AY269" s="246" t="s">
        <v>192</v>
      </c>
    </row>
    <row r="270" s="15" customFormat="1">
      <c r="A270" s="15"/>
      <c r="B270" s="257"/>
      <c r="C270" s="258"/>
      <c r="D270" s="237" t="s">
        <v>199</v>
      </c>
      <c r="E270" s="259" t="s">
        <v>1</v>
      </c>
      <c r="F270" s="260" t="s">
        <v>230</v>
      </c>
      <c r="G270" s="258"/>
      <c r="H270" s="261">
        <v>40.5</v>
      </c>
      <c r="I270" s="262"/>
      <c r="J270" s="258"/>
      <c r="K270" s="258"/>
      <c r="L270" s="263"/>
      <c r="M270" s="264"/>
      <c r="N270" s="265"/>
      <c r="O270" s="265"/>
      <c r="P270" s="265"/>
      <c r="Q270" s="265"/>
      <c r="R270" s="265"/>
      <c r="S270" s="265"/>
      <c r="T270" s="266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7" t="s">
        <v>199</v>
      </c>
      <c r="AU270" s="267" t="s">
        <v>86</v>
      </c>
      <c r="AV270" s="15" t="s">
        <v>197</v>
      </c>
      <c r="AW270" s="15" t="s">
        <v>33</v>
      </c>
      <c r="AX270" s="15" t="s">
        <v>84</v>
      </c>
      <c r="AY270" s="267" t="s">
        <v>192</v>
      </c>
    </row>
    <row r="271" s="2" customFormat="1" ht="24.15" customHeight="1">
      <c r="A271" s="39"/>
      <c r="B271" s="40"/>
      <c r="C271" s="221" t="s">
        <v>415</v>
      </c>
      <c r="D271" s="221" t="s">
        <v>194</v>
      </c>
      <c r="E271" s="222" t="s">
        <v>416</v>
      </c>
      <c r="F271" s="223" t="s">
        <v>417</v>
      </c>
      <c r="G271" s="224" t="s">
        <v>223</v>
      </c>
      <c r="H271" s="225">
        <v>40.5</v>
      </c>
      <c r="I271" s="226"/>
      <c r="J271" s="227">
        <f>ROUND(I271*H271,2)</f>
        <v>0</v>
      </c>
      <c r="K271" s="228"/>
      <c r="L271" s="45"/>
      <c r="M271" s="229" t="s">
        <v>1</v>
      </c>
      <c r="N271" s="230" t="s">
        <v>41</v>
      </c>
      <c r="O271" s="92"/>
      <c r="P271" s="231">
        <f>O271*H271</f>
        <v>0</v>
      </c>
      <c r="Q271" s="231">
        <v>0</v>
      </c>
      <c r="R271" s="231">
        <f>Q271*H271</f>
        <v>0</v>
      </c>
      <c r="S271" s="231">
        <v>0</v>
      </c>
      <c r="T271" s="232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3" t="s">
        <v>197</v>
      </c>
      <c r="AT271" s="233" t="s">
        <v>194</v>
      </c>
      <c r="AU271" s="233" t="s">
        <v>86</v>
      </c>
      <c r="AY271" s="18" t="s">
        <v>192</v>
      </c>
      <c r="BE271" s="234">
        <f>IF(N271="základní",J271,0)</f>
        <v>0</v>
      </c>
      <c r="BF271" s="234">
        <f>IF(N271="snížená",J271,0)</f>
        <v>0</v>
      </c>
      <c r="BG271" s="234">
        <f>IF(N271="zákl. přenesená",J271,0)</f>
        <v>0</v>
      </c>
      <c r="BH271" s="234">
        <f>IF(N271="sníž. přenesená",J271,0)</f>
        <v>0</v>
      </c>
      <c r="BI271" s="234">
        <f>IF(N271="nulová",J271,0)</f>
        <v>0</v>
      </c>
      <c r="BJ271" s="18" t="s">
        <v>84</v>
      </c>
      <c r="BK271" s="234">
        <f>ROUND(I271*H271,2)</f>
        <v>0</v>
      </c>
      <c r="BL271" s="18" t="s">
        <v>197</v>
      </c>
      <c r="BM271" s="233" t="s">
        <v>418</v>
      </c>
    </row>
    <row r="272" s="13" customFormat="1">
      <c r="A272" s="13"/>
      <c r="B272" s="235"/>
      <c r="C272" s="236"/>
      <c r="D272" s="237" t="s">
        <v>199</v>
      </c>
      <c r="E272" s="238" t="s">
        <v>1</v>
      </c>
      <c r="F272" s="239" t="s">
        <v>414</v>
      </c>
      <c r="G272" s="236"/>
      <c r="H272" s="240">
        <v>18</v>
      </c>
      <c r="I272" s="241"/>
      <c r="J272" s="236"/>
      <c r="K272" s="236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199</v>
      </c>
      <c r="AU272" s="246" t="s">
        <v>86</v>
      </c>
      <c r="AV272" s="13" t="s">
        <v>86</v>
      </c>
      <c r="AW272" s="13" t="s">
        <v>33</v>
      </c>
      <c r="AX272" s="13" t="s">
        <v>76</v>
      </c>
      <c r="AY272" s="246" t="s">
        <v>192</v>
      </c>
    </row>
    <row r="273" s="13" customFormat="1">
      <c r="A273" s="13"/>
      <c r="B273" s="235"/>
      <c r="C273" s="236"/>
      <c r="D273" s="237" t="s">
        <v>199</v>
      </c>
      <c r="E273" s="238" t="s">
        <v>1</v>
      </c>
      <c r="F273" s="239" t="s">
        <v>397</v>
      </c>
      <c r="G273" s="236"/>
      <c r="H273" s="240">
        <v>22.5</v>
      </c>
      <c r="I273" s="241"/>
      <c r="J273" s="236"/>
      <c r="K273" s="236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199</v>
      </c>
      <c r="AU273" s="246" t="s">
        <v>86</v>
      </c>
      <c r="AV273" s="13" t="s">
        <v>86</v>
      </c>
      <c r="AW273" s="13" t="s">
        <v>33</v>
      </c>
      <c r="AX273" s="13" t="s">
        <v>76</v>
      </c>
      <c r="AY273" s="246" t="s">
        <v>192</v>
      </c>
    </row>
    <row r="274" s="15" customFormat="1">
      <c r="A274" s="15"/>
      <c r="B274" s="257"/>
      <c r="C274" s="258"/>
      <c r="D274" s="237" t="s">
        <v>199</v>
      </c>
      <c r="E274" s="259" t="s">
        <v>1</v>
      </c>
      <c r="F274" s="260" t="s">
        <v>230</v>
      </c>
      <c r="G274" s="258"/>
      <c r="H274" s="261">
        <v>40.5</v>
      </c>
      <c r="I274" s="262"/>
      <c r="J274" s="258"/>
      <c r="K274" s="258"/>
      <c r="L274" s="263"/>
      <c r="M274" s="264"/>
      <c r="N274" s="265"/>
      <c r="O274" s="265"/>
      <c r="P274" s="265"/>
      <c r="Q274" s="265"/>
      <c r="R274" s="265"/>
      <c r="S274" s="265"/>
      <c r="T274" s="266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7" t="s">
        <v>199</v>
      </c>
      <c r="AU274" s="267" t="s">
        <v>86</v>
      </c>
      <c r="AV274" s="15" t="s">
        <v>197</v>
      </c>
      <c r="AW274" s="15" t="s">
        <v>33</v>
      </c>
      <c r="AX274" s="15" t="s">
        <v>84</v>
      </c>
      <c r="AY274" s="267" t="s">
        <v>192</v>
      </c>
    </row>
    <row r="275" s="2" customFormat="1" ht="33" customHeight="1">
      <c r="A275" s="39"/>
      <c r="B275" s="40"/>
      <c r="C275" s="221" t="s">
        <v>419</v>
      </c>
      <c r="D275" s="221" t="s">
        <v>194</v>
      </c>
      <c r="E275" s="222" t="s">
        <v>420</v>
      </c>
      <c r="F275" s="223" t="s">
        <v>421</v>
      </c>
      <c r="G275" s="224" t="s">
        <v>223</v>
      </c>
      <c r="H275" s="225">
        <v>39</v>
      </c>
      <c r="I275" s="226"/>
      <c r="J275" s="227">
        <f>ROUND(I275*H275,2)</f>
        <v>0</v>
      </c>
      <c r="K275" s="228"/>
      <c r="L275" s="45"/>
      <c r="M275" s="229" t="s">
        <v>1</v>
      </c>
      <c r="N275" s="230" t="s">
        <v>41</v>
      </c>
      <c r="O275" s="92"/>
      <c r="P275" s="231">
        <f>O275*H275</f>
        <v>0</v>
      </c>
      <c r="Q275" s="231">
        <v>0</v>
      </c>
      <c r="R275" s="231">
        <f>Q275*H275</f>
        <v>0</v>
      </c>
      <c r="S275" s="231">
        <v>0</v>
      </c>
      <c r="T275" s="232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3" t="s">
        <v>422</v>
      </c>
      <c r="AT275" s="233" t="s">
        <v>194</v>
      </c>
      <c r="AU275" s="233" t="s">
        <v>86</v>
      </c>
      <c r="AY275" s="18" t="s">
        <v>192</v>
      </c>
      <c r="BE275" s="234">
        <f>IF(N275="základní",J275,0)</f>
        <v>0</v>
      </c>
      <c r="BF275" s="234">
        <f>IF(N275="snížená",J275,0)</f>
        <v>0</v>
      </c>
      <c r="BG275" s="234">
        <f>IF(N275="zákl. přenesená",J275,0)</f>
        <v>0</v>
      </c>
      <c r="BH275" s="234">
        <f>IF(N275="sníž. přenesená",J275,0)</f>
        <v>0</v>
      </c>
      <c r="BI275" s="234">
        <f>IF(N275="nulová",J275,0)</f>
        <v>0</v>
      </c>
      <c r="BJ275" s="18" t="s">
        <v>84</v>
      </c>
      <c r="BK275" s="234">
        <f>ROUND(I275*H275,2)</f>
        <v>0</v>
      </c>
      <c r="BL275" s="18" t="s">
        <v>422</v>
      </c>
      <c r="BM275" s="233" t="s">
        <v>423</v>
      </c>
    </row>
    <row r="276" s="13" customFormat="1">
      <c r="A276" s="13"/>
      <c r="B276" s="235"/>
      <c r="C276" s="236"/>
      <c r="D276" s="237" t="s">
        <v>199</v>
      </c>
      <c r="E276" s="238" t="s">
        <v>1</v>
      </c>
      <c r="F276" s="239" t="s">
        <v>424</v>
      </c>
      <c r="G276" s="236"/>
      <c r="H276" s="240">
        <v>16.5</v>
      </c>
      <c r="I276" s="241"/>
      <c r="J276" s="236"/>
      <c r="K276" s="236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199</v>
      </c>
      <c r="AU276" s="246" t="s">
        <v>86</v>
      </c>
      <c r="AV276" s="13" t="s">
        <v>86</v>
      </c>
      <c r="AW276" s="13" t="s">
        <v>33</v>
      </c>
      <c r="AX276" s="13" t="s">
        <v>76</v>
      </c>
      <c r="AY276" s="246" t="s">
        <v>192</v>
      </c>
    </row>
    <row r="277" s="13" customFormat="1">
      <c r="A277" s="13"/>
      <c r="B277" s="235"/>
      <c r="C277" s="236"/>
      <c r="D277" s="237" t="s">
        <v>199</v>
      </c>
      <c r="E277" s="238" t="s">
        <v>1</v>
      </c>
      <c r="F277" s="239" t="s">
        <v>397</v>
      </c>
      <c r="G277" s="236"/>
      <c r="H277" s="240">
        <v>22.5</v>
      </c>
      <c r="I277" s="241"/>
      <c r="J277" s="236"/>
      <c r="K277" s="236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199</v>
      </c>
      <c r="AU277" s="246" t="s">
        <v>86</v>
      </c>
      <c r="AV277" s="13" t="s">
        <v>86</v>
      </c>
      <c r="AW277" s="13" t="s">
        <v>33</v>
      </c>
      <c r="AX277" s="13" t="s">
        <v>76</v>
      </c>
      <c r="AY277" s="246" t="s">
        <v>192</v>
      </c>
    </row>
    <row r="278" s="15" customFormat="1">
      <c r="A278" s="15"/>
      <c r="B278" s="257"/>
      <c r="C278" s="258"/>
      <c r="D278" s="237" t="s">
        <v>199</v>
      </c>
      <c r="E278" s="259" t="s">
        <v>1</v>
      </c>
      <c r="F278" s="260" t="s">
        <v>230</v>
      </c>
      <c r="G278" s="258"/>
      <c r="H278" s="261">
        <v>39</v>
      </c>
      <c r="I278" s="262"/>
      <c r="J278" s="258"/>
      <c r="K278" s="258"/>
      <c r="L278" s="263"/>
      <c r="M278" s="264"/>
      <c r="N278" s="265"/>
      <c r="O278" s="265"/>
      <c r="P278" s="265"/>
      <c r="Q278" s="265"/>
      <c r="R278" s="265"/>
      <c r="S278" s="265"/>
      <c r="T278" s="26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7" t="s">
        <v>199</v>
      </c>
      <c r="AU278" s="267" t="s">
        <v>86</v>
      </c>
      <c r="AV278" s="15" t="s">
        <v>197</v>
      </c>
      <c r="AW278" s="15" t="s">
        <v>33</v>
      </c>
      <c r="AX278" s="15" t="s">
        <v>84</v>
      </c>
      <c r="AY278" s="267" t="s">
        <v>192</v>
      </c>
    </row>
    <row r="279" s="2" customFormat="1" ht="24.15" customHeight="1">
      <c r="A279" s="39"/>
      <c r="B279" s="40"/>
      <c r="C279" s="221" t="s">
        <v>425</v>
      </c>
      <c r="D279" s="221" t="s">
        <v>194</v>
      </c>
      <c r="E279" s="222" t="s">
        <v>426</v>
      </c>
      <c r="F279" s="223" t="s">
        <v>427</v>
      </c>
      <c r="G279" s="224" t="s">
        <v>223</v>
      </c>
      <c r="H279" s="225">
        <v>2.3100000000000001</v>
      </c>
      <c r="I279" s="226"/>
      <c r="J279" s="227">
        <f>ROUND(I279*H279,2)</f>
        <v>0</v>
      </c>
      <c r="K279" s="228"/>
      <c r="L279" s="45"/>
      <c r="M279" s="229" t="s">
        <v>1</v>
      </c>
      <c r="N279" s="230" t="s">
        <v>41</v>
      </c>
      <c r="O279" s="92"/>
      <c r="P279" s="231">
        <f>O279*H279</f>
        <v>0</v>
      </c>
      <c r="Q279" s="231">
        <v>0.089219999999999994</v>
      </c>
      <c r="R279" s="231">
        <f>Q279*H279</f>
        <v>0.20609819999999998</v>
      </c>
      <c r="S279" s="231">
        <v>0</v>
      </c>
      <c r="T279" s="232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3" t="s">
        <v>197</v>
      </c>
      <c r="AT279" s="233" t="s">
        <v>194</v>
      </c>
      <c r="AU279" s="233" t="s">
        <v>86</v>
      </c>
      <c r="AY279" s="18" t="s">
        <v>192</v>
      </c>
      <c r="BE279" s="234">
        <f>IF(N279="základní",J279,0)</f>
        <v>0</v>
      </c>
      <c r="BF279" s="234">
        <f>IF(N279="snížená",J279,0)</f>
        <v>0</v>
      </c>
      <c r="BG279" s="234">
        <f>IF(N279="zákl. přenesená",J279,0)</f>
        <v>0</v>
      </c>
      <c r="BH279" s="234">
        <f>IF(N279="sníž. přenesená",J279,0)</f>
        <v>0</v>
      </c>
      <c r="BI279" s="234">
        <f>IF(N279="nulová",J279,0)</f>
        <v>0</v>
      </c>
      <c r="BJ279" s="18" t="s">
        <v>84</v>
      </c>
      <c r="BK279" s="234">
        <f>ROUND(I279*H279,2)</f>
        <v>0</v>
      </c>
      <c r="BL279" s="18" t="s">
        <v>197</v>
      </c>
      <c r="BM279" s="233" t="s">
        <v>428</v>
      </c>
    </row>
    <row r="280" s="13" customFormat="1">
      <c r="A280" s="13"/>
      <c r="B280" s="235"/>
      <c r="C280" s="236"/>
      <c r="D280" s="237" t="s">
        <v>199</v>
      </c>
      <c r="E280" s="238" t="s">
        <v>1</v>
      </c>
      <c r="F280" s="239" t="s">
        <v>429</v>
      </c>
      <c r="G280" s="236"/>
      <c r="H280" s="240">
        <v>2.3100000000000001</v>
      </c>
      <c r="I280" s="241"/>
      <c r="J280" s="236"/>
      <c r="K280" s="236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199</v>
      </c>
      <c r="AU280" s="246" t="s">
        <v>86</v>
      </c>
      <c r="AV280" s="13" t="s">
        <v>86</v>
      </c>
      <c r="AW280" s="13" t="s">
        <v>33</v>
      </c>
      <c r="AX280" s="13" t="s">
        <v>84</v>
      </c>
      <c r="AY280" s="246" t="s">
        <v>192</v>
      </c>
    </row>
    <row r="281" s="2" customFormat="1" ht="24.15" customHeight="1">
      <c r="A281" s="39"/>
      <c r="B281" s="40"/>
      <c r="C281" s="268" t="s">
        <v>430</v>
      </c>
      <c r="D281" s="268" t="s">
        <v>283</v>
      </c>
      <c r="E281" s="269" t="s">
        <v>431</v>
      </c>
      <c r="F281" s="270" t="s">
        <v>432</v>
      </c>
      <c r="G281" s="271" t="s">
        <v>223</v>
      </c>
      <c r="H281" s="272">
        <v>2.379</v>
      </c>
      <c r="I281" s="273"/>
      <c r="J281" s="274">
        <f>ROUND(I281*H281,2)</f>
        <v>0</v>
      </c>
      <c r="K281" s="275"/>
      <c r="L281" s="276"/>
      <c r="M281" s="277" t="s">
        <v>1</v>
      </c>
      <c r="N281" s="278" t="s">
        <v>41</v>
      </c>
      <c r="O281" s="92"/>
      <c r="P281" s="231">
        <f>O281*H281</f>
        <v>0</v>
      </c>
      <c r="Q281" s="231">
        <v>0.113</v>
      </c>
      <c r="R281" s="231">
        <f>Q281*H281</f>
        <v>0.26882699999999998</v>
      </c>
      <c r="S281" s="231">
        <v>0</v>
      </c>
      <c r="T281" s="232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3" t="s">
        <v>249</v>
      </c>
      <c r="AT281" s="233" t="s">
        <v>283</v>
      </c>
      <c r="AU281" s="233" t="s">
        <v>86</v>
      </c>
      <c r="AY281" s="18" t="s">
        <v>192</v>
      </c>
      <c r="BE281" s="234">
        <f>IF(N281="základní",J281,0)</f>
        <v>0</v>
      </c>
      <c r="BF281" s="234">
        <f>IF(N281="snížená",J281,0)</f>
        <v>0</v>
      </c>
      <c r="BG281" s="234">
        <f>IF(N281="zákl. přenesená",J281,0)</f>
        <v>0</v>
      </c>
      <c r="BH281" s="234">
        <f>IF(N281="sníž. přenesená",J281,0)</f>
        <v>0</v>
      </c>
      <c r="BI281" s="234">
        <f>IF(N281="nulová",J281,0)</f>
        <v>0</v>
      </c>
      <c r="BJ281" s="18" t="s">
        <v>84</v>
      </c>
      <c r="BK281" s="234">
        <f>ROUND(I281*H281,2)</f>
        <v>0</v>
      </c>
      <c r="BL281" s="18" t="s">
        <v>197</v>
      </c>
      <c r="BM281" s="233" t="s">
        <v>433</v>
      </c>
    </row>
    <row r="282" s="13" customFormat="1">
      <c r="A282" s="13"/>
      <c r="B282" s="235"/>
      <c r="C282" s="236"/>
      <c r="D282" s="237" t="s">
        <v>199</v>
      </c>
      <c r="E282" s="236"/>
      <c r="F282" s="239" t="s">
        <v>579</v>
      </c>
      <c r="G282" s="236"/>
      <c r="H282" s="240">
        <v>2.379</v>
      </c>
      <c r="I282" s="241"/>
      <c r="J282" s="236"/>
      <c r="K282" s="236"/>
      <c r="L282" s="242"/>
      <c r="M282" s="243"/>
      <c r="N282" s="244"/>
      <c r="O282" s="244"/>
      <c r="P282" s="244"/>
      <c r="Q282" s="244"/>
      <c r="R282" s="244"/>
      <c r="S282" s="244"/>
      <c r="T282" s="24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6" t="s">
        <v>199</v>
      </c>
      <c r="AU282" s="246" t="s">
        <v>86</v>
      </c>
      <c r="AV282" s="13" t="s">
        <v>86</v>
      </c>
      <c r="AW282" s="13" t="s">
        <v>4</v>
      </c>
      <c r="AX282" s="13" t="s">
        <v>84</v>
      </c>
      <c r="AY282" s="246" t="s">
        <v>192</v>
      </c>
    </row>
    <row r="283" s="12" customFormat="1" ht="22.8" customHeight="1">
      <c r="A283" s="12"/>
      <c r="B283" s="205"/>
      <c r="C283" s="206"/>
      <c r="D283" s="207" t="s">
        <v>75</v>
      </c>
      <c r="E283" s="219" t="s">
        <v>249</v>
      </c>
      <c r="F283" s="219" t="s">
        <v>435</v>
      </c>
      <c r="G283" s="206"/>
      <c r="H283" s="206"/>
      <c r="I283" s="209"/>
      <c r="J283" s="220">
        <f>BK283</f>
        <v>0</v>
      </c>
      <c r="K283" s="206"/>
      <c r="L283" s="211"/>
      <c r="M283" s="212"/>
      <c r="N283" s="213"/>
      <c r="O283" s="213"/>
      <c r="P283" s="214">
        <f>SUM(P284:P310)</f>
        <v>0</v>
      </c>
      <c r="Q283" s="213"/>
      <c r="R283" s="214">
        <f>SUM(R284:R310)</f>
        <v>24.617806299999994</v>
      </c>
      <c r="S283" s="213"/>
      <c r="T283" s="215">
        <f>SUM(T284:T310)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6" t="s">
        <v>84</v>
      </c>
      <c r="AT283" s="217" t="s">
        <v>75</v>
      </c>
      <c r="AU283" s="217" t="s">
        <v>84</v>
      </c>
      <c r="AY283" s="216" t="s">
        <v>192</v>
      </c>
      <c r="BK283" s="218">
        <f>SUM(BK284:BK310)</f>
        <v>0</v>
      </c>
    </row>
    <row r="284" s="2" customFormat="1" ht="24.15" customHeight="1">
      <c r="A284" s="39"/>
      <c r="B284" s="40"/>
      <c r="C284" s="221" t="s">
        <v>436</v>
      </c>
      <c r="D284" s="221" t="s">
        <v>194</v>
      </c>
      <c r="E284" s="222" t="s">
        <v>437</v>
      </c>
      <c r="F284" s="223" t="s">
        <v>438</v>
      </c>
      <c r="G284" s="224" t="s">
        <v>280</v>
      </c>
      <c r="H284" s="225">
        <v>306</v>
      </c>
      <c r="I284" s="226"/>
      <c r="J284" s="227">
        <f>ROUND(I284*H284,2)</f>
        <v>0</v>
      </c>
      <c r="K284" s="228"/>
      <c r="L284" s="45"/>
      <c r="M284" s="229" t="s">
        <v>1</v>
      </c>
      <c r="N284" s="230" t="s">
        <v>41</v>
      </c>
      <c r="O284" s="92"/>
      <c r="P284" s="231">
        <f>O284*H284</f>
        <v>0</v>
      </c>
      <c r="Q284" s="231">
        <v>0</v>
      </c>
      <c r="R284" s="231">
        <f>Q284*H284</f>
        <v>0</v>
      </c>
      <c r="S284" s="231">
        <v>0</v>
      </c>
      <c r="T284" s="232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3" t="s">
        <v>197</v>
      </c>
      <c r="AT284" s="233" t="s">
        <v>194</v>
      </c>
      <c r="AU284" s="233" t="s">
        <v>86</v>
      </c>
      <c r="AY284" s="18" t="s">
        <v>192</v>
      </c>
      <c r="BE284" s="234">
        <f>IF(N284="základní",J284,0)</f>
        <v>0</v>
      </c>
      <c r="BF284" s="234">
        <f>IF(N284="snížená",J284,0)</f>
        <v>0</v>
      </c>
      <c r="BG284" s="234">
        <f>IF(N284="zákl. přenesená",J284,0)</f>
        <v>0</v>
      </c>
      <c r="BH284" s="234">
        <f>IF(N284="sníž. přenesená",J284,0)</f>
        <v>0</v>
      </c>
      <c r="BI284" s="234">
        <f>IF(N284="nulová",J284,0)</f>
        <v>0</v>
      </c>
      <c r="BJ284" s="18" t="s">
        <v>84</v>
      </c>
      <c r="BK284" s="234">
        <f>ROUND(I284*H284,2)</f>
        <v>0</v>
      </c>
      <c r="BL284" s="18" t="s">
        <v>197</v>
      </c>
      <c r="BM284" s="233" t="s">
        <v>439</v>
      </c>
    </row>
    <row r="285" s="13" customFormat="1">
      <c r="A285" s="13"/>
      <c r="B285" s="235"/>
      <c r="C285" s="236"/>
      <c r="D285" s="237" t="s">
        <v>199</v>
      </c>
      <c r="E285" s="238" t="s">
        <v>1</v>
      </c>
      <c r="F285" s="239" t="s">
        <v>99</v>
      </c>
      <c r="G285" s="236"/>
      <c r="H285" s="240">
        <v>306</v>
      </c>
      <c r="I285" s="241"/>
      <c r="J285" s="236"/>
      <c r="K285" s="236"/>
      <c r="L285" s="242"/>
      <c r="M285" s="243"/>
      <c r="N285" s="244"/>
      <c r="O285" s="244"/>
      <c r="P285" s="244"/>
      <c r="Q285" s="244"/>
      <c r="R285" s="244"/>
      <c r="S285" s="244"/>
      <c r="T285" s="24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6" t="s">
        <v>199</v>
      </c>
      <c r="AU285" s="246" t="s">
        <v>86</v>
      </c>
      <c r="AV285" s="13" t="s">
        <v>86</v>
      </c>
      <c r="AW285" s="13" t="s">
        <v>33</v>
      </c>
      <c r="AX285" s="13" t="s">
        <v>84</v>
      </c>
      <c r="AY285" s="246" t="s">
        <v>192</v>
      </c>
    </row>
    <row r="286" s="2" customFormat="1" ht="16.5" customHeight="1">
      <c r="A286" s="39"/>
      <c r="B286" s="40"/>
      <c r="C286" s="268" t="s">
        <v>440</v>
      </c>
      <c r="D286" s="268" t="s">
        <v>283</v>
      </c>
      <c r="E286" s="269" t="s">
        <v>441</v>
      </c>
      <c r="F286" s="270" t="s">
        <v>442</v>
      </c>
      <c r="G286" s="271" t="s">
        <v>280</v>
      </c>
      <c r="H286" s="272">
        <v>310.58999999999997</v>
      </c>
      <c r="I286" s="273"/>
      <c r="J286" s="274">
        <f>ROUND(I286*H286,2)</f>
        <v>0</v>
      </c>
      <c r="K286" s="275"/>
      <c r="L286" s="276"/>
      <c r="M286" s="277" t="s">
        <v>1</v>
      </c>
      <c r="N286" s="278" t="s">
        <v>41</v>
      </c>
      <c r="O286" s="92"/>
      <c r="P286" s="231">
        <f>O286*H286</f>
        <v>0</v>
      </c>
      <c r="Q286" s="231">
        <v>0.00027</v>
      </c>
      <c r="R286" s="231">
        <f>Q286*H286</f>
        <v>0.083859299999999998</v>
      </c>
      <c r="S286" s="231">
        <v>0</v>
      </c>
      <c r="T286" s="232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3" t="s">
        <v>249</v>
      </c>
      <c r="AT286" s="233" t="s">
        <v>283</v>
      </c>
      <c r="AU286" s="233" t="s">
        <v>86</v>
      </c>
      <c r="AY286" s="18" t="s">
        <v>192</v>
      </c>
      <c r="BE286" s="234">
        <f>IF(N286="základní",J286,0)</f>
        <v>0</v>
      </c>
      <c r="BF286" s="234">
        <f>IF(N286="snížená",J286,0)</f>
        <v>0</v>
      </c>
      <c r="BG286" s="234">
        <f>IF(N286="zákl. přenesená",J286,0)</f>
        <v>0</v>
      </c>
      <c r="BH286" s="234">
        <f>IF(N286="sníž. přenesená",J286,0)</f>
        <v>0</v>
      </c>
      <c r="BI286" s="234">
        <f>IF(N286="nulová",J286,0)</f>
        <v>0</v>
      </c>
      <c r="BJ286" s="18" t="s">
        <v>84</v>
      </c>
      <c r="BK286" s="234">
        <f>ROUND(I286*H286,2)</f>
        <v>0</v>
      </c>
      <c r="BL286" s="18" t="s">
        <v>197</v>
      </c>
      <c r="BM286" s="233" t="s">
        <v>443</v>
      </c>
    </row>
    <row r="287" s="13" customFormat="1">
      <c r="A287" s="13"/>
      <c r="B287" s="235"/>
      <c r="C287" s="236"/>
      <c r="D287" s="237" t="s">
        <v>199</v>
      </c>
      <c r="E287" s="236"/>
      <c r="F287" s="239" t="s">
        <v>580</v>
      </c>
      <c r="G287" s="236"/>
      <c r="H287" s="240">
        <v>310.58999999999997</v>
      </c>
      <c r="I287" s="241"/>
      <c r="J287" s="236"/>
      <c r="K287" s="236"/>
      <c r="L287" s="242"/>
      <c r="M287" s="243"/>
      <c r="N287" s="244"/>
      <c r="O287" s="244"/>
      <c r="P287" s="244"/>
      <c r="Q287" s="244"/>
      <c r="R287" s="244"/>
      <c r="S287" s="244"/>
      <c r="T287" s="24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6" t="s">
        <v>199</v>
      </c>
      <c r="AU287" s="246" t="s">
        <v>86</v>
      </c>
      <c r="AV287" s="13" t="s">
        <v>86</v>
      </c>
      <c r="AW287" s="13" t="s">
        <v>4</v>
      </c>
      <c r="AX287" s="13" t="s">
        <v>84</v>
      </c>
      <c r="AY287" s="246" t="s">
        <v>192</v>
      </c>
    </row>
    <row r="288" s="2" customFormat="1" ht="16.5" customHeight="1">
      <c r="A288" s="39"/>
      <c r="B288" s="40"/>
      <c r="C288" s="221" t="s">
        <v>445</v>
      </c>
      <c r="D288" s="221" t="s">
        <v>194</v>
      </c>
      <c r="E288" s="222" t="s">
        <v>446</v>
      </c>
      <c r="F288" s="223" t="s">
        <v>447</v>
      </c>
      <c r="G288" s="224" t="s">
        <v>280</v>
      </c>
      <c r="H288" s="225">
        <v>306</v>
      </c>
      <c r="I288" s="226"/>
      <c r="J288" s="227">
        <f>ROUND(I288*H288,2)</f>
        <v>0</v>
      </c>
      <c r="K288" s="228"/>
      <c r="L288" s="45"/>
      <c r="M288" s="229" t="s">
        <v>1</v>
      </c>
      <c r="N288" s="230" t="s">
        <v>41</v>
      </c>
      <c r="O288" s="92"/>
      <c r="P288" s="231">
        <f>O288*H288</f>
        <v>0</v>
      </c>
      <c r="Q288" s="231">
        <v>0</v>
      </c>
      <c r="R288" s="231">
        <f>Q288*H288</f>
        <v>0</v>
      </c>
      <c r="S288" s="231">
        <v>0</v>
      </c>
      <c r="T288" s="232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3" t="s">
        <v>197</v>
      </c>
      <c r="AT288" s="233" t="s">
        <v>194</v>
      </c>
      <c r="AU288" s="233" t="s">
        <v>86</v>
      </c>
      <c r="AY288" s="18" t="s">
        <v>192</v>
      </c>
      <c r="BE288" s="234">
        <f>IF(N288="základní",J288,0)</f>
        <v>0</v>
      </c>
      <c r="BF288" s="234">
        <f>IF(N288="snížená",J288,0)</f>
        <v>0</v>
      </c>
      <c r="BG288" s="234">
        <f>IF(N288="zákl. přenesená",J288,0)</f>
        <v>0</v>
      </c>
      <c r="BH288" s="234">
        <f>IF(N288="sníž. přenesená",J288,0)</f>
        <v>0</v>
      </c>
      <c r="BI288" s="234">
        <f>IF(N288="nulová",J288,0)</f>
        <v>0</v>
      </c>
      <c r="BJ288" s="18" t="s">
        <v>84</v>
      </c>
      <c r="BK288" s="234">
        <f>ROUND(I288*H288,2)</f>
        <v>0</v>
      </c>
      <c r="BL288" s="18" t="s">
        <v>197</v>
      </c>
      <c r="BM288" s="233" t="s">
        <v>448</v>
      </c>
    </row>
    <row r="289" s="13" customFormat="1">
      <c r="A289" s="13"/>
      <c r="B289" s="235"/>
      <c r="C289" s="236"/>
      <c r="D289" s="237" t="s">
        <v>199</v>
      </c>
      <c r="E289" s="238" t="s">
        <v>1</v>
      </c>
      <c r="F289" s="239" t="s">
        <v>99</v>
      </c>
      <c r="G289" s="236"/>
      <c r="H289" s="240">
        <v>306</v>
      </c>
      <c r="I289" s="241"/>
      <c r="J289" s="236"/>
      <c r="K289" s="236"/>
      <c r="L289" s="242"/>
      <c r="M289" s="243"/>
      <c r="N289" s="244"/>
      <c r="O289" s="244"/>
      <c r="P289" s="244"/>
      <c r="Q289" s="244"/>
      <c r="R289" s="244"/>
      <c r="S289" s="244"/>
      <c r="T289" s="24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6" t="s">
        <v>199</v>
      </c>
      <c r="AU289" s="246" t="s">
        <v>86</v>
      </c>
      <c r="AV289" s="13" t="s">
        <v>86</v>
      </c>
      <c r="AW289" s="13" t="s">
        <v>33</v>
      </c>
      <c r="AX289" s="13" t="s">
        <v>84</v>
      </c>
      <c r="AY289" s="246" t="s">
        <v>192</v>
      </c>
    </row>
    <row r="290" s="2" customFormat="1" ht="24.15" customHeight="1">
      <c r="A290" s="39"/>
      <c r="B290" s="40"/>
      <c r="C290" s="221" t="s">
        <v>449</v>
      </c>
      <c r="D290" s="221" t="s">
        <v>194</v>
      </c>
      <c r="E290" s="222" t="s">
        <v>450</v>
      </c>
      <c r="F290" s="223" t="s">
        <v>451</v>
      </c>
      <c r="G290" s="224" t="s">
        <v>280</v>
      </c>
      <c r="H290" s="225">
        <v>306</v>
      </c>
      <c r="I290" s="226"/>
      <c r="J290" s="227">
        <f>ROUND(I290*H290,2)</f>
        <v>0</v>
      </c>
      <c r="K290" s="228"/>
      <c r="L290" s="45"/>
      <c r="M290" s="229" t="s">
        <v>1</v>
      </c>
      <c r="N290" s="230" t="s">
        <v>41</v>
      </c>
      <c r="O290" s="92"/>
      <c r="P290" s="231">
        <f>O290*H290</f>
        <v>0</v>
      </c>
      <c r="Q290" s="231">
        <v>0</v>
      </c>
      <c r="R290" s="231">
        <f>Q290*H290</f>
        <v>0</v>
      </c>
      <c r="S290" s="231">
        <v>0</v>
      </c>
      <c r="T290" s="232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3" t="s">
        <v>197</v>
      </c>
      <c r="AT290" s="233" t="s">
        <v>194</v>
      </c>
      <c r="AU290" s="233" t="s">
        <v>86</v>
      </c>
      <c r="AY290" s="18" t="s">
        <v>192</v>
      </c>
      <c r="BE290" s="234">
        <f>IF(N290="základní",J290,0)</f>
        <v>0</v>
      </c>
      <c r="BF290" s="234">
        <f>IF(N290="snížená",J290,0)</f>
        <v>0</v>
      </c>
      <c r="BG290" s="234">
        <f>IF(N290="zákl. přenesená",J290,0)</f>
        <v>0</v>
      </c>
      <c r="BH290" s="234">
        <f>IF(N290="sníž. přenesená",J290,0)</f>
        <v>0</v>
      </c>
      <c r="BI290" s="234">
        <f>IF(N290="nulová",J290,0)</f>
        <v>0</v>
      </c>
      <c r="BJ290" s="18" t="s">
        <v>84</v>
      </c>
      <c r="BK290" s="234">
        <f>ROUND(I290*H290,2)</f>
        <v>0</v>
      </c>
      <c r="BL290" s="18" t="s">
        <v>197</v>
      </c>
      <c r="BM290" s="233" t="s">
        <v>452</v>
      </c>
    </row>
    <row r="291" s="13" customFormat="1">
      <c r="A291" s="13"/>
      <c r="B291" s="235"/>
      <c r="C291" s="236"/>
      <c r="D291" s="237" t="s">
        <v>199</v>
      </c>
      <c r="E291" s="238" t="s">
        <v>1</v>
      </c>
      <c r="F291" s="239" t="s">
        <v>99</v>
      </c>
      <c r="G291" s="236"/>
      <c r="H291" s="240">
        <v>306</v>
      </c>
      <c r="I291" s="241"/>
      <c r="J291" s="236"/>
      <c r="K291" s="236"/>
      <c r="L291" s="242"/>
      <c r="M291" s="243"/>
      <c r="N291" s="244"/>
      <c r="O291" s="244"/>
      <c r="P291" s="244"/>
      <c r="Q291" s="244"/>
      <c r="R291" s="244"/>
      <c r="S291" s="244"/>
      <c r="T291" s="24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6" t="s">
        <v>199</v>
      </c>
      <c r="AU291" s="246" t="s">
        <v>86</v>
      </c>
      <c r="AV291" s="13" t="s">
        <v>86</v>
      </c>
      <c r="AW291" s="13" t="s">
        <v>33</v>
      </c>
      <c r="AX291" s="13" t="s">
        <v>84</v>
      </c>
      <c r="AY291" s="246" t="s">
        <v>192</v>
      </c>
    </row>
    <row r="292" s="2" customFormat="1" ht="33" customHeight="1">
      <c r="A292" s="39"/>
      <c r="B292" s="40"/>
      <c r="C292" s="221" t="s">
        <v>453</v>
      </c>
      <c r="D292" s="221" t="s">
        <v>194</v>
      </c>
      <c r="E292" s="222" t="s">
        <v>454</v>
      </c>
      <c r="F292" s="223" t="s">
        <v>455</v>
      </c>
      <c r="G292" s="224" t="s">
        <v>456</v>
      </c>
      <c r="H292" s="225">
        <v>49</v>
      </c>
      <c r="I292" s="226"/>
      <c r="J292" s="227">
        <f>ROUND(I292*H292,2)</f>
        <v>0</v>
      </c>
      <c r="K292" s="228"/>
      <c r="L292" s="45"/>
      <c r="M292" s="229" t="s">
        <v>1</v>
      </c>
      <c r="N292" s="230" t="s">
        <v>41</v>
      </c>
      <c r="O292" s="92"/>
      <c r="P292" s="231">
        <f>O292*H292</f>
        <v>0</v>
      </c>
      <c r="Q292" s="231">
        <v>0.36191000000000001</v>
      </c>
      <c r="R292" s="231">
        <f>Q292*H292</f>
        <v>17.73359</v>
      </c>
      <c r="S292" s="231">
        <v>0</v>
      </c>
      <c r="T292" s="232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3" t="s">
        <v>197</v>
      </c>
      <c r="AT292" s="233" t="s">
        <v>194</v>
      </c>
      <c r="AU292" s="233" t="s">
        <v>86</v>
      </c>
      <c r="AY292" s="18" t="s">
        <v>192</v>
      </c>
      <c r="BE292" s="234">
        <f>IF(N292="základní",J292,0)</f>
        <v>0</v>
      </c>
      <c r="BF292" s="234">
        <f>IF(N292="snížená",J292,0)</f>
        <v>0</v>
      </c>
      <c r="BG292" s="234">
        <f>IF(N292="zákl. přenesená",J292,0)</f>
        <v>0</v>
      </c>
      <c r="BH292" s="234">
        <f>IF(N292="sníž. přenesená",J292,0)</f>
        <v>0</v>
      </c>
      <c r="BI292" s="234">
        <f>IF(N292="nulová",J292,0)</f>
        <v>0</v>
      </c>
      <c r="BJ292" s="18" t="s">
        <v>84</v>
      </c>
      <c r="BK292" s="234">
        <f>ROUND(I292*H292,2)</f>
        <v>0</v>
      </c>
      <c r="BL292" s="18" t="s">
        <v>197</v>
      </c>
      <c r="BM292" s="233" t="s">
        <v>457</v>
      </c>
    </row>
    <row r="293" s="13" customFormat="1">
      <c r="A293" s="13"/>
      <c r="B293" s="235"/>
      <c r="C293" s="236"/>
      <c r="D293" s="237" t="s">
        <v>199</v>
      </c>
      <c r="E293" s="238" t="s">
        <v>1</v>
      </c>
      <c r="F293" s="239" t="s">
        <v>581</v>
      </c>
      <c r="G293" s="236"/>
      <c r="H293" s="240">
        <v>49</v>
      </c>
      <c r="I293" s="241"/>
      <c r="J293" s="236"/>
      <c r="K293" s="236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199</v>
      </c>
      <c r="AU293" s="246" t="s">
        <v>86</v>
      </c>
      <c r="AV293" s="13" t="s">
        <v>86</v>
      </c>
      <c r="AW293" s="13" t="s">
        <v>33</v>
      </c>
      <c r="AX293" s="13" t="s">
        <v>84</v>
      </c>
      <c r="AY293" s="246" t="s">
        <v>192</v>
      </c>
    </row>
    <row r="294" s="2" customFormat="1" ht="24.15" customHeight="1">
      <c r="A294" s="39"/>
      <c r="B294" s="40"/>
      <c r="C294" s="268" t="s">
        <v>458</v>
      </c>
      <c r="D294" s="268" t="s">
        <v>283</v>
      </c>
      <c r="E294" s="269" t="s">
        <v>459</v>
      </c>
      <c r="F294" s="270" t="s">
        <v>460</v>
      </c>
      <c r="G294" s="271" t="s">
        <v>456</v>
      </c>
      <c r="H294" s="272">
        <v>43</v>
      </c>
      <c r="I294" s="273"/>
      <c r="J294" s="274">
        <f>ROUND(I294*H294,2)</f>
        <v>0</v>
      </c>
      <c r="K294" s="275"/>
      <c r="L294" s="276"/>
      <c r="M294" s="277" t="s">
        <v>1</v>
      </c>
      <c r="N294" s="278" t="s">
        <v>41</v>
      </c>
      <c r="O294" s="92"/>
      <c r="P294" s="231">
        <f>O294*H294</f>
        <v>0</v>
      </c>
      <c r="Q294" s="231">
        <v>0.11</v>
      </c>
      <c r="R294" s="231">
        <f>Q294*H294</f>
        <v>4.7300000000000004</v>
      </c>
      <c r="S294" s="231">
        <v>0</v>
      </c>
      <c r="T294" s="232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3" t="s">
        <v>249</v>
      </c>
      <c r="AT294" s="233" t="s">
        <v>283</v>
      </c>
      <c r="AU294" s="233" t="s">
        <v>86</v>
      </c>
      <c r="AY294" s="18" t="s">
        <v>192</v>
      </c>
      <c r="BE294" s="234">
        <f>IF(N294="základní",J294,0)</f>
        <v>0</v>
      </c>
      <c r="BF294" s="234">
        <f>IF(N294="snížená",J294,0)</f>
        <v>0</v>
      </c>
      <c r="BG294" s="234">
        <f>IF(N294="zákl. přenesená",J294,0)</f>
        <v>0</v>
      </c>
      <c r="BH294" s="234">
        <f>IF(N294="sníž. přenesená",J294,0)</f>
        <v>0</v>
      </c>
      <c r="BI294" s="234">
        <f>IF(N294="nulová",J294,0)</f>
        <v>0</v>
      </c>
      <c r="BJ294" s="18" t="s">
        <v>84</v>
      </c>
      <c r="BK294" s="234">
        <f>ROUND(I294*H294,2)</f>
        <v>0</v>
      </c>
      <c r="BL294" s="18" t="s">
        <v>197</v>
      </c>
      <c r="BM294" s="233" t="s">
        <v>461</v>
      </c>
    </row>
    <row r="295" s="13" customFormat="1">
      <c r="A295" s="13"/>
      <c r="B295" s="235"/>
      <c r="C295" s="236"/>
      <c r="D295" s="237" t="s">
        <v>199</v>
      </c>
      <c r="E295" s="238" t="s">
        <v>1</v>
      </c>
      <c r="F295" s="239" t="s">
        <v>582</v>
      </c>
      <c r="G295" s="236"/>
      <c r="H295" s="240">
        <v>43</v>
      </c>
      <c r="I295" s="241"/>
      <c r="J295" s="236"/>
      <c r="K295" s="236"/>
      <c r="L295" s="242"/>
      <c r="M295" s="243"/>
      <c r="N295" s="244"/>
      <c r="O295" s="244"/>
      <c r="P295" s="244"/>
      <c r="Q295" s="244"/>
      <c r="R295" s="244"/>
      <c r="S295" s="244"/>
      <c r="T295" s="24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6" t="s">
        <v>199</v>
      </c>
      <c r="AU295" s="246" t="s">
        <v>86</v>
      </c>
      <c r="AV295" s="13" t="s">
        <v>86</v>
      </c>
      <c r="AW295" s="13" t="s">
        <v>33</v>
      </c>
      <c r="AX295" s="13" t="s">
        <v>84</v>
      </c>
      <c r="AY295" s="246" t="s">
        <v>192</v>
      </c>
    </row>
    <row r="296" s="2" customFormat="1" ht="24.15" customHeight="1">
      <c r="A296" s="39"/>
      <c r="B296" s="40"/>
      <c r="C296" s="268" t="s">
        <v>463</v>
      </c>
      <c r="D296" s="268" t="s">
        <v>283</v>
      </c>
      <c r="E296" s="269" t="s">
        <v>464</v>
      </c>
      <c r="F296" s="270" t="s">
        <v>465</v>
      </c>
      <c r="G296" s="271" t="s">
        <v>456</v>
      </c>
      <c r="H296" s="272">
        <v>5</v>
      </c>
      <c r="I296" s="273"/>
      <c r="J296" s="274">
        <f>ROUND(I296*H296,2)</f>
        <v>0</v>
      </c>
      <c r="K296" s="275"/>
      <c r="L296" s="276"/>
      <c r="M296" s="277" t="s">
        <v>1</v>
      </c>
      <c r="N296" s="278" t="s">
        <v>41</v>
      </c>
      <c r="O296" s="92"/>
      <c r="P296" s="231">
        <f>O296*H296</f>
        <v>0</v>
      </c>
      <c r="Q296" s="231">
        <v>0.11</v>
      </c>
      <c r="R296" s="231">
        <f>Q296*H296</f>
        <v>0.55000000000000004</v>
      </c>
      <c r="S296" s="231">
        <v>0</v>
      </c>
      <c r="T296" s="232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3" t="s">
        <v>249</v>
      </c>
      <c r="AT296" s="233" t="s">
        <v>283</v>
      </c>
      <c r="AU296" s="233" t="s">
        <v>86</v>
      </c>
      <c r="AY296" s="18" t="s">
        <v>192</v>
      </c>
      <c r="BE296" s="234">
        <f>IF(N296="základní",J296,0)</f>
        <v>0</v>
      </c>
      <c r="BF296" s="234">
        <f>IF(N296="snížená",J296,0)</f>
        <v>0</v>
      </c>
      <c r="BG296" s="234">
        <f>IF(N296="zákl. přenesená",J296,0)</f>
        <v>0</v>
      </c>
      <c r="BH296" s="234">
        <f>IF(N296="sníž. přenesená",J296,0)</f>
        <v>0</v>
      </c>
      <c r="BI296" s="234">
        <f>IF(N296="nulová",J296,0)</f>
        <v>0</v>
      </c>
      <c r="BJ296" s="18" t="s">
        <v>84</v>
      </c>
      <c r="BK296" s="234">
        <f>ROUND(I296*H296,2)</f>
        <v>0</v>
      </c>
      <c r="BL296" s="18" t="s">
        <v>197</v>
      </c>
      <c r="BM296" s="233" t="s">
        <v>466</v>
      </c>
    </row>
    <row r="297" s="13" customFormat="1">
      <c r="A297" s="13"/>
      <c r="B297" s="235"/>
      <c r="C297" s="236"/>
      <c r="D297" s="237" t="s">
        <v>199</v>
      </c>
      <c r="E297" s="238" t="s">
        <v>1</v>
      </c>
      <c r="F297" s="239" t="s">
        <v>148</v>
      </c>
      <c r="G297" s="236"/>
      <c r="H297" s="240">
        <v>5</v>
      </c>
      <c r="I297" s="241"/>
      <c r="J297" s="236"/>
      <c r="K297" s="236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199</v>
      </c>
      <c r="AU297" s="246" t="s">
        <v>86</v>
      </c>
      <c r="AV297" s="13" t="s">
        <v>86</v>
      </c>
      <c r="AW297" s="13" t="s">
        <v>33</v>
      </c>
      <c r="AX297" s="13" t="s">
        <v>84</v>
      </c>
      <c r="AY297" s="246" t="s">
        <v>192</v>
      </c>
    </row>
    <row r="298" s="2" customFormat="1" ht="24.15" customHeight="1">
      <c r="A298" s="39"/>
      <c r="B298" s="40"/>
      <c r="C298" s="268" t="s">
        <v>467</v>
      </c>
      <c r="D298" s="268" t="s">
        <v>283</v>
      </c>
      <c r="E298" s="269" t="s">
        <v>468</v>
      </c>
      <c r="F298" s="270" t="s">
        <v>469</v>
      </c>
      <c r="G298" s="271" t="s">
        <v>456</v>
      </c>
      <c r="H298" s="272">
        <v>1</v>
      </c>
      <c r="I298" s="273"/>
      <c r="J298" s="274">
        <f>ROUND(I298*H298,2)</f>
        <v>0</v>
      </c>
      <c r="K298" s="275"/>
      <c r="L298" s="276"/>
      <c r="M298" s="277" t="s">
        <v>1</v>
      </c>
      <c r="N298" s="278" t="s">
        <v>41</v>
      </c>
      <c r="O298" s="92"/>
      <c r="P298" s="231">
        <f>O298*H298</f>
        <v>0</v>
      </c>
      <c r="Q298" s="231">
        <v>0.11</v>
      </c>
      <c r="R298" s="231">
        <f>Q298*H298</f>
        <v>0.11</v>
      </c>
      <c r="S298" s="231">
        <v>0</v>
      </c>
      <c r="T298" s="232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3" t="s">
        <v>249</v>
      </c>
      <c r="AT298" s="233" t="s">
        <v>283</v>
      </c>
      <c r="AU298" s="233" t="s">
        <v>86</v>
      </c>
      <c r="AY298" s="18" t="s">
        <v>192</v>
      </c>
      <c r="BE298" s="234">
        <f>IF(N298="základní",J298,0)</f>
        <v>0</v>
      </c>
      <c r="BF298" s="234">
        <f>IF(N298="snížená",J298,0)</f>
        <v>0</v>
      </c>
      <c r="BG298" s="234">
        <f>IF(N298="zákl. přenesená",J298,0)</f>
        <v>0</v>
      </c>
      <c r="BH298" s="234">
        <f>IF(N298="sníž. přenesená",J298,0)</f>
        <v>0</v>
      </c>
      <c r="BI298" s="234">
        <f>IF(N298="nulová",J298,0)</f>
        <v>0</v>
      </c>
      <c r="BJ298" s="18" t="s">
        <v>84</v>
      </c>
      <c r="BK298" s="234">
        <f>ROUND(I298*H298,2)</f>
        <v>0</v>
      </c>
      <c r="BL298" s="18" t="s">
        <v>197</v>
      </c>
      <c r="BM298" s="233" t="s">
        <v>470</v>
      </c>
    </row>
    <row r="299" s="13" customFormat="1">
      <c r="A299" s="13"/>
      <c r="B299" s="235"/>
      <c r="C299" s="236"/>
      <c r="D299" s="237" t="s">
        <v>199</v>
      </c>
      <c r="E299" s="238" t="s">
        <v>1</v>
      </c>
      <c r="F299" s="239" t="s">
        <v>146</v>
      </c>
      <c r="G299" s="236"/>
      <c r="H299" s="240">
        <v>1</v>
      </c>
      <c r="I299" s="241"/>
      <c r="J299" s="236"/>
      <c r="K299" s="236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199</v>
      </c>
      <c r="AU299" s="246" t="s">
        <v>86</v>
      </c>
      <c r="AV299" s="13" t="s">
        <v>86</v>
      </c>
      <c r="AW299" s="13" t="s">
        <v>33</v>
      </c>
      <c r="AX299" s="13" t="s">
        <v>84</v>
      </c>
      <c r="AY299" s="246" t="s">
        <v>192</v>
      </c>
    </row>
    <row r="300" s="2" customFormat="1" ht="24.15" customHeight="1">
      <c r="A300" s="39"/>
      <c r="B300" s="40"/>
      <c r="C300" s="221" t="s">
        <v>471</v>
      </c>
      <c r="D300" s="221" t="s">
        <v>194</v>
      </c>
      <c r="E300" s="222" t="s">
        <v>477</v>
      </c>
      <c r="F300" s="223" t="s">
        <v>478</v>
      </c>
      <c r="G300" s="224" t="s">
        <v>246</v>
      </c>
      <c r="H300" s="225">
        <v>0.5</v>
      </c>
      <c r="I300" s="226"/>
      <c r="J300" s="227">
        <f>ROUND(I300*H300,2)</f>
        <v>0</v>
      </c>
      <c r="K300" s="228"/>
      <c r="L300" s="45"/>
      <c r="M300" s="229" t="s">
        <v>1</v>
      </c>
      <c r="N300" s="230" t="s">
        <v>41</v>
      </c>
      <c r="O300" s="92"/>
      <c r="P300" s="231">
        <f>O300*H300</f>
        <v>0</v>
      </c>
      <c r="Q300" s="231">
        <v>0</v>
      </c>
      <c r="R300" s="231">
        <f>Q300*H300</f>
        <v>0</v>
      </c>
      <c r="S300" s="231">
        <v>0</v>
      </c>
      <c r="T300" s="232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3" t="s">
        <v>197</v>
      </c>
      <c r="AT300" s="233" t="s">
        <v>194</v>
      </c>
      <c r="AU300" s="233" t="s">
        <v>86</v>
      </c>
      <c r="AY300" s="18" t="s">
        <v>192</v>
      </c>
      <c r="BE300" s="234">
        <f>IF(N300="základní",J300,0)</f>
        <v>0</v>
      </c>
      <c r="BF300" s="234">
        <f>IF(N300="snížená",J300,0)</f>
        <v>0</v>
      </c>
      <c r="BG300" s="234">
        <f>IF(N300="zákl. přenesená",J300,0)</f>
        <v>0</v>
      </c>
      <c r="BH300" s="234">
        <f>IF(N300="sníž. přenesená",J300,0)</f>
        <v>0</v>
      </c>
      <c r="BI300" s="234">
        <f>IF(N300="nulová",J300,0)</f>
        <v>0</v>
      </c>
      <c r="BJ300" s="18" t="s">
        <v>84</v>
      </c>
      <c r="BK300" s="234">
        <f>ROUND(I300*H300,2)</f>
        <v>0</v>
      </c>
      <c r="BL300" s="18" t="s">
        <v>197</v>
      </c>
      <c r="BM300" s="233" t="s">
        <v>583</v>
      </c>
    </row>
    <row r="301" s="13" customFormat="1">
      <c r="A301" s="13"/>
      <c r="B301" s="235"/>
      <c r="C301" s="236"/>
      <c r="D301" s="237" t="s">
        <v>199</v>
      </c>
      <c r="E301" s="238" t="s">
        <v>1</v>
      </c>
      <c r="F301" s="239" t="s">
        <v>480</v>
      </c>
      <c r="G301" s="236"/>
      <c r="H301" s="240">
        <v>0.5</v>
      </c>
      <c r="I301" s="241"/>
      <c r="J301" s="236"/>
      <c r="K301" s="236"/>
      <c r="L301" s="242"/>
      <c r="M301" s="243"/>
      <c r="N301" s="244"/>
      <c r="O301" s="244"/>
      <c r="P301" s="244"/>
      <c r="Q301" s="244"/>
      <c r="R301" s="244"/>
      <c r="S301" s="244"/>
      <c r="T301" s="24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199</v>
      </c>
      <c r="AU301" s="246" t="s">
        <v>86</v>
      </c>
      <c r="AV301" s="13" t="s">
        <v>86</v>
      </c>
      <c r="AW301" s="13" t="s">
        <v>33</v>
      </c>
      <c r="AX301" s="13" t="s">
        <v>84</v>
      </c>
      <c r="AY301" s="246" t="s">
        <v>192</v>
      </c>
    </row>
    <row r="302" s="2" customFormat="1" ht="16.5" customHeight="1">
      <c r="A302" s="39"/>
      <c r="B302" s="40"/>
      <c r="C302" s="268" t="s">
        <v>476</v>
      </c>
      <c r="D302" s="268" t="s">
        <v>283</v>
      </c>
      <c r="E302" s="269" t="s">
        <v>472</v>
      </c>
      <c r="F302" s="270" t="s">
        <v>473</v>
      </c>
      <c r="G302" s="271" t="s">
        <v>474</v>
      </c>
      <c r="H302" s="272">
        <v>49</v>
      </c>
      <c r="I302" s="273"/>
      <c r="J302" s="274">
        <f>ROUND(I302*H302,2)</f>
        <v>0</v>
      </c>
      <c r="K302" s="275"/>
      <c r="L302" s="276"/>
      <c r="M302" s="277" t="s">
        <v>1</v>
      </c>
      <c r="N302" s="278" t="s">
        <v>41</v>
      </c>
      <c r="O302" s="92"/>
      <c r="P302" s="231">
        <f>O302*H302</f>
        <v>0</v>
      </c>
      <c r="Q302" s="231">
        <v>0</v>
      </c>
      <c r="R302" s="231">
        <f>Q302*H302</f>
        <v>0</v>
      </c>
      <c r="S302" s="231">
        <v>0</v>
      </c>
      <c r="T302" s="232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3" t="s">
        <v>249</v>
      </c>
      <c r="AT302" s="233" t="s">
        <v>283</v>
      </c>
      <c r="AU302" s="233" t="s">
        <v>86</v>
      </c>
      <c r="AY302" s="18" t="s">
        <v>192</v>
      </c>
      <c r="BE302" s="234">
        <f>IF(N302="základní",J302,0)</f>
        <v>0</v>
      </c>
      <c r="BF302" s="234">
        <f>IF(N302="snížená",J302,0)</f>
        <v>0</v>
      </c>
      <c r="BG302" s="234">
        <f>IF(N302="zákl. přenesená",J302,0)</f>
        <v>0</v>
      </c>
      <c r="BH302" s="234">
        <f>IF(N302="sníž. přenesená",J302,0)</f>
        <v>0</v>
      </c>
      <c r="BI302" s="234">
        <f>IF(N302="nulová",J302,0)</f>
        <v>0</v>
      </c>
      <c r="BJ302" s="18" t="s">
        <v>84</v>
      </c>
      <c r="BK302" s="234">
        <f>ROUND(I302*H302,2)</f>
        <v>0</v>
      </c>
      <c r="BL302" s="18" t="s">
        <v>197</v>
      </c>
      <c r="BM302" s="233" t="s">
        <v>584</v>
      </c>
    </row>
    <row r="303" s="13" customFormat="1">
      <c r="A303" s="13"/>
      <c r="B303" s="235"/>
      <c r="C303" s="236"/>
      <c r="D303" s="237" t="s">
        <v>199</v>
      </c>
      <c r="E303" s="238" t="s">
        <v>1</v>
      </c>
      <c r="F303" s="239" t="s">
        <v>581</v>
      </c>
      <c r="G303" s="236"/>
      <c r="H303" s="240">
        <v>49</v>
      </c>
      <c r="I303" s="241"/>
      <c r="J303" s="236"/>
      <c r="K303" s="236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199</v>
      </c>
      <c r="AU303" s="246" t="s">
        <v>86</v>
      </c>
      <c r="AV303" s="13" t="s">
        <v>86</v>
      </c>
      <c r="AW303" s="13" t="s">
        <v>33</v>
      </c>
      <c r="AX303" s="13" t="s">
        <v>84</v>
      </c>
      <c r="AY303" s="246" t="s">
        <v>192</v>
      </c>
    </row>
    <row r="304" s="2" customFormat="1" ht="33" customHeight="1">
      <c r="A304" s="39"/>
      <c r="B304" s="40"/>
      <c r="C304" s="221" t="s">
        <v>481</v>
      </c>
      <c r="D304" s="221" t="s">
        <v>194</v>
      </c>
      <c r="E304" s="222" t="s">
        <v>585</v>
      </c>
      <c r="F304" s="223" t="s">
        <v>586</v>
      </c>
      <c r="G304" s="224" t="s">
        <v>456</v>
      </c>
      <c r="H304" s="225">
        <v>1</v>
      </c>
      <c r="I304" s="226"/>
      <c r="J304" s="227">
        <f>ROUND(I304*H304,2)</f>
        <v>0</v>
      </c>
      <c r="K304" s="228"/>
      <c r="L304" s="45"/>
      <c r="M304" s="229" t="s">
        <v>1</v>
      </c>
      <c r="N304" s="230" t="s">
        <v>41</v>
      </c>
      <c r="O304" s="92"/>
      <c r="P304" s="231">
        <f>O304*H304</f>
        <v>0</v>
      </c>
      <c r="Q304" s="231">
        <v>1.2574300000000001</v>
      </c>
      <c r="R304" s="231">
        <f>Q304*H304</f>
        <v>1.2574300000000001</v>
      </c>
      <c r="S304" s="231">
        <v>0</v>
      </c>
      <c r="T304" s="232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3" t="s">
        <v>197</v>
      </c>
      <c r="AT304" s="233" t="s">
        <v>194</v>
      </c>
      <c r="AU304" s="233" t="s">
        <v>86</v>
      </c>
      <c r="AY304" s="18" t="s">
        <v>192</v>
      </c>
      <c r="BE304" s="234">
        <f>IF(N304="základní",J304,0)</f>
        <v>0</v>
      </c>
      <c r="BF304" s="234">
        <f>IF(N304="snížená",J304,0)</f>
        <v>0</v>
      </c>
      <c r="BG304" s="234">
        <f>IF(N304="zákl. přenesená",J304,0)</f>
        <v>0</v>
      </c>
      <c r="BH304" s="234">
        <f>IF(N304="sníž. přenesená",J304,0)</f>
        <v>0</v>
      </c>
      <c r="BI304" s="234">
        <f>IF(N304="nulová",J304,0)</f>
        <v>0</v>
      </c>
      <c r="BJ304" s="18" t="s">
        <v>84</v>
      </c>
      <c r="BK304" s="234">
        <f>ROUND(I304*H304,2)</f>
        <v>0</v>
      </c>
      <c r="BL304" s="18" t="s">
        <v>197</v>
      </c>
      <c r="BM304" s="233" t="s">
        <v>587</v>
      </c>
    </row>
    <row r="305" s="2" customFormat="1" ht="24.15" customHeight="1">
      <c r="A305" s="39"/>
      <c r="B305" s="40"/>
      <c r="C305" s="268" t="s">
        <v>143</v>
      </c>
      <c r="D305" s="268" t="s">
        <v>283</v>
      </c>
      <c r="E305" s="269" t="s">
        <v>588</v>
      </c>
      <c r="F305" s="270" t="s">
        <v>589</v>
      </c>
      <c r="G305" s="271" t="s">
        <v>456</v>
      </c>
      <c r="H305" s="272">
        <v>1</v>
      </c>
      <c r="I305" s="273"/>
      <c r="J305" s="274">
        <f>ROUND(I305*H305,2)</f>
        <v>0</v>
      </c>
      <c r="K305" s="275"/>
      <c r="L305" s="276"/>
      <c r="M305" s="277" t="s">
        <v>1</v>
      </c>
      <c r="N305" s="278" t="s">
        <v>41</v>
      </c>
      <c r="O305" s="92"/>
      <c r="P305" s="231">
        <f>O305*H305</f>
        <v>0</v>
      </c>
      <c r="Q305" s="231">
        <v>0.069000000000000006</v>
      </c>
      <c r="R305" s="231">
        <f>Q305*H305</f>
        <v>0.069000000000000006</v>
      </c>
      <c r="S305" s="231">
        <v>0</v>
      </c>
      <c r="T305" s="232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3" t="s">
        <v>249</v>
      </c>
      <c r="AT305" s="233" t="s">
        <v>283</v>
      </c>
      <c r="AU305" s="233" t="s">
        <v>86</v>
      </c>
      <c r="AY305" s="18" t="s">
        <v>192</v>
      </c>
      <c r="BE305" s="234">
        <f>IF(N305="základní",J305,0)</f>
        <v>0</v>
      </c>
      <c r="BF305" s="234">
        <f>IF(N305="snížená",J305,0)</f>
        <v>0</v>
      </c>
      <c r="BG305" s="234">
        <f>IF(N305="zákl. přenesená",J305,0)</f>
        <v>0</v>
      </c>
      <c r="BH305" s="234">
        <f>IF(N305="sníž. přenesená",J305,0)</f>
        <v>0</v>
      </c>
      <c r="BI305" s="234">
        <f>IF(N305="nulová",J305,0)</f>
        <v>0</v>
      </c>
      <c r="BJ305" s="18" t="s">
        <v>84</v>
      </c>
      <c r="BK305" s="234">
        <f>ROUND(I305*H305,2)</f>
        <v>0</v>
      </c>
      <c r="BL305" s="18" t="s">
        <v>197</v>
      </c>
      <c r="BM305" s="233" t="s">
        <v>590</v>
      </c>
    </row>
    <row r="306" s="2" customFormat="1" ht="16.5" customHeight="1">
      <c r="A306" s="39"/>
      <c r="B306" s="40"/>
      <c r="C306" s="221" t="s">
        <v>491</v>
      </c>
      <c r="D306" s="221" t="s">
        <v>194</v>
      </c>
      <c r="E306" s="222" t="s">
        <v>591</v>
      </c>
      <c r="F306" s="223" t="s">
        <v>592</v>
      </c>
      <c r="G306" s="224" t="s">
        <v>593</v>
      </c>
      <c r="H306" s="225">
        <v>1</v>
      </c>
      <c r="I306" s="226"/>
      <c r="J306" s="227">
        <f>ROUND(I306*H306,2)</f>
        <v>0</v>
      </c>
      <c r="K306" s="228"/>
      <c r="L306" s="45"/>
      <c r="M306" s="229" t="s">
        <v>1</v>
      </c>
      <c r="N306" s="230" t="s">
        <v>41</v>
      </c>
      <c r="O306" s="92"/>
      <c r="P306" s="231">
        <f>O306*H306</f>
        <v>0</v>
      </c>
      <c r="Q306" s="231">
        <v>0.002</v>
      </c>
      <c r="R306" s="231">
        <f>Q306*H306</f>
        <v>0.002</v>
      </c>
      <c r="S306" s="231">
        <v>0</v>
      </c>
      <c r="T306" s="232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3" t="s">
        <v>297</v>
      </c>
      <c r="AT306" s="233" t="s">
        <v>194</v>
      </c>
      <c r="AU306" s="233" t="s">
        <v>86</v>
      </c>
      <c r="AY306" s="18" t="s">
        <v>192</v>
      </c>
      <c r="BE306" s="234">
        <f>IF(N306="základní",J306,0)</f>
        <v>0</v>
      </c>
      <c r="BF306" s="234">
        <f>IF(N306="snížená",J306,0)</f>
        <v>0</v>
      </c>
      <c r="BG306" s="234">
        <f>IF(N306="zákl. přenesená",J306,0)</f>
        <v>0</v>
      </c>
      <c r="BH306" s="234">
        <f>IF(N306="sníž. přenesená",J306,0)</f>
        <v>0</v>
      </c>
      <c r="BI306" s="234">
        <f>IF(N306="nulová",J306,0)</f>
        <v>0</v>
      </c>
      <c r="BJ306" s="18" t="s">
        <v>84</v>
      </c>
      <c r="BK306" s="234">
        <f>ROUND(I306*H306,2)</f>
        <v>0</v>
      </c>
      <c r="BL306" s="18" t="s">
        <v>297</v>
      </c>
      <c r="BM306" s="233" t="s">
        <v>594</v>
      </c>
    </row>
    <row r="307" s="2" customFormat="1" ht="16.5" customHeight="1">
      <c r="A307" s="39"/>
      <c r="B307" s="40"/>
      <c r="C307" s="221" t="s">
        <v>498</v>
      </c>
      <c r="D307" s="221" t="s">
        <v>194</v>
      </c>
      <c r="E307" s="222" t="s">
        <v>482</v>
      </c>
      <c r="F307" s="223" t="s">
        <v>483</v>
      </c>
      <c r="G307" s="224" t="s">
        <v>280</v>
      </c>
      <c r="H307" s="225">
        <v>321.30000000000001</v>
      </c>
      <c r="I307" s="226"/>
      <c r="J307" s="227">
        <f>ROUND(I307*H307,2)</f>
        <v>0</v>
      </c>
      <c r="K307" s="228"/>
      <c r="L307" s="45"/>
      <c r="M307" s="229" t="s">
        <v>1</v>
      </c>
      <c r="N307" s="230" t="s">
        <v>41</v>
      </c>
      <c r="O307" s="92"/>
      <c r="P307" s="231">
        <f>O307*H307</f>
        <v>0</v>
      </c>
      <c r="Q307" s="231">
        <v>0.00019000000000000001</v>
      </c>
      <c r="R307" s="231">
        <f>Q307*H307</f>
        <v>0.061047000000000004</v>
      </c>
      <c r="S307" s="231">
        <v>0</v>
      </c>
      <c r="T307" s="232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3" t="s">
        <v>197</v>
      </c>
      <c r="AT307" s="233" t="s">
        <v>194</v>
      </c>
      <c r="AU307" s="233" t="s">
        <v>86</v>
      </c>
      <c r="AY307" s="18" t="s">
        <v>192</v>
      </c>
      <c r="BE307" s="234">
        <f>IF(N307="základní",J307,0)</f>
        <v>0</v>
      </c>
      <c r="BF307" s="234">
        <f>IF(N307="snížená",J307,0)</f>
        <v>0</v>
      </c>
      <c r="BG307" s="234">
        <f>IF(N307="zákl. přenesená",J307,0)</f>
        <v>0</v>
      </c>
      <c r="BH307" s="234">
        <f>IF(N307="sníž. přenesená",J307,0)</f>
        <v>0</v>
      </c>
      <c r="BI307" s="234">
        <f>IF(N307="nulová",J307,0)</f>
        <v>0</v>
      </c>
      <c r="BJ307" s="18" t="s">
        <v>84</v>
      </c>
      <c r="BK307" s="234">
        <f>ROUND(I307*H307,2)</f>
        <v>0</v>
      </c>
      <c r="BL307" s="18" t="s">
        <v>197</v>
      </c>
      <c r="BM307" s="233" t="s">
        <v>484</v>
      </c>
    </row>
    <row r="308" s="13" customFormat="1">
      <c r="A308" s="13"/>
      <c r="B308" s="235"/>
      <c r="C308" s="236"/>
      <c r="D308" s="237" t="s">
        <v>199</v>
      </c>
      <c r="E308" s="238" t="s">
        <v>1</v>
      </c>
      <c r="F308" s="239" t="s">
        <v>485</v>
      </c>
      <c r="G308" s="236"/>
      <c r="H308" s="240">
        <v>321.30000000000001</v>
      </c>
      <c r="I308" s="241"/>
      <c r="J308" s="236"/>
      <c r="K308" s="236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199</v>
      </c>
      <c r="AU308" s="246" t="s">
        <v>86</v>
      </c>
      <c r="AV308" s="13" t="s">
        <v>86</v>
      </c>
      <c r="AW308" s="13" t="s">
        <v>33</v>
      </c>
      <c r="AX308" s="13" t="s">
        <v>84</v>
      </c>
      <c r="AY308" s="246" t="s">
        <v>192</v>
      </c>
    </row>
    <row r="309" s="2" customFormat="1" ht="24.15" customHeight="1">
      <c r="A309" s="39"/>
      <c r="B309" s="40"/>
      <c r="C309" s="221" t="s">
        <v>503</v>
      </c>
      <c r="D309" s="221" t="s">
        <v>194</v>
      </c>
      <c r="E309" s="222" t="s">
        <v>486</v>
      </c>
      <c r="F309" s="223" t="s">
        <v>487</v>
      </c>
      <c r="G309" s="224" t="s">
        <v>280</v>
      </c>
      <c r="H309" s="225">
        <v>232</v>
      </c>
      <c r="I309" s="226"/>
      <c r="J309" s="227">
        <f>ROUND(I309*H309,2)</f>
        <v>0</v>
      </c>
      <c r="K309" s="228"/>
      <c r="L309" s="45"/>
      <c r="M309" s="229" t="s">
        <v>1</v>
      </c>
      <c r="N309" s="230" t="s">
        <v>41</v>
      </c>
      <c r="O309" s="92"/>
      <c r="P309" s="231">
        <f>O309*H309</f>
        <v>0</v>
      </c>
      <c r="Q309" s="231">
        <v>9.0000000000000006E-05</v>
      </c>
      <c r="R309" s="231">
        <f>Q309*H309</f>
        <v>0.020880000000000003</v>
      </c>
      <c r="S309" s="231">
        <v>0</v>
      </c>
      <c r="T309" s="232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3" t="s">
        <v>197</v>
      </c>
      <c r="AT309" s="233" t="s">
        <v>194</v>
      </c>
      <c r="AU309" s="233" t="s">
        <v>86</v>
      </c>
      <c r="AY309" s="18" t="s">
        <v>192</v>
      </c>
      <c r="BE309" s="234">
        <f>IF(N309="základní",J309,0)</f>
        <v>0</v>
      </c>
      <c r="BF309" s="234">
        <f>IF(N309="snížená",J309,0)</f>
        <v>0</v>
      </c>
      <c r="BG309" s="234">
        <f>IF(N309="zákl. přenesená",J309,0)</f>
        <v>0</v>
      </c>
      <c r="BH309" s="234">
        <f>IF(N309="sníž. přenesená",J309,0)</f>
        <v>0</v>
      </c>
      <c r="BI309" s="234">
        <f>IF(N309="nulová",J309,0)</f>
        <v>0</v>
      </c>
      <c r="BJ309" s="18" t="s">
        <v>84</v>
      </c>
      <c r="BK309" s="234">
        <f>ROUND(I309*H309,2)</f>
        <v>0</v>
      </c>
      <c r="BL309" s="18" t="s">
        <v>197</v>
      </c>
      <c r="BM309" s="233" t="s">
        <v>488</v>
      </c>
    </row>
    <row r="310" s="13" customFormat="1">
      <c r="A310" s="13"/>
      <c r="B310" s="235"/>
      <c r="C310" s="236"/>
      <c r="D310" s="237" t="s">
        <v>199</v>
      </c>
      <c r="E310" s="238" t="s">
        <v>1</v>
      </c>
      <c r="F310" s="239" t="s">
        <v>489</v>
      </c>
      <c r="G310" s="236"/>
      <c r="H310" s="240">
        <v>232</v>
      </c>
      <c r="I310" s="241"/>
      <c r="J310" s="236"/>
      <c r="K310" s="236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199</v>
      </c>
      <c r="AU310" s="246" t="s">
        <v>86</v>
      </c>
      <c r="AV310" s="13" t="s">
        <v>86</v>
      </c>
      <c r="AW310" s="13" t="s">
        <v>33</v>
      </c>
      <c r="AX310" s="13" t="s">
        <v>84</v>
      </c>
      <c r="AY310" s="246" t="s">
        <v>192</v>
      </c>
    </row>
    <row r="311" s="12" customFormat="1" ht="22.8" customHeight="1">
      <c r="A311" s="12"/>
      <c r="B311" s="205"/>
      <c r="C311" s="206"/>
      <c r="D311" s="207" t="s">
        <v>75</v>
      </c>
      <c r="E311" s="219" t="s">
        <v>255</v>
      </c>
      <c r="F311" s="219" t="s">
        <v>490</v>
      </c>
      <c r="G311" s="206"/>
      <c r="H311" s="206"/>
      <c r="I311" s="209"/>
      <c r="J311" s="220">
        <f>BK311</f>
        <v>0</v>
      </c>
      <c r="K311" s="206"/>
      <c r="L311" s="211"/>
      <c r="M311" s="212"/>
      <c r="N311" s="213"/>
      <c r="O311" s="213"/>
      <c r="P311" s="214">
        <f>SUM(P312:P322)</f>
        <v>0</v>
      </c>
      <c r="Q311" s="213"/>
      <c r="R311" s="214">
        <f>SUM(R312:R322)</f>
        <v>0.0407</v>
      </c>
      <c r="S311" s="213"/>
      <c r="T311" s="215">
        <f>SUM(T312:T322)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6" t="s">
        <v>84</v>
      </c>
      <c r="AT311" s="217" t="s">
        <v>75</v>
      </c>
      <c r="AU311" s="217" t="s">
        <v>84</v>
      </c>
      <c r="AY311" s="216" t="s">
        <v>192</v>
      </c>
      <c r="BK311" s="218">
        <f>SUM(BK312:BK322)</f>
        <v>0</v>
      </c>
    </row>
    <row r="312" s="2" customFormat="1" ht="24.15" customHeight="1">
      <c r="A312" s="39"/>
      <c r="B312" s="40"/>
      <c r="C312" s="221" t="s">
        <v>509</v>
      </c>
      <c r="D312" s="221" t="s">
        <v>194</v>
      </c>
      <c r="E312" s="222" t="s">
        <v>492</v>
      </c>
      <c r="F312" s="223" t="s">
        <v>493</v>
      </c>
      <c r="G312" s="224" t="s">
        <v>280</v>
      </c>
      <c r="H312" s="225">
        <v>185</v>
      </c>
      <c r="I312" s="226"/>
      <c r="J312" s="227">
        <f>ROUND(I312*H312,2)</f>
        <v>0</v>
      </c>
      <c r="K312" s="228"/>
      <c r="L312" s="45"/>
      <c r="M312" s="229" t="s">
        <v>1</v>
      </c>
      <c r="N312" s="230" t="s">
        <v>41</v>
      </c>
      <c r="O312" s="92"/>
      <c r="P312" s="231">
        <f>O312*H312</f>
        <v>0</v>
      </c>
      <c r="Q312" s="231">
        <v>0.00022000000000000001</v>
      </c>
      <c r="R312" s="231">
        <f>Q312*H312</f>
        <v>0.0407</v>
      </c>
      <c r="S312" s="231">
        <v>0</v>
      </c>
      <c r="T312" s="232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3" t="s">
        <v>197</v>
      </c>
      <c r="AT312" s="233" t="s">
        <v>194</v>
      </c>
      <c r="AU312" s="233" t="s">
        <v>86</v>
      </c>
      <c r="AY312" s="18" t="s">
        <v>192</v>
      </c>
      <c r="BE312" s="234">
        <f>IF(N312="základní",J312,0)</f>
        <v>0</v>
      </c>
      <c r="BF312" s="234">
        <f>IF(N312="snížená",J312,0)</f>
        <v>0</v>
      </c>
      <c r="BG312" s="234">
        <f>IF(N312="zákl. přenesená",J312,0)</f>
        <v>0</v>
      </c>
      <c r="BH312" s="234">
        <f>IF(N312="sníž. přenesená",J312,0)</f>
        <v>0</v>
      </c>
      <c r="BI312" s="234">
        <f>IF(N312="nulová",J312,0)</f>
        <v>0</v>
      </c>
      <c r="BJ312" s="18" t="s">
        <v>84</v>
      </c>
      <c r="BK312" s="234">
        <f>ROUND(I312*H312,2)</f>
        <v>0</v>
      </c>
      <c r="BL312" s="18" t="s">
        <v>197</v>
      </c>
      <c r="BM312" s="233" t="s">
        <v>494</v>
      </c>
    </row>
    <row r="313" s="13" customFormat="1">
      <c r="A313" s="13"/>
      <c r="B313" s="235"/>
      <c r="C313" s="236"/>
      <c r="D313" s="237" t="s">
        <v>199</v>
      </c>
      <c r="E313" s="238" t="s">
        <v>1</v>
      </c>
      <c r="F313" s="239" t="s">
        <v>495</v>
      </c>
      <c r="G313" s="236"/>
      <c r="H313" s="240">
        <v>30</v>
      </c>
      <c r="I313" s="241"/>
      <c r="J313" s="236"/>
      <c r="K313" s="236"/>
      <c r="L313" s="242"/>
      <c r="M313" s="243"/>
      <c r="N313" s="244"/>
      <c r="O313" s="244"/>
      <c r="P313" s="244"/>
      <c r="Q313" s="244"/>
      <c r="R313" s="244"/>
      <c r="S313" s="244"/>
      <c r="T313" s="24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6" t="s">
        <v>199</v>
      </c>
      <c r="AU313" s="246" t="s">
        <v>86</v>
      </c>
      <c r="AV313" s="13" t="s">
        <v>86</v>
      </c>
      <c r="AW313" s="13" t="s">
        <v>33</v>
      </c>
      <c r="AX313" s="13" t="s">
        <v>76</v>
      </c>
      <c r="AY313" s="246" t="s">
        <v>192</v>
      </c>
    </row>
    <row r="314" s="13" customFormat="1">
      <c r="A314" s="13"/>
      <c r="B314" s="235"/>
      <c r="C314" s="236"/>
      <c r="D314" s="237" t="s">
        <v>199</v>
      </c>
      <c r="E314" s="238" t="s">
        <v>1</v>
      </c>
      <c r="F314" s="239" t="s">
        <v>496</v>
      </c>
      <c r="G314" s="236"/>
      <c r="H314" s="240">
        <v>35</v>
      </c>
      <c r="I314" s="241"/>
      <c r="J314" s="236"/>
      <c r="K314" s="236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199</v>
      </c>
      <c r="AU314" s="246" t="s">
        <v>86</v>
      </c>
      <c r="AV314" s="13" t="s">
        <v>86</v>
      </c>
      <c r="AW314" s="13" t="s">
        <v>33</v>
      </c>
      <c r="AX314" s="13" t="s">
        <v>76</v>
      </c>
      <c r="AY314" s="246" t="s">
        <v>192</v>
      </c>
    </row>
    <row r="315" s="13" customFormat="1">
      <c r="A315" s="13"/>
      <c r="B315" s="235"/>
      <c r="C315" s="236"/>
      <c r="D315" s="237" t="s">
        <v>199</v>
      </c>
      <c r="E315" s="238" t="s">
        <v>1</v>
      </c>
      <c r="F315" s="239" t="s">
        <v>497</v>
      </c>
      <c r="G315" s="236"/>
      <c r="H315" s="240">
        <v>120</v>
      </c>
      <c r="I315" s="241"/>
      <c r="J315" s="236"/>
      <c r="K315" s="236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199</v>
      </c>
      <c r="AU315" s="246" t="s">
        <v>86</v>
      </c>
      <c r="AV315" s="13" t="s">
        <v>86</v>
      </c>
      <c r="AW315" s="13" t="s">
        <v>33</v>
      </c>
      <c r="AX315" s="13" t="s">
        <v>76</v>
      </c>
      <c r="AY315" s="246" t="s">
        <v>192</v>
      </c>
    </row>
    <row r="316" s="15" customFormat="1">
      <c r="A316" s="15"/>
      <c r="B316" s="257"/>
      <c r="C316" s="258"/>
      <c r="D316" s="237" t="s">
        <v>199</v>
      </c>
      <c r="E316" s="259" t="s">
        <v>1</v>
      </c>
      <c r="F316" s="260" t="s">
        <v>230</v>
      </c>
      <c r="G316" s="258"/>
      <c r="H316" s="261">
        <v>185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199</v>
      </c>
      <c r="AU316" s="267" t="s">
        <v>86</v>
      </c>
      <c r="AV316" s="15" t="s">
        <v>197</v>
      </c>
      <c r="AW316" s="15" t="s">
        <v>33</v>
      </c>
      <c r="AX316" s="15" t="s">
        <v>84</v>
      </c>
      <c r="AY316" s="267" t="s">
        <v>192</v>
      </c>
    </row>
    <row r="317" s="2" customFormat="1" ht="24.15" customHeight="1">
      <c r="A317" s="39"/>
      <c r="B317" s="40"/>
      <c r="C317" s="221" t="s">
        <v>514</v>
      </c>
      <c r="D317" s="221" t="s">
        <v>194</v>
      </c>
      <c r="E317" s="222" t="s">
        <v>499</v>
      </c>
      <c r="F317" s="223" t="s">
        <v>500</v>
      </c>
      <c r="G317" s="224" t="s">
        <v>280</v>
      </c>
      <c r="H317" s="225">
        <v>90</v>
      </c>
      <c r="I317" s="226"/>
      <c r="J317" s="227">
        <f>ROUND(I317*H317,2)</f>
        <v>0</v>
      </c>
      <c r="K317" s="228"/>
      <c r="L317" s="45"/>
      <c r="M317" s="229" t="s">
        <v>1</v>
      </c>
      <c r="N317" s="230" t="s">
        <v>41</v>
      </c>
      <c r="O317" s="92"/>
      <c r="P317" s="231">
        <f>O317*H317</f>
        <v>0</v>
      </c>
      <c r="Q317" s="231">
        <v>0</v>
      </c>
      <c r="R317" s="231">
        <f>Q317*H317</f>
        <v>0</v>
      </c>
      <c r="S317" s="231">
        <v>0</v>
      </c>
      <c r="T317" s="232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3" t="s">
        <v>197</v>
      </c>
      <c r="AT317" s="233" t="s">
        <v>194</v>
      </c>
      <c r="AU317" s="233" t="s">
        <v>86</v>
      </c>
      <c r="AY317" s="18" t="s">
        <v>192</v>
      </c>
      <c r="BE317" s="234">
        <f>IF(N317="základní",J317,0)</f>
        <v>0</v>
      </c>
      <c r="BF317" s="234">
        <f>IF(N317="snížená",J317,0)</f>
        <v>0</v>
      </c>
      <c r="BG317" s="234">
        <f>IF(N317="zákl. přenesená",J317,0)</f>
        <v>0</v>
      </c>
      <c r="BH317" s="234">
        <f>IF(N317="sníž. přenesená",J317,0)</f>
        <v>0</v>
      </c>
      <c r="BI317" s="234">
        <f>IF(N317="nulová",J317,0)</f>
        <v>0</v>
      </c>
      <c r="BJ317" s="18" t="s">
        <v>84</v>
      </c>
      <c r="BK317" s="234">
        <f>ROUND(I317*H317,2)</f>
        <v>0</v>
      </c>
      <c r="BL317" s="18" t="s">
        <v>197</v>
      </c>
      <c r="BM317" s="233" t="s">
        <v>501</v>
      </c>
    </row>
    <row r="318" s="13" customFormat="1">
      <c r="A318" s="13"/>
      <c r="B318" s="235"/>
      <c r="C318" s="236"/>
      <c r="D318" s="237" t="s">
        <v>199</v>
      </c>
      <c r="E318" s="238" t="s">
        <v>1</v>
      </c>
      <c r="F318" s="239" t="s">
        <v>495</v>
      </c>
      <c r="G318" s="236"/>
      <c r="H318" s="240">
        <v>30</v>
      </c>
      <c r="I318" s="241"/>
      <c r="J318" s="236"/>
      <c r="K318" s="236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199</v>
      </c>
      <c r="AU318" s="246" t="s">
        <v>86</v>
      </c>
      <c r="AV318" s="13" t="s">
        <v>86</v>
      </c>
      <c r="AW318" s="13" t="s">
        <v>33</v>
      </c>
      <c r="AX318" s="13" t="s">
        <v>76</v>
      </c>
      <c r="AY318" s="246" t="s">
        <v>192</v>
      </c>
    </row>
    <row r="319" s="13" customFormat="1">
      <c r="A319" s="13"/>
      <c r="B319" s="235"/>
      <c r="C319" s="236"/>
      <c r="D319" s="237" t="s">
        <v>199</v>
      </c>
      <c r="E319" s="238" t="s">
        <v>1</v>
      </c>
      <c r="F319" s="239" t="s">
        <v>502</v>
      </c>
      <c r="G319" s="236"/>
      <c r="H319" s="240">
        <v>60</v>
      </c>
      <c r="I319" s="241"/>
      <c r="J319" s="236"/>
      <c r="K319" s="236"/>
      <c r="L319" s="242"/>
      <c r="M319" s="243"/>
      <c r="N319" s="244"/>
      <c r="O319" s="244"/>
      <c r="P319" s="244"/>
      <c r="Q319" s="244"/>
      <c r="R319" s="244"/>
      <c r="S319" s="244"/>
      <c r="T319" s="24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6" t="s">
        <v>199</v>
      </c>
      <c r="AU319" s="246" t="s">
        <v>86</v>
      </c>
      <c r="AV319" s="13" t="s">
        <v>86</v>
      </c>
      <c r="AW319" s="13" t="s">
        <v>33</v>
      </c>
      <c r="AX319" s="13" t="s">
        <v>76</v>
      </c>
      <c r="AY319" s="246" t="s">
        <v>192</v>
      </c>
    </row>
    <row r="320" s="15" customFormat="1">
      <c r="A320" s="15"/>
      <c r="B320" s="257"/>
      <c r="C320" s="258"/>
      <c r="D320" s="237" t="s">
        <v>199</v>
      </c>
      <c r="E320" s="259" t="s">
        <v>1</v>
      </c>
      <c r="F320" s="260" t="s">
        <v>230</v>
      </c>
      <c r="G320" s="258"/>
      <c r="H320" s="261">
        <v>90</v>
      </c>
      <c r="I320" s="262"/>
      <c r="J320" s="258"/>
      <c r="K320" s="258"/>
      <c r="L320" s="263"/>
      <c r="M320" s="264"/>
      <c r="N320" s="265"/>
      <c r="O320" s="265"/>
      <c r="P320" s="265"/>
      <c r="Q320" s="265"/>
      <c r="R320" s="265"/>
      <c r="S320" s="265"/>
      <c r="T320" s="266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7" t="s">
        <v>199</v>
      </c>
      <c r="AU320" s="267" t="s">
        <v>86</v>
      </c>
      <c r="AV320" s="15" t="s">
        <v>197</v>
      </c>
      <c r="AW320" s="15" t="s">
        <v>33</v>
      </c>
      <c r="AX320" s="15" t="s">
        <v>84</v>
      </c>
      <c r="AY320" s="267" t="s">
        <v>192</v>
      </c>
    </row>
    <row r="321" s="2" customFormat="1" ht="24.15" customHeight="1">
      <c r="A321" s="39"/>
      <c r="B321" s="40"/>
      <c r="C321" s="221" t="s">
        <v>519</v>
      </c>
      <c r="D321" s="221" t="s">
        <v>194</v>
      </c>
      <c r="E321" s="222" t="s">
        <v>504</v>
      </c>
      <c r="F321" s="223" t="s">
        <v>505</v>
      </c>
      <c r="G321" s="224" t="s">
        <v>280</v>
      </c>
      <c r="H321" s="225">
        <v>35</v>
      </c>
      <c r="I321" s="226"/>
      <c r="J321" s="227">
        <f>ROUND(I321*H321,2)</f>
        <v>0</v>
      </c>
      <c r="K321" s="228"/>
      <c r="L321" s="45"/>
      <c r="M321" s="229" t="s">
        <v>1</v>
      </c>
      <c r="N321" s="230" t="s">
        <v>41</v>
      </c>
      <c r="O321" s="92"/>
      <c r="P321" s="231">
        <f>O321*H321</f>
        <v>0</v>
      </c>
      <c r="Q321" s="231">
        <v>0</v>
      </c>
      <c r="R321" s="231">
        <f>Q321*H321</f>
        <v>0</v>
      </c>
      <c r="S321" s="231">
        <v>0</v>
      </c>
      <c r="T321" s="232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3" t="s">
        <v>197</v>
      </c>
      <c r="AT321" s="233" t="s">
        <v>194</v>
      </c>
      <c r="AU321" s="233" t="s">
        <v>86</v>
      </c>
      <c r="AY321" s="18" t="s">
        <v>192</v>
      </c>
      <c r="BE321" s="234">
        <f>IF(N321="základní",J321,0)</f>
        <v>0</v>
      </c>
      <c r="BF321" s="234">
        <f>IF(N321="snížená",J321,0)</f>
        <v>0</v>
      </c>
      <c r="BG321" s="234">
        <f>IF(N321="zákl. přenesená",J321,0)</f>
        <v>0</v>
      </c>
      <c r="BH321" s="234">
        <f>IF(N321="sníž. přenesená",J321,0)</f>
        <v>0</v>
      </c>
      <c r="BI321" s="234">
        <f>IF(N321="nulová",J321,0)</f>
        <v>0</v>
      </c>
      <c r="BJ321" s="18" t="s">
        <v>84</v>
      </c>
      <c r="BK321" s="234">
        <f>ROUND(I321*H321,2)</f>
        <v>0</v>
      </c>
      <c r="BL321" s="18" t="s">
        <v>197</v>
      </c>
      <c r="BM321" s="233" t="s">
        <v>506</v>
      </c>
    </row>
    <row r="322" s="13" customFormat="1">
      <c r="A322" s="13"/>
      <c r="B322" s="235"/>
      <c r="C322" s="236"/>
      <c r="D322" s="237" t="s">
        <v>199</v>
      </c>
      <c r="E322" s="238" t="s">
        <v>1</v>
      </c>
      <c r="F322" s="239" t="s">
        <v>496</v>
      </c>
      <c r="G322" s="236"/>
      <c r="H322" s="240">
        <v>35</v>
      </c>
      <c r="I322" s="241"/>
      <c r="J322" s="236"/>
      <c r="K322" s="236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199</v>
      </c>
      <c r="AU322" s="246" t="s">
        <v>86</v>
      </c>
      <c r="AV322" s="13" t="s">
        <v>86</v>
      </c>
      <c r="AW322" s="13" t="s">
        <v>33</v>
      </c>
      <c r="AX322" s="13" t="s">
        <v>84</v>
      </c>
      <c r="AY322" s="246" t="s">
        <v>192</v>
      </c>
    </row>
    <row r="323" s="12" customFormat="1" ht="22.8" customHeight="1">
      <c r="A323" s="12"/>
      <c r="B323" s="205"/>
      <c r="C323" s="206"/>
      <c r="D323" s="207" t="s">
        <v>75</v>
      </c>
      <c r="E323" s="219" t="s">
        <v>507</v>
      </c>
      <c r="F323" s="219" t="s">
        <v>508</v>
      </c>
      <c r="G323" s="206"/>
      <c r="H323" s="206"/>
      <c r="I323" s="209"/>
      <c r="J323" s="220">
        <f>BK323</f>
        <v>0</v>
      </c>
      <c r="K323" s="206"/>
      <c r="L323" s="211"/>
      <c r="M323" s="212"/>
      <c r="N323" s="213"/>
      <c r="O323" s="213"/>
      <c r="P323" s="214">
        <f>SUM(P324:P335)</f>
        <v>0</v>
      </c>
      <c r="Q323" s="213"/>
      <c r="R323" s="214">
        <f>SUM(R324:R335)</f>
        <v>0</v>
      </c>
      <c r="S323" s="213"/>
      <c r="T323" s="215">
        <f>SUM(T324:T335)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6" t="s">
        <v>84</v>
      </c>
      <c r="AT323" s="217" t="s">
        <v>75</v>
      </c>
      <c r="AU323" s="217" t="s">
        <v>84</v>
      </c>
      <c r="AY323" s="216" t="s">
        <v>192</v>
      </c>
      <c r="BK323" s="218">
        <f>SUM(BK324:BK335)</f>
        <v>0</v>
      </c>
    </row>
    <row r="324" s="2" customFormat="1" ht="21.75" customHeight="1">
      <c r="A324" s="39"/>
      <c r="B324" s="40"/>
      <c r="C324" s="221" t="s">
        <v>523</v>
      </c>
      <c r="D324" s="221" t="s">
        <v>194</v>
      </c>
      <c r="E324" s="222" t="s">
        <v>510</v>
      </c>
      <c r="F324" s="223" t="s">
        <v>511</v>
      </c>
      <c r="G324" s="224" t="s">
        <v>335</v>
      </c>
      <c r="H324" s="225">
        <v>46.835000000000001</v>
      </c>
      <c r="I324" s="226"/>
      <c r="J324" s="227">
        <f>ROUND(I324*H324,2)</f>
        <v>0</v>
      </c>
      <c r="K324" s="228"/>
      <c r="L324" s="45"/>
      <c r="M324" s="229" t="s">
        <v>1</v>
      </c>
      <c r="N324" s="230" t="s">
        <v>41</v>
      </c>
      <c r="O324" s="92"/>
      <c r="P324" s="231">
        <f>O324*H324</f>
        <v>0</v>
      </c>
      <c r="Q324" s="231">
        <v>0</v>
      </c>
      <c r="R324" s="231">
        <f>Q324*H324</f>
        <v>0</v>
      </c>
      <c r="S324" s="231">
        <v>0</v>
      </c>
      <c r="T324" s="232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3" t="s">
        <v>197</v>
      </c>
      <c r="AT324" s="233" t="s">
        <v>194</v>
      </c>
      <c r="AU324" s="233" t="s">
        <v>86</v>
      </c>
      <c r="AY324" s="18" t="s">
        <v>192</v>
      </c>
      <c r="BE324" s="234">
        <f>IF(N324="základní",J324,0)</f>
        <v>0</v>
      </c>
      <c r="BF324" s="234">
        <f>IF(N324="snížená",J324,0)</f>
        <v>0</v>
      </c>
      <c r="BG324" s="234">
        <f>IF(N324="zákl. přenesená",J324,0)</f>
        <v>0</v>
      </c>
      <c r="BH324" s="234">
        <f>IF(N324="sníž. přenesená",J324,0)</f>
        <v>0</v>
      </c>
      <c r="BI324" s="234">
        <f>IF(N324="nulová",J324,0)</f>
        <v>0</v>
      </c>
      <c r="BJ324" s="18" t="s">
        <v>84</v>
      </c>
      <c r="BK324" s="234">
        <f>ROUND(I324*H324,2)</f>
        <v>0</v>
      </c>
      <c r="BL324" s="18" t="s">
        <v>197</v>
      </c>
      <c r="BM324" s="233" t="s">
        <v>512</v>
      </c>
    </row>
    <row r="325" s="13" customFormat="1">
      <c r="A325" s="13"/>
      <c r="B325" s="235"/>
      <c r="C325" s="236"/>
      <c r="D325" s="237" t="s">
        <v>199</v>
      </c>
      <c r="E325" s="238" t="s">
        <v>1</v>
      </c>
      <c r="F325" s="239" t="s">
        <v>513</v>
      </c>
      <c r="G325" s="236"/>
      <c r="H325" s="240">
        <v>46.835000000000001</v>
      </c>
      <c r="I325" s="241"/>
      <c r="J325" s="236"/>
      <c r="K325" s="236"/>
      <c r="L325" s="242"/>
      <c r="M325" s="243"/>
      <c r="N325" s="244"/>
      <c r="O325" s="244"/>
      <c r="P325" s="244"/>
      <c r="Q325" s="244"/>
      <c r="R325" s="244"/>
      <c r="S325" s="244"/>
      <c r="T325" s="24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6" t="s">
        <v>199</v>
      </c>
      <c r="AU325" s="246" t="s">
        <v>86</v>
      </c>
      <c r="AV325" s="13" t="s">
        <v>86</v>
      </c>
      <c r="AW325" s="13" t="s">
        <v>33</v>
      </c>
      <c r="AX325" s="13" t="s">
        <v>84</v>
      </c>
      <c r="AY325" s="246" t="s">
        <v>192</v>
      </c>
    </row>
    <row r="326" s="2" customFormat="1" ht="24.15" customHeight="1">
      <c r="A326" s="39"/>
      <c r="B326" s="40"/>
      <c r="C326" s="221" t="s">
        <v>528</v>
      </c>
      <c r="D326" s="221" t="s">
        <v>194</v>
      </c>
      <c r="E326" s="222" t="s">
        <v>515</v>
      </c>
      <c r="F326" s="223" t="s">
        <v>516</v>
      </c>
      <c r="G326" s="224" t="s">
        <v>335</v>
      </c>
      <c r="H326" s="225">
        <v>936.70000000000005</v>
      </c>
      <c r="I326" s="226"/>
      <c r="J326" s="227">
        <f>ROUND(I326*H326,2)</f>
        <v>0</v>
      </c>
      <c r="K326" s="228"/>
      <c r="L326" s="45"/>
      <c r="M326" s="229" t="s">
        <v>1</v>
      </c>
      <c r="N326" s="230" t="s">
        <v>41</v>
      </c>
      <c r="O326" s="92"/>
      <c r="P326" s="231">
        <f>O326*H326</f>
        <v>0</v>
      </c>
      <c r="Q326" s="231">
        <v>0</v>
      </c>
      <c r="R326" s="231">
        <f>Q326*H326</f>
        <v>0</v>
      </c>
      <c r="S326" s="231">
        <v>0</v>
      </c>
      <c r="T326" s="232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3" t="s">
        <v>197</v>
      </c>
      <c r="AT326" s="233" t="s">
        <v>194</v>
      </c>
      <c r="AU326" s="233" t="s">
        <v>86</v>
      </c>
      <c r="AY326" s="18" t="s">
        <v>192</v>
      </c>
      <c r="BE326" s="234">
        <f>IF(N326="základní",J326,0)</f>
        <v>0</v>
      </c>
      <c r="BF326" s="234">
        <f>IF(N326="snížená",J326,0)</f>
        <v>0</v>
      </c>
      <c r="BG326" s="234">
        <f>IF(N326="zákl. přenesená",J326,0)</f>
        <v>0</v>
      </c>
      <c r="BH326" s="234">
        <f>IF(N326="sníž. přenesená",J326,0)</f>
        <v>0</v>
      </c>
      <c r="BI326" s="234">
        <f>IF(N326="nulová",J326,0)</f>
        <v>0</v>
      </c>
      <c r="BJ326" s="18" t="s">
        <v>84</v>
      </c>
      <c r="BK326" s="234">
        <f>ROUND(I326*H326,2)</f>
        <v>0</v>
      </c>
      <c r="BL326" s="18" t="s">
        <v>197</v>
      </c>
      <c r="BM326" s="233" t="s">
        <v>517</v>
      </c>
    </row>
    <row r="327" s="13" customFormat="1">
      <c r="A327" s="13"/>
      <c r="B327" s="235"/>
      <c r="C327" s="236"/>
      <c r="D327" s="237" t="s">
        <v>199</v>
      </c>
      <c r="E327" s="238" t="s">
        <v>1</v>
      </c>
      <c r="F327" s="239" t="s">
        <v>518</v>
      </c>
      <c r="G327" s="236"/>
      <c r="H327" s="240">
        <v>936.70000000000005</v>
      </c>
      <c r="I327" s="241"/>
      <c r="J327" s="236"/>
      <c r="K327" s="236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199</v>
      </c>
      <c r="AU327" s="246" t="s">
        <v>86</v>
      </c>
      <c r="AV327" s="13" t="s">
        <v>86</v>
      </c>
      <c r="AW327" s="13" t="s">
        <v>33</v>
      </c>
      <c r="AX327" s="13" t="s">
        <v>84</v>
      </c>
      <c r="AY327" s="246" t="s">
        <v>192</v>
      </c>
    </row>
    <row r="328" s="2" customFormat="1" ht="24.15" customHeight="1">
      <c r="A328" s="39"/>
      <c r="B328" s="40"/>
      <c r="C328" s="221" t="s">
        <v>531</v>
      </c>
      <c r="D328" s="221" t="s">
        <v>194</v>
      </c>
      <c r="E328" s="222" t="s">
        <v>520</v>
      </c>
      <c r="F328" s="223" t="s">
        <v>521</v>
      </c>
      <c r="G328" s="224" t="s">
        <v>335</v>
      </c>
      <c r="H328" s="225">
        <v>46.835000000000001</v>
      </c>
      <c r="I328" s="226"/>
      <c r="J328" s="227">
        <f>ROUND(I328*H328,2)</f>
        <v>0</v>
      </c>
      <c r="K328" s="228"/>
      <c r="L328" s="45"/>
      <c r="M328" s="229" t="s">
        <v>1</v>
      </c>
      <c r="N328" s="230" t="s">
        <v>41</v>
      </c>
      <c r="O328" s="92"/>
      <c r="P328" s="231">
        <f>O328*H328</f>
        <v>0</v>
      </c>
      <c r="Q328" s="231">
        <v>0</v>
      </c>
      <c r="R328" s="231">
        <f>Q328*H328</f>
        <v>0</v>
      </c>
      <c r="S328" s="231">
        <v>0</v>
      </c>
      <c r="T328" s="232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3" t="s">
        <v>197</v>
      </c>
      <c r="AT328" s="233" t="s">
        <v>194</v>
      </c>
      <c r="AU328" s="233" t="s">
        <v>86</v>
      </c>
      <c r="AY328" s="18" t="s">
        <v>192</v>
      </c>
      <c r="BE328" s="234">
        <f>IF(N328="základní",J328,0)</f>
        <v>0</v>
      </c>
      <c r="BF328" s="234">
        <f>IF(N328="snížená",J328,0)</f>
        <v>0</v>
      </c>
      <c r="BG328" s="234">
        <f>IF(N328="zákl. přenesená",J328,0)</f>
        <v>0</v>
      </c>
      <c r="BH328" s="234">
        <f>IF(N328="sníž. přenesená",J328,0)</f>
        <v>0</v>
      </c>
      <c r="BI328" s="234">
        <f>IF(N328="nulová",J328,0)</f>
        <v>0</v>
      </c>
      <c r="BJ328" s="18" t="s">
        <v>84</v>
      </c>
      <c r="BK328" s="234">
        <f>ROUND(I328*H328,2)</f>
        <v>0</v>
      </c>
      <c r="BL328" s="18" t="s">
        <v>197</v>
      </c>
      <c r="BM328" s="233" t="s">
        <v>522</v>
      </c>
    </row>
    <row r="329" s="13" customFormat="1">
      <c r="A329" s="13"/>
      <c r="B329" s="235"/>
      <c r="C329" s="236"/>
      <c r="D329" s="237" t="s">
        <v>199</v>
      </c>
      <c r="E329" s="238" t="s">
        <v>1</v>
      </c>
      <c r="F329" s="239" t="s">
        <v>513</v>
      </c>
      <c r="G329" s="236"/>
      <c r="H329" s="240">
        <v>46.835000000000001</v>
      </c>
      <c r="I329" s="241"/>
      <c r="J329" s="236"/>
      <c r="K329" s="236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199</v>
      </c>
      <c r="AU329" s="246" t="s">
        <v>86</v>
      </c>
      <c r="AV329" s="13" t="s">
        <v>86</v>
      </c>
      <c r="AW329" s="13" t="s">
        <v>33</v>
      </c>
      <c r="AX329" s="13" t="s">
        <v>84</v>
      </c>
      <c r="AY329" s="246" t="s">
        <v>192</v>
      </c>
    </row>
    <row r="330" s="2" customFormat="1" ht="33" customHeight="1">
      <c r="A330" s="39"/>
      <c r="B330" s="40"/>
      <c r="C330" s="221" t="s">
        <v>538</v>
      </c>
      <c r="D330" s="221" t="s">
        <v>194</v>
      </c>
      <c r="E330" s="222" t="s">
        <v>524</v>
      </c>
      <c r="F330" s="223" t="s">
        <v>525</v>
      </c>
      <c r="G330" s="224" t="s">
        <v>335</v>
      </c>
      <c r="H330" s="225">
        <v>21.161999999999999</v>
      </c>
      <c r="I330" s="226"/>
      <c r="J330" s="227">
        <f>ROUND(I330*H330,2)</f>
        <v>0</v>
      </c>
      <c r="K330" s="228"/>
      <c r="L330" s="45"/>
      <c r="M330" s="229" t="s">
        <v>1</v>
      </c>
      <c r="N330" s="230" t="s">
        <v>41</v>
      </c>
      <c r="O330" s="92"/>
      <c r="P330" s="231">
        <f>O330*H330</f>
        <v>0</v>
      </c>
      <c r="Q330" s="231">
        <v>0</v>
      </c>
      <c r="R330" s="231">
        <f>Q330*H330</f>
        <v>0</v>
      </c>
      <c r="S330" s="231">
        <v>0</v>
      </c>
      <c r="T330" s="232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3" t="s">
        <v>197</v>
      </c>
      <c r="AT330" s="233" t="s">
        <v>194</v>
      </c>
      <c r="AU330" s="233" t="s">
        <v>86</v>
      </c>
      <c r="AY330" s="18" t="s">
        <v>192</v>
      </c>
      <c r="BE330" s="234">
        <f>IF(N330="základní",J330,0)</f>
        <v>0</v>
      </c>
      <c r="BF330" s="234">
        <f>IF(N330="snížená",J330,0)</f>
        <v>0</v>
      </c>
      <c r="BG330" s="234">
        <f>IF(N330="zákl. přenesená",J330,0)</f>
        <v>0</v>
      </c>
      <c r="BH330" s="234">
        <f>IF(N330="sníž. přenesená",J330,0)</f>
        <v>0</v>
      </c>
      <c r="BI330" s="234">
        <f>IF(N330="nulová",J330,0)</f>
        <v>0</v>
      </c>
      <c r="BJ330" s="18" t="s">
        <v>84</v>
      </c>
      <c r="BK330" s="234">
        <f>ROUND(I330*H330,2)</f>
        <v>0</v>
      </c>
      <c r="BL330" s="18" t="s">
        <v>197</v>
      </c>
      <c r="BM330" s="233" t="s">
        <v>526</v>
      </c>
    </row>
    <row r="331" s="13" customFormat="1">
      <c r="A331" s="13"/>
      <c r="B331" s="235"/>
      <c r="C331" s="236"/>
      <c r="D331" s="237" t="s">
        <v>199</v>
      </c>
      <c r="E331" s="238" t="s">
        <v>150</v>
      </c>
      <c r="F331" s="239" t="s">
        <v>595</v>
      </c>
      <c r="G331" s="236"/>
      <c r="H331" s="240">
        <v>21.161999999999999</v>
      </c>
      <c r="I331" s="241"/>
      <c r="J331" s="236"/>
      <c r="K331" s="236"/>
      <c r="L331" s="242"/>
      <c r="M331" s="243"/>
      <c r="N331" s="244"/>
      <c r="O331" s="244"/>
      <c r="P331" s="244"/>
      <c r="Q331" s="244"/>
      <c r="R331" s="244"/>
      <c r="S331" s="244"/>
      <c r="T331" s="24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6" t="s">
        <v>199</v>
      </c>
      <c r="AU331" s="246" t="s">
        <v>86</v>
      </c>
      <c r="AV331" s="13" t="s">
        <v>86</v>
      </c>
      <c r="AW331" s="13" t="s">
        <v>33</v>
      </c>
      <c r="AX331" s="13" t="s">
        <v>84</v>
      </c>
      <c r="AY331" s="246" t="s">
        <v>192</v>
      </c>
    </row>
    <row r="332" s="2" customFormat="1" ht="24.15" customHeight="1">
      <c r="A332" s="39"/>
      <c r="B332" s="40"/>
      <c r="C332" s="221" t="s">
        <v>542</v>
      </c>
      <c r="D332" s="221" t="s">
        <v>194</v>
      </c>
      <c r="E332" s="222" t="s">
        <v>529</v>
      </c>
      <c r="F332" s="223" t="s">
        <v>334</v>
      </c>
      <c r="G332" s="224" t="s">
        <v>335</v>
      </c>
      <c r="H332" s="225">
        <v>19.109999999999999</v>
      </c>
      <c r="I332" s="226"/>
      <c r="J332" s="227">
        <f>ROUND(I332*H332,2)</f>
        <v>0</v>
      </c>
      <c r="K332" s="228"/>
      <c r="L332" s="45"/>
      <c r="M332" s="229" t="s">
        <v>1</v>
      </c>
      <c r="N332" s="230" t="s">
        <v>41</v>
      </c>
      <c r="O332" s="92"/>
      <c r="P332" s="231">
        <f>O332*H332</f>
        <v>0</v>
      </c>
      <c r="Q332" s="231">
        <v>0</v>
      </c>
      <c r="R332" s="231">
        <f>Q332*H332</f>
        <v>0</v>
      </c>
      <c r="S332" s="231">
        <v>0</v>
      </c>
      <c r="T332" s="232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3" t="s">
        <v>197</v>
      </c>
      <c r="AT332" s="233" t="s">
        <v>194</v>
      </c>
      <c r="AU332" s="233" t="s">
        <v>86</v>
      </c>
      <c r="AY332" s="18" t="s">
        <v>192</v>
      </c>
      <c r="BE332" s="234">
        <f>IF(N332="základní",J332,0)</f>
        <v>0</v>
      </c>
      <c r="BF332" s="234">
        <f>IF(N332="snížená",J332,0)</f>
        <v>0</v>
      </c>
      <c r="BG332" s="234">
        <f>IF(N332="zákl. přenesená",J332,0)</f>
        <v>0</v>
      </c>
      <c r="BH332" s="234">
        <f>IF(N332="sníž. přenesená",J332,0)</f>
        <v>0</v>
      </c>
      <c r="BI332" s="234">
        <f>IF(N332="nulová",J332,0)</f>
        <v>0</v>
      </c>
      <c r="BJ332" s="18" t="s">
        <v>84</v>
      </c>
      <c r="BK332" s="234">
        <f>ROUND(I332*H332,2)</f>
        <v>0</v>
      </c>
      <c r="BL332" s="18" t="s">
        <v>197</v>
      </c>
      <c r="BM332" s="233" t="s">
        <v>530</v>
      </c>
    </row>
    <row r="333" s="13" customFormat="1">
      <c r="A333" s="13"/>
      <c r="B333" s="235"/>
      <c r="C333" s="236"/>
      <c r="D333" s="237" t="s">
        <v>199</v>
      </c>
      <c r="E333" s="238" t="s">
        <v>156</v>
      </c>
      <c r="F333" s="239" t="s">
        <v>596</v>
      </c>
      <c r="G333" s="236"/>
      <c r="H333" s="240">
        <v>19.109999999999999</v>
      </c>
      <c r="I333" s="241"/>
      <c r="J333" s="236"/>
      <c r="K333" s="236"/>
      <c r="L333" s="242"/>
      <c r="M333" s="243"/>
      <c r="N333" s="244"/>
      <c r="O333" s="244"/>
      <c r="P333" s="244"/>
      <c r="Q333" s="244"/>
      <c r="R333" s="244"/>
      <c r="S333" s="244"/>
      <c r="T333" s="24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6" t="s">
        <v>199</v>
      </c>
      <c r="AU333" s="246" t="s">
        <v>86</v>
      </c>
      <c r="AV333" s="13" t="s">
        <v>86</v>
      </c>
      <c r="AW333" s="13" t="s">
        <v>33</v>
      </c>
      <c r="AX333" s="13" t="s">
        <v>84</v>
      </c>
      <c r="AY333" s="246" t="s">
        <v>192</v>
      </c>
    </row>
    <row r="334" s="2" customFormat="1" ht="37.8" customHeight="1">
      <c r="A334" s="39"/>
      <c r="B334" s="40"/>
      <c r="C334" s="221" t="s">
        <v>104</v>
      </c>
      <c r="D334" s="221" t="s">
        <v>194</v>
      </c>
      <c r="E334" s="222" t="s">
        <v>532</v>
      </c>
      <c r="F334" s="223" t="s">
        <v>533</v>
      </c>
      <c r="G334" s="224" t="s">
        <v>335</v>
      </c>
      <c r="H334" s="225">
        <v>6.5629999999999997</v>
      </c>
      <c r="I334" s="226"/>
      <c r="J334" s="227">
        <f>ROUND(I334*H334,2)</f>
        <v>0</v>
      </c>
      <c r="K334" s="228"/>
      <c r="L334" s="45"/>
      <c r="M334" s="229" t="s">
        <v>1</v>
      </c>
      <c r="N334" s="230" t="s">
        <v>41</v>
      </c>
      <c r="O334" s="92"/>
      <c r="P334" s="231">
        <f>O334*H334</f>
        <v>0</v>
      </c>
      <c r="Q334" s="231">
        <v>0</v>
      </c>
      <c r="R334" s="231">
        <f>Q334*H334</f>
        <v>0</v>
      </c>
      <c r="S334" s="231">
        <v>0</v>
      </c>
      <c r="T334" s="232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3" t="s">
        <v>197</v>
      </c>
      <c r="AT334" s="233" t="s">
        <v>194</v>
      </c>
      <c r="AU334" s="233" t="s">
        <v>86</v>
      </c>
      <c r="AY334" s="18" t="s">
        <v>192</v>
      </c>
      <c r="BE334" s="234">
        <f>IF(N334="základní",J334,0)</f>
        <v>0</v>
      </c>
      <c r="BF334" s="234">
        <f>IF(N334="snížená",J334,0)</f>
        <v>0</v>
      </c>
      <c r="BG334" s="234">
        <f>IF(N334="zákl. přenesená",J334,0)</f>
        <v>0</v>
      </c>
      <c r="BH334" s="234">
        <f>IF(N334="sníž. přenesená",J334,0)</f>
        <v>0</v>
      </c>
      <c r="BI334" s="234">
        <f>IF(N334="nulová",J334,0)</f>
        <v>0</v>
      </c>
      <c r="BJ334" s="18" t="s">
        <v>84</v>
      </c>
      <c r="BK334" s="234">
        <f>ROUND(I334*H334,2)</f>
        <v>0</v>
      </c>
      <c r="BL334" s="18" t="s">
        <v>197</v>
      </c>
      <c r="BM334" s="233" t="s">
        <v>534</v>
      </c>
    </row>
    <row r="335" s="13" customFormat="1">
      <c r="A335" s="13"/>
      <c r="B335" s="235"/>
      <c r="C335" s="236"/>
      <c r="D335" s="237" t="s">
        <v>199</v>
      </c>
      <c r="E335" s="238" t="s">
        <v>153</v>
      </c>
      <c r="F335" s="239" t="s">
        <v>558</v>
      </c>
      <c r="G335" s="236"/>
      <c r="H335" s="240">
        <v>6.5629999999999997</v>
      </c>
      <c r="I335" s="241"/>
      <c r="J335" s="236"/>
      <c r="K335" s="236"/>
      <c r="L335" s="242"/>
      <c r="M335" s="243"/>
      <c r="N335" s="244"/>
      <c r="O335" s="244"/>
      <c r="P335" s="244"/>
      <c r="Q335" s="244"/>
      <c r="R335" s="244"/>
      <c r="S335" s="244"/>
      <c r="T335" s="24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6" t="s">
        <v>199</v>
      </c>
      <c r="AU335" s="246" t="s">
        <v>86</v>
      </c>
      <c r="AV335" s="13" t="s">
        <v>86</v>
      </c>
      <c r="AW335" s="13" t="s">
        <v>33</v>
      </c>
      <c r="AX335" s="13" t="s">
        <v>84</v>
      </c>
      <c r="AY335" s="246" t="s">
        <v>192</v>
      </c>
    </row>
    <row r="336" s="12" customFormat="1" ht="22.8" customHeight="1">
      <c r="A336" s="12"/>
      <c r="B336" s="205"/>
      <c r="C336" s="206"/>
      <c r="D336" s="207" t="s">
        <v>75</v>
      </c>
      <c r="E336" s="219" t="s">
        <v>536</v>
      </c>
      <c r="F336" s="219" t="s">
        <v>537</v>
      </c>
      <c r="G336" s="206"/>
      <c r="H336" s="206"/>
      <c r="I336" s="209"/>
      <c r="J336" s="220">
        <f>BK336</f>
        <v>0</v>
      </c>
      <c r="K336" s="206"/>
      <c r="L336" s="211"/>
      <c r="M336" s="212"/>
      <c r="N336" s="213"/>
      <c r="O336" s="213"/>
      <c r="P336" s="214">
        <f>SUM(P337:P339)</f>
        <v>0</v>
      </c>
      <c r="Q336" s="213"/>
      <c r="R336" s="214">
        <f>SUM(R337:R339)</f>
        <v>0</v>
      </c>
      <c r="S336" s="213"/>
      <c r="T336" s="215">
        <f>SUM(T337:T339)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6" t="s">
        <v>84</v>
      </c>
      <c r="AT336" s="217" t="s">
        <v>75</v>
      </c>
      <c r="AU336" s="217" t="s">
        <v>84</v>
      </c>
      <c r="AY336" s="216" t="s">
        <v>192</v>
      </c>
      <c r="BK336" s="218">
        <f>SUM(BK337:BK339)</f>
        <v>0</v>
      </c>
    </row>
    <row r="337" s="2" customFormat="1" ht="33" customHeight="1">
      <c r="A337" s="39"/>
      <c r="B337" s="40"/>
      <c r="C337" s="221" t="s">
        <v>597</v>
      </c>
      <c r="D337" s="221" t="s">
        <v>194</v>
      </c>
      <c r="E337" s="222" t="s">
        <v>539</v>
      </c>
      <c r="F337" s="223" t="s">
        <v>540</v>
      </c>
      <c r="G337" s="224" t="s">
        <v>335</v>
      </c>
      <c r="H337" s="225">
        <v>297.815</v>
      </c>
      <c r="I337" s="226"/>
      <c r="J337" s="227">
        <f>ROUND(I337*H337,2)</f>
        <v>0</v>
      </c>
      <c r="K337" s="228"/>
      <c r="L337" s="45"/>
      <c r="M337" s="229" t="s">
        <v>1</v>
      </c>
      <c r="N337" s="230" t="s">
        <v>41</v>
      </c>
      <c r="O337" s="92"/>
      <c r="P337" s="231">
        <f>O337*H337</f>
        <v>0</v>
      </c>
      <c r="Q337" s="231">
        <v>0</v>
      </c>
      <c r="R337" s="231">
        <f>Q337*H337</f>
        <v>0</v>
      </c>
      <c r="S337" s="231">
        <v>0</v>
      </c>
      <c r="T337" s="232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3" t="s">
        <v>197</v>
      </c>
      <c r="AT337" s="233" t="s">
        <v>194</v>
      </c>
      <c r="AU337" s="233" t="s">
        <v>86</v>
      </c>
      <c r="AY337" s="18" t="s">
        <v>192</v>
      </c>
      <c r="BE337" s="234">
        <f>IF(N337="základní",J337,0)</f>
        <v>0</v>
      </c>
      <c r="BF337" s="234">
        <f>IF(N337="snížená",J337,0)</f>
        <v>0</v>
      </c>
      <c r="BG337" s="234">
        <f>IF(N337="zákl. přenesená",J337,0)</f>
        <v>0</v>
      </c>
      <c r="BH337" s="234">
        <f>IF(N337="sníž. přenesená",J337,0)</f>
        <v>0</v>
      </c>
      <c r="BI337" s="234">
        <f>IF(N337="nulová",J337,0)</f>
        <v>0</v>
      </c>
      <c r="BJ337" s="18" t="s">
        <v>84</v>
      </c>
      <c r="BK337" s="234">
        <f>ROUND(I337*H337,2)</f>
        <v>0</v>
      </c>
      <c r="BL337" s="18" t="s">
        <v>197</v>
      </c>
      <c r="BM337" s="233" t="s">
        <v>541</v>
      </c>
    </row>
    <row r="338" s="2" customFormat="1" ht="24.15" customHeight="1">
      <c r="A338" s="39"/>
      <c r="B338" s="40"/>
      <c r="C338" s="221" t="s">
        <v>598</v>
      </c>
      <c r="D338" s="221" t="s">
        <v>194</v>
      </c>
      <c r="E338" s="222" t="s">
        <v>543</v>
      </c>
      <c r="F338" s="223" t="s">
        <v>544</v>
      </c>
      <c r="G338" s="224" t="s">
        <v>335</v>
      </c>
      <c r="H338" s="225">
        <v>24.98</v>
      </c>
      <c r="I338" s="226"/>
      <c r="J338" s="227">
        <f>ROUND(I338*H338,2)</f>
        <v>0</v>
      </c>
      <c r="K338" s="228"/>
      <c r="L338" s="45"/>
      <c r="M338" s="229" t="s">
        <v>1</v>
      </c>
      <c r="N338" s="230" t="s">
        <v>41</v>
      </c>
      <c r="O338" s="92"/>
      <c r="P338" s="231">
        <f>O338*H338</f>
        <v>0</v>
      </c>
      <c r="Q338" s="231">
        <v>0</v>
      </c>
      <c r="R338" s="231">
        <f>Q338*H338</f>
        <v>0</v>
      </c>
      <c r="S338" s="231">
        <v>0</v>
      </c>
      <c r="T338" s="232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3" t="s">
        <v>197</v>
      </c>
      <c r="AT338" s="233" t="s">
        <v>194</v>
      </c>
      <c r="AU338" s="233" t="s">
        <v>86</v>
      </c>
      <c r="AY338" s="18" t="s">
        <v>192</v>
      </c>
      <c r="BE338" s="234">
        <f>IF(N338="základní",J338,0)</f>
        <v>0</v>
      </c>
      <c r="BF338" s="234">
        <f>IF(N338="snížená",J338,0)</f>
        <v>0</v>
      </c>
      <c r="BG338" s="234">
        <f>IF(N338="zákl. přenesená",J338,0)</f>
        <v>0</v>
      </c>
      <c r="BH338" s="234">
        <f>IF(N338="sníž. přenesená",J338,0)</f>
        <v>0</v>
      </c>
      <c r="BI338" s="234">
        <f>IF(N338="nulová",J338,0)</f>
        <v>0</v>
      </c>
      <c r="BJ338" s="18" t="s">
        <v>84</v>
      </c>
      <c r="BK338" s="234">
        <f>ROUND(I338*H338,2)</f>
        <v>0</v>
      </c>
      <c r="BL338" s="18" t="s">
        <v>197</v>
      </c>
      <c r="BM338" s="233" t="s">
        <v>545</v>
      </c>
    </row>
    <row r="339" s="13" customFormat="1">
      <c r="A339" s="13"/>
      <c r="B339" s="235"/>
      <c r="C339" s="236"/>
      <c r="D339" s="237" t="s">
        <v>199</v>
      </c>
      <c r="E339" s="238" t="s">
        <v>1</v>
      </c>
      <c r="F339" s="239" t="s">
        <v>599</v>
      </c>
      <c r="G339" s="236"/>
      <c r="H339" s="240">
        <v>24.98</v>
      </c>
      <c r="I339" s="241"/>
      <c r="J339" s="236"/>
      <c r="K339" s="236"/>
      <c r="L339" s="242"/>
      <c r="M339" s="290"/>
      <c r="N339" s="291"/>
      <c r="O339" s="291"/>
      <c r="P339" s="291"/>
      <c r="Q339" s="291"/>
      <c r="R339" s="291"/>
      <c r="S339" s="291"/>
      <c r="T339" s="29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199</v>
      </c>
      <c r="AU339" s="246" t="s">
        <v>86</v>
      </c>
      <c r="AV339" s="13" t="s">
        <v>86</v>
      </c>
      <c r="AW339" s="13" t="s">
        <v>33</v>
      </c>
      <c r="AX339" s="13" t="s">
        <v>84</v>
      </c>
      <c r="AY339" s="246" t="s">
        <v>192</v>
      </c>
    </row>
    <row r="340" s="2" customFormat="1" ht="6.96" customHeight="1">
      <c r="A340" s="39"/>
      <c r="B340" s="67"/>
      <c r="C340" s="68"/>
      <c r="D340" s="68"/>
      <c r="E340" s="68"/>
      <c r="F340" s="68"/>
      <c r="G340" s="68"/>
      <c r="H340" s="68"/>
      <c r="I340" s="68"/>
      <c r="J340" s="68"/>
      <c r="K340" s="68"/>
      <c r="L340" s="45"/>
      <c r="M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</row>
  </sheetData>
  <sheetProtection sheet="1" autoFilter="0" formatColumns="0" formatRows="0" objects="1" scenarios="1" spinCount="100000" saltValue="15M7s8lf9+FLQEve88P6suwx5+494lnxfgRqRmQ02Ls3jP3lQTnOF8a0HfY+bqI8fhW3ue71taskjDNUN7/Wsw==" hashValue="rG6U+zRHRsBA8gjI5SAzg8FAXqnoZdLOozEt3FX4GPBR4ZNjGyx5LfcpJ805qe88FwW9DpD3eGiGGXrlBcqL4g==" algorithmName="SHA-512" password="CC35"/>
  <autoFilter ref="C123:K33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  <c r="AZ2" s="137" t="s">
        <v>99</v>
      </c>
      <c r="BA2" s="137" t="s">
        <v>100</v>
      </c>
      <c r="BB2" s="137" t="s">
        <v>1</v>
      </c>
      <c r="BC2" s="137" t="s">
        <v>600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102</v>
      </c>
      <c r="BA3" s="137" t="s">
        <v>103</v>
      </c>
      <c r="BB3" s="137" t="s">
        <v>1</v>
      </c>
      <c r="BC3" s="137" t="s">
        <v>387</v>
      </c>
      <c r="BD3" s="137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  <c r="AZ4" s="137" t="s">
        <v>106</v>
      </c>
      <c r="BA4" s="137" t="s">
        <v>107</v>
      </c>
      <c r="BB4" s="137" t="s">
        <v>1</v>
      </c>
      <c r="BC4" s="137" t="s">
        <v>113</v>
      </c>
      <c r="BD4" s="137" t="s">
        <v>86</v>
      </c>
    </row>
    <row r="5" s="1" customFormat="1" ht="6.96" customHeight="1">
      <c r="B5" s="21"/>
      <c r="L5" s="21"/>
      <c r="AZ5" s="137" t="s">
        <v>108</v>
      </c>
      <c r="BA5" s="137" t="s">
        <v>109</v>
      </c>
      <c r="BB5" s="137" t="s">
        <v>1</v>
      </c>
      <c r="BC5" s="137" t="s">
        <v>601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110</v>
      </c>
      <c r="BA6" s="137" t="s">
        <v>111</v>
      </c>
      <c r="BB6" s="137" t="s">
        <v>1</v>
      </c>
      <c r="BC6" s="137" t="s">
        <v>112</v>
      </c>
      <c r="BD6" s="137" t="s">
        <v>113</v>
      </c>
    </row>
    <row r="7" s="1" customFormat="1" ht="26.25" customHeight="1">
      <c r="B7" s="21"/>
      <c r="E7" s="143" t="str">
        <f>'Rekapitulace stavby'!K6</f>
        <v>Obec Řendějov - vodovodní přípojky, místní části Jiřice, Nový Samechov, Řendějov a Starý Samechov</v>
      </c>
      <c r="F7" s="142"/>
      <c r="G7" s="142"/>
      <c r="H7" s="142"/>
      <c r="L7" s="21"/>
      <c r="AZ7" s="137" t="s">
        <v>114</v>
      </c>
      <c r="BA7" s="137" t="s">
        <v>114</v>
      </c>
      <c r="BB7" s="137" t="s">
        <v>1</v>
      </c>
      <c r="BC7" s="137" t="s">
        <v>602</v>
      </c>
      <c r="BD7" s="137" t="s">
        <v>86</v>
      </c>
    </row>
    <row r="8" s="2" customFormat="1" ht="12" customHeight="1">
      <c r="A8" s="39"/>
      <c r="B8" s="45"/>
      <c r="C8" s="39"/>
      <c r="D8" s="142" t="s">
        <v>116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117</v>
      </c>
      <c r="BA8" s="137" t="s">
        <v>117</v>
      </c>
      <c r="BB8" s="137" t="s">
        <v>1</v>
      </c>
      <c r="BC8" s="137" t="s">
        <v>297</v>
      </c>
      <c r="BD8" s="137" t="s">
        <v>86</v>
      </c>
    </row>
    <row r="9" s="2" customFormat="1" ht="16.5" customHeight="1">
      <c r="A9" s="39"/>
      <c r="B9" s="45"/>
      <c r="C9" s="39"/>
      <c r="D9" s="39"/>
      <c r="E9" s="144" t="s">
        <v>603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120</v>
      </c>
      <c r="BA9" s="137" t="s">
        <v>121</v>
      </c>
      <c r="BB9" s="137" t="s">
        <v>1</v>
      </c>
      <c r="BC9" s="137" t="s">
        <v>293</v>
      </c>
      <c r="BD9" s="137" t="s">
        <v>86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122</v>
      </c>
      <c r="BA10" s="137" t="s">
        <v>122</v>
      </c>
      <c r="BB10" s="137" t="s">
        <v>1</v>
      </c>
      <c r="BC10" s="137" t="s">
        <v>123</v>
      </c>
      <c r="BD10" s="137" t="s">
        <v>86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124</v>
      </c>
      <c r="BA11" s="137" t="s">
        <v>125</v>
      </c>
      <c r="BB11" s="137" t="s">
        <v>1</v>
      </c>
      <c r="BC11" s="137" t="s">
        <v>604</v>
      </c>
      <c r="BD11" s="137" t="s">
        <v>86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26</v>
      </c>
      <c r="G12" s="39"/>
      <c r="H12" s="39"/>
      <c r="I12" s="142" t="s">
        <v>22</v>
      </c>
      <c r="J12" s="146" t="str">
        <f>'Rekapitulace stavby'!AN8</f>
        <v>26. 9. 2024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127</v>
      </c>
      <c r="BA12" s="137" t="s">
        <v>128</v>
      </c>
      <c r="BB12" s="137" t="s">
        <v>1</v>
      </c>
      <c r="BC12" s="137" t="s">
        <v>605</v>
      </c>
      <c r="BD12" s="137" t="s">
        <v>86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130</v>
      </c>
      <c r="BA13" s="137" t="s">
        <v>131</v>
      </c>
      <c r="BB13" s="137" t="s">
        <v>1</v>
      </c>
      <c r="BC13" s="137" t="s">
        <v>606</v>
      </c>
      <c r="BD13" s="137" t="s">
        <v>86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133</v>
      </c>
      <c r="BA14" s="137" t="s">
        <v>134</v>
      </c>
      <c r="BB14" s="137" t="s">
        <v>1</v>
      </c>
      <c r="BC14" s="137" t="s">
        <v>607</v>
      </c>
      <c r="BD14" s="137" t="s">
        <v>86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136</v>
      </c>
      <c r="BA15" s="137" t="s">
        <v>137</v>
      </c>
      <c r="BB15" s="137" t="s">
        <v>1</v>
      </c>
      <c r="BC15" s="137" t="s">
        <v>238</v>
      </c>
      <c r="BD15" s="137" t="s">
        <v>86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139</v>
      </c>
      <c r="BA16" s="137" t="s">
        <v>140</v>
      </c>
      <c r="BB16" s="137" t="s">
        <v>1</v>
      </c>
      <c r="BC16" s="137" t="s">
        <v>113</v>
      </c>
      <c r="BD16" s="137" t="s">
        <v>86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37" t="s">
        <v>141</v>
      </c>
      <c r="BA17" s="137" t="s">
        <v>142</v>
      </c>
      <c r="BB17" s="137" t="s">
        <v>1</v>
      </c>
      <c r="BC17" s="137" t="s">
        <v>378</v>
      </c>
      <c r="BD17" s="137" t="s">
        <v>86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37" t="s">
        <v>144</v>
      </c>
      <c r="BA18" s="137" t="s">
        <v>145</v>
      </c>
      <c r="BB18" s="137" t="s">
        <v>1</v>
      </c>
      <c r="BC18" s="137" t="s">
        <v>378</v>
      </c>
      <c r="BD18" s="137" t="s">
        <v>86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37" t="s">
        <v>146</v>
      </c>
      <c r="BA19" s="137" t="s">
        <v>147</v>
      </c>
      <c r="BB19" s="137" t="s">
        <v>1</v>
      </c>
      <c r="BC19" s="137" t="s">
        <v>76</v>
      </c>
      <c r="BD19" s="137" t="s">
        <v>86</v>
      </c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463 56 967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37" t="s">
        <v>148</v>
      </c>
      <c r="BA20" s="137" t="s">
        <v>149</v>
      </c>
      <c r="BB20" s="137" t="s">
        <v>1</v>
      </c>
      <c r="BC20" s="137" t="s">
        <v>234</v>
      </c>
      <c r="BD20" s="137" t="s">
        <v>86</v>
      </c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>Vodohospodářská společnost Vrchlice – Maleč. a.s</v>
      </c>
      <c r="F21" s="39"/>
      <c r="G21" s="39"/>
      <c r="H21" s="39"/>
      <c r="I21" s="142" t="s">
        <v>27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37" t="s">
        <v>150</v>
      </c>
      <c r="BA21" s="137" t="s">
        <v>151</v>
      </c>
      <c r="BB21" s="137" t="s">
        <v>1</v>
      </c>
      <c r="BC21" s="137" t="s">
        <v>608</v>
      </c>
      <c r="BD21" s="137" t="s">
        <v>86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137" t="s">
        <v>153</v>
      </c>
      <c r="BA22" s="137" t="s">
        <v>154</v>
      </c>
      <c r="BB22" s="137" t="s">
        <v>1</v>
      </c>
      <c r="BC22" s="137" t="s">
        <v>8</v>
      </c>
      <c r="BD22" s="137" t="s">
        <v>86</v>
      </c>
    </row>
    <row r="23" s="2" customFormat="1" ht="12" customHeight="1">
      <c r="A23" s="39"/>
      <c r="B23" s="45"/>
      <c r="C23" s="39"/>
      <c r="D23" s="142" t="s">
        <v>34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137" t="s">
        <v>156</v>
      </c>
      <c r="BA23" s="137" t="s">
        <v>157</v>
      </c>
      <c r="BB23" s="137" t="s">
        <v>1</v>
      </c>
      <c r="BC23" s="137" t="s">
        <v>609</v>
      </c>
      <c r="BD23" s="137" t="s">
        <v>86</v>
      </c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137" t="s">
        <v>159</v>
      </c>
      <c r="BA24" s="137" t="s">
        <v>159</v>
      </c>
      <c r="BB24" s="137" t="s">
        <v>1</v>
      </c>
      <c r="BC24" s="137" t="s">
        <v>160</v>
      </c>
      <c r="BD24" s="137" t="s">
        <v>86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137" t="s">
        <v>161</v>
      </c>
      <c r="BA25" s="137" t="s">
        <v>162</v>
      </c>
      <c r="BB25" s="137" t="s">
        <v>1</v>
      </c>
      <c r="BC25" s="137" t="s">
        <v>610</v>
      </c>
      <c r="BD25" s="137" t="s">
        <v>86</v>
      </c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ROUND((SUM(BE124:BE333)),  2)</f>
        <v>0</v>
      </c>
      <c r="G33" s="39"/>
      <c r="H33" s="39"/>
      <c r="I33" s="157">
        <v>0.20999999999999999</v>
      </c>
      <c r="J33" s="156">
        <f>ROUND(((SUM(BE124:BE333))*I33),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ROUND((SUM(BF124:BF333)),  2)</f>
        <v>0</v>
      </c>
      <c r="G34" s="39"/>
      <c r="H34" s="39"/>
      <c r="I34" s="157">
        <v>0.12</v>
      </c>
      <c r="J34" s="156">
        <f>ROUND(((SUM(BF124:BF333))*I34),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ROUND((SUM(BG124:BG333)),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ROUND((SUM(BH124:BH333)),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ROUND((SUM(BI124:BI333)),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Obec Řendějov - vodovodní přípojky, místní části Jiřice, Nový Samechov, Řendějov a Starý Samechov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3 - Řendějov - vodovodní přípojky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Vodohospodářská společnost Vrchlice – Maleč. a.s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165</v>
      </c>
      <c r="D94" s="178"/>
      <c r="E94" s="178"/>
      <c r="F94" s="178"/>
      <c r="G94" s="178"/>
      <c r="H94" s="178"/>
      <c r="I94" s="178"/>
      <c r="J94" s="179" t="s">
        <v>166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167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168</v>
      </c>
    </row>
    <row r="97" s="9" customFormat="1" ht="24.96" customHeight="1">
      <c r="A97" s="9"/>
      <c r="B97" s="181"/>
      <c r="C97" s="182"/>
      <c r="D97" s="183" t="s">
        <v>169</v>
      </c>
      <c r="E97" s="184"/>
      <c r="F97" s="184"/>
      <c r="G97" s="184"/>
      <c r="H97" s="184"/>
      <c r="I97" s="184"/>
      <c r="J97" s="185">
        <f>J125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170</v>
      </c>
      <c r="E98" s="190"/>
      <c r="F98" s="190"/>
      <c r="G98" s="190"/>
      <c r="H98" s="190"/>
      <c r="I98" s="190"/>
      <c r="J98" s="191">
        <f>J126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171</v>
      </c>
      <c r="E99" s="190"/>
      <c r="F99" s="190"/>
      <c r="G99" s="190"/>
      <c r="H99" s="190"/>
      <c r="I99" s="190"/>
      <c r="J99" s="191">
        <f>J236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172</v>
      </c>
      <c r="E100" s="190"/>
      <c r="F100" s="190"/>
      <c r="G100" s="190"/>
      <c r="H100" s="190"/>
      <c r="I100" s="190"/>
      <c r="J100" s="191">
        <f>J239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173</v>
      </c>
      <c r="E101" s="190"/>
      <c r="F101" s="190"/>
      <c r="G101" s="190"/>
      <c r="H101" s="190"/>
      <c r="I101" s="190"/>
      <c r="J101" s="191">
        <f>J282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174</v>
      </c>
      <c r="E102" s="190"/>
      <c r="F102" s="190"/>
      <c r="G102" s="190"/>
      <c r="H102" s="190"/>
      <c r="I102" s="190"/>
      <c r="J102" s="191">
        <f>J305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175</v>
      </c>
      <c r="E103" s="190"/>
      <c r="F103" s="190"/>
      <c r="G103" s="190"/>
      <c r="H103" s="190"/>
      <c r="I103" s="190"/>
      <c r="J103" s="191">
        <f>J317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176</v>
      </c>
      <c r="E104" s="190"/>
      <c r="F104" s="190"/>
      <c r="G104" s="190"/>
      <c r="H104" s="190"/>
      <c r="I104" s="190"/>
      <c r="J104" s="191">
        <f>J330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177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76" t="str">
        <f>E7</f>
        <v>Obec Řendějov - vodovodní přípojky, místní části Jiřice, Nový Samechov, Řendějov a Starý Samechov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SO 3 - Řendějov - vodovodní přípojky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26. 9. 2024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40.0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30</v>
      </c>
      <c r="J120" s="37" t="str">
        <f>E21</f>
        <v>Vodohospodářská společnost Vrchlice – Maleč. a.s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34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3"/>
      <c r="B123" s="194"/>
      <c r="C123" s="195" t="s">
        <v>178</v>
      </c>
      <c r="D123" s="196" t="s">
        <v>61</v>
      </c>
      <c r="E123" s="196" t="s">
        <v>57</v>
      </c>
      <c r="F123" s="196" t="s">
        <v>58</v>
      </c>
      <c r="G123" s="196" t="s">
        <v>179</v>
      </c>
      <c r="H123" s="196" t="s">
        <v>180</v>
      </c>
      <c r="I123" s="196" t="s">
        <v>181</v>
      </c>
      <c r="J123" s="197" t="s">
        <v>166</v>
      </c>
      <c r="K123" s="198" t="s">
        <v>182</v>
      </c>
      <c r="L123" s="199"/>
      <c r="M123" s="101" t="s">
        <v>1</v>
      </c>
      <c r="N123" s="102" t="s">
        <v>40</v>
      </c>
      <c r="O123" s="102" t="s">
        <v>183</v>
      </c>
      <c r="P123" s="102" t="s">
        <v>184</v>
      </c>
      <c r="Q123" s="102" t="s">
        <v>185</v>
      </c>
      <c r="R123" s="102" t="s">
        <v>186</v>
      </c>
      <c r="S123" s="102" t="s">
        <v>187</v>
      </c>
      <c r="T123" s="103" t="s">
        <v>188</v>
      </c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</row>
    <row r="124" s="2" customFormat="1" ht="22.8" customHeight="1">
      <c r="A124" s="39"/>
      <c r="B124" s="40"/>
      <c r="C124" s="108" t="s">
        <v>189</v>
      </c>
      <c r="D124" s="41"/>
      <c r="E124" s="41"/>
      <c r="F124" s="41"/>
      <c r="G124" s="41"/>
      <c r="H124" s="41"/>
      <c r="I124" s="41"/>
      <c r="J124" s="200">
        <f>BK124</f>
        <v>0</v>
      </c>
      <c r="K124" s="41"/>
      <c r="L124" s="45"/>
      <c r="M124" s="104"/>
      <c r="N124" s="201"/>
      <c r="O124" s="105"/>
      <c r="P124" s="202">
        <f>P125</f>
        <v>0</v>
      </c>
      <c r="Q124" s="105"/>
      <c r="R124" s="202">
        <f>R125</f>
        <v>173.98876755000001</v>
      </c>
      <c r="S124" s="105"/>
      <c r="T124" s="203">
        <f>T125</f>
        <v>32.265000000000001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168</v>
      </c>
      <c r="BK124" s="204">
        <f>BK125</f>
        <v>0</v>
      </c>
    </row>
    <row r="125" s="12" customFormat="1" ht="25.92" customHeight="1">
      <c r="A125" s="12"/>
      <c r="B125" s="205"/>
      <c r="C125" s="206"/>
      <c r="D125" s="207" t="s">
        <v>75</v>
      </c>
      <c r="E125" s="208" t="s">
        <v>190</v>
      </c>
      <c r="F125" s="208" t="s">
        <v>191</v>
      </c>
      <c r="G125" s="206"/>
      <c r="H125" s="206"/>
      <c r="I125" s="209"/>
      <c r="J125" s="210">
        <f>BK125</f>
        <v>0</v>
      </c>
      <c r="K125" s="206"/>
      <c r="L125" s="211"/>
      <c r="M125" s="212"/>
      <c r="N125" s="213"/>
      <c r="O125" s="213"/>
      <c r="P125" s="214">
        <f>P126+P236+P239+P282+P305+P317+P330</f>
        <v>0</v>
      </c>
      <c r="Q125" s="213"/>
      <c r="R125" s="214">
        <f>R126+R236+R239+R282+R305+R317+R330</f>
        <v>173.98876755000001</v>
      </c>
      <c r="S125" s="213"/>
      <c r="T125" s="215">
        <f>T126+T236+T239+T282+T305+T317+T330</f>
        <v>32.265000000000001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6" t="s">
        <v>84</v>
      </c>
      <c r="AT125" s="217" t="s">
        <v>75</v>
      </c>
      <c r="AU125" s="217" t="s">
        <v>76</v>
      </c>
      <c r="AY125" s="216" t="s">
        <v>192</v>
      </c>
      <c r="BK125" s="218">
        <f>BK126+BK236+BK239+BK282+BK305+BK317+BK330</f>
        <v>0</v>
      </c>
    </row>
    <row r="126" s="12" customFormat="1" ht="22.8" customHeight="1">
      <c r="A126" s="12"/>
      <c r="B126" s="205"/>
      <c r="C126" s="206"/>
      <c r="D126" s="207" t="s">
        <v>75</v>
      </c>
      <c r="E126" s="219" t="s">
        <v>84</v>
      </c>
      <c r="F126" s="219" t="s">
        <v>193</v>
      </c>
      <c r="G126" s="206"/>
      <c r="H126" s="206"/>
      <c r="I126" s="209"/>
      <c r="J126" s="220">
        <f>BK126</f>
        <v>0</v>
      </c>
      <c r="K126" s="206"/>
      <c r="L126" s="211"/>
      <c r="M126" s="212"/>
      <c r="N126" s="213"/>
      <c r="O126" s="213"/>
      <c r="P126" s="214">
        <f>SUM(P127:P235)</f>
        <v>0</v>
      </c>
      <c r="Q126" s="213"/>
      <c r="R126" s="214">
        <f>SUM(R127:R235)</f>
        <v>159.51565400000001</v>
      </c>
      <c r="S126" s="213"/>
      <c r="T126" s="215">
        <f>SUM(T127:T235)</f>
        <v>32.265000000000001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6" t="s">
        <v>84</v>
      </c>
      <c r="AT126" s="217" t="s">
        <v>75</v>
      </c>
      <c r="AU126" s="217" t="s">
        <v>84</v>
      </c>
      <c r="AY126" s="216" t="s">
        <v>192</v>
      </c>
      <c r="BK126" s="218">
        <f>SUM(BK127:BK235)</f>
        <v>0</v>
      </c>
    </row>
    <row r="127" s="2" customFormat="1" ht="16.5" customHeight="1">
      <c r="A127" s="39"/>
      <c r="B127" s="40"/>
      <c r="C127" s="221" t="s">
        <v>84</v>
      </c>
      <c r="D127" s="221" t="s">
        <v>194</v>
      </c>
      <c r="E127" s="222" t="s">
        <v>195</v>
      </c>
      <c r="F127" s="223" t="s">
        <v>196</v>
      </c>
      <c r="G127" s="224" t="s">
        <v>1</v>
      </c>
      <c r="H127" s="225">
        <v>0</v>
      </c>
      <c r="I127" s="226"/>
      <c r="J127" s="227">
        <f>ROUND(I127*H127,2)</f>
        <v>0</v>
      </c>
      <c r="K127" s="228"/>
      <c r="L127" s="45"/>
      <c r="M127" s="229" t="s">
        <v>1</v>
      </c>
      <c r="N127" s="230" t="s">
        <v>41</v>
      </c>
      <c r="O127" s="92"/>
      <c r="P127" s="231">
        <f>O127*H127</f>
        <v>0</v>
      </c>
      <c r="Q127" s="231">
        <v>1</v>
      </c>
      <c r="R127" s="231">
        <f>Q127*H127</f>
        <v>0</v>
      </c>
      <c r="S127" s="231">
        <v>0</v>
      </c>
      <c r="T127" s="23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3" t="s">
        <v>197</v>
      </c>
      <c r="AT127" s="233" t="s">
        <v>194</v>
      </c>
      <c r="AU127" s="233" t="s">
        <v>86</v>
      </c>
      <c r="AY127" s="18" t="s">
        <v>192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8" t="s">
        <v>84</v>
      </c>
      <c r="BK127" s="234">
        <f>ROUND(I127*H127,2)</f>
        <v>0</v>
      </c>
      <c r="BL127" s="18" t="s">
        <v>197</v>
      </c>
      <c r="BM127" s="233" t="s">
        <v>611</v>
      </c>
    </row>
    <row r="128" s="13" customFormat="1">
      <c r="A128" s="13"/>
      <c r="B128" s="235"/>
      <c r="C128" s="236"/>
      <c r="D128" s="237" t="s">
        <v>199</v>
      </c>
      <c r="E128" s="238" t="s">
        <v>141</v>
      </c>
      <c r="F128" s="239" t="s">
        <v>612</v>
      </c>
      <c r="G128" s="236"/>
      <c r="H128" s="240">
        <v>30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199</v>
      </c>
      <c r="AU128" s="246" t="s">
        <v>86</v>
      </c>
      <c r="AV128" s="13" t="s">
        <v>86</v>
      </c>
      <c r="AW128" s="13" t="s">
        <v>33</v>
      </c>
      <c r="AX128" s="13" t="s">
        <v>76</v>
      </c>
      <c r="AY128" s="246" t="s">
        <v>192</v>
      </c>
    </row>
    <row r="129" s="13" customFormat="1">
      <c r="A129" s="13"/>
      <c r="B129" s="235"/>
      <c r="C129" s="236"/>
      <c r="D129" s="237" t="s">
        <v>199</v>
      </c>
      <c r="E129" s="238" t="s">
        <v>99</v>
      </c>
      <c r="F129" s="239" t="s">
        <v>613</v>
      </c>
      <c r="G129" s="236"/>
      <c r="H129" s="240">
        <v>165</v>
      </c>
      <c r="I129" s="241"/>
      <c r="J129" s="236"/>
      <c r="K129" s="236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199</v>
      </c>
      <c r="AU129" s="246" t="s">
        <v>86</v>
      </c>
      <c r="AV129" s="13" t="s">
        <v>86</v>
      </c>
      <c r="AW129" s="13" t="s">
        <v>33</v>
      </c>
      <c r="AX129" s="13" t="s">
        <v>76</v>
      </c>
      <c r="AY129" s="246" t="s">
        <v>192</v>
      </c>
    </row>
    <row r="130" s="13" customFormat="1">
      <c r="A130" s="13"/>
      <c r="B130" s="235"/>
      <c r="C130" s="236"/>
      <c r="D130" s="237" t="s">
        <v>199</v>
      </c>
      <c r="E130" s="238" t="s">
        <v>202</v>
      </c>
      <c r="F130" s="239" t="s">
        <v>203</v>
      </c>
      <c r="G130" s="236"/>
      <c r="H130" s="240">
        <v>0</v>
      </c>
      <c r="I130" s="241"/>
      <c r="J130" s="236"/>
      <c r="K130" s="236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199</v>
      </c>
      <c r="AU130" s="246" t="s">
        <v>86</v>
      </c>
      <c r="AV130" s="13" t="s">
        <v>86</v>
      </c>
      <c r="AW130" s="13" t="s">
        <v>33</v>
      </c>
      <c r="AX130" s="13" t="s">
        <v>84</v>
      </c>
      <c r="AY130" s="246" t="s">
        <v>192</v>
      </c>
    </row>
    <row r="131" s="13" customFormat="1">
      <c r="A131" s="13"/>
      <c r="B131" s="235"/>
      <c r="C131" s="236"/>
      <c r="D131" s="237" t="s">
        <v>199</v>
      </c>
      <c r="E131" s="238" t="s">
        <v>117</v>
      </c>
      <c r="F131" s="239" t="s">
        <v>614</v>
      </c>
      <c r="G131" s="236"/>
      <c r="H131" s="240">
        <v>16</v>
      </c>
      <c r="I131" s="241"/>
      <c r="J131" s="236"/>
      <c r="K131" s="236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199</v>
      </c>
      <c r="AU131" s="246" t="s">
        <v>86</v>
      </c>
      <c r="AV131" s="13" t="s">
        <v>86</v>
      </c>
      <c r="AW131" s="13" t="s">
        <v>33</v>
      </c>
      <c r="AX131" s="13" t="s">
        <v>76</v>
      </c>
      <c r="AY131" s="246" t="s">
        <v>192</v>
      </c>
    </row>
    <row r="132" s="13" customFormat="1">
      <c r="A132" s="13"/>
      <c r="B132" s="235"/>
      <c r="C132" s="236"/>
      <c r="D132" s="237" t="s">
        <v>199</v>
      </c>
      <c r="E132" s="238" t="s">
        <v>144</v>
      </c>
      <c r="F132" s="239" t="s">
        <v>615</v>
      </c>
      <c r="G132" s="236"/>
      <c r="H132" s="240">
        <v>30</v>
      </c>
      <c r="I132" s="241"/>
      <c r="J132" s="236"/>
      <c r="K132" s="236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199</v>
      </c>
      <c r="AU132" s="246" t="s">
        <v>86</v>
      </c>
      <c r="AV132" s="13" t="s">
        <v>86</v>
      </c>
      <c r="AW132" s="13" t="s">
        <v>33</v>
      </c>
      <c r="AX132" s="13" t="s">
        <v>76</v>
      </c>
      <c r="AY132" s="246" t="s">
        <v>192</v>
      </c>
    </row>
    <row r="133" s="13" customFormat="1">
      <c r="A133" s="13"/>
      <c r="B133" s="235"/>
      <c r="C133" s="236"/>
      <c r="D133" s="237" t="s">
        <v>199</v>
      </c>
      <c r="E133" s="238" t="s">
        <v>148</v>
      </c>
      <c r="F133" s="239" t="s">
        <v>565</v>
      </c>
      <c r="G133" s="236"/>
      <c r="H133" s="240">
        <v>5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199</v>
      </c>
      <c r="AU133" s="246" t="s">
        <v>86</v>
      </c>
      <c r="AV133" s="13" t="s">
        <v>86</v>
      </c>
      <c r="AW133" s="13" t="s">
        <v>33</v>
      </c>
      <c r="AX133" s="13" t="s">
        <v>76</v>
      </c>
      <c r="AY133" s="246" t="s">
        <v>192</v>
      </c>
    </row>
    <row r="134" s="13" customFormat="1">
      <c r="A134" s="13"/>
      <c r="B134" s="235"/>
      <c r="C134" s="236"/>
      <c r="D134" s="237" t="s">
        <v>199</v>
      </c>
      <c r="E134" s="238" t="s">
        <v>146</v>
      </c>
      <c r="F134" s="239" t="s">
        <v>616</v>
      </c>
      <c r="G134" s="236"/>
      <c r="H134" s="240">
        <v>0</v>
      </c>
      <c r="I134" s="241"/>
      <c r="J134" s="236"/>
      <c r="K134" s="236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199</v>
      </c>
      <c r="AU134" s="246" t="s">
        <v>86</v>
      </c>
      <c r="AV134" s="13" t="s">
        <v>86</v>
      </c>
      <c r="AW134" s="13" t="s">
        <v>33</v>
      </c>
      <c r="AX134" s="13" t="s">
        <v>76</v>
      </c>
      <c r="AY134" s="246" t="s">
        <v>192</v>
      </c>
    </row>
    <row r="135" s="13" customFormat="1">
      <c r="A135" s="13"/>
      <c r="B135" s="235"/>
      <c r="C135" s="236"/>
      <c r="D135" s="237" t="s">
        <v>199</v>
      </c>
      <c r="E135" s="238" t="s">
        <v>136</v>
      </c>
      <c r="F135" s="239" t="s">
        <v>617</v>
      </c>
      <c r="G135" s="236"/>
      <c r="H135" s="240">
        <v>6</v>
      </c>
      <c r="I135" s="241"/>
      <c r="J135" s="236"/>
      <c r="K135" s="236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199</v>
      </c>
      <c r="AU135" s="246" t="s">
        <v>86</v>
      </c>
      <c r="AV135" s="13" t="s">
        <v>86</v>
      </c>
      <c r="AW135" s="13" t="s">
        <v>33</v>
      </c>
      <c r="AX135" s="13" t="s">
        <v>76</v>
      </c>
      <c r="AY135" s="246" t="s">
        <v>192</v>
      </c>
    </row>
    <row r="136" s="13" customFormat="1">
      <c r="A136" s="13"/>
      <c r="B136" s="235"/>
      <c r="C136" s="236"/>
      <c r="D136" s="237" t="s">
        <v>199</v>
      </c>
      <c r="E136" s="238" t="s">
        <v>139</v>
      </c>
      <c r="F136" s="239" t="s">
        <v>618</v>
      </c>
      <c r="G136" s="236"/>
      <c r="H136" s="240">
        <v>3</v>
      </c>
      <c r="I136" s="241"/>
      <c r="J136" s="236"/>
      <c r="K136" s="236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199</v>
      </c>
      <c r="AU136" s="246" t="s">
        <v>86</v>
      </c>
      <c r="AV136" s="13" t="s">
        <v>86</v>
      </c>
      <c r="AW136" s="13" t="s">
        <v>33</v>
      </c>
      <c r="AX136" s="13" t="s">
        <v>76</v>
      </c>
      <c r="AY136" s="246" t="s">
        <v>192</v>
      </c>
    </row>
    <row r="137" s="14" customFormat="1">
      <c r="A137" s="14"/>
      <c r="B137" s="247"/>
      <c r="C137" s="248"/>
      <c r="D137" s="237" t="s">
        <v>199</v>
      </c>
      <c r="E137" s="249" t="s">
        <v>210</v>
      </c>
      <c r="F137" s="250" t="s">
        <v>211</v>
      </c>
      <c r="G137" s="248"/>
      <c r="H137" s="249" t="s">
        <v>1</v>
      </c>
      <c r="I137" s="251"/>
      <c r="J137" s="248"/>
      <c r="K137" s="248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199</v>
      </c>
      <c r="AU137" s="256" t="s">
        <v>86</v>
      </c>
      <c r="AV137" s="14" t="s">
        <v>84</v>
      </c>
      <c r="AW137" s="14" t="s">
        <v>33</v>
      </c>
      <c r="AX137" s="14" t="s">
        <v>76</v>
      </c>
      <c r="AY137" s="256" t="s">
        <v>192</v>
      </c>
    </row>
    <row r="138" s="14" customFormat="1">
      <c r="A138" s="14"/>
      <c r="B138" s="247"/>
      <c r="C138" s="248"/>
      <c r="D138" s="237" t="s">
        <v>199</v>
      </c>
      <c r="E138" s="249" t="s">
        <v>212</v>
      </c>
      <c r="F138" s="250" t="s">
        <v>213</v>
      </c>
      <c r="G138" s="248"/>
      <c r="H138" s="249" t="s">
        <v>1</v>
      </c>
      <c r="I138" s="251"/>
      <c r="J138" s="248"/>
      <c r="K138" s="248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199</v>
      </c>
      <c r="AU138" s="256" t="s">
        <v>86</v>
      </c>
      <c r="AV138" s="14" t="s">
        <v>84</v>
      </c>
      <c r="AW138" s="14" t="s">
        <v>33</v>
      </c>
      <c r="AX138" s="14" t="s">
        <v>76</v>
      </c>
      <c r="AY138" s="256" t="s">
        <v>192</v>
      </c>
    </row>
    <row r="139" s="13" customFormat="1">
      <c r="A139" s="13"/>
      <c r="B139" s="235"/>
      <c r="C139" s="236"/>
      <c r="D139" s="237" t="s">
        <v>199</v>
      </c>
      <c r="E139" s="238" t="s">
        <v>122</v>
      </c>
      <c r="F139" s="239" t="s">
        <v>214</v>
      </c>
      <c r="G139" s="236"/>
      <c r="H139" s="240">
        <v>1.3999999999999999</v>
      </c>
      <c r="I139" s="241"/>
      <c r="J139" s="236"/>
      <c r="K139" s="236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199</v>
      </c>
      <c r="AU139" s="246" t="s">
        <v>86</v>
      </c>
      <c r="AV139" s="13" t="s">
        <v>86</v>
      </c>
      <c r="AW139" s="13" t="s">
        <v>33</v>
      </c>
      <c r="AX139" s="13" t="s">
        <v>76</v>
      </c>
      <c r="AY139" s="246" t="s">
        <v>192</v>
      </c>
    </row>
    <row r="140" s="13" customFormat="1">
      <c r="A140" s="13"/>
      <c r="B140" s="235"/>
      <c r="C140" s="236"/>
      <c r="D140" s="237" t="s">
        <v>199</v>
      </c>
      <c r="E140" s="238" t="s">
        <v>159</v>
      </c>
      <c r="F140" s="239" t="s">
        <v>215</v>
      </c>
      <c r="G140" s="236"/>
      <c r="H140" s="240">
        <v>0.59999999999999998</v>
      </c>
      <c r="I140" s="241"/>
      <c r="J140" s="236"/>
      <c r="K140" s="236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199</v>
      </c>
      <c r="AU140" s="246" t="s">
        <v>86</v>
      </c>
      <c r="AV140" s="13" t="s">
        <v>86</v>
      </c>
      <c r="AW140" s="13" t="s">
        <v>33</v>
      </c>
      <c r="AX140" s="13" t="s">
        <v>76</v>
      </c>
      <c r="AY140" s="246" t="s">
        <v>192</v>
      </c>
    </row>
    <row r="141" s="13" customFormat="1">
      <c r="A141" s="13"/>
      <c r="B141" s="235"/>
      <c r="C141" s="236"/>
      <c r="D141" s="237" t="s">
        <v>199</v>
      </c>
      <c r="E141" s="238" t="s">
        <v>102</v>
      </c>
      <c r="F141" s="239" t="s">
        <v>619</v>
      </c>
      <c r="G141" s="236"/>
      <c r="H141" s="240">
        <v>32</v>
      </c>
      <c r="I141" s="241"/>
      <c r="J141" s="236"/>
      <c r="K141" s="236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199</v>
      </c>
      <c r="AU141" s="246" t="s">
        <v>86</v>
      </c>
      <c r="AV141" s="13" t="s">
        <v>86</v>
      </c>
      <c r="AW141" s="13" t="s">
        <v>33</v>
      </c>
      <c r="AX141" s="13" t="s">
        <v>76</v>
      </c>
      <c r="AY141" s="246" t="s">
        <v>192</v>
      </c>
    </row>
    <row r="142" s="13" customFormat="1">
      <c r="A142" s="13"/>
      <c r="B142" s="235"/>
      <c r="C142" s="236"/>
      <c r="D142" s="237" t="s">
        <v>199</v>
      </c>
      <c r="E142" s="238" t="s">
        <v>106</v>
      </c>
      <c r="F142" s="239" t="s">
        <v>620</v>
      </c>
      <c r="G142" s="236"/>
      <c r="H142" s="240">
        <v>3</v>
      </c>
      <c r="I142" s="241"/>
      <c r="J142" s="236"/>
      <c r="K142" s="236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199</v>
      </c>
      <c r="AU142" s="246" t="s">
        <v>86</v>
      </c>
      <c r="AV142" s="13" t="s">
        <v>86</v>
      </c>
      <c r="AW142" s="13" t="s">
        <v>33</v>
      </c>
      <c r="AX142" s="13" t="s">
        <v>76</v>
      </c>
      <c r="AY142" s="246" t="s">
        <v>192</v>
      </c>
    </row>
    <row r="143" s="13" customFormat="1">
      <c r="A143" s="13"/>
      <c r="B143" s="235"/>
      <c r="C143" s="236"/>
      <c r="D143" s="237" t="s">
        <v>199</v>
      </c>
      <c r="E143" s="238" t="s">
        <v>120</v>
      </c>
      <c r="F143" s="239" t="s">
        <v>570</v>
      </c>
      <c r="G143" s="236"/>
      <c r="H143" s="240">
        <v>15</v>
      </c>
      <c r="I143" s="241"/>
      <c r="J143" s="236"/>
      <c r="K143" s="236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199</v>
      </c>
      <c r="AU143" s="246" t="s">
        <v>86</v>
      </c>
      <c r="AV143" s="13" t="s">
        <v>86</v>
      </c>
      <c r="AW143" s="13" t="s">
        <v>33</v>
      </c>
      <c r="AX143" s="13" t="s">
        <v>76</v>
      </c>
      <c r="AY143" s="246" t="s">
        <v>192</v>
      </c>
    </row>
    <row r="144" s="13" customFormat="1">
      <c r="A144" s="13"/>
      <c r="B144" s="235"/>
      <c r="C144" s="236"/>
      <c r="D144" s="237" t="s">
        <v>199</v>
      </c>
      <c r="E144" s="238" t="s">
        <v>114</v>
      </c>
      <c r="F144" s="239" t="s">
        <v>621</v>
      </c>
      <c r="G144" s="236"/>
      <c r="H144" s="240">
        <v>97.5</v>
      </c>
      <c r="I144" s="241"/>
      <c r="J144" s="236"/>
      <c r="K144" s="236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199</v>
      </c>
      <c r="AU144" s="246" t="s">
        <v>86</v>
      </c>
      <c r="AV144" s="13" t="s">
        <v>86</v>
      </c>
      <c r="AW144" s="13" t="s">
        <v>33</v>
      </c>
      <c r="AX144" s="13" t="s">
        <v>76</v>
      </c>
      <c r="AY144" s="246" t="s">
        <v>192</v>
      </c>
    </row>
    <row r="145" s="13" customFormat="1">
      <c r="A145" s="13"/>
      <c r="B145" s="235"/>
      <c r="C145" s="236"/>
      <c r="D145" s="237" t="s">
        <v>199</v>
      </c>
      <c r="E145" s="238" t="s">
        <v>108</v>
      </c>
      <c r="F145" s="239" t="s">
        <v>622</v>
      </c>
      <c r="G145" s="236"/>
      <c r="H145" s="240">
        <v>1.5</v>
      </c>
      <c r="I145" s="241"/>
      <c r="J145" s="236"/>
      <c r="K145" s="236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199</v>
      </c>
      <c r="AU145" s="246" t="s">
        <v>86</v>
      </c>
      <c r="AV145" s="13" t="s">
        <v>86</v>
      </c>
      <c r="AW145" s="13" t="s">
        <v>33</v>
      </c>
      <c r="AX145" s="13" t="s">
        <v>76</v>
      </c>
      <c r="AY145" s="246" t="s">
        <v>192</v>
      </c>
    </row>
    <row r="146" s="2" customFormat="1" ht="33" customHeight="1">
      <c r="A146" s="39"/>
      <c r="B146" s="40"/>
      <c r="C146" s="221" t="s">
        <v>86</v>
      </c>
      <c r="D146" s="221" t="s">
        <v>194</v>
      </c>
      <c r="E146" s="222" t="s">
        <v>221</v>
      </c>
      <c r="F146" s="223" t="s">
        <v>222</v>
      </c>
      <c r="G146" s="224" t="s">
        <v>223</v>
      </c>
      <c r="H146" s="225">
        <v>19.199999999999999</v>
      </c>
      <c r="I146" s="226"/>
      <c r="J146" s="227">
        <f>ROUND(I146*H146,2)</f>
        <v>0</v>
      </c>
      <c r="K146" s="228"/>
      <c r="L146" s="45"/>
      <c r="M146" s="229" t="s">
        <v>1</v>
      </c>
      <c r="N146" s="230" t="s">
        <v>41</v>
      </c>
      <c r="O146" s="92"/>
      <c r="P146" s="231">
        <f>O146*H146</f>
        <v>0</v>
      </c>
      <c r="Q146" s="231">
        <v>0</v>
      </c>
      <c r="R146" s="231">
        <f>Q146*H146</f>
        <v>0</v>
      </c>
      <c r="S146" s="231">
        <v>0.5</v>
      </c>
      <c r="T146" s="232">
        <f>S146*H146</f>
        <v>9.5999999999999996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3" t="s">
        <v>197</v>
      </c>
      <c r="AT146" s="233" t="s">
        <v>194</v>
      </c>
      <c r="AU146" s="233" t="s">
        <v>86</v>
      </c>
      <c r="AY146" s="18" t="s">
        <v>192</v>
      </c>
      <c r="BE146" s="234">
        <f>IF(N146="základní",J146,0)</f>
        <v>0</v>
      </c>
      <c r="BF146" s="234">
        <f>IF(N146="snížená",J146,0)</f>
        <v>0</v>
      </c>
      <c r="BG146" s="234">
        <f>IF(N146="zákl. přenesená",J146,0)</f>
        <v>0</v>
      </c>
      <c r="BH146" s="234">
        <f>IF(N146="sníž. přenesená",J146,0)</f>
        <v>0</v>
      </c>
      <c r="BI146" s="234">
        <f>IF(N146="nulová",J146,0)</f>
        <v>0</v>
      </c>
      <c r="BJ146" s="18" t="s">
        <v>84</v>
      </c>
      <c r="BK146" s="234">
        <f>ROUND(I146*H146,2)</f>
        <v>0</v>
      </c>
      <c r="BL146" s="18" t="s">
        <v>197</v>
      </c>
      <c r="BM146" s="233" t="s">
        <v>623</v>
      </c>
    </row>
    <row r="147" s="13" customFormat="1">
      <c r="A147" s="13"/>
      <c r="B147" s="235"/>
      <c r="C147" s="236"/>
      <c r="D147" s="237" t="s">
        <v>199</v>
      </c>
      <c r="E147" s="238" t="s">
        <v>1</v>
      </c>
      <c r="F147" s="239" t="s">
        <v>225</v>
      </c>
      <c r="G147" s="236"/>
      <c r="H147" s="240">
        <v>19.199999999999999</v>
      </c>
      <c r="I147" s="241"/>
      <c r="J147" s="236"/>
      <c r="K147" s="236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199</v>
      </c>
      <c r="AU147" s="246" t="s">
        <v>86</v>
      </c>
      <c r="AV147" s="13" t="s">
        <v>86</v>
      </c>
      <c r="AW147" s="13" t="s">
        <v>33</v>
      </c>
      <c r="AX147" s="13" t="s">
        <v>84</v>
      </c>
      <c r="AY147" s="246" t="s">
        <v>192</v>
      </c>
    </row>
    <row r="148" s="2" customFormat="1" ht="33" customHeight="1">
      <c r="A148" s="39"/>
      <c r="B148" s="40"/>
      <c r="C148" s="221" t="s">
        <v>113</v>
      </c>
      <c r="D148" s="221" t="s">
        <v>194</v>
      </c>
      <c r="E148" s="222" t="s">
        <v>226</v>
      </c>
      <c r="F148" s="223" t="s">
        <v>227</v>
      </c>
      <c r="G148" s="224" t="s">
        <v>223</v>
      </c>
      <c r="H148" s="225">
        <v>6.2999999999999998</v>
      </c>
      <c r="I148" s="226"/>
      <c r="J148" s="227">
        <f>ROUND(I148*H148,2)</f>
        <v>0</v>
      </c>
      <c r="K148" s="228"/>
      <c r="L148" s="45"/>
      <c r="M148" s="229" t="s">
        <v>1</v>
      </c>
      <c r="N148" s="230" t="s">
        <v>41</v>
      </c>
      <c r="O148" s="92"/>
      <c r="P148" s="231">
        <f>O148*H148</f>
        <v>0</v>
      </c>
      <c r="Q148" s="231">
        <v>0</v>
      </c>
      <c r="R148" s="231">
        <f>Q148*H148</f>
        <v>0</v>
      </c>
      <c r="S148" s="231">
        <v>0.44</v>
      </c>
      <c r="T148" s="232">
        <f>S148*H148</f>
        <v>2.7719999999999998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3" t="s">
        <v>197</v>
      </c>
      <c r="AT148" s="233" t="s">
        <v>194</v>
      </c>
      <c r="AU148" s="233" t="s">
        <v>86</v>
      </c>
      <c r="AY148" s="18" t="s">
        <v>192</v>
      </c>
      <c r="BE148" s="234">
        <f>IF(N148="základní",J148,0)</f>
        <v>0</v>
      </c>
      <c r="BF148" s="234">
        <f>IF(N148="snížená",J148,0)</f>
        <v>0</v>
      </c>
      <c r="BG148" s="234">
        <f>IF(N148="zákl. přenesená",J148,0)</f>
        <v>0</v>
      </c>
      <c r="BH148" s="234">
        <f>IF(N148="sníž. přenesená",J148,0)</f>
        <v>0</v>
      </c>
      <c r="BI148" s="234">
        <f>IF(N148="nulová",J148,0)</f>
        <v>0</v>
      </c>
      <c r="BJ148" s="18" t="s">
        <v>84</v>
      </c>
      <c r="BK148" s="234">
        <f>ROUND(I148*H148,2)</f>
        <v>0</v>
      </c>
      <c r="BL148" s="18" t="s">
        <v>197</v>
      </c>
      <c r="BM148" s="233" t="s">
        <v>624</v>
      </c>
    </row>
    <row r="149" s="13" customFormat="1">
      <c r="A149" s="13"/>
      <c r="B149" s="235"/>
      <c r="C149" s="236"/>
      <c r="D149" s="237" t="s">
        <v>199</v>
      </c>
      <c r="E149" s="238" t="s">
        <v>1</v>
      </c>
      <c r="F149" s="239" t="s">
        <v>229</v>
      </c>
      <c r="G149" s="236"/>
      <c r="H149" s="240">
        <v>6.2999999999999998</v>
      </c>
      <c r="I149" s="241"/>
      <c r="J149" s="236"/>
      <c r="K149" s="236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199</v>
      </c>
      <c r="AU149" s="246" t="s">
        <v>86</v>
      </c>
      <c r="AV149" s="13" t="s">
        <v>86</v>
      </c>
      <c r="AW149" s="13" t="s">
        <v>33</v>
      </c>
      <c r="AX149" s="13" t="s">
        <v>76</v>
      </c>
      <c r="AY149" s="246" t="s">
        <v>192</v>
      </c>
    </row>
    <row r="150" s="15" customFormat="1">
      <c r="A150" s="15"/>
      <c r="B150" s="257"/>
      <c r="C150" s="258"/>
      <c r="D150" s="237" t="s">
        <v>199</v>
      </c>
      <c r="E150" s="259" t="s">
        <v>1</v>
      </c>
      <c r="F150" s="260" t="s">
        <v>230</v>
      </c>
      <c r="G150" s="258"/>
      <c r="H150" s="261">
        <v>6.2999999999999998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7" t="s">
        <v>199</v>
      </c>
      <c r="AU150" s="267" t="s">
        <v>86</v>
      </c>
      <c r="AV150" s="15" t="s">
        <v>197</v>
      </c>
      <c r="AW150" s="15" t="s">
        <v>33</v>
      </c>
      <c r="AX150" s="15" t="s">
        <v>84</v>
      </c>
      <c r="AY150" s="267" t="s">
        <v>192</v>
      </c>
    </row>
    <row r="151" s="2" customFormat="1" ht="33" customHeight="1">
      <c r="A151" s="39"/>
      <c r="B151" s="40"/>
      <c r="C151" s="221" t="s">
        <v>197</v>
      </c>
      <c r="D151" s="221" t="s">
        <v>194</v>
      </c>
      <c r="E151" s="222" t="s">
        <v>231</v>
      </c>
      <c r="F151" s="223" t="s">
        <v>232</v>
      </c>
      <c r="G151" s="224" t="s">
        <v>223</v>
      </c>
      <c r="H151" s="225">
        <v>19.199999999999999</v>
      </c>
      <c r="I151" s="226"/>
      <c r="J151" s="227">
        <f>ROUND(I151*H151,2)</f>
        <v>0</v>
      </c>
      <c r="K151" s="228"/>
      <c r="L151" s="45"/>
      <c r="M151" s="229" t="s">
        <v>1</v>
      </c>
      <c r="N151" s="230" t="s">
        <v>41</v>
      </c>
      <c r="O151" s="92"/>
      <c r="P151" s="231">
        <f>O151*H151</f>
        <v>0</v>
      </c>
      <c r="Q151" s="231">
        <v>0</v>
      </c>
      <c r="R151" s="231">
        <f>Q151*H151</f>
        <v>0</v>
      </c>
      <c r="S151" s="231">
        <v>0.625</v>
      </c>
      <c r="T151" s="232">
        <f>S151*H151</f>
        <v>12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3" t="s">
        <v>197</v>
      </c>
      <c r="AT151" s="233" t="s">
        <v>194</v>
      </c>
      <c r="AU151" s="233" t="s">
        <v>86</v>
      </c>
      <c r="AY151" s="18" t="s">
        <v>192</v>
      </c>
      <c r="BE151" s="234">
        <f>IF(N151="základní",J151,0)</f>
        <v>0</v>
      </c>
      <c r="BF151" s="234">
        <f>IF(N151="snížená",J151,0)</f>
        <v>0</v>
      </c>
      <c r="BG151" s="234">
        <f>IF(N151="zákl. přenesená",J151,0)</f>
        <v>0</v>
      </c>
      <c r="BH151" s="234">
        <f>IF(N151="sníž. přenesená",J151,0)</f>
        <v>0</v>
      </c>
      <c r="BI151" s="234">
        <f>IF(N151="nulová",J151,0)</f>
        <v>0</v>
      </c>
      <c r="BJ151" s="18" t="s">
        <v>84</v>
      </c>
      <c r="BK151" s="234">
        <f>ROUND(I151*H151,2)</f>
        <v>0</v>
      </c>
      <c r="BL151" s="18" t="s">
        <v>197</v>
      </c>
      <c r="BM151" s="233" t="s">
        <v>625</v>
      </c>
    </row>
    <row r="152" s="13" customFormat="1">
      <c r="A152" s="13"/>
      <c r="B152" s="235"/>
      <c r="C152" s="236"/>
      <c r="D152" s="237" t="s">
        <v>199</v>
      </c>
      <c r="E152" s="238" t="s">
        <v>1</v>
      </c>
      <c r="F152" s="239" t="s">
        <v>225</v>
      </c>
      <c r="G152" s="236"/>
      <c r="H152" s="240">
        <v>19.199999999999999</v>
      </c>
      <c r="I152" s="241"/>
      <c r="J152" s="236"/>
      <c r="K152" s="236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199</v>
      </c>
      <c r="AU152" s="246" t="s">
        <v>86</v>
      </c>
      <c r="AV152" s="13" t="s">
        <v>86</v>
      </c>
      <c r="AW152" s="13" t="s">
        <v>33</v>
      </c>
      <c r="AX152" s="13" t="s">
        <v>76</v>
      </c>
      <c r="AY152" s="246" t="s">
        <v>192</v>
      </c>
    </row>
    <row r="153" s="15" customFormat="1">
      <c r="A153" s="15"/>
      <c r="B153" s="257"/>
      <c r="C153" s="258"/>
      <c r="D153" s="237" t="s">
        <v>199</v>
      </c>
      <c r="E153" s="259" t="s">
        <v>1</v>
      </c>
      <c r="F153" s="260" t="s">
        <v>230</v>
      </c>
      <c r="G153" s="258"/>
      <c r="H153" s="261">
        <v>19.199999999999999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7" t="s">
        <v>199</v>
      </c>
      <c r="AU153" s="267" t="s">
        <v>86</v>
      </c>
      <c r="AV153" s="15" t="s">
        <v>197</v>
      </c>
      <c r="AW153" s="15" t="s">
        <v>33</v>
      </c>
      <c r="AX153" s="15" t="s">
        <v>84</v>
      </c>
      <c r="AY153" s="267" t="s">
        <v>192</v>
      </c>
    </row>
    <row r="154" s="2" customFormat="1" ht="24.15" customHeight="1">
      <c r="A154" s="39"/>
      <c r="B154" s="40"/>
      <c r="C154" s="221" t="s">
        <v>234</v>
      </c>
      <c r="D154" s="221" t="s">
        <v>194</v>
      </c>
      <c r="E154" s="222" t="s">
        <v>235</v>
      </c>
      <c r="F154" s="223" t="s">
        <v>236</v>
      </c>
      <c r="G154" s="224" t="s">
        <v>223</v>
      </c>
      <c r="H154" s="225">
        <v>31.800000000000001</v>
      </c>
      <c r="I154" s="226"/>
      <c r="J154" s="227">
        <f>ROUND(I154*H154,2)</f>
        <v>0</v>
      </c>
      <c r="K154" s="228"/>
      <c r="L154" s="45"/>
      <c r="M154" s="229" t="s">
        <v>1</v>
      </c>
      <c r="N154" s="230" t="s">
        <v>41</v>
      </c>
      <c r="O154" s="92"/>
      <c r="P154" s="231">
        <f>O154*H154</f>
        <v>0</v>
      </c>
      <c r="Q154" s="231">
        <v>0</v>
      </c>
      <c r="R154" s="231">
        <f>Q154*H154</f>
        <v>0</v>
      </c>
      <c r="S154" s="231">
        <v>0.22</v>
      </c>
      <c r="T154" s="232">
        <f>S154*H154</f>
        <v>6.9960000000000004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3" t="s">
        <v>197</v>
      </c>
      <c r="AT154" s="233" t="s">
        <v>194</v>
      </c>
      <c r="AU154" s="233" t="s">
        <v>86</v>
      </c>
      <c r="AY154" s="18" t="s">
        <v>192</v>
      </c>
      <c r="BE154" s="234">
        <f>IF(N154="základní",J154,0)</f>
        <v>0</v>
      </c>
      <c r="BF154" s="234">
        <f>IF(N154="snížená",J154,0)</f>
        <v>0</v>
      </c>
      <c r="BG154" s="234">
        <f>IF(N154="zákl. přenesená",J154,0)</f>
        <v>0</v>
      </c>
      <c r="BH154" s="234">
        <f>IF(N154="sníž. přenesená",J154,0)</f>
        <v>0</v>
      </c>
      <c r="BI154" s="234">
        <f>IF(N154="nulová",J154,0)</f>
        <v>0</v>
      </c>
      <c r="BJ154" s="18" t="s">
        <v>84</v>
      </c>
      <c r="BK154" s="234">
        <f>ROUND(I154*H154,2)</f>
        <v>0</v>
      </c>
      <c r="BL154" s="18" t="s">
        <v>197</v>
      </c>
      <c r="BM154" s="233" t="s">
        <v>626</v>
      </c>
    </row>
    <row r="155" s="13" customFormat="1">
      <c r="A155" s="13"/>
      <c r="B155" s="235"/>
      <c r="C155" s="236"/>
      <c r="D155" s="237" t="s">
        <v>199</v>
      </c>
      <c r="E155" s="238" t="s">
        <v>1</v>
      </c>
      <c r="F155" s="239" t="s">
        <v>225</v>
      </c>
      <c r="G155" s="236"/>
      <c r="H155" s="240">
        <v>19.199999999999999</v>
      </c>
      <c r="I155" s="241"/>
      <c r="J155" s="236"/>
      <c r="K155" s="236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199</v>
      </c>
      <c r="AU155" s="246" t="s">
        <v>86</v>
      </c>
      <c r="AV155" s="13" t="s">
        <v>86</v>
      </c>
      <c r="AW155" s="13" t="s">
        <v>33</v>
      </c>
      <c r="AX155" s="13" t="s">
        <v>76</v>
      </c>
      <c r="AY155" s="246" t="s">
        <v>192</v>
      </c>
    </row>
    <row r="156" s="13" customFormat="1">
      <c r="A156" s="13"/>
      <c r="B156" s="235"/>
      <c r="C156" s="236"/>
      <c r="D156" s="237" t="s">
        <v>199</v>
      </c>
      <c r="E156" s="238" t="s">
        <v>1</v>
      </c>
      <c r="F156" s="239" t="s">
        <v>229</v>
      </c>
      <c r="G156" s="236"/>
      <c r="H156" s="240">
        <v>6.2999999999999998</v>
      </c>
      <c r="I156" s="241"/>
      <c r="J156" s="236"/>
      <c r="K156" s="236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199</v>
      </c>
      <c r="AU156" s="246" t="s">
        <v>86</v>
      </c>
      <c r="AV156" s="13" t="s">
        <v>86</v>
      </c>
      <c r="AW156" s="13" t="s">
        <v>33</v>
      </c>
      <c r="AX156" s="13" t="s">
        <v>76</v>
      </c>
      <c r="AY156" s="246" t="s">
        <v>192</v>
      </c>
    </row>
    <row r="157" s="13" customFormat="1">
      <c r="A157" s="13"/>
      <c r="B157" s="235"/>
      <c r="C157" s="236"/>
      <c r="D157" s="237" t="s">
        <v>199</v>
      </c>
      <c r="E157" s="238" t="s">
        <v>1</v>
      </c>
      <c r="F157" s="239" t="s">
        <v>229</v>
      </c>
      <c r="G157" s="236"/>
      <c r="H157" s="240">
        <v>6.2999999999999998</v>
      </c>
      <c r="I157" s="241"/>
      <c r="J157" s="236"/>
      <c r="K157" s="236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199</v>
      </c>
      <c r="AU157" s="246" t="s">
        <v>86</v>
      </c>
      <c r="AV157" s="13" t="s">
        <v>86</v>
      </c>
      <c r="AW157" s="13" t="s">
        <v>33</v>
      </c>
      <c r="AX157" s="13" t="s">
        <v>76</v>
      </c>
      <c r="AY157" s="246" t="s">
        <v>192</v>
      </c>
    </row>
    <row r="158" s="15" customFormat="1">
      <c r="A158" s="15"/>
      <c r="B158" s="257"/>
      <c r="C158" s="258"/>
      <c r="D158" s="237" t="s">
        <v>199</v>
      </c>
      <c r="E158" s="259" t="s">
        <v>1</v>
      </c>
      <c r="F158" s="260" t="s">
        <v>230</v>
      </c>
      <c r="G158" s="258"/>
      <c r="H158" s="261">
        <v>31.800000000000001</v>
      </c>
      <c r="I158" s="262"/>
      <c r="J158" s="258"/>
      <c r="K158" s="258"/>
      <c r="L158" s="263"/>
      <c r="M158" s="264"/>
      <c r="N158" s="265"/>
      <c r="O158" s="265"/>
      <c r="P158" s="265"/>
      <c r="Q158" s="265"/>
      <c r="R158" s="265"/>
      <c r="S158" s="265"/>
      <c r="T158" s="26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7" t="s">
        <v>199</v>
      </c>
      <c r="AU158" s="267" t="s">
        <v>86</v>
      </c>
      <c r="AV158" s="15" t="s">
        <v>197</v>
      </c>
      <c r="AW158" s="15" t="s">
        <v>33</v>
      </c>
      <c r="AX158" s="15" t="s">
        <v>84</v>
      </c>
      <c r="AY158" s="267" t="s">
        <v>192</v>
      </c>
    </row>
    <row r="159" s="2" customFormat="1" ht="24.15" customHeight="1">
      <c r="A159" s="39"/>
      <c r="B159" s="40"/>
      <c r="C159" s="221" t="s">
        <v>238</v>
      </c>
      <c r="D159" s="221" t="s">
        <v>194</v>
      </c>
      <c r="E159" s="222" t="s">
        <v>239</v>
      </c>
      <c r="F159" s="223" t="s">
        <v>240</v>
      </c>
      <c r="G159" s="224" t="s">
        <v>223</v>
      </c>
      <c r="H159" s="225">
        <v>7.7999999999999998</v>
      </c>
      <c r="I159" s="226"/>
      <c r="J159" s="227">
        <f>ROUND(I159*H159,2)</f>
        <v>0</v>
      </c>
      <c r="K159" s="228"/>
      <c r="L159" s="45"/>
      <c r="M159" s="229" t="s">
        <v>1</v>
      </c>
      <c r="N159" s="230" t="s">
        <v>41</v>
      </c>
      <c r="O159" s="92"/>
      <c r="P159" s="231">
        <f>O159*H159</f>
        <v>0</v>
      </c>
      <c r="Q159" s="231">
        <v>1.0000000000000001E-05</v>
      </c>
      <c r="R159" s="231">
        <f>Q159*H159</f>
        <v>7.7999999999999999E-05</v>
      </c>
      <c r="S159" s="231">
        <v>0.11500000000000001</v>
      </c>
      <c r="T159" s="232">
        <f>S159*H159</f>
        <v>0.89700000000000002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3" t="s">
        <v>197</v>
      </c>
      <c r="AT159" s="233" t="s">
        <v>194</v>
      </c>
      <c r="AU159" s="233" t="s">
        <v>86</v>
      </c>
      <c r="AY159" s="18" t="s">
        <v>192</v>
      </c>
      <c r="BE159" s="234">
        <f>IF(N159="základní",J159,0)</f>
        <v>0</v>
      </c>
      <c r="BF159" s="234">
        <f>IF(N159="snížená",J159,0)</f>
        <v>0</v>
      </c>
      <c r="BG159" s="234">
        <f>IF(N159="zákl. přenesená",J159,0)</f>
        <v>0</v>
      </c>
      <c r="BH159" s="234">
        <f>IF(N159="sníž. přenesená",J159,0)</f>
        <v>0</v>
      </c>
      <c r="BI159" s="234">
        <f>IF(N159="nulová",J159,0)</f>
        <v>0</v>
      </c>
      <c r="BJ159" s="18" t="s">
        <v>84</v>
      </c>
      <c r="BK159" s="234">
        <f>ROUND(I159*H159,2)</f>
        <v>0</v>
      </c>
      <c r="BL159" s="18" t="s">
        <v>197</v>
      </c>
      <c r="BM159" s="233" t="s">
        <v>627</v>
      </c>
    </row>
    <row r="160" s="13" customFormat="1">
      <c r="A160" s="13"/>
      <c r="B160" s="235"/>
      <c r="C160" s="236"/>
      <c r="D160" s="237" t="s">
        <v>199</v>
      </c>
      <c r="E160" s="238" t="s">
        <v>1</v>
      </c>
      <c r="F160" s="239" t="s">
        <v>242</v>
      </c>
      <c r="G160" s="236"/>
      <c r="H160" s="240">
        <v>7.7999999999999998</v>
      </c>
      <c r="I160" s="241"/>
      <c r="J160" s="236"/>
      <c r="K160" s="236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199</v>
      </c>
      <c r="AU160" s="246" t="s">
        <v>86</v>
      </c>
      <c r="AV160" s="13" t="s">
        <v>86</v>
      </c>
      <c r="AW160" s="13" t="s">
        <v>33</v>
      </c>
      <c r="AX160" s="13" t="s">
        <v>76</v>
      </c>
      <c r="AY160" s="246" t="s">
        <v>192</v>
      </c>
    </row>
    <row r="161" s="15" customFormat="1">
      <c r="A161" s="15"/>
      <c r="B161" s="257"/>
      <c r="C161" s="258"/>
      <c r="D161" s="237" t="s">
        <v>199</v>
      </c>
      <c r="E161" s="259" t="s">
        <v>1</v>
      </c>
      <c r="F161" s="260" t="s">
        <v>230</v>
      </c>
      <c r="G161" s="258"/>
      <c r="H161" s="261">
        <v>7.7999999999999998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199</v>
      </c>
      <c r="AU161" s="267" t="s">
        <v>86</v>
      </c>
      <c r="AV161" s="15" t="s">
        <v>197</v>
      </c>
      <c r="AW161" s="15" t="s">
        <v>33</v>
      </c>
      <c r="AX161" s="15" t="s">
        <v>84</v>
      </c>
      <c r="AY161" s="267" t="s">
        <v>192</v>
      </c>
    </row>
    <row r="162" s="2" customFormat="1" ht="24.15" customHeight="1">
      <c r="A162" s="39"/>
      <c r="B162" s="40"/>
      <c r="C162" s="221" t="s">
        <v>243</v>
      </c>
      <c r="D162" s="221" t="s">
        <v>194</v>
      </c>
      <c r="E162" s="222" t="s">
        <v>244</v>
      </c>
      <c r="F162" s="223" t="s">
        <v>245</v>
      </c>
      <c r="G162" s="224" t="s">
        <v>246</v>
      </c>
      <c r="H162" s="225">
        <v>31.445</v>
      </c>
      <c r="I162" s="226"/>
      <c r="J162" s="227">
        <f>ROUND(I162*H162,2)</f>
        <v>0</v>
      </c>
      <c r="K162" s="228"/>
      <c r="L162" s="45"/>
      <c r="M162" s="229" t="s">
        <v>1</v>
      </c>
      <c r="N162" s="230" t="s">
        <v>41</v>
      </c>
      <c r="O162" s="92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3" t="s">
        <v>197</v>
      </c>
      <c r="AT162" s="233" t="s">
        <v>194</v>
      </c>
      <c r="AU162" s="233" t="s">
        <v>86</v>
      </c>
      <c r="AY162" s="18" t="s">
        <v>192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8" t="s">
        <v>84</v>
      </c>
      <c r="BK162" s="234">
        <f>ROUND(I162*H162,2)</f>
        <v>0</v>
      </c>
      <c r="BL162" s="18" t="s">
        <v>197</v>
      </c>
      <c r="BM162" s="233" t="s">
        <v>628</v>
      </c>
    </row>
    <row r="163" s="13" customFormat="1">
      <c r="A163" s="13"/>
      <c r="B163" s="235"/>
      <c r="C163" s="236"/>
      <c r="D163" s="237" t="s">
        <v>199</v>
      </c>
      <c r="E163" s="238" t="s">
        <v>1</v>
      </c>
      <c r="F163" s="239" t="s">
        <v>248</v>
      </c>
      <c r="G163" s="236"/>
      <c r="H163" s="240">
        <v>31.445</v>
      </c>
      <c r="I163" s="241"/>
      <c r="J163" s="236"/>
      <c r="K163" s="236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199</v>
      </c>
      <c r="AU163" s="246" t="s">
        <v>86</v>
      </c>
      <c r="AV163" s="13" t="s">
        <v>86</v>
      </c>
      <c r="AW163" s="13" t="s">
        <v>33</v>
      </c>
      <c r="AX163" s="13" t="s">
        <v>84</v>
      </c>
      <c r="AY163" s="246" t="s">
        <v>192</v>
      </c>
    </row>
    <row r="164" s="2" customFormat="1" ht="24.15" customHeight="1">
      <c r="A164" s="39"/>
      <c r="B164" s="40"/>
      <c r="C164" s="221" t="s">
        <v>249</v>
      </c>
      <c r="D164" s="221" t="s">
        <v>194</v>
      </c>
      <c r="E164" s="222" t="s">
        <v>250</v>
      </c>
      <c r="F164" s="223" t="s">
        <v>251</v>
      </c>
      <c r="G164" s="224" t="s">
        <v>223</v>
      </c>
      <c r="H164" s="225">
        <v>61.5</v>
      </c>
      <c r="I164" s="226"/>
      <c r="J164" s="227">
        <f>ROUND(I164*H164,2)</f>
        <v>0</v>
      </c>
      <c r="K164" s="228"/>
      <c r="L164" s="45"/>
      <c r="M164" s="229" t="s">
        <v>1</v>
      </c>
      <c r="N164" s="230" t="s">
        <v>41</v>
      </c>
      <c r="O164" s="92"/>
      <c r="P164" s="231">
        <f>O164*H164</f>
        <v>0</v>
      </c>
      <c r="Q164" s="231">
        <v>0</v>
      </c>
      <c r="R164" s="231">
        <f>Q164*H164</f>
        <v>0</v>
      </c>
      <c r="S164" s="231">
        <v>0</v>
      </c>
      <c r="T164" s="232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3" t="s">
        <v>197</v>
      </c>
      <c r="AT164" s="233" t="s">
        <v>194</v>
      </c>
      <c r="AU164" s="233" t="s">
        <v>86</v>
      </c>
      <c r="AY164" s="18" t="s">
        <v>192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8" t="s">
        <v>84</v>
      </c>
      <c r="BK164" s="234">
        <f>ROUND(I164*H164,2)</f>
        <v>0</v>
      </c>
      <c r="BL164" s="18" t="s">
        <v>197</v>
      </c>
      <c r="BM164" s="233" t="s">
        <v>629</v>
      </c>
    </row>
    <row r="165" s="13" customFormat="1">
      <c r="A165" s="13"/>
      <c r="B165" s="235"/>
      <c r="C165" s="236"/>
      <c r="D165" s="237" t="s">
        <v>199</v>
      </c>
      <c r="E165" s="238" t="s">
        <v>1</v>
      </c>
      <c r="F165" s="239" t="s">
        <v>253</v>
      </c>
      <c r="G165" s="236"/>
      <c r="H165" s="240">
        <v>58.5</v>
      </c>
      <c r="I165" s="241"/>
      <c r="J165" s="236"/>
      <c r="K165" s="236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199</v>
      </c>
      <c r="AU165" s="246" t="s">
        <v>86</v>
      </c>
      <c r="AV165" s="13" t="s">
        <v>86</v>
      </c>
      <c r="AW165" s="13" t="s">
        <v>33</v>
      </c>
      <c r="AX165" s="13" t="s">
        <v>76</v>
      </c>
      <c r="AY165" s="246" t="s">
        <v>192</v>
      </c>
    </row>
    <row r="166" s="13" customFormat="1">
      <c r="A166" s="13"/>
      <c r="B166" s="235"/>
      <c r="C166" s="236"/>
      <c r="D166" s="237" t="s">
        <v>199</v>
      </c>
      <c r="E166" s="238" t="s">
        <v>1</v>
      </c>
      <c r="F166" s="239" t="s">
        <v>254</v>
      </c>
      <c r="G166" s="236"/>
      <c r="H166" s="240">
        <v>3</v>
      </c>
      <c r="I166" s="241"/>
      <c r="J166" s="236"/>
      <c r="K166" s="236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199</v>
      </c>
      <c r="AU166" s="246" t="s">
        <v>86</v>
      </c>
      <c r="AV166" s="13" t="s">
        <v>86</v>
      </c>
      <c r="AW166" s="13" t="s">
        <v>33</v>
      </c>
      <c r="AX166" s="13" t="s">
        <v>76</v>
      </c>
      <c r="AY166" s="246" t="s">
        <v>192</v>
      </c>
    </row>
    <row r="167" s="15" customFormat="1">
      <c r="A167" s="15"/>
      <c r="B167" s="257"/>
      <c r="C167" s="258"/>
      <c r="D167" s="237" t="s">
        <v>199</v>
      </c>
      <c r="E167" s="259" t="s">
        <v>1</v>
      </c>
      <c r="F167" s="260" t="s">
        <v>230</v>
      </c>
      <c r="G167" s="258"/>
      <c r="H167" s="261">
        <v>61.5</v>
      </c>
      <c r="I167" s="262"/>
      <c r="J167" s="258"/>
      <c r="K167" s="258"/>
      <c r="L167" s="263"/>
      <c r="M167" s="264"/>
      <c r="N167" s="265"/>
      <c r="O167" s="265"/>
      <c r="P167" s="265"/>
      <c r="Q167" s="265"/>
      <c r="R167" s="265"/>
      <c r="S167" s="265"/>
      <c r="T167" s="26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7" t="s">
        <v>199</v>
      </c>
      <c r="AU167" s="267" t="s">
        <v>86</v>
      </c>
      <c r="AV167" s="15" t="s">
        <v>197</v>
      </c>
      <c r="AW167" s="15" t="s">
        <v>33</v>
      </c>
      <c r="AX167" s="15" t="s">
        <v>84</v>
      </c>
      <c r="AY167" s="267" t="s">
        <v>192</v>
      </c>
    </row>
    <row r="168" s="2" customFormat="1" ht="24.15" customHeight="1">
      <c r="A168" s="39"/>
      <c r="B168" s="40"/>
      <c r="C168" s="221" t="s">
        <v>255</v>
      </c>
      <c r="D168" s="221" t="s">
        <v>194</v>
      </c>
      <c r="E168" s="222" t="s">
        <v>256</v>
      </c>
      <c r="F168" s="223" t="s">
        <v>257</v>
      </c>
      <c r="G168" s="224" t="s">
        <v>246</v>
      </c>
      <c r="H168" s="225">
        <v>30</v>
      </c>
      <c r="I168" s="226"/>
      <c r="J168" s="227">
        <f>ROUND(I168*H168,2)</f>
        <v>0</v>
      </c>
      <c r="K168" s="228"/>
      <c r="L168" s="45"/>
      <c r="M168" s="229" t="s">
        <v>1</v>
      </c>
      <c r="N168" s="230" t="s">
        <v>41</v>
      </c>
      <c r="O168" s="92"/>
      <c r="P168" s="231">
        <f>O168*H168</f>
        <v>0</v>
      </c>
      <c r="Q168" s="231">
        <v>0</v>
      </c>
      <c r="R168" s="231">
        <f>Q168*H168</f>
        <v>0</v>
      </c>
      <c r="S168" s="231">
        <v>0</v>
      </c>
      <c r="T168" s="232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3" t="s">
        <v>197</v>
      </c>
      <c r="AT168" s="233" t="s">
        <v>194</v>
      </c>
      <c r="AU168" s="233" t="s">
        <v>86</v>
      </c>
      <c r="AY168" s="18" t="s">
        <v>192</v>
      </c>
      <c r="BE168" s="234">
        <f>IF(N168="základní",J168,0)</f>
        <v>0</v>
      </c>
      <c r="BF168" s="234">
        <f>IF(N168="snížená",J168,0)</f>
        <v>0</v>
      </c>
      <c r="BG168" s="234">
        <f>IF(N168="zákl. přenesená",J168,0)</f>
        <v>0</v>
      </c>
      <c r="BH168" s="234">
        <f>IF(N168="sníž. přenesená",J168,0)</f>
        <v>0</v>
      </c>
      <c r="BI168" s="234">
        <f>IF(N168="nulová",J168,0)</f>
        <v>0</v>
      </c>
      <c r="BJ168" s="18" t="s">
        <v>84</v>
      </c>
      <c r="BK168" s="234">
        <f>ROUND(I168*H168,2)</f>
        <v>0</v>
      </c>
      <c r="BL168" s="18" t="s">
        <v>197</v>
      </c>
      <c r="BM168" s="233" t="s">
        <v>630</v>
      </c>
    </row>
    <row r="169" s="13" customFormat="1">
      <c r="A169" s="13"/>
      <c r="B169" s="235"/>
      <c r="C169" s="236"/>
      <c r="D169" s="237" t="s">
        <v>199</v>
      </c>
      <c r="E169" s="238" t="s">
        <v>1</v>
      </c>
      <c r="F169" s="239" t="s">
        <v>259</v>
      </c>
      <c r="G169" s="236"/>
      <c r="H169" s="240">
        <v>30</v>
      </c>
      <c r="I169" s="241"/>
      <c r="J169" s="236"/>
      <c r="K169" s="236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199</v>
      </c>
      <c r="AU169" s="246" t="s">
        <v>86</v>
      </c>
      <c r="AV169" s="13" t="s">
        <v>86</v>
      </c>
      <c r="AW169" s="13" t="s">
        <v>33</v>
      </c>
      <c r="AX169" s="13" t="s">
        <v>84</v>
      </c>
      <c r="AY169" s="246" t="s">
        <v>192</v>
      </c>
    </row>
    <row r="170" s="2" customFormat="1" ht="24.15" customHeight="1">
      <c r="A170" s="39"/>
      <c r="B170" s="40"/>
      <c r="C170" s="221" t="s">
        <v>260</v>
      </c>
      <c r="D170" s="221" t="s">
        <v>194</v>
      </c>
      <c r="E170" s="222" t="s">
        <v>261</v>
      </c>
      <c r="F170" s="223" t="s">
        <v>262</v>
      </c>
      <c r="G170" s="224" t="s">
        <v>246</v>
      </c>
      <c r="H170" s="225">
        <v>54.75</v>
      </c>
      <c r="I170" s="226"/>
      <c r="J170" s="227">
        <f>ROUND(I170*H170,2)</f>
        <v>0</v>
      </c>
      <c r="K170" s="228"/>
      <c r="L170" s="45"/>
      <c r="M170" s="229" t="s">
        <v>1</v>
      </c>
      <c r="N170" s="230" t="s">
        <v>41</v>
      </c>
      <c r="O170" s="92"/>
      <c r="P170" s="231">
        <f>O170*H170</f>
        <v>0</v>
      </c>
      <c r="Q170" s="231">
        <v>0</v>
      </c>
      <c r="R170" s="231">
        <f>Q170*H170</f>
        <v>0</v>
      </c>
      <c r="S170" s="231">
        <v>0</v>
      </c>
      <c r="T170" s="232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3" t="s">
        <v>197</v>
      </c>
      <c r="AT170" s="233" t="s">
        <v>194</v>
      </c>
      <c r="AU170" s="233" t="s">
        <v>86</v>
      </c>
      <c r="AY170" s="18" t="s">
        <v>192</v>
      </c>
      <c r="BE170" s="234">
        <f>IF(N170="základní",J170,0)</f>
        <v>0</v>
      </c>
      <c r="BF170" s="234">
        <f>IF(N170="snížená",J170,0)</f>
        <v>0</v>
      </c>
      <c r="BG170" s="234">
        <f>IF(N170="zákl. přenesená",J170,0)</f>
        <v>0</v>
      </c>
      <c r="BH170" s="234">
        <f>IF(N170="sníž. přenesená",J170,0)</f>
        <v>0</v>
      </c>
      <c r="BI170" s="234">
        <f>IF(N170="nulová",J170,0)</f>
        <v>0</v>
      </c>
      <c r="BJ170" s="18" t="s">
        <v>84</v>
      </c>
      <c r="BK170" s="234">
        <f>ROUND(I170*H170,2)</f>
        <v>0</v>
      </c>
      <c r="BL170" s="18" t="s">
        <v>197</v>
      </c>
      <c r="BM170" s="233" t="s">
        <v>631</v>
      </c>
    </row>
    <row r="171" s="13" customFormat="1">
      <c r="A171" s="13"/>
      <c r="B171" s="235"/>
      <c r="C171" s="236"/>
      <c r="D171" s="237" t="s">
        <v>199</v>
      </c>
      <c r="E171" s="238" t="s">
        <v>1</v>
      </c>
      <c r="F171" s="239" t="s">
        <v>264</v>
      </c>
      <c r="G171" s="236"/>
      <c r="H171" s="240">
        <v>9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199</v>
      </c>
      <c r="AU171" s="246" t="s">
        <v>86</v>
      </c>
      <c r="AV171" s="13" t="s">
        <v>86</v>
      </c>
      <c r="AW171" s="13" t="s">
        <v>33</v>
      </c>
      <c r="AX171" s="13" t="s">
        <v>76</v>
      </c>
      <c r="AY171" s="246" t="s">
        <v>192</v>
      </c>
    </row>
    <row r="172" s="13" customFormat="1">
      <c r="A172" s="13"/>
      <c r="B172" s="235"/>
      <c r="C172" s="236"/>
      <c r="D172" s="237" t="s">
        <v>199</v>
      </c>
      <c r="E172" s="238" t="s">
        <v>1</v>
      </c>
      <c r="F172" s="239" t="s">
        <v>265</v>
      </c>
      <c r="G172" s="236"/>
      <c r="H172" s="240">
        <v>1.05</v>
      </c>
      <c r="I172" s="241"/>
      <c r="J172" s="236"/>
      <c r="K172" s="236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199</v>
      </c>
      <c r="AU172" s="246" t="s">
        <v>86</v>
      </c>
      <c r="AV172" s="13" t="s">
        <v>86</v>
      </c>
      <c r="AW172" s="13" t="s">
        <v>33</v>
      </c>
      <c r="AX172" s="13" t="s">
        <v>76</v>
      </c>
      <c r="AY172" s="246" t="s">
        <v>192</v>
      </c>
    </row>
    <row r="173" s="13" customFormat="1">
      <c r="A173" s="13"/>
      <c r="B173" s="235"/>
      <c r="C173" s="236"/>
      <c r="D173" s="237" t="s">
        <v>199</v>
      </c>
      <c r="E173" s="238" t="s">
        <v>1</v>
      </c>
      <c r="F173" s="239" t="s">
        <v>266</v>
      </c>
      <c r="G173" s="236"/>
      <c r="H173" s="240">
        <v>0.59999999999999998</v>
      </c>
      <c r="I173" s="241"/>
      <c r="J173" s="236"/>
      <c r="K173" s="236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199</v>
      </c>
      <c r="AU173" s="246" t="s">
        <v>86</v>
      </c>
      <c r="AV173" s="13" t="s">
        <v>86</v>
      </c>
      <c r="AW173" s="13" t="s">
        <v>33</v>
      </c>
      <c r="AX173" s="13" t="s">
        <v>76</v>
      </c>
      <c r="AY173" s="246" t="s">
        <v>192</v>
      </c>
    </row>
    <row r="174" s="13" customFormat="1">
      <c r="A174" s="13"/>
      <c r="B174" s="235"/>
      <c r="C174" s="236"/>
      <c r="D174" s="237" t="s">
        <v>199</v>
      </c>
      <c r="E174" s="238" t="s">
        <v>1</v>
      </c>
      <c r="F174" s="239" t="s">
        <v>267</v>
      </c>
      <c r="G174" s="236"/>
      <c r="H174" s="240">
        <v>44.100000000000001</v>
      </c>
      <c r="I174" s="241"/>
      <c r="J174" s="236"/>
      <c r="K174" s="236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199</v>
      </c>
      <c r="AU174" s="246" t="s">
        <v>86</v>
      </c>
      <c r="AV174" s="13" t="s">
        <v>86</v>
      </c>
      <c r="AW174" s="13" t="s">
        <v>33</v>
      </c>
      <c r="AX174" s="13" t="s">
        <v>76</v>
      </c>
      <c r="AY174" s="246" t="s">
        <v>192</v>
      </c>
    </row>
    <row r="175" s="15" customFormat="1">
      <c r="A175" s="15"/>
      <c r="B175" s="257"/>
      <c r="C175" s="258"/>
      <c r="D175" s="237" t="s">
        <v>199</v>
      </c>
      <c r="E175" s="259" t="s">
        <v>124</v>
      </c>
      <c r="F175" s="260" t="s">
        <v>230</v>
      </c>
      <c r="G175" s="258"/>
      <c r="H175" s="261">
        <v>54.75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199</v>
      </c>
      <c r="AU175" s="267" t="s">
        <v>86</v>
      </c>
      <c r="AV175" s="15" t="s">
        <v>197</v>
      </c>
      <c r="AW175" s="15" t="s">
        <v>33</v>
      </c>
      <c r="AX175" s="15" t="s">
        <v>84</v>
      </c>
      <c r="AY175" s="267" t="s">
        <v>192</v>
      </c>
    </row>
    <row r="176" s="2" customFormat="1" ht="33" customHeight="1">
      <c r="A176" s="39"/>
      <c r="B176" s="40"/>
      <c r="C176" s="221" t="s">
        <v>268</v>
      </c>
      <c r="D176" s="221" t="s">
        <v>194</v>
      </c>
      <c r="E176" s="222" t="s">
        <v>269</v>
      </c>
      <c r="F176" s="223" t="s">
        <v>270</v>
      </c>
      <c r="G176" s="224" t="s">
        <v>246</v>
      </c>
      <c r="H176" s="225">
        <v>102.474</v>
      </c>
      <c r="I176" s="226"/>
      <c r="J176" s="227">
        <f>ROUND(I176*H176,2)</f>
        <v>0</v>
      </c>
      <c r="K176" s="228"/>
      <c r="L176" s="45"/>
      <c r="M176" s="229" t="s">
        <v>1</v>
      </c>
      <c r="N176" s="230" t="s">
        <v>41</v>
      </c>
      <c r="O176" s="92"/>
      <c r="P176" s="231">
        <f>O176*H176</f>
        <v>0</v>
      </c>
      <c r="Q176" s="231">
        <v>0</v>
      </c>
      <c r="R176" s="231">
        <f>Q176*H176</f>
        <v>0</v>
      </c>
      <c r="S176" s="231">
        <v>0</v>
      </c>
      <c r="T176" s="232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3" t="s">
        <v>197</v>
      </c>
      <c r="AT176" s="233" t="s">
        <v>194</v>
      </c>
      <c r="AU176" s="233" t="s">
        <v>86</v>
      </c>
      <c r="AY176" s="18" t="s">
        <v>192</v>
      </c>
      <c r="BE176" s="234">
        <f>IF(N176="základní",J176,0)</f>
        <v>0</v>
      </c>
      <c r="BF176" s="234">
        <f>IF(N176="snížená",J176,0)</f>
        <v>0</v>
      </c>
      <c r="BG176" s="234">
        <f>IF(N176="zákl. přenesená",J176,0)</f>
        <v>0</v>
      </c>
      <c r="BH176" s="234">
        <f>IF(N176="sníž. přenesená",J176,0)</f>
        <v>0</v>
      </c>
      <c r="BI176" s="234">
        <f>IF(N176="nulová",J176,0)</f>
        <v>0</v>
      </c>
      <c r="BJ176" s="18" t="s">
        <v>84</v>
      </c>
      <c r="BK176" s="234">
        <f>ROUND(I176*H176,2)</f>
        <v>0</v>
      </c>
      <c r="BL176" s="18" t="s">
        <v>197</v>
      </c>
      <c r="BM176" s="233" t="s">
        <v>632</v>
      </c>
    </row>
    <row r="177" s="13" customFormat="1">
      <c r="A177" s="13"/>
      <c r="B177" s="235"/>
      <c r="C177" s="236"/>
      <c r="D177" s="237" t="s">
        <v>199</v>
      </c>
      <c r="E177" s="238" t="s">
        <v>1</v>
      </c>
      <c r="F177" s="239" t="s">
        <v>272</v>
      </c>
      <c r="G177" s="236"/>
      <c r="H177" s="240">
        <v>125.16</v>
      </c>
      <c r="I177" s="241"/>
      <c r="J177" s="236"/>
      <c r="K177" s="236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199</v>
      </c>
      <c r="AU177" s="246" t="s">
        <v>86</v>
      </c>
      <c r="AV177" s="13" t="s">
        <v>86</v>
      </c>
      <c r="AW177" s="13" t="s">
        <v>33</v>
      </c>
      <c r="AX177" s="13" t="s">
        <v>76</v>
      </c>
      <c r="AY177" s="246" t="s">
        <v>192</v>
      </c>
    </row>
    <row r="178" s="14" customFormat="1">
      <c r="A178" s="14"/>
      <c r="B178" s="247"/>
      <c r="C178" s="248"/>
      <c r="D178" s="237" t="s">
        <v>199</v>
      </c>
      <c r="E178" s="249" t="s">
        <v>1</v>
      </c>
      <c r="F178" s="250" t="s">
        <v>273</v>
      </c>
      <c r="G178" s="248"/>
      <c r="H178" s="249" t="s">
        <v>1</v>
      </c>
      <c r="I178" s="251"/>
      <c r="J178" s="248"/>
      <c r="K178" s="248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199</v>
      </c>
      <c r="AU178" s="256" t="s">
        <v>86</v>
      </c>
      <c r="AV178" s="14" t="s">
        <v>84</v>
      </c>
      <c r="AW178" s="14" t="s">
        <v>33</v>
      </c>
      <c r="AX178" s="14" t="s">
        <v>76</v>
      </c>
      <c r="AY178" s="256" t="s">
        <v>192</v>
      </c>
    </row>
    <row r="179" s="13" customFormat="1">
      <c r="A179" s="13"/>
      <c r="B179" s="235"/>
      <c r="C179" s="236"/>
      <c r="D179" s="237" t="s">
        <v>199</v>
      </c>
      <c r="E179" s="238" t="s">
        <v>1</v>
      </c>
      <c r="F179" s="239" t="s">
        <v>274</v>
      </c>
      <c r="G179" s="236"/>
      <c r="H179" s="240">
        <v>-0.63</v>
      </c>
      <c r="I179" s="241"/>
      <c r="J179" s="236"/>
      <c r="K179" s="236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199</v>
      </c>
      <c r="AU179" s="246" t="s">
        <v>86</v>
      </c>
      <c r="AV179" s="13" t="s">
        <v>86</v>
      </c>
      <c r="AW179" s="13" t="s">
        <v>33</v>
      </c>
      <c r="AX179" s="13" t="s">
        <v>76</v>
      </c>
      <c r="AY179" s="246" t="s">
        <v>192</v>
      </c>
    </row>
    <row r="180" s="13" customFormat="1">
      <c r="A180" s="13"/>
      <c r="B180" s="235"/>
      <c r="C180" s="236"/>
      <c r="D180" s="237" t="s">
        <v>199</v>
      </c>
      <c r="E180" s="238" t="s">
        <v>1</v>
      </c>
      <c r="F180" s="239" t="s">
        <v>275</v>
      </c>
      <c r="G180" s="236"/>
      <c r="H180" s="240">
        <v>-10.176</v>
      </c>
      <c r="I180" s="241"/>
      <c r="J180" s="236"/>
      <c r="K180" s="236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199</v>
      </c>
      <c r="AU180" s="246" t="s">
        <v>86</v>
      </c>
      <c r="AV180" s="13" t="s">
        <v>86</v>
      </c>
      <c r="AW180" s="13" t="s">
        <v>33</v>
      </c>
      <c r="AX180" s="13" t="s">
        <v>76</v>
      </c>
      <c r="AY180" s="246" t="s">
        <v>192</v>
      </c>
    </row>
    <row r="181" s="13" customFormat="1">
      <c r="A181" s="13"/>
      <c r="B181" s="235"/>
      <c r="C181" s="236"/>
      <c r="D181" s="237" t="s">
        <v>199</v>
      </c>
      <c r="E181" s="238" t="s">
        <v>1</v>
      </c>
      <c r="F181" s="239" t="s">
        <v>276</v>
      </c>
      <c r="G181" s="236"/>
      <c r="H181" s="240">
        <v>-11.699999999999999</v>
      </c>
      <c r="I181" s="241"/>
      <c r="J181" s="236"/>
      <c r="K181" s="236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199</v>
      </c>
      <c r="AU181" s="246" t="s">
        <v>86</v>
      </c>
      <c r="AV181" s="13" t="s">
        <v>86</v>
      </c>
      <c r="AW181" s="13" t="s">
        <v>33</v>
      </c>
      <c r="AX181" s="13" t="s">
        <v>76</v>
      </c>
      <c r="AY181" s="246" t="s">
        <v>192</v>
      </c>
    </row>
    <row r="182" s="13" customFormat="1">
      <c r="A182" s="13"/>
      <c r="B182" s="235"/>
      <c r="C182" s="236"/>
      <c r="D182" s="237" t="s">
        <v>199</v>
      </c>
      <c r="E182" s="238" t="s">
        <v>1</v>
      </c>
      <c r="F182" s="239" t="s">
        <v>277</v>
      </c>
      <c r="G182" s="236"/>
      <c r="H182" s="240">
        <v>-0.17999999999999999</v>
      </c>
      <c r="I182" s="241"/>
      <c r="J182" s="236"/>
      <c r="K182" s="236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199</v>
      </c>
      <c r="AU182" s="246" t="s">
        <v>86</v>
      </c>
      <c r="AV182" s="13" t="s">
        <v>86</v>
      </c>
      <c r="AW182" s="13" t="s">
        <v>33</v>
      </c>
      <c r="AX182" s="13" t="s">
        <v>76</v>
      </c>
      <c r="AY182" s="246" t="s">
        <v>192</v>
      </c>
    </row>
    <row r="183" s="15" customFormat="1">
      <c r="A183" s="15"/>
      <c r="B183" s="257"/>
      <c r="C183" s="258"/>
      <c r="D183" s="237" t="s">
        <v>199</v>
      </c>
      <c r="E183" s="259" t="s">
        <v>127</v>
      </c>
      <c r="F183" s="260" t="s">
        <v>230</v>
      </c>
      <c r="G183" s="258"/>
      <c r="H183" s="261">
        <v>102.474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199</v>
      </c>
      <c r="AU183" s="267" t="s">
        <v>86</v>
      </c>
      <c r="AV183" s="15" t="s">
        <v>197</v>
      </c>
      <c r="AW183" s="15" t="s">
        <v>33</v>
      </c>
      <c r="AX183" s="15" t="s">
        <v>84</v>
      </c>
      <c r="AY183" s="267" t="s">
        <v>192</v>
      </c>
    </row>
    <row r="184" s="2" customFormat="1" ht="44.25" customHeight="1">
      <c r="A184" s="39"/>
      <c r="B184" s="40"/>
      <c r="C184" s="221" t="s">
        <v>8</v>
      </c>
      <c r="D184" s="221" t="s">
        <v>194</v>
      </c>
      <c r="E184" s="222" t="s">
        <v>278</v>
      </c>
      <c r="F184" s="223" t="s">
        <v>279</v>
      </c>
      <c r="G184" s="224" t="s">
        <v>280</v>
      </c>
      <c r="H184" s="225">
        <v>16</v>
      </c>
      <c r="I184" s="226"/>
      <c r="J184" s="227">
        <f>ROUND(I184*H184,2)</f>
        <v>0</v>
      </c>
      <c r="K184" s="228"/>
      <c r="L184" s="45"/>
      <c r="M184" s="229" t="s">
        <v>1</v>
      </c>
      <c r="N184" s="230" t="s">
        <v>41</v>
      </c>
      <c r="O184" s="92"/>
      <c r="P184" s="231">
        <f>O184*H184</f>
        <v>0</v>
      </c>
      <c r="Q184" s="231">
        <v>0.0018</v>
      </c>
      <c r="R184" s="231">
        <f>Q184*H184</f>
        <v>0.028799999999999999</v>
      </c>
      <c r="S184" s="231">
        <v>0</v>
      </c>
      <c r="T184" s="232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3" t="s">
        <v>197</v>
      </c>
      <c r="AT184" s="233" t="s">
        <v>194</v>
      </c>
      <c r="AU184" s="233" t="s">
        <v>86</v>
      </c>
      <c r="AY184" s="18" t="s">
        <v>192</v>
      </c>
      <c r="BE184" s="234">
        <f>IF(N184="základní",J184,0)</f>
        <v>0</v>
      </c>
      <c r="BF184" s="234">
        <f>IF(N184="snížená",J184,0)</f>
        <v>0</v>
      </c>
      <c r="BG184" s="234">
        <f>IF(N184="zákl. přenesená",J184,0)</f>
        <v>0</v>
      </c>
      <c r="BH184" s="234">
        <f>IF(N184="sníž. přenesená",J184,0)</f>
        <v>0</v>
      </c>
      <c r="BI184" s="234">
        <f>IF(N184="nulová",J184,0)</f>
        <v>0</v>
      </c>
      <c r="BJ184" s="18" t="s">
        <v>84</v>
      </c>
      <c r="BK184" s="234">
        <f>ROUND(I184*H184,2)</f>
        <v>0</v>
      </c>
      <c r="BL184" s="18" t="s">
        <v>197</v>
      </c>
      <c r="BM184" s="233" t="s">
        <v>633</v>
      </c>
    </row>
    <row r="185" s="13" customFormat="1">
      <c r="A185" s="13"/>
      <c r="B185" s="235"/>
      <c r="C185" s="236"/>
      <c r="D185" s="237" t="s">
        <v>199</v>
      </c>
      <c r="E185" s="238" t="s">
        <v>1</v>
      </c>
      <c r="F185" s="239" t="s">
        <v>117</v>
      </c>
      <c r="G185" s="236"/>
      <c r="H185" s="240">
        <v>16</v>
      </c>
      <c r="I185" s="241"/>
      <c r="J185" s="236"/>
      <c r="K185" s="236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199</v>
      </c>
      <c r="AU185" s="246" t="s">
        <v>86</v>
      </c>
      <c r="AV185" s="13" t="s">
        <v>86</v>
      </c>
      <c r="AW185" s="13" t="s">
        <v>33</v>
      </c>
      <c r="AX185" s="13" t="s">
        <v>84</v>
      </c>
      <c r="AY185" s="246" t="s">
        <v>192</v>
      </c>
    </row>
    <row r="186" s="2" customFormat="1" ht="24.15" customHeight="1">
      <c r="A186" s="39"/>
      <c r="B186" s="40"/>
      <c r="C186" s="268" t="s">
        <v>282</v>
      </c>
      <c r="D186" s="268" t="s">
        <v>283</v>
      </c>
      <c r="E186" s="269" t="s">
        <v>284</v>
      </c>
      <c r="F186" s="270" t="s">
        <v>285</v>
      </c>
      <c r="G186" s="271" t="s">
        <v>280</v>
      </c>
      <c r="H186" s="272">
        <v>16.800000000000001</v>
      </c>
      <c r="I186" s="273"/>
      <c r="J186" s="274">
        <f>ROUND(I186*H186,2)</f>
        <v>0</v>
      </c>
      <c r="K186" s="275"/>
      <c r="L186" s="276"/>
      <c r="M186" s="277" t="s">
        <v>1</v>
      </c>
      <c r="N186" s="278" t="s">
        <v>41</v>
      </c>
      <c r="O186" s="92"/>
      <c r="P186" s="231">
        <f>O186*H186</f>
        <v>0</v>
      </c>
      <c r="Q186" s="231">
        <v>0.00214</v>
      </c>
      <c r="R186" s="231">
        <f>Q186*H186</f>
        <v>0.035951999999999998</v>
      </c>
      <c r="S186" s="231">
        <v>0</v>
      </c>
      <c r="T186" s="232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3" t="s">
        <v>249</v>
      </c>
      <c r="AT186" s="233" t="s">
        <v>283</v>
      </c>
      <c r="AU186" s="233" t="s">
        <v>86</v>
      </c>
      <c r="AY186" s="18" t="s">
        <v>192</v>
      </c>
      <c r="BE186" s="234">
        <f>IF(N186="základní",J186,0)</f>
        <v>0</v>
      </c>
      <c r="BF186" s="234">
        <f>IF(N186="snížená",J186,0)</f>
        <v>0</v>
      </c>
      <c r="BG186" s="234">
        <f>IF(N186="zákl. přenesená",J186,0)</f>
        <v>0</v>
      </c>
      <c r="BH186" s="234">
        <f>IF(N186="sníž. přenesená",J186,0)</f>
        <v>0</v>
      </c>
      <c r="BI186" s="234">
        <f>IF(N186="nulová",J186,0)</f>
        <v>0</v>
      </c>
      <c r="BJ186" s="18" t="s">
        <v>84</v>
      </c>
      <c r="BK186" s="234">
        <f>ROUND(I186*H186,2)</f>
        <v>0</v>
      </c>
      <c r="BL186" s="18" t="s">
        <v>197</v>
      </c>
      <c r="BM186" s="233" t="s">
        <v>634</v>
      </c>
    </row>
    <row r="187" s="13" customFormat="1">
      <c r="A187" s="13"/>
      <c r="B187" s="235"/>
      <c r="C187" s="236"/>
      <c r="D187" s="237" t="s">
        <v>199</v>
      </c>
      <c r="E187" s="238" t="s">
        <v>1</v>
      </c>
      <c r="F187" s="239" t="s">
        <v>287</v>
      </c>
      <c r="G187" s="236"/>
      <c r="H187" s="240">
        <v>16.800000000000001</v>
      </c>
      <c r="I187" s="241"/>
      <c r="J187" s="236"/>
      <c r="K187" s="236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199</v>
      </c>
      <c r="AU187" s="246" t="s">
        <v>86</v>
      </c>
      <c r="AV187" s="13" t="s">
        <v>86</v>
      </c>
      <c r="AW187" s="13" t="s">
        <v>33</v>
      </c>
      <c r="AX187" s="13" t="s">
        <v>84</v>
      </c>
      <c r="AY187" s="246" t="s">
        <v>192</v>
      </c>
    </row>
    <row r="188" s="2" customFormat="1" ht="24.15" customHeight="1">
      <c r="A188" s="39"/>
      <c r="B188" s="40"/>
      <c r="C188" s="221" t="s">
        <v>288</v>
      </c>
      <c r="D188" s="221" t="s">
        <v>194</v>
      </c>
      <c r="E188" s="222" t="s">
        <v>289</v>
      </c>
      <c r="F188" s="223" t="s">
        <v>290</v>
      </c>
      <c r="G188" s="224" t="s">
        <v>223</v>
      </c>
      <c r="H188" s="225">
        <v>417.19999999999999</v>
      </c>
      <c r="I188" s="226"/>
      <c r="J188" s="227">
        <f>ROUND(I188*H188,2)</f>
        <v>0</v>
      </c>
      <c r="K188" s="228"/>
      <c r="L188" s="45"/>
      <c r="M188" s="229" t="s">
        <v>1</v>
      </c>
      <c r="N188" s="230" t="s">
        <v>41</v>
      </c>
      <c r="O188" s="92"/>
      <c r="P188" s="231">
        <f>O188*H188</f>
        <v>0</v>
      </c>
      <c r="Q188" s="231">
        <v>0.0022699999999999999</v>
      </c>
      <c r="R188" s="231">
        <f>Q188*H188</f>
        <v>0.94704399999999989</v>
      </c>
      <c r="S188" s="231">
        <v>0</v>
      </c>
      <c r="T188" s="232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3" t="s">
        <v>197</v>
      </c>
      <c r="AT188" s="233" t="s">
        <v>194</v>
      </c>
      <c r="AU188" s="233" t="s">
        <v>86</v>
      </c>
      <c r="AY188" s="18" t="s">
        <v>192</v>
      </c>
      <c r="BE188" s="234">
        <f>IF(N188="základní",J188,0)</f>
        <v>0</v>
      </c>
      <c r="BF188" s="234">
        <f>IF(N188="snížená",J188,0)</f>
        <v>0</v>
      </c>
      <c r="BG188" s="234">
        <f>IF(N188="zákl. přenesená",J188,0)</f>
        <v>0</v>
      </c>
      <c r="BH188" s="234">
        <f>IF(N188="sníž. přenesená",J188,0)</f>
        <v>0</v>
      </c>
      <c r="BI188" s="234">
        <f>IF(N188="nulová",J188,0)</f>
        <v>0</v>
      </c>
      <c r="BJ188" s="18" t="s">
        <v>84</v>
      </c>
      <c r="BK188" s="234">
        <f>ROUND(I188*H188,2)</f>
        <v>0</v>
      </c>
      <c r="BL188" s="18" t="s">
        <v>197</v>
      </c>
      <c r="BM188" s="233" t="s">
        <v>635</v>
      </c>
    </row>
    <row r="189" s="13" customFormat="1">
      <c r="A189" s="13"/>
      <c r="B189" s="235"/>
      <c r="C189" s="236"/>
      <c r="D189" s="237" t="s">
        <v>199</v>
      </c>
      <c r="E189" s="238" t="s">
        <v>1</v>
      </c>
      <c r="F189" s="239" t="s">
        <v>292</v>
      </c>
      <c r="G189" s="236"/>
      <c r="H189" s="240">
        <v>417.19999999999999</v>
      </c>
      <c r="I189" s="241"/>
      <c r="J189" s="236"/>
      <c r="K189" s="236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199</v>
      </c>
      <c r="AU189" s="246" t="s">
        <v>86</v>
      </c>
      <c r="AV189" s="13" t="s">
        <v>86</v>
      </c>
      <c r="AW189" s="13" t="s">
        <v>33</v>
      </c>
      <c r="AX189" s="13" t="s">
        <v>84</v>
      </c>
      <c r="AY189" s="246" t="s">
        <v>192</v>
      </c>
    </row>
    <row r="190" s="2" customFormat="1" ht="24.15" customHeight="1">
      <c r="A190" s="39"/>
      <c r="B190" s="40"/>
      <c r="C190" s="221" t="s">
        <v>293</v>
      </c>
      <c r="D190" s="221" t="s">
        <v>194</v>
      </c>
      <c r="E190" s="222" t="s">
        <v>294</v>
      </c>
      <c r="F190" s="223" t="s">
        <v>295</v>
      </c>
      <c r="G190" s="224" t="s">
        <v>223</v>
      </c>
      <c r="H190" s="225">
        <v>417.19999999999999</v>
      </c>
      <c r="I190" s="226"/>
      <c r="J190" s="227">
        <f>ROUND(I190*H190,2)</f>
        <v>0</v>
      </c>
      <c r="K190" s="228"/>
      <c r="L190" s="45"/>
      <c r="M190" s="229" t="s">
        <v>1</v>
      </c>
      <c r="N190" s="230" t="s">
        <v>41</v>
      </c>
      <c r="O190" s="92"/>
      <c r="P190" s="231">
        <f>O190*H190</f>
        <v>0</v>
      </c>
      <c r="Q190" s="231">
        <v>0</v>
      </c>
      <c r="R190" s="231">
        <f>Q190*H190</f>
        <v>0</v>
      </c>
      <c r="S190" s="231">
        <v>0</v>
      </c>
      <c r="T190" s="232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3" t="s">
        <v>197</v>
      </c>
      <c r="AT190" s="233" t="s">
        <v>194</v>
      </c>
      <c r="AU190" s="233" t="s">
        <v>86</v>
      </c>
      <c r="AY190" s="18" t="s">
        <v>192</v>
      </c>
      <c r="BE190" s="234">
        <f>IF(N190="základní",J190,0)</f>
        <v>0</v>
      </c>
      <c r="BF190" s="234">
        <f>IF(N190="snížená",J190,0)</f>
        <v>0</v>
      </c>
      <c r="BG190" s="234">
        <f>IF(N190="zákl. přenesená",J190,0)</f>
        <v>0</v>
      </c>
      <c r="BH190" s="234">
        <f>IF(N190="sníž. přenesená",J190,0)</f>
        <v>0</v>
      </c>
      <c r="BI190" s="234">
        <f>IF(N190="nulová",J190,0)</f>
        <v>0</v>
      </c>
      <c r="BJ190" s="18" t="s">
        <v>84</v>
      </c>
      <c r="BK190" s="234">
        <f>ROUND(I190*H190,2)</f>
        <v>0</v>
      </c>
      <c r="BL190" s="18" t="s">
        <v>197</v>
      </c>
      <c r="BM190" s="233" t="s">
        <v>636</v>
      </c>
    </row>
    <row r="191" s="13" customFormat="1">
      <c r="A191" s="13"/>
      <c r="B191" s="235"/>
      <c r="C191" s="236"/>
      <c r="D191" s="237" t="s">
        <v>199</v>
      </c>
      <c r="E191" s="238" t="s">
        <v>1</v>
      </c>
      <c r="F191" s="239" t="s">
        <v>292</v>
      </c>
      <c r="G191" s="236"/>
      <c r="H191" s="240">
        <v>417.19999999999999</v>
      </c>
      <c r="I191" s="241"/>
      <c r="J191" s="236"/>
      <c r="K191" s="236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199</v>
      </c>
      <c r="AU191" s="246" t="s">
        <v>86</v>
      </c>
      <c r="AV191" s="13" t="s">
        <v>86</v>
      </c>
      <c r="AW191" s="13" t="s">
        <v>33</v>
      </c>
      <c r="AX191" s="13" t="s">
        <v>84</v>
      </c>
      <c r="AY191" s="246" t="s">
        <v>192</v>
      </c>
    </row>
    <row r="192" s="2" customFormat="1" ht="24.15" customHeight="1">
      <c r="A192" s="39"/>
      <c r="B192" s="40"/>
      <c r="C192" s="221" t="s">
        <v>297</v>
      </c>
      <c r="D192" s="221" t="s">
        <v>194</v>
      </c>
      <c r="E192" s="222" t="s">
        <v>298</v>
      </c>
      <c r="F192" s="223" t="s">
        <v>299</v>
      </c>
      <c r="G192" s="224" t="s">
        <v>223</v>
      </c>
      <c r="H192" s="225">
        <v>42</v>
      </c>
      <c r="I192" s="226"/>
      <c r="J192" s="227">
        <f>ROUND(I192*H192,2)</f>
        <v>0</v>
      </c>
      <c r="K192" s="228"/>
      <c r="L192" s="45"/>
      <c r="M192" s="229" t="s">
        <v>1</v>
      </c>
      <c r="N192" s="230" t="s">
        <v>41</v>
      </c>
      <c r="O192" s="92"/>
      <c r="P192" s="231">
        <f>O192*H192</f>
        <v>0</v>
      </c>
      <c r="Q192" s="231">
        <v>0.00059000000000000003</v>
      </c>
      <c r="R192" s="231">
        <f>Q192*H192</f>
        <v>0.02478</v>
      </c>
      <c r="S192" s="231">
        <v>0</v>
      </c>
      <c r="T192" s="232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3" t="s">
        <v>197</v>
      </c>
      <c r="AT192" s="233" t="s">
        <v>194</v>
      </c>
      <c r="AU192" s="233" t="s">
        <v>86</v>
      </c>
      <c r="AY192" s="18" t="s">
        <v>192</v>
      </c>
      <c r="BE192" s="234">
        <f>IF(N192="základní",J192,0)</f>
        <v>0</v>
      </c>
      <c r="BF192" s="234">
        <f>IF(N192="snížená",J192,0)</f>
        <v>0</v>
      </c>
      <c r="BG192" s="234">
        <f>IF(N192="zákl. přenesená",J192,0)</f>
        <v>0</v>
      </c>
      <c r="BH192" s="234">
        <f>IF(N192="sníž. přenesená",J192,0)</f>
        <v>0</v>
      </c>
      <c r="BI192" s="234">
        <f>IF(N192="nulová",J192,0)</f>
        <v>0</v>
      </c>
      <c r="BJ192" s="18" t="s">
        <v>84</v>
      </c>
      <c r="BK192" s="234">
        <f>ROUND(I192*H192,2)</f>
        <v>0</v>
      </c>
      <c r="BL192" s="18" t="s">
        <v>197</v>
      </c>
      <c r="BM192" s="233" t="s">
        <v>637</v>
      </c>
    </row>
    <row r="193" s="13" customFormat="1">
      <c r="A193" s="13"/>
      <c r="B193" s="235"/>
      <c r="C193" s="236"/>
      <c r="D193" s="237" t="s">
        <v>199</v>
      </c>
      <c r="E193" s="238" t="s">
        <v>1</v>
      </c>
      <c r="F193" s="239" t="s">
        <v>301</v>
      </c>
      <c r="G193" s="236"/>
      <c r="H193" s="240">
        <v>42</v>
      </c>
      <c r="I193" s="241"/>
      <c r="J193" s="236"/>
      <c r="K193" s="236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199</v>
      </c>
      <c r="AU193" s="246" t="s">
        <v>86</v>
      </c>
      <c r="AV193" s="13" t="s">
        <v>86</v>
      </c>
      <c r="AW193" s="13" t="s">
        <v>33</v>
      </c>
      <c r="AX193" s="13" t="s">
        <v>84</v>
      </c>
      <c r="AY193" s="246" t="s">
        <v>192</v>
      </c>
    </row>
    <row r="194" s="2" customFormat="1" ht="24.15" customHeight="1">
      <c r="A194" s="39"/>
      <c r="B194" s="40"/>
      <c r="C194" s="221" t="s">
        <v>302</v>
      </c>
      <c r="D194" s="221" t="s">
        <v>194</v>
      </c>
      <c r="E194" s="222" t="s">
        <v>303</v>
      </c>
      <c r="F194" s="223" t="s">
        <v>304</v>
      </c>
      <c r="G194" s="224" t="s">
        <v>223</v>
      </c>
      <c r="H194" s="225">
        <v>42</v>
      </c>
      <c r="I194" s="226"/>
      <c r="J194" s="227">
        <f>ROUND(I194*H194,2)</f>
        <v>0</v>
      </c>
      <c r="K194" s="228"/>
      <c r="L194" s="45"/>
      <c r="M194" s="229" t="s">
        <v>1</v>
      </c>
      <c r="N194" s="230" t="s">
        <v>41</v>
      </c>
      <c r="O194" s="92"/>
      <c r="P194" s="231">
        <f>O194*H194</f>
        <v>0</v>
      </c>
      <c r="Q194" s="231">
        <v>0</v>
      </c>
      <c r="R194" s="231">
        <f>Q194*H194</f>
        <v>0</v>
      </c>
      <c r="S194" s="231">
        <v>0</v>
      </c>
      <c r="T194" s="232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3" t="s">
        <v>197</v>
      </c>
      <c r="AT194" s="233" t="s">
        <v>194</v>
      </c>
      <c r="AU194" s="233" t="s">
        <v>86</v>
      </c>
      <c r="AY194" s="18" t="s">
        <v>192</v>
      </c>
      <c r="BE194" s="234">
        <f>IF(N194="základní",J194,0)</f>
        <v>0</v>
      </c>
      <c r="BF194" s="234">
        <f>IF(N194="snížená",J194,0)</f>
        <v>0</v>
      </c>
      <c r="BG194" s="234">
        <f>IF(N194="zákl. přenesená",J194,0)</f>
        <v>0</v>
      </c>
      <c r="BH194" s="234">
        <f>IF(N194="sníž. přenesená",J194,0)</f>
        <v>0</v>
      </c>
      <c r="BI194" s="234">
        <f>IF(N194="nulová",J194,0)</f>
        <v>0</v>
      </c>
      <c r="BJ194" s="18" t="s">
        <v>84</v>
      </c>
      <c r="BK194" s="234">
        <f>ROUND(I194*H194,2)</f>
        <v>0</v>
      </c>
      <c r="BL194" s="18" t="s">
        <v>197</v>
      </c>
      <c r="BM194" s="233" t="s">
        <v>638</v>
      </c>
    </row>
    <row r="195" s="13" customFormat="1">
      <c r="A195" s="13"/>
      <c r="B195" s="235"/>
      <c r="C195" s="236"/>
      <c r="D195" s="237" t="s">
        <v>199</v>
      </c>
      <c r="E195" s="238" t="s">
        <v>1</v>
      </c>
      <c r="F195" s="239" t="s">
        <v>301</v>
      </c>
      <c r="G195" s="236"/>
      <c r="H195" s="240">
        <v>42</v>
      </c>
      <c r="I195" s="241"/>
      <c r="J195" s="236"/>
      <c r="K195" s="236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199</v>
      </c>
      <c r="AU195" s="246" t="s">
        <v>86</v>
      </c>
      <c r="AV195" s="13" t="s">
        <v>86</v>
      </c>
      <c r="AW195" s="13" t="s">
        <v>33</v>
      </c>
      <c r="AX195" s="13" t="s">
        <v>84</v>
      </c>
      <c r="AY195" s="246" t="s">
        <v>192</v>
      </c>
    </row>
    <row r="196" s="2" customFormat="1" ht="37.8" customHeight="1">
      <c r="A196" s="39"/>
      <c r="B196" s="40"/>
      <c r="C196" s="221" t="s">
        <v>306</v>
      </c>
      <c r="D196" s="221" t="s">
        <v>194</v>
      </c>
      <c r="E196" s="222" t="s">
        <v>307</v>
      </c>
      <c r="F196" s="223" t="s">
        <v>308</v>
      </c>
      <c r="G196" s="224" t="s">
        <v>246</v>
      </c>
      <c r="H196" s="225">
        <v>259.55399999999997</v>
      </c>
      <c r="I196" s="226"/>
      <c r="J196" s="227">
        <f>ROUND(I196*H196,2)</f>
        <v>0</v>
      </c>
      <c r="K196" s="228"/>
      <c r="L196" s="45"/>
      <c r="M196" s="229" t="s">
        <v>1</v>
      </c>
      <c r="N196" s="230" t="s">
        <v>41</v>
      </c>
      <c r="O196" s="92"/>
      <c r="P196" s="231">
        <f>O196*H196</f>
        <v>0</v>
      </c>
      <c r="Q196" s="231">
        <v>0</v>
      </c>
      <c r="R196" s="231">
        <f>Q196*H196</f>
        <v>0</v>
      </c>
      <c r="S196" s="231">
        <v>0</v>
      </c>
      <c r="T196" s="232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3" t="s">
        <v>197</v>
      </c>
      <c r="AT196" s="233" t="s">
        <v>194</v>
      </c>
      <c r="AU196" s="233" t="s">
        <v>86</v>
      </c>
      <c r="AY196" s="18" t="s">
        <v>192</v>
      </c>
      <c r="BE196" s="234">
        <f>IF(N196="základní",J196,0)</f>
        <v>0</v>
      </c>
      <c r="BF196" s="234">
        <f>IF(N196="snížená",J196,0)</f>
        <v>0</v>
      </c>
      <c r="BG196" s="234">
        <f>IF(N196="zákl. přenesená",J196,0)</f>
        <v>0</v>
      </c>
      <c r="BH196" s="234">
        <f>IF(N196="sníž. přenesená",J196,0)</f>
        <v>0</v>
      </c>
      <c r="BI196" s="234">
        <f>IF(N196="nulová",J196,0)</f>
        <v>0</v>
      </c>
      <c r="BJ196" s="18" t="s">
        <v>84</v>
      </c>
      <c r="BK196" s="234">
        <f>ROUND(I196*H196,2)</f>
        <v>0</v>
      </c>
      <c r="BL196" s="18" t="s">
        <v>197</v>
      </c>
      <c r="BM196" s="233" t="s">
        <v>639</v>
      </c>
    </row>
    <row r="197" s="14" customFormat="1">
      <c r="A197" s="14"/>
      <c r="B197" s="247"/>
      <c r="C197" s="248"/>
      <c r="D197" s="237" t="s">
        <v>199</v>
      </c>
      <c r="E197" s="249" t="s">
        <v>1</v>
      </c>
      <c r="F197" s="250" t="s">
        <v>310</v>
      </c>
      <c r="G197" s="248"/>
      <c r="H197" s="249" t="s">
        <v>1</v>
      </c>
      <c r="I197" s="251"/>
      <c r="J197" s="248"/>
      <c r="K197" s="248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199</v>
      </c>
      <c r="AU197" s="256" t="s">
        <v>86</v>
      </c>
      <c r="AV197" s="14" t="s">
        <v>84</v>
      </c>
      <c r="AW197" s="14" t="s">
        <v>33</v>
      </c>
      <c r="AX197" s="14" t="s">
        <v>76</v>
      </c>
      <c r="AY197" s="256" t="s">
        <v>192</v>
      </c>
    </row>
    <row r="198" s="13" customFormat="1">
      <c r="A198" s="13"/>
      <c r="B198" s="235"/>
      <c r="C198" s="236"/>
      <c r="D198" s="237" t="s">
        <v>199</v>
      </c>
      <c r="E198" s="238" t="s">
        <v>1</v>
      </c>
      <c r="F198" s="239" t="s">
        <v>311</v>
      </c>
      <c r="G198" s="236"/>
      <c r="H198" s="240">
        <v>157.22399999999999</v>
      </c>
      <c r="I198" s="241"/>
      <c r="J198" s="236"/>
      <c r="K198" s="236"/>
      <c r="L198" s="242"/>
      <c r="M198" s="243"/>
      <c r="N198" s="244"/>
      <c r="O198" s="244"/>
      <c r="P198" s="244"/>
      <c r="Q198" s="244"/>
      <c r="R198" s="244"/>
      <c r="S198" s="244"/>
      <c r="T198" s="24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6" t="s">
        <v>199</v>
      </c>
      <c r="AU198" s="246" t="s">
        <v>86</v>
      </c>
      <c r="AV198" s="13" t="s">
        <v>86</v>
      </c>
      <c r="AW198" s="13" t="s">
        <v>33</v>
      </c>
      <c r="AX198" s="13" t="s">
        <v>76</v>
      </c>
      <c r="AY198" s="246" t="s">
        <v>192</v>
      </c>
    </row>
    <row r="199" s="16" customFormat="1">
      <c r="A199" s="16"/>
      <c r="B199" s="279"/>
      <c r="C199" s="280"/>
      <c r="D199" s="237" t="s">
        <v>199</v>
      </c>
      <c r="E199" s="281" t="s">
        <v>1</v>
      </c>
      <c r="F199" s="282" t="s">
        <v>312</v>
      </c>
      <c r="G199" s="280"/>
      <c r="H199" s="283">
        <v>157.22399999999999</v>
      </c>
      <c r="I199" s="284"/>
      <c r="J199" s="280"/>
      <c r="K199" s="280"/>
      <c r="L199" s="285"/>
      <c r="M199" s="286"/>
      <c r="N199" s="287"/>
      <c r="O199" s="287"/>
      <c r="P199" s="287"/>
      <c r="Q199" s="287"/>
      <c r="R199" s="287"/>
      <c r="S199" s="287"/>
      <c r="T199" s="288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89" t="s">
        <v>199</v>
      </c>
      <c r="AU199" s="289" t="s">
        <v>86</v>
      </c>
      <c r="AV199" s="16" t="s">
        <v>113</v>
      </c>
      <c r="AW199" s="16" t="s">
        <v>33</v>
      </c>
      <c r="AX199" s="16" t="s">
        <v>76</v>
      </c>
      <c r="AY199" s="289" t="s">
        <v>192</v>
      </c>
    </row>
    <row r="200" s="14" customFormat="1">
      <c r="A200" s="14"/>
      <c r="B200" s="247"/>
      <c r="C200" s="248"/>
      <c r="D200" s="237" t="s">
        <v>199</v>
      </c>
      <c r="E200" s="249" t="s">
        <v>1</v>
      </c>
      <c r="F200" s="250" t="s">
        <v>313</v>
      </c>
      <c r="G200" s="248"/>
      <c r="H200" s="249" t="s">
        <v>1</v>
      </c>
      <c r="I200" s="251"/>
      <c r="J200" s="248"/>
      <c r="K200" s="248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199</v>
      </c>
      <c r="AU200" s="256" t="s">
        <v>86</v>
      </c>
      <c r="AV200" s="14" t="s">
        <v>84</v>
      </c>
      <c r="AW200" s="14" t="s">
        <v>33</v>
      </c>
      <c r="AX200" s="14" t="s">
        <v>76</v>
      </c>
      <c r="AY200" s="256" t="s">
        <v>192</v>
      </c>
    </row>
    <row r="201" s="13" customFormat="1">
      <c r="A201" s="13"/>
      <c r="B201" s="235"/>
      <c r="C201" s="236"/>
      <c r="D201" s="237" t="s">
        <v>199</v>
      </c>
      <c r="E201" s="238" t="s">
        <v>1</v>
      </c>
      <c r="F201" s="239" t="s">
        <v>314</v>
      </c>
      <c r="G201" s="236"/>
      <c r="H201" s="240">
        <v>57.329999999999998</v>
      </c>
      <c r="I201" s="241"/>
      <c r="J201" s="236"/>
      <c r="K201" s="236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199</v>
      </c>
      <c r="AU201" s="246" t="s">
        <v>86</v>
      </c>
      <c r="AV201" s="13" t="s">
        <v>86</v>
      </c>
      <c r="AW201" s="13" t="s">
        <v>33</v>
      </c>
      <c r="AX201" s="13" t="s">
        <v>76</v>
      </c>
      <c r="AY201" s="246" t="s">
        <v>192</v>
      </c>
    </row>
    <row r="202" s="13" customFormat="1">
      <c r="A202" s="13"/>
      <c r="B202" s="235"/>
      <c r="C202" s="236"/>
      <c r="D202" s="237" t="s">
        <v>199</v>
      </c>
      <c r="E202" s="238" t="s">
        <v>1</v>
      </c>
      <c r="F202" s="239" t="s">
        <v>315</v>
      </c>
      <c r="G202" s="236"/>
      <c r="H202" s="240">
        <v>8.0999999999999996</v>
      </c>
      <c r="I202" s="241"/>
      <c r="J202" s="236"/>
      <c r="K202" s="236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199</v>
      </c>
      <c r="AU202" s="246" t="s">
        <v>86</v>
      </c>
      <c r="AV202" s="13" t="s">
        <v>86</v>
      </c>
      <c r="AW202" s="13" t="s">
        <v>33</v>
      </c>
      <c r="AX202" s="13" t="s">
        <v>76</v>
      </c>
      <c r="AY202" s="246" t="s">
        <v>192</v>
      </c>
    </row>
    <row r="203" s="13" customFormat="1">
      <c r="A203" s="13"/>
      <c r="B203" s="235"/>
      <c r="C203" s="236"/>
      <c r="D203" s="237" t="s">
        <v>199</v>
      </c>
      <c r="E203" s="238" t="s">
        <v>1</v>
      </c>
      <c r="F203" s="239" t="s">
        <v>316</v>
      </c>
      <c r="G203" s="236"/>
      <c r="H203" s="240">
        <v>35.100000000000001</v>
      </c>
      <c r="I203" s="241"/>
      <c r="J203" s="236"/>
      <c r="K203" s="236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199</v>
      </c>
      <c r="AU203" s="246" t="s">
        <v>86</v>
      </c>
      <c r="AV203" s="13" t="s">
        <v>86</v>
      </c>
      <c r="AW203" s="13" t="s">
        <v>33</v>
      </c>
      <c r="AX203" s="13" t="s">
        <v>76</v>
      </c>
      <c r="AY203" s="246" t="s">
        <v>192</v>
      </c>
    </row>
    <row r="204" s="13" customFormat="1">
      <c r="A204" s="13"/>
      <c r="B204" s="235"/>
      <c r="C204" s="236"/>
      <c r="D204" s="237" t="s">
        <v>199</v>
      </c>
      <c r="E204" s="238" t="s">
        <v>1</v>
      </c>
      <c r="F204" s="239" t="s">
        <v>317</v>
      </c>
      <c r="G204" s="236"/>
      <c r="H204" s="240">
        <v>1.8</v>
      </c>
      <c r="I204" s="241"/>
      <c r="J204" s="236"/>
      <c r="K204" s="236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199</v>
      </c>
      <c r="AU204" s="246" t="s">
        <v>86</v>
      </c>
      <c r="AV204" s="13" t="s">
        <v>86</v>
      </c>
      <c r="AW204" s="13" t="s">
        <v>33</v>
      </c>
      <c r="AX204" s="13" t="s">
        <v>76</v>
      </c>
      <c r="AY204" s="246" t="s">
        <v>192</v>
      </c>
    </row>
    <row r="205" s="16" customFormat="1">
      <c r="A205" s="16"/>
      <c r="B205" s="279"/>
      <c r="C205" s="280"/>
      <c r="D205" s="237" t="s">
        <v>199</v>
      </c>
      <c r="E205" s="281" t="s">
        <v>1</v>
      </c>
      <c r="F205" s="282" t="s">
        <v>312</v>
      </c>
      <c r="G205" s="280"/>
      <c r="H205" s="283">
        <v>102.33</v>
      </c>
      <c r="I205" s="284"/>
      <c r="J205" s="280"/>
      <c r="K205" s="280"/>
      <c r="L205" s="285"/>
      <c r="M205" s="286"/>
      <c r="N205" s="287"/>
      <c r="O205" s="287"/>
      <c r="P205" s="287"/>
      <c r="Q205" s="287"/>
      <c r="R205" s="287"/>
      <c r="S205" s="287"/>
      <c r="T205" s="288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89" t="s">
        <v>199</v>
      </c>
      <c r="AU205" s="289" t="s">
        <v>86</v>
      </c>
      <c r="AV205" s="16" t="s">
        <v>113</v>
      </c>
      <c r="AW205" s="16" t="s">
        <v>33</v>
      </c>
      <c r="AX205" s="16" t="s">
        <v>76</v>
      </c>
      <c r="AY205" s="289" t="s">
        <v>192</v>
      </c>
    </row>
    <row r="206" s="15" customFormat="1">
      <c r="A206" s="15"/>
      <c r="B206" s="257"/>
      <c r="C206" s="258"/>
      <c r="D206" s="237" t="s">
        <v>199</v>
      </c>
      <c r="E206" s="259" t="s">
        <v>1</v>
      </c>
      <c r="F206" s="260" t="s">
        <v>230</v>
      </c>
      <c r="G206" s="258"/>
      <c r="H206" s="261">
        <v>259.55399999999997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7" t="s">
        <v>199</v>
      </c>
      <c r="AU206" s="267" t="s">
        <v>86</v>
      </c>
      <c r="AV206" s="15" t="s">
        <v>197</v>
      </c>
      <c r="AW206" s="15" t="s">
        <v>33</v>
      </c>
      <c r="AX206" s="15" t="s">
        <v>84</v>
      </c>
      <c r="AY206" s="267" t="s">
        <v>192</v>
      </c>
    </row>
    <row r="207" s="2" customFormat="1" ht="37.8" customHeight="1">
      <c r="A207" s="39"/>
      <c r="B207" s="40"/>
      <c r="C207" s="221" t="s">
        <v>318</v>
      </c>
      <c r="D207" s="221" t="s">
        <v>194</v>
      </c>
      <c r="E207" s="222" t="s">
        <v>319</v>
      </c>
      <c r="F207" s="223" t="s">
        <v>320</v>
      </c>
      <c r="G207" s="224" t="s">
        <v>246</v>
      </c>
      <c r="H207" s="225">
        <v>104.264</v>
      </c>
      <c r="I207" s="226"/>
      <c r="J207" s="227">
        <f>ROUND(I207*H207,2)</f>
        <v>0</v>
      </c>
      <c r="K207" s="228"/>
      <c r="L207" s="45"/>
      <c r="M207" s="229" t="s">
        <v>1</v>
      </c>
      <c r="N207" s="230" t="s">
        <v>41</v>
      </c>
      <c r="O207" s="92"/>
      <c r="P207" s="231">
        <f>O207*H207</f>
        <v>0</v>
      </c>
      <c r="Q207" s="231">
        <v>0</v>
      </c>
      <c r="R207" s="231">
        <f>Q207*H207</f>
        <v>0</v>
      </c>
      <c r="S207" s="231">
        <v>0</v>
      </c>
      <c r="T207" s="232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3" t="s">
        <v>197</v>
      </c>
      <c r="AT207" s="233" t="s">
        <v>194</v>
      </c>
      <c r="AU207" s="233" t="s">
        <v>86</v>
      </c>
      <c r="AY207" s="18" t="s">
        <v>192</v>
      </c>
      <c r="BE207" s="234">
        <f>IF(N207="základní",J207,0)</f>
        <v>0</v>
      </c>
      <c r="BF207" s="234">
        <f>IF(N207="snížená",J207,0)</f>
        <v>0</v>
      </c>
      <c r="BG207" s="234">
        <f>IF(N207="zákl. přenesená",J207,0)</f>
        <v>0</v>
      </c>
      <c r="BH207" s="234">
        <f>IF(N207="sníž. přenesená",J207,0)</f>
        <v>0</v>
      </c>
      <c r="BI207" s="234">
        <f>IF(N207="nulová",J207,0)</f>
        <v>0</v>
      </c>
      <c r="BJ207" s="18" t="s">
        <v>84</v>
      </c>
      <c r="BK207" s="234">
        <f>ROUND(I207*H207,2)</f>
        <v>0</v>
      </c>
      <c r="BL207" s="18" t="s">
        <v>197</v>
      </c>
      <c r="BM207" s="233" t="s">
        <v>640</v>
      </c>
    </row>
    <row r="208" s="13" customFormat="1">
      <c r="A208" s="13"/>
      <c r="B208" s="235"/>
      <c r="C208" s="236"/>
      <c r="D208" s="237" t="s">
        <v>199</v>
      </c>
      <c r="E208" s="238" t="s">
        <v>1</v>
      </c>
      <c r="F208" s="239" t="s">
        <v>322</v>
      </c>
      <c r="G208" s="236"/>
      <c r="H208" s="240">
        <v>104.264</v>
      </c>
      <c r="I208" s="241"/>
      <c r="J208" s="236"/>
      <c r="K208" s="236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199</v>
      </c>
      <c r="AU208" s="246" t="s">
        <v>86</v>
      </c>
      <c r="AV208" s="13" t="s">
        <v>86</v>
      </c>
      <c r="AW208" s="13" t="s">
        <v>33</v>
      </c>
      <c r="AX208" s="13" t="s">
        <v>76</v>
      </c>
      <c r="AY208" s="246" t="s">
        <v>192</v>
      </c>
    </row>
    <row r="209" s="15" customFormat="1">
      <c r="A209" s="15"/>
      <c r="B209" s="257"/>
      <c r="C209" s="258"/>
      <c r="D209" s="237" t="s">
        <v>199</v>
      </c>
      <c r="E209" s="259" t="s">
        <v>1</v>
      </c>
      <c r="F209" s="260" t="s">
        <v>230</v>
      </c>
      <c r="G209" s="258"/>
      <c r="H209" s="261">
        <v>104.264</v>
      </c>
      <c r="I209" s="262"/>
      <c r="J209" s="258"/>
      <c r="K209" s="258"/>
      <c r="L209" s="263"/>
      <c r="M209" s="264"/>
      <c r="N209" s="265"/>
      <c r="O209" s="265"/>
      <c r="P209" s="265"/>
      <c r="Q209" s="265"/>
      <c r="R209" s="265"/>
      <c r="S209" s="265"/>
      <c r="T209" s="26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7" t="s">
        <v>199</v>
      </c>
      <c r="AU209" s="267" t="s">
        <v>86</v>
      </c>
      <c r="AV209" s="15" t="s">
        <v>197</v>
      </c>
      <c r="AW209" s="15" t="s">
        <v>33</v>
      </c>
      <c r="AX209" s="15" t="s">
        <v>84</v>
      </c>
      <c r="AY209" s="267" t="s">
        <v>192</v>
      </c>
    </row>
    <row r="210" s="2" customFormat="1" ht="37.8" customHeight="1">
      <c r="A210" s="39"/>
      <c r="B210" s="40"/>
      <c r="C210" s="221" t="s">
        <v>323</v>
      </c>
      <c r="D210" s="221" t="s">
        <v>194</v>
      </c>
      <c r="E210" s="222" t="s">
        <v>324</v>
      </c>
      <c r="F210" s="223" t="s">
        <v>325</v>
      </c>
      <c r="G210" s="224" t="s">
        <v>246</v>
      </c>
      <c r="H210" s="225">
        <v>1042.6400000000001</v>
      </c>
      <c r="I210" s="226"/>
      <c r="J210" s="227">
        <f>ROUND(I210*H210,2)</f>
        <v>0</v>
      </c>
      <c r="K210" s="228"/>
      <c r="L210" s="45"/>
      <c r="M210" s="229" t="s">
        <v>1</v>
      </c>
      <c r="N210" s="230" t="s">
        <v>41</v>
      </c>
      <c r="O210" s="92"/>
      <c r="P210" s="231">
        <f>O210*H210</f>
        <v>0</v>
      </c>
      <c r="Q210" s="231">
        <v>0</v>
      </c>
      <c r="R210" s="231">
        <f>Q210*H210</f>
        <v>0</v>
      </c>
      <c r="S210" s="231">
        <v>0</v>
      </c>
      <c r="T210" s="232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3" t="s">
        <v>197</v>
      </c>
      <c r="AT210" s="233" t="s">
        <v>194</v>
      </c>
      <c r="AU210" s="233" t="s">
        <v>86</v>
      </c>
      <c r="AY210" s="18" t="s">
        <v>192</v>
      </c>
      <c r="BE210" s="234">
        <f>IF(N210="základní",J210,0)</f>
        <v>0</v>
      </c>
      <c r="BF210" s="234">
        <f>IF(N210="snížená",J210,0)</f>
        <v>0</v>
      </c>
      <c r="BG210" s="234">
        <f>IF(N210="zákl. přenesená",J210,0)</f>
        <v>0</v>
      </c>
      <c r="BH210" s="234">
        <f>IF(N210="sníž. přenesená",J210,0)</f>
        <v>0</v>
      </c>
      <c r="BI210" s="234">
        <f>IF(N210="nulová",J210,0)</f>
        <v>0</v>
      </c>
      <c r="BJ210" s="18" t="s">
        <v>84</v>
      </c>
      <c r="BK210" s="234">
        <f>ROUND(I210*H210,2)</f>
        <v>0</v>
      </c>
      <c r="BL210" s="18" t="s">
        <v>197</v>
      </c>
      <c r="BM210" s="233" t="s">
        <v>641</v>
      </c>
    </row>
    <row r="211" s="13" customFormat="1">
      <c r="A211" s="13"/>
      <c r="B211" s="235"/>
      <c r="C211" s="236"/>
      <c r="D211" s="237" t="s">
        <v>199</v>
      </c>
      <c r="E211" s="238" t="s">
        <v>1</v>
      </c>
      <c r="F211" s="239" t="s">
        <v>327</v>
      </c>
      <c r="G211" s="236"/>
      <c r="H211" s="240">
        <v>1042.6400000000001</v>
      </c>
      <c r="I211" s="241"/>
      <c r="J211" s="236"/>
      <c r="K211" s="236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199</v>
      </c>
      <c r="AU211" s="246" t="s">
        <v>86</v>
      </c>
      <c r="AV211" s="13" t="s">
        <v>86</v>
      </c>
      <c r="AW211" s="13" t="s">
        <v>33</v>
      </c>
      <c r="AX211" s="13" t="s">
        <v>84</v>
      </c>
      <c r="AY211" s="246" t="s">
        <v>192</v>
      </c>
    </row>
    <row r="212" s="2" customFormat="1" ht="24.15" customHeight="1">
      <c r="A212" s="39"/>
      <c r="B212" s="40"/>
      <c r="C212" s="221" t="s">
        <v>7</v>
      </c>
      <c r="D212" s="221" t="s">
        <v>194</v>
      </c>
      <c r="E212" s="222" t="s">
        <v>328</v>
      </c>
      <c r="F212" s="223" t="s">
        <v>329</v>
      </c>
      <c r="G212" s="224" t="s">
        <v>246</v>
      </c>
      <c r="H212" s="225">
        <v>157.22399999999999</v>
      </c>
      <c r="I212" s="226"/>
      <c r="J212" s="227">
        <f>ROUND(I212*H212,2)</f>
        <v>0</v>
      </c>
      <c r="K212" s="228"/>
      <c r="L212" s="45"/>
      <c r="M212" s="229" t="s">
        <v>1</v>
      </c>
      <c r="N212" s="230" t="s">
        <v>41</v>
      </c>
      <c r="O212" s="92"/>
      <c r="P212" s="231">
        <f>O212*H212</f>
        <v>0</v>
      </c>
      <c r="Q212" s="231">
        <v>0</v>
      </c>
      <c r="R212" s="231">
        <f>Q212*H212</f>
        <v>0</v>
      </c>
      <c r="S212" s="231">
        <v>0</v>
      </c>
      <c r="T212" s="232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3" t="s">
        <v>197</v>
      </c>
      <c r="AT212" s="233" t="s">
        <v>194</v>
      </c>
      <c r="AU212" s="233" t="s">
        <v>86</v>
      </c>
      <c r="AY212" s="18" t="s">
        <v>192</v>
      </c>
      <c r="BE212" s="234">
        <f>IF(N212="základní",J212,0)</f>
        <v>0</v>
      </c>
      <c r="BF212" s="234">
        <f>IF(N212="snížená",J212,0)</f>
        <v>0</v>
      </c>
      <c r="BG212" s="234">
        <f>IF(N212="zákl. přenesená",J212,0)</f>
        <v>0</v>
      </c>
      <c r="BH212" s="234">
        <f>IF(N212="sníž. přenesená",J212,0)</f>
        <v>0</v>
      </c>
      <c r="BI212" s="234">
        <f>IF(N212="nulová",J212,0)</f>
        <v>0</v>
      </c>
      <c r="BJ212" s="18" t="s">
        <v>84</v>
      </c>
      <c r="BK212" s="234">
        <f>ROUND(I212*H212,2)</f>
        <v>0</v>
      </c>
      <c r="BL212" s="18" t="s">
        <v>197</v>
      </c>
      <c r="BM212" s="233" t="s">
        <v>642</v>
      </c>
    </row>
    <row r="213" s="14" customFormat="1">
      <c r="A213" s="14"/>
      <c r="B213" s="247"/>
      <c r="C213" s="248"/>
      <c r="D213" s="237" t="s">
        <v>199</v>
      </c>
      <c r="E213" s="249" t="s">
        <v>1</v>
      </c>
      <c r="F213" s="250" t="s">
        <v>331</v>
      </c>
      <c r="G213" s="248"/>
      <c r="H213" s="249" t="s">
        <v>1</v>
      </c>
      <c r="I213" s="251"/>
      <c r="J213" s="248"/>
      <c r="K213" s="248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199</v>
      </c>
      <c r="AU213" s="256" t="s">
        <v>86</v>
      </c>
      <c r="AV213" s="14" t="s">
        <v>84</v>
      </c>
      <c r="AW213" s="14" t="s">
        <v>33</v>
      </c>
      <c r="AX213" s="14" t="s">
        <v>76</v>
      </c>
      <c r="AY213" s="256" t="s">
        <v>192</v>
      </c>
    </row>
    <row r="214" s="13" customFormat="1">
      <c r="A214" s="13"/>
      <c r="B214" s="235"/>
      <c r="C214" s="236"/>
      <c r="D214" s="237" t="s">
        <v>199</v>
      </c>
      <c r="E214" s="238" t="s">
        <v>1</v>
      </c>
      <c r="F214" s="239" t="s">
        <v>311</v>
      </c>
      <c r="G214" s="236"/>
      <c r="H214" s="240">
        <v>157.22399999999999</v>
      </c>
      <c r="I214" s="241"/>
      <c r="J214" s="236"/>
      <c r="K214" s="236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199</v>
      </c>
      <c r="AU214" s="246" t="s">
        <v>86</v>
      </c>
      <c r="AV214" s="13" t="s">
        <v>86</v>
      </c>
      <c r="AW214" s="13" t="s">
        <v>33</v>
      </c>
      <c r="AX214" s="13" t="s">
        <v>76</v>
      </c>
      <c r="AY214" s="246" t="s">
        <v>192</v>
      </c>
    </row>
    <row r="215" s="15" customFormat="1">
      <c r="A215" s="15"/>
      <c r="B215" s="257"/>
      <c r="C215" s="258"/>
      <c r="D215" s="237" t="s">
        <v>199</v>
      </c>
      <c r="E215" s="259" t="s">
        <v>1</v>
      </c>
      <c r="F215" s="260" t="s">
        <v>230</v>
      </c>
      <c r="G215" s="258"/>
      <c r="H215" s="261">
        <v>157.22399999999999</v>
      </c>
      <c r="I215" s="262"/>
      <c r="J215" s="258"/>
      <c r="K215" s="258"/>
      <c r="L215" s="263"/>
      <c r="M215" s="264"/>
      <c r="N215" s="265"/>
      <c r="O215" s="265"/>
      <c r="P215" s="265"/>
      <c r="Q215" s="265"/>
      <c r="R215" s="265"/>
      <c r="S215" s="265"/>
      <c r="T215" s="26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7" t="s">
        <v>199</v>
      </c>
      <c r="AU215" s="267" t="s">
        <v>86</v>
      </c>
      <c r="AV215" s="15" t="s">
        <v>197</v>
      </c>
      <c r="AW215" s="15" t="s">
        <v>33</v>
      </c>
      <c r="AX215" s="15" t="s">
        <v>84</v>
      </c>
      <c r="AY215" s="267" t="s">
        <v>192</v>
      </c>
    </row>
    <row r="216" s="2" customFormat="1" ht="24.15" customHeight="1">
      <c r="A216" s="39"/>
      <c r="B216" s="40"/>
      <c r="C216" s="221" t="s">
        <v>332</v>
      </c>
      <c r="D216" s="221" t="s">
        <v>194</v>
      </c>
      <c r="E216" s="222" t="s">
        <v>333</v>
      </c>
      <c r="F216" s="223" t="s">
        <v>334</v>
      </c>
      <c r="G216" s="224" t="s">
        <v>335</v>
      </c>
      <c r="H216" s="225">
        <v>187.67500000000001</v>
      </c>
      <c r="I216" s="226"/>
      <c r="J216" s="227">
        <f>ROUND(I216*H216,2)</f>
        <v>0</v>
      </c>
      <c r="K216" s="228"/>
      <c r="L216" s="45"/>
      <c r="M216" s="229" t="s">
        <v>1</v>
      </c>
      <c r="N216" s="230" t="s">
        <v>41</v>
      </c>
      <c r="O216" s="92"/>
      <c r="P216" s="231">
        <f>O216*H216</f>
        <v>0</v>
      </c>
      <c r="Q216" s="231">
        <v>0</v>
      </c>
      <c r="R216" s="231">
        <f>Q216*H216</f>
        <v>0</v>
      </c>
      <c r="S216" s="231">
        <v>0</v>
      </c>
      <c r="T216" s="232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3" t="s">
        <v>197</v>
      </c>
      <c r="AT216" s="233" t="s">
        <v>194</v>
      </c>
      <c r="AU216" s="233" t="s">
        <v>86</v>
      </c>
      <c r="AY216" s="18" t="s">
        <v>192</v>
      </c>
      <c r="BE216" s="234">
        <f>IF(N216="základní",J216,0)</f>
        <v>0</v>
      </c>
      <c r="BF216" s="234">
        <f>IF(N216="snížená",J216,0)</f>
        <v>0</v>
      </c>
      <c r="BG216" s="234">
        <f>IF(N216="zákl. přenesená",J216,0)</f>
        <v>0</v>
      </c>
      <c r="BH216" s="234">
        <f>IF(N216="sníž. přenesená",J216,0)</f>
        <v>0</v>
      </c>
      <c r="BI216" s="234">
        <f>IF(N216="nulová",J216,0)</f>
        <v>0</v>
      </c>
      <c r="BJ216" s="18" t="s">
        <v>84</v>
      </c>
      <c r="BK216" s="234">
        <f>ROUND(I216*H216,2)</f>
        <v>0</v>
      </c>
      <c r="BL216" s="18" t="s">
        <v>197</v>
      </c>
      <c r="BM216" s="233" t="s">
        <v>643</v>
      </c>
    </row>
    <row r="217" s="13" customFormat="1">
      <c r="A217" s="13"/>
      <c r="B217" s="235"/>
      <c r="C217" s="236"/>
      <c r="D217" s="237" t="s">
        <v>199</v>
      </c>
      <c r="E217" s="238" t="s">
        <v>1</v>
      </c>
      <c r="F217" s="239" t="s">
        <v>337</v>
      </c>
      <c r="G217" s="236"/>
      <c r="H217" s="240">
        <v>187.67500000000001</v>
      </c>
      <c r="I217" s="241"/>
      <c r="J217" s="236"/>
      <c r="K217" s="236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199</v>
      </c>
      <c r="AU217" s="246" t="s">
        <v>86</v>
      </c>
      <c r="AV217" s="13" t="s">
        <v>86</v>
      </c>
      <c r="AW217" s="13" t="s">
        <v>33</v>
      </c>
      <c r="AX217" s="13" t="s">
        <v>84</v>
      </c>
      <c r="AY217" s="246" t="s">
        <v>192</v>
      </c>
    </row>
    <row r="218" s="2" customFormat="1" ht="24.15" customHeight="1">
      <c r="A218" s="39"/>
      <c r="B218" s="40"/>
      <c r="C218" s="221" t="s">
        <v>338</v>
      </c>
      <c r="D218" s="221" t="s">
        <v>194</v>
      </c>
      <c r="E218" s="222" t="s">
        <v>339</v>
      </c>
      <c r="F218" s="223" t="s">
        <v>340</v>
      </c>
      <c r="G218" s="224" t="s">
        <v>246</v>
      </c>
      <c r="H218" s="225">
        <v>109.20399999999999</v>
      </c>
      <c r="I218" s="226"/>
      <c r="J218" s="227">
        <f>ROUND(I218*H218,2)</f>
        <v>0</v>
      </c>
      <c r="K218" s="228"/>
      <c r="L218" s="45"/>
      <c r="M218" s="229" t="s">
        <v>1</v>
      </c>
      <c r="N218" s="230" t="s">
        <v>41</v>
      </c>
      <c r="O218" s="92"/>
      <c r="P218" s="231">
        <f>O218*H218</f>
        <v>0</v>
      </c>
      <c r="Q218" s="231">
        <v>0</v>
      </c>
      <c r="R218" s="231">
        <f>Q218*H218</f>
        <v>0</v>
      </c>
      <c r="S218" s="231">
        <v>0</v>
      </c>
      <c r="T218" s="232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3" t="s">
        <v>197</v>
      </c>
      <c r="AT218" s="233" t="s">
        <v>194</v>
      </c>
      <c r="AU218" s="233" t="s">
        <v>86</v>
      </c>
      <c r="AY218" s="18" t="s">
        <v>192</v>
      </c>
      <c r="BE218" s="234">
        <f>IF(N218="základní",J218,0)</f>
        <v>0</v>
      </c>
      <c r="BF218" s="234">
        <f>IF(N218="snížená",J218,0)</f>
        <v>0</v>
      </c>
      <c r="BG218" s="234">
        <f>IF(N218="zákl. přenesená",J218,0)</f>
        <v>0</v>
      </c>
      <c r="BH218" s="234">
        <f>IF(N218="sníž. přenesená",J218,0)</f>
        <v>0</v>
      </c>
      <c r="BI218" s="234">
        <f>IF(N218="nulová",J218,0)</f>
        <v>0</v>
      </c>
      <c r="BJ218" s="18" t="s">
        <v>84</v>
      </c>
      <c r="BK218" s="234">
        <f>ROUND(I218*H218,2)</f>
        <v>0</v>
      </c>
      <c r="BL218" s="18" t="s">
        <v>197</v>
      </c>
      <c r="BM218" s="233" t="s">
        <v>644</v>
      </c>
    </row>
    <row r="219" s="13" customFormat="1">
      <c r="A219" s="13"/>
      <c r="B219" s="235"/>
      <c r="C219" s="236"/>
      <c r="D219" s="237" t="s">
        <v>199</v>
      </c>
      <c r="E219" s="238" t="s">
        <v>1</v>
      </c>
      <c r="F219" s="239" t="s">
        <v>342</v>
      </c>
      <c r="G219" s="236"/>
      <c r="H219" s="240">
        <v>109.20399999999999</v>
      </c>
      <c r="I219" s="241"/>
      <c r="J219" s="236"/>
      <c r="K219" s="236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199</v>
      </c>
      <c r="AU219" s="246" t="s">
        <v>86</v>
      </c>
      <c r="AV219" s="13" t="s">
        <v>86</v>
      </c>
      <c r="AW219" s="13" t="s">
        <v>33</v>
      </c>
      <c r="AX219" s="13" t="s">
        <v>84</v>
      </c>
      <c r="AY219" s="246" t="s">
        <v>192</v>
      </c>
    </row>
    <row r="220" s="2" customFormat="1" ht="16.5" customHeight="1">
      <c r="A220" s="39"/>
      <c r="B220" s="40"/>
      <c r="C220" s="268" t="s">
        <v>138</v>
      </c>
      <c r="D220" s="268" t="s">
        <v>283</v>
      </c>
      <c r="E220" s="269" t="s">
        <v>343</v>
      </c>
      <c r="F220" s="270" t="s">
        <v>344</v>
      </c>
      <c r="G220" s="271" t="s">
        <v>335</v>
      </c>
      <c r="H220" s="272">
        <v>101.239</v>
      </c>
      <c r="I220" s="273"/>
      <c r="J220" s="274">
        <f>ROUND(I220*H220,2)</f>
        <v>0</v>
      </c>
      <c r="K220" s="275"/>
      <c r="L220" s="276"/>
      <c r="M220" s="277" t="s">
        <v>1</v>
      </c>
      <c r="N220" s="278" t="s">
        <v>41</v>
      </c>
      <c r="O220" s="92"/>
      <c r="P220" s="231">
        <f>O220*H220</f>
        <v>0</v>
      </c>
      <c r="Q220" s="231">
        <v>1</v>
      </c>
      <c r="R220" s="231">
        <f>Q220*H220</f>
        <v>101.239</v>
      </c>
      <c r="S220" s="231">
        <v>0</v>
      </c>
      <c r="T220" s="232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3" t="s">
        <v>249</v>
      </c>
      <c r="AT220" s="233" t="s">
        <v>283</v>
      </c>
      <c r="AU220" s="233" t="s">
        <v>86</v>
      </c>
      <c r="AY220" s="18" t="s">
        <v>192</v>
      </c>
      <c r="BE220" s="234">
        <f>IF(N220="základní",J220,0)</f>
        <v>0</v>
      </c>
      <c r="BF220" s="234">
        <f>IF(N220="snížená",J220,0)</f>
        <v>0</v>
      </c>
      <c r="BG220" s="234">
        <f>IF(N220="zákl. přenesená",J220,0)</f>
        <v>0</v>
      </c>
      <c r="BH220" s="234">
        <f>IF(N220="sníž. přenesená",J220,0)</f>
        <v>0</v>
      </c>
      <c r="BI220" s="234">
        <f>IF(N220="nulová",J220,0)</f>
        <v>0</v>
      </c>
      <c r="BJ220" s="18" t="s">
        <v>84</v>
      </c>
      <c r="BK220" s="234">
        <f>ROUND(I220*H220,2)</f>
        <v>0</v>
      </c>
      <c r="BL220" s="18" t="s">
        <v>197</v>
      </c>
      <c r="BM220" s="233" t="s">
        <v>645</v>
      </c>
    </row>
    <row r="221" s="14" customFormat="1">
      <c r="A221" s="14"/>
      <c r="B221" s="247"/>
      <c r="C221" s="248"/>
      <c r="D221" s="237" t="s">
        <v>199</v>
      </c>
      <c r="E221" s="249" t="s">
        <v>1</v>
      </c>
      <c r="F221" s="250" t="s">
        <v>346</v>
      </c>
      <c r="G221" s="248"/>
      <c r="H221" s="249" t="s">
        <v>1</v>
      </c>
      <c r="I221" s="251"/>
      <c r="J221" s="248"/>
      <c r="K221" s="248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199</v>
      </c>
      <c r="AU221" s="256" t="s">
        <v>86</v>
      </c>
      <c r="AV221" s="14" t="s">
        <v>84</v>
      </c>
      <c r="AW221" s="14" t="s">
        <v>33</v>
      </c>
      <c r="AX221" s="14" t="s">
        <v>76</v>
      </c>
      <c r="AY221" s="256" t="s">
        <v>192</v>
      </c>
    </row>
    <row r="222" s="13" customFormat="1">
      <c r="A222" s="13"/>
      <c r="B222" s="235"/>
      <c r="C222" s="236"/>
      <c r="D222" s="237" t="s">
        <v>199</v>
      </c>
      <c r="E222" s="238" t="s">
        <v>1</v>
      </c>
      <c r="F222" s="239" t="s">
        <v>347</v>
      </c>
      <c r="G222" s="236"/>
      <c r="H222" s="240">
        <v>1.95</v>
      </c>
      <c r="I222" s="241"/>
      <c r="J222" s="236"/>
      <c r="K222" s="236"/>
      <c r="L222" s="242"/>
      <c r="M222" s="243"/>
      <c r="N222" s="244"/>
      <c r="O222" s="244"/>
      <c r="P222" s="244"/>
      <c r="Q222" s="244"/>
      <c r="R222" s="244"/>
      <c r="S222" s="244"/>
      <c r="T222" s="24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199</v>
      </c>
      <c r="AU222" s="246" t="s">
        <v>86</v>
      </c>
      <c r="AV222" s="13" t="s">
        <v>86</v>
      </c>
      <c r="AW222" s="13" t="s">
        <v>33</v>
      </c>
      <c r="AX222" s="13" t="s">
        <v>76</v>
      </c>
      <c r="AY222" s="246" t="s">
        <v>192</v>
      </c>
    </row>
    <row r="223" s="13" customFormat="1">
      <c r="A223" s="13"/>
      <c r="B223" s="235"/>
      <c r="C223" s="236"/>
      <c r="D223" s="237" t="s">
        <v>199</v>
      </c>
      <c r="E223" s="238" t="s">
        <v>1</v>
      </c>
      <c r="F223" s="239" t="s">
        <v>348</v>
      </c>
      <c r="G223" s="236"/>
      <c r="H223" s="240">
        <v>1.1699999999999999</v>
      </c>
      <c r="I223" s="241"/>
      <c r="J223" s="236"/>
      <c r="K223" s="236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199</v>
      </c>
      <c r="AU223" s="246" t="s">
        <v>86</v>
      </c>
      <c r="AV223" s="13" t="s">
        <v>86</v>
      </c>
      <c r="AW223" s="13" t="s">
        <v>33</v>
      </c>
      <c r="AX223" s="13" t="s">
        <v>76</v>
      </c>
      <c r="AY223" s="246" t="s">
        <v>192</v>
      </c>
    </row>
    <row r="224" s="13" customFormat="1">
      <c r="A224" s="13"/>
      <c r="B224" s="235"/>
      <c r="C224" s="236"/>
      <c r="D224" s="237" t="s">
        <v>199</v>
      </c>
      <c r="E224" s="238" t="s">
        <v>1</v>
      </c>
      <c r="F224" s="239" t="s">
        <v>349</v>
      </c>
      <c r="G224" s="236"/>
      <c r="H224" s="240">
        <v>9.0239999999999991</v>
      </c>
      <c r="I224" s="241"/>
      <c r="J224" s="236"/>
      <c r="K224" s="236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199</v>
      </c>
      <c r="AU224" s="246" t="s">
        <v>86</v>
      </c>
      <c r="AV224" s="13" t="s">
        <v>86</v>
      </c>
      <c r="AW224" s="13" t="s">
        <v>33</v>
      </c>
      <c r="AX224" s="13" t="s">
        <v>76</v>
      </c>
      <c r="AY224" s="246" t="s">
        <v>192</v>
      </c>
    </row>
    <row r="225" s="13" customFormat="1">
      <c r="A225" s="13"/>
      <c r="B225" s="235"/>
      <c r="C225" s="236"/>
      <c r="D225" s="237" t="s">
        <v>199</v>
      </c>
      <c r="E225" s="238" t="s">
        <v>1</v>
      </c>
      <c r="F225" s="239" t="s">
        <v>350</v>
      </c>
      <c r="G225" s="236"/>
      <c r="H225" s="240">
        <v>44.100000000000001</v>
      </c>
      <c r="I225" s="241"/>
      <c r="J225" s="236"/>
      <c r="K225" s="236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199</v>
      </c>
      <c r="AU225" s="246" t="s">
        <v>86</v>
      </c>
      <c r="AV225" s="13" t="s">
        <v>86</v>
      </c>
      <c r="AW225" s="13" t="s">
        <v>33</v>
      </c>
      <c r="AX225" s="13" t="s">
        <v>76</v>
      </c>
      <c r="AY225" s="246" t="s">
        <v>192</v>
      </c>
    </row>
    <row r="226" s="15" customFormat="1">
      <c r="A226" s="15"/>
      <c r="B226" s="257"/>
      <c r="C226" s="258"/>
      <c r="D226" s="237" t="s">
        <v>199</v>
      </c>
      <c r="E226" s="259" t="s">
        <v>161</v>
      </c>
      <c r="F226" s="260" t="s">
        <v>230</v>
      </c>
      <c r="G226" s="258"/>
      <c r="H226" s="261">
        <v>56.244</v>
      </c>
      <c r="I226" s="262"/>
      <c r="J226" s="258"/>
      <c r="K226" s="258"/>
      <c r="L226" s="263"/>
      <c r="M226" s="264"/>
      <c r="N226" s="265"/>
      <c r="O226" s="265"/>
      <c r="P226" s="265"/>
      <c r="Q226" s="265"/>
      <c r="R226" s="265"/>
      <c r="S226" s="265"/>
      <c r="T226" s="26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7" t="s">
        <v>199</v>
      </c>
      <c r="AU226" s="267" t="s">
        <v>86</v>
      </c>
      <c r="AV226" s="15" t="s">
        <v>197</v>
      </c>
      <c r="AW226" s="15" t="s">
        <v>33</v>
      </c>
      <c r="AX226" s="15" t="s">
        <v>76</v>
      </c>
      <c r="AY226" s="267" t="s">
        <v>192</v>
      </c>
    </row>
    <row r="227" s="13" customFormat="1">
      <c r="A227" s="13"/>
      <c r="B227" s="235"/>
      <c r="C227" s="236"/>
      <c r="D227" s="237" t="s">
        <v>199</v>
      </c>
      <c r="E227" s="238" t="s">
        <v>1</v>
      </c>
      <c r="F227" s="239" t="s">
        <v>351</v>
      </c>
      <c r="G227" s="236"/>
      <c r="H227" s="240">
        <v>101.239</v>
      </c>
      <c r="I227" s="241"/>
      <c r="J227" s="236"/>
      <c r="K227" s="236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199</v>
      </c>
      <c r="AU227" s="246" t="s">
        <v>86</v>
      </c>
      <c r="AV227" s="13" t="s">
        <v>86</v>
      </c>
      <c r="AW227" s="13" t="s">
        <v>33</v>
      </c>
      <c r="AX227" s="13" t="s">
        <v>84</v>
      </c>
      <c r="AY227" s="246" t="s">
        <v>192</v>
      </c>
    </row>
    <row r="228" s="2" customFormat="1" ht="24.15" customHeight="1">
      <c r="A228" s="39"/>
      <c r="B228" s="40"/>
      <c r="C228" s="221" t="s">
        <v>352</v>
      </c>
      <c r="D228" s="221" t="s">
        <v>194</v>
      </c>
      <c r="E228" s="222" t="s">
        <v>353</v>
      </c>
      <c r="F228" s="223" t="s">
        <v>354</v>
      </c>
      <c r="G228" s="224" t="s">
        <v>246</v>
      </c>
      <c r="H228" s="225">
        <v>28.620000000000001</v>
      </c>
      <c r="I228" s="226"/>
      <c r="J228" s="227">
        <f>ROUND(I228*H228,2)</f>
        <v>0</v>
      </c>
      <c r="K228" s="228"/>
      <c r="L228" s="45"/>
      <c r="M228" s="229" t="s">
        <v>1</v>
      </c>
      <c r="N228" s="230" t="s">
        <v>41</v>
      </c>
      <c r="O228" s="92"/>
      <c r="P228" s="231">
        <f>O228*H228</f>
        <v>0</v>
      </c>
      <c r="Q228" s="231">
        <v>0</v>
      </c>
      <c r="R228" s="231">
        <f>Q228*H228</f>
        <v>0</v>
      </c>
      <c r="S228" s="231">
        <v>0</v>
      </c>
      <c r="T228" s="232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3" t="s">
        <v>197</v>
      </c>
      <c r="AT228" s="233" t="s">
        <v>194</v>
      </c>
      <c r="AU228" s="233" t="s">
        <v>86</v>
      </c>
      <c r="AY228" s="18" t="s">
        <v>192</v>
      </c>
      <c r="BE228" s="234">
        <f>IF(N228="základní",J228,0)</f>
        <v>0</v>
      </c>
      <c r="BF228" s="234">
        <f>IF(N228="snížená",J228,0)</f>
        <v>0</v>
      </c>
      <c r="BG228" s="234">
        <f>IF(N228="zákl. přenesená",J228,0)</f>
        <v>0</v>
      </c>
      <c r="BH228" s="234">
        <f>IF(N228="sníž. přenesená",J228,0)</f>
        <v>0</v>
      </c>
      <c r="BI228" s="234">
        <f>IF(N228="nulová",J228,0)</f>
        <v>0</v>
      </c>
      <c r="BJ228" s="18" t="s">
        <v>84</v>
      </c>
      <c r="BK228" s="234">
        <f>ROUND(I228*H228,2)</f>
        <v>0</v>
      </c>
      <c r="BL228" s="18" t="s">
        <v>197</v>
      </c>
      <c r="BM228" s="233" t="s">
        <v>646</v>
      </c>
    </row>
    <row r="229" s="13" customFormat="1">
      <c r="A229" s="13"/>
      <c r="B229" s="235"/>
      <c r="C229" s="236"/>
      <c r="D229" s="237" t="s">
        <v>199</v>
      </c>
      <c r="E229" s="238" t="s">
        <v>133</v>
      </c>
      <c r="F229" s="239" t="s">
        <v>356</v>
      </c>
      <c r="G229" s="236"/>
      <c r="H229" s="240">
        <v>28.620000000000001</v>
      </c>
      <c r="I229" s="241"/>
      <c r="J229" s="236"/>
      <c r="K229" s="236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199</v>
      </c>
      <c r="AU229" s="246" t="s">
        <v>86</v>
      </c>
      <c r="AV229" s="13" t="s">
        <v>86</v>
      </c>
      <c r="AW229" s="13" t="s">
        <v>33</v>
      </c>
      <c r="AX229" s="13" t="s">
        <v>84</v>
      </c>
      <c r="AY229" s="246" t="s">
        <v>192</v>
      </c>
    </row>
    <row r="230" s="2" customFormat="1" ht="16.5" customHeight="1">
      <c r="A230" s="39"/>
      <c r="B230" s="40"/>
      <c r="C230" s="268" t="s">
        <v>357</v>
      </c>
      <c r="D230" s="268" t="s">
        <v>283</v>
      </c>
      <c r="E230" s="269" t="s">
        <v>358</v>
      </c>
      <c r="F230" s="270" t="s">
        <v>359</v>
      </c>
      <c r="G230" s="271" t="s">
        <v>335</v>
      </c>
      <c r="H230" s="272">
        <v>57.240000000000002</v>
      </c>
      <c r="I230" s="273"/>
      <c r="J230" s="274">
        <f>ROUND(I230*H230,2)</f>
        <v>0</v>
      </c>
      <c r="K230" s="275"/>
      <c r="L230" s="276"/>
      <c r="M230" s="277" t="s">
        <v>1</v>
      </c>
      <c r="N230" s="278" t="s">
        <v>41</v>
      </c>
      <c r="O230" s="92"/>
      <c r="P230" s="231">
        <f>O230*H230</f>
        <v>0</v>
      </c>
      <c r="Q230" s="231">
        <v>1</v>
      </c>
      <c r="R230" s="231">
        <f>Q230*H230</f>
        <v>57.240000000000002</v>
      </c>
      <c r="S230" s="231">
        <v>0</v>
      </c>
      <c r="T230" s="232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3" t="s">
        <v>249</v>
      </c>
      <c r="AT230" s="233" t="s">
        <v>283</v>
      </c>
      <c r="AU230" s="233" t="s">
        <v>86</v>
      </c>
      <c r="AY230" s="18" t="s">
        <v>192</v>
      </c>
      <c r="BE230" s="234">
        <f>IF(N230="základní",J230,0)</f>
        <v>0</v>
      </c>
      <c r="BF230" s="234">
        <f>IF(N230="snížená",J230,0)</f>
        <v>0</v>
      </c>
      <c r="BG230" s="234">
        <f>IF(N230="zákl. přenesená",J230,0)</f>
        <v>0</v>
      </c>
      <c r="BH230" s="234">
        <f>IF(N230="sníž. přenesená",J230,0)</f>
        <v>0</v>
      </c>
      <c r="BI230" s="234">
        <f>IF(N230="nulová",J230,0)</f>
        <v>0</v>
      </c>
      <c r="BJ230" s="18" t="s">
        <v>84</v>
      </c>
      <c r="BK230" s="234">
        <f>ROUND(I230*H230,2)</f>
        <v>0</v>
      </c>
      <c r="BL230" s="18" t="s">
        <v>197</v>
      </c>
      <c r="BM230" s="233" t="s">
        <v>647</v>
      </c>
    </row>
    <row r="231" s="13" customFormat="1">
      <c r="A231" s="13"/>
      <c r="B231" s="235"/>
      <c r="C231" s="236"/>
      <c r="D231" s="237" t="s">
        <v>199</v>
      </c>
      <c r="E231" s="238" t="s">
        <v>1</v>
      </c>
      <c r="F231" s="239" t="s">
        <v>361</v>
      </c>
      <c r="G231" s="236"/>
      <c r="H231" s="240">
        <v>57.240000000000002</v>
      </c>
      <c r="I231" s="241"/>
      <c r="J231" s="236"/>
      <c r="K231" s="236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199</v>
      </c>
      <c r="AU231" s="246" t="s">
        <v>86</v>
      </c>
      <c r="AV231" s="13" t="s">
        <v>86</v>
      </c>
      <c r="AW231" s="13" t="s">
        <v>33</v>
      </c>
      <c r="AX231" s="13" t="s">
        <v>84</v>
      </c>
      <c r="AY231" s="246" t="s">
        <v>192</v>
      </c>
    </row>
    <row r="232" s="2" customFormat="1" ht="24.15" customHeight="1">
      <c r="A232" s="39"/>
      <c r="B232" s="40"/>
      <c r="C232" s="221" t="s">
        <v>362</v>
      </c>
      <c r="D232" s="221" t="s">
        <v>194</v>
      </c>
      <c r="E232" s="222" t="s">
        <v>363</v>
      </c>
      <c r="F232" s="223" t="s">
        <v>364</v>
      </c>
      <c r="G232" s="224" t="s">
        <v>223</v>
      </c>
      <c r="H232" s="225">
        <v>61.5</v>
      </c>
      <c r="I232" s="226"/>
      <c r="J232" s="227">
        <f>ROUND(I232*H232,2)</f>
        <v>0</v>
      </c>
      <c r="K232" s="228"/>
      <c r="L232" s="45"/>
      <c r="M232" s="229" t="s">
        <v>1</v>
      </c>
      <c r="N232" s="230" t="s">
        <v>41</v>
      </c>
      <c r="O232" s="92"/>
      <c r="P232" s="231">
        <f>O232*H232</f>
        <v>0</v>
      </c>
      <c r="Q232" s="231">
        <v>0</v>
      </c>
      <c r="R232" s="231">
        <f>Q232*H232</f>
        <v>0</v>
      </c>
      <c r="S232" s="231">
        <v>0</v>
      </c>
      <c r="T232" s="232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3" t="s">
        <v>197</v>
      </c>
      <c r="AT232" s="233" t="s">
        <v>194</v>
      </c>
      <c r="AU232" s="233" t="s">
        <v>86</v>
      </c>
      <c r="AY232" s="18" t="s">
        <v>192</v>
      </c>
      <c r="BE232" s="234">
        <f>IF(N232="základní",J232,0)</f>
        <v>0</v>
      </c>
      <c r="BF232" s="234">
        <f>IF(N232="snížená",J232,0)</f>
        <v>0</v>
      </c>
      <c r="BG232" s="234">
        <f>IF(N232="zákl. přenesená",J232,0)</f>
        <v>0</v>
      </c>
      <c r="BH232" s="234">
        <f>IF(N232="sníž. přenesená",J232,0)</f>
        <v>0</v>
      </c>
      <c r="BI232" s="234">
        <f>IF(N232="nulová",J232,0)</f>
        <v>0</v>
      </c>
      <c r="BJ232" s="18" t="s">
        <v>84</v>
      </c>
      <c r="BK232" s="234">
        <f>ROUND(I232*H232,2)</f>
        <v>0</v>
      </c>
      <c r="BL232" s="18" t="s">
        <v>197</v>
      </c>
      <c r="BM232" s="233" t="s">
        <v>648</v>
      </c>
    </row>
    <row r="233" s="13" customFormat="1">
      <c r="A233" s="13"/>
      <c r="B233" s="235"/>
      <c r="C233" s="236"/>
      <c r="D233" s="237" t="s">
        <v>199</v>
      </c>
      <c r="E233" s="238" t="s">
        <v>1</v>
      </c>
      <c r="F233" s="239" t="s">
        <v>253</v>
      </c>
      <c r="G233" s="236"/>
      <c r="H233" s="240">
        <v>58.5</v>
      </c>
      <c r="I233" s="241"/>
      <c r="J233" s="236"/>
      <c r="K233" s="236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199</v>
      </c>
      <c r="AU233" s="246" t="s">
        <v>86</v>
      </c>
      <c r="AV233" s="13" t="s">
        <v>86</v>
      </c>
      <c r="AW233" s="13" t="s">
        <v>33</v>
      </c>
      <c r="AX233" s="13" t="s">
        <v>76</v>
      </c>
      <c r="AY233" s="246" t="s">
        <v>192</v>
      </c>
    </row>
    <row r="234" s="13" customFormat="1">
      <c r="A234" s="13"/>
      <c r="B234" s="235"/>
      <c r="C234" s="236"/>
      <c r="D234" s="237" t="s">
        <v>199</v>
      </c>
      <c r="E234" s="238" t="s">
        <v>1</v>
      </c>
      <c r="F234" s="239" t="s">
        <v>254</v>
      </c>
      <c r="G234" s="236"/>
      <c r="H234" s="240">
        <v>3</v>
      </c>
      <c r="I234" s="241"/>
      <c r="J234" s="236"/>
      <c r="K234" s="236"/>
      <c r="L234" s="242"/>
      <c r="M234" s="243"/>
      <c r="N234" s="244"/>
      <c r="O234" s="244"/>
      <c r="P234" s="244"/>
      <c r="Q234" s="244"/>
      <c r="R234" s="244"/>
      <c r="S234" s="244"/>
      <c r="T234" s="24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6" t="s">
        <v>199</v>
      </c>
      <c r="AU234" s="246" t="s">
        <v>86</v>
      </c>
      <c r="AV234" s="13" t="s">
        <v>86</v>
      </c>
      <c r="AW234" s="13" t="s">
        <v>33</v>
      </c>
      <c r="AX234" s="13" t="s">
        <v>76</v>
      </c>
      <c r="AY234" s="246" t="s">
        <v>192</v>
      </c>
    </row>
    <row r="235" s="15" customFormat="1">
      <c r="A235" s="15"/>
      <c r="B235" s="257"/>
      <c r="C235" s="258"/>
      <c r="D235" s="237" t="s">
        <v>199</v>
      </c>
      <c r="E235" s="259" t="s">
        <v>1</v>
      </c>
      <c r="F235" s="260" t="s">
        <v>230</v>
      </c>
      <c r="G235" s="258"/>
      <c r="H235" s="261">
        <v>61.5</v>
      </c>
      <c r="I235" s="262"/>
      <c r="J235" s="258"/>
      <c r="K235" s="258"/>
      <c r="L235" s="263"/>
      <c r="M235" s="264"/>
      <c r="N235" s="265"/>
      <c r="O235" s="265"/>
      <c r="P235" s="265"/>
      <c r="Q235" s="265"/>
      <c r="R235" s="265"/>
      <c r="S235" s="265"/>
      <c r="T235" s="26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7" t="s">
        <v>199</v>
      </c>
      <c r="AU235" s="267" t="s">
        <v>86</v>
      </c>
      <c r="AV235" s="15" t="s">
        <v>197</v>
      </c>
      <c r="AW235" s="15" t="s">
        <v>33</v>
      </c>
      <c r="AX235" s="15" t="s">
        <v>84</v>
      </c>
      <c r="AY235" s="267" t="s">
        <v>192</v>
      </c>
    </row>
    <row r="236" s="12" customFormat="1" ht="22.8" customHeight="1">
      <c r="A236" s="12"/>
      <c r="B236" s="205"/>
      <c r="C236" s="206"/>
      <c r="D236" s="207" t="s">
        <v>75</v>
      </c>
      <c r="E236" s="219" t="s">
        <v>197</v>
      </c>
      <c r="F236" s="219" t="s">
        <v>366</v>
      </c>
      <c r="G236" s="206"/>
      <c r="H236" s="206"/>
      <c r="I236" s="209"/>
      <c r="J236" s="220">
        <f>BK236</f>
        <v>0</v>
      </c>
      <c r="K236" s="206"/>
      <c r="L236" s="211"/>
      <c r="M236" s="212"/>
      <c r="N236" s="213"/>
      <c r="O236" s="213"/>
      <c r="P236" s="214">
        <f>SUM(P237:P238)</f>
        <v>0</v>
      </c>
      <c r="Q236" s="213"/>
      <c r="R236" s="214">
        <f>SUM(R237:R238)</f>
        <v>0</v>
      </c>
      <c r="S236" s="213"/>
      <c r="T236" s="215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6" t="s">
        <v>84</v>
      </c>
      <c r="AT236" s="217" t="s">
        <v>75</v>
      </c>
      <c r="AU236" s="217" t="s">
        <v>84</v>
      </c>
      <c r="AY236" s="216" t="s">
        <v>192</v>
      </c>
      <c r="BK236" s="218">
        <f>SUM(BK237:BK238)</f>
        <v>0</v>
      </c>
    </row>
    <row r="237" s="2" customFormat="1" ht="24.15" customHeight="1">
      <c r="A237" s="39"/>
      <c r="B237" s="40"/>
      <c r="C237" s="221" t="s">
        <v>367</v>
      </c>
      <c r="D237" s="221" t="s">
        <v>194</v>
      </c>
      <c r="E237" s="222" t="s">
        <v>368</v>
      </c>
      <c r="F237" s="223" t="s">
        <v>369</v>
      </c>
      <c r="G237" s="224" t="s">
        <v>246</v>
      </c>
      <c r="H237" s="225">
        <v>10.5</v>
      </c>
      <c r="I237" s="226"/>
      <c r="J237" s="227">
        <f>ROUND(I237*H237,2)</f>
        <v>0</v>
      </c>
      <c r="K237" s="228"/>
      <c r="L237" s="45"/>
      <c r="M237" s="229" t="s">
        <v>1</v>
      </c>
      <c r="N237" s="230" t="s">
        <v>41</v>
      </c>
      <c r="O237" s="92"/>
      <c r="P237" s="231">
        <f>O237*H237</f>
        <v>0</v>
      </c>
      <c r="Q237" s="231">
        <v>0</v>
      </c>
      <c r="R237" s="231">
        <f>Q237*H237</f>
        <v>0</v>
      </c>
      <c r="S237" s="231">
        <v>0</v>
      </c>
      <c r="T237" s="232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3" t="s">
        <v>197</v>
      </c>
      <c r="AT237" s="233" t="s">
        <v>194</v>
      </c>
      <c r="AU237" s="233" t="s">
        <v>86</v>
      </c>
      <c r="AY237" s="18" t="s">
        <v>192</v>
      </c>
      <c r="BE237" s="234">
        <f>IF(N237="základní",J237,0)</f>
        <v>0</v>
      </c>
      <c r="BF237" s="234">
        <f>IF(N237="snížená",J237,0)</f>
        <v>0</v>
      </c>
      <c r="BG237" s="234">
        <f>IF(N237="zákl. přenesená",J237,0)</f>
        <v>0</v>
      </c>
      <c r="BH237" s="234">
        <f>IF(N237="sníž. přenesená",J237,0)</f>
        <v>0</v>
      </c>
      <c r="BI237" s="234">
        <f>IF(N237="nulová",J237,0)</f>
        <v>0</v>
      </c>
      <c r="BJ237" s="18" t="s">
        <v>84</v>
      </c>
      <c r="BK237" s="234">
        <f>ROUND(I237*H237,2)</f>
        <v>0</v>
      </c>
      <c r="BL237" s="18" t="s">
        <v>197</v>
      </c>
      <c r="BM237" s="233" t="s">
        <v>649</v>
      </c>
    </row>
    <row r="238" s="13" customFormat="1">
      <c r="A238" s="13"/>
      <c r="B238" s="235"/>
      <c r="C238" s="236"/>
      <c r="D238" s="237" t="s">
        <v>199</v>
      </c>
      <c r="E238" s="238" t="s">
        <v>130</v>
      </c>
      <c r="F238" s="239" t="s">
        <v>371</v>
      </c>
      <c r="G238" s="236"/>
      <c r="H238" s="240">
        <v>10.5</v>
      </c>
      <c r="I238" s="241"/>
      <c r="J238" s="236"/>
      <c r="K238" s="236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199</v>
      </c>
      <c r="AU238" s="246" t="s">
        <v>86</v>
      </c>
      <c r="AV238" s="13" t="s">
        <v>86</v>
      </c>
      <c r="AW238" s="13" t="s">
        <v>33</v>
      </c>
      <c r="AX238" s="13" t="s">
        <v>84</v>
      </c>
      <c r="AY238" s="246" t="s">
        <v>192</v>
      </c>
    </row>
    <row r="239" s="12" customFormat="1" ht="22.8" customHeight="1">
      <c r="A239" s="12"/>
      <c r="B239" s="205"/>
      <c r="C239" s="206"/>
      <c r="D239" s="207" t="s">
        <v>75</v>
      </c>
      <c r="E239" s="219" t="s">
        <v>234</v>
      </c>
      <c r="F239" s="219" t="s">
        <v>372</v>
      </c>
      <c r="G239" s="206"/>
      <c r="H239" s="206"/>
      <c r="I239" s="209"/>
      <c r="J239" s="220">
        <f>BK239</f>
        <v>0</v>
      </c>
      <c r="K239" s="206"/>
      <c r="L239" s="211"/>
      <c r="M239" s="212"/>
      <c r="N239" s="213"/>
      <c r="O239" s="213"/>
      <c r="P239" s="214">
        <f>SUM(P240:P281)</f>
        <v>0</v>
      </c>
      <c r="Q239" s="213"/>
      <c r="R239" s="214">
        <f>SUM(R240:R281)</f>
        <v>0.20358779999999999</v>
      </c>
      <c r="S239" s="213"/>
      <c r="T239" s="215">
        <f>SUM(T240:T281)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6" t="s">
        <v>84</v>
      </c>
      <c r="AT239" s="217" t="s">
        <v>75</v>
      </c>
      <c r="AU239" s="217" t="s">
        <v>84</v>
      </c>
      <c r="AY239" s="216" t="s">
        <v>192</v>
      </c>
      <c r="BK239" s="218">
        <f>SUM(BK240:BK281)</f>
        <v>0</v>
      </c>
    </row>
    <row r="240" s="2" customFormat="1" ht="24.15" customHeight="1">
      <c r="A240" s="39"/>
      <c r="B240" s="40"/>
      <c r="C240" s="221" t="s">
        <v>373</v>
      </c>
      <c r="D240" s="221" t="s">
        <v>194</v>
      </c>
      <c r="E240" s="222" t="s">
        <v>379</v>
      </c>
      <c r="F240" s="223" t="s">
        <v>380</v>
      </c>
      <c r="G240" s="224" t="s">
        <v>223</v>
      </c>
      <c r="H240" s="225">
        <v>20.100000000000001</v>
      </c>
      <c r="I240" s="226"/>
      <c r="J240" s="227">
        <f>ROUND(I240*H240,2)</f>
        <v>0</v>
      </c>
      <c r="K240" s="228"/>
      <c r="L240" s="45"/>
      <c r="M240" s="229" t="s">
        <v>1</v>
      </c>
      <c r="N240" s="230" t="s">
        <v>41</v>
      </c>
      <c r="O240" s="92"/>
      <c r="P240" s="231">
        <f>O240*H240</f>
        <v>0</v>
      </c>
      <c r="Q240" s="231">
        <v>0</v>
      </c>
      <c r="R240" s="231">
        <f>Q240*H240</f>
        <v>0</v>
      </c>
      <c r="S240" s="231">
        <v>0</v>
      </c>
      <c r="T240" s="232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3" t="s">
        <v>197</v>
      </c>
      <c r="AT240" s="233" t="s">
        <v>194</v>
      </c>
      <c r="AU240" s="233" t="s">
        <v>86</v>
      </c>
      <c r="AY240" s="18" t="s">
        <v>192</v>
      </c>
      <c r="BE240" s="234">
        <f>IF(N240="základní",J240,0)</f>
        <v>0</v>
      </c>
      <c r="BF240" s="234">
        <f>IF(N240="snížená",J240,0)</f>
        <v>0</v>
      </c>
      <c r="BG240" s="234">
        <f>IF(N240="zákl. přenesená",J240,0)</f>
        <v>0</v>
      </c>
      <c r="BH240" s="234">
        <f>IF(N240="sníž. přenesená",J240,0)</f>
        <v>0</v>
      </c>
      <c r="BI240" s="234">
        <f>IF(N240="nulová",J240,0)</f>
        <v>0</v>
      </c>
      <c r="BJ240" s="18" t="s">
        <v>84</v>
      </c>
      <c r="BK240" s="234">
        <f>ROUND(I240*H240,2)</f>
        <v>0</v>
      </c>
      <c r="BL240" s="18" t="s">
        <v>197</v>
      </c>
      <c r="BM240" s="233" t="s">
        <v>650</v>
      </c>
    </row>
    <row r="241" s="13" customFormat="1">
      <c r="A241" s="13"/>
      <c r="B241" s="235"/>
      <c r="C241" s="236"/>
      <c r="D241" s="237" t="s">
        <v>199</v>
      </c>
      <c r="E241" s="238" t="s">
        <v>1</v>
      </c>
      <c r="F241" s="239" t="s">
        <v>225</v>
      </c>
      <c r="G241" s="236"/>
      <c r="H241" s="240">
        <v>19.199999999999999</v>
      </c>
      <c r="I241" s="241"/>
      <c r="J241" s="236"/>
      <c r="K241" s="236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199</v>
      </c>
      <c r="AU241" s="246" t="s">
        <v>86</v>
      </c>
      <c r="AV241" s="13" t="s">
        <v>86</v>
      </c>
      <c r="AW241" s="13" t="s">
        <v>33</v>
      </c>
      <c r="AX241" s="13" t="s">
        <v>76</v>
      </c>
      <c r="AY241" s="246" t="s">
        <v>192</v>
      </c>
    </row>
    <row r="242" s="13" customFormat="1">
      <c r="A242" s="13"/>
      <c r="B242" s="235"/>
      <c r="C242" s="236"/>
      <c r="D242" s="237" t="s">
        <v>199</v>
      </c>
      <c r="E242" s="238" t="s">
        <v>1</v>
      </c>
      <c r="F242" s="239" t="s">
        <v>382</v>
      </c>
      <c r="G242" s="236"/>
      <c r="H242" s="240">
        <v>0.90000000000000002</v>
      </c>
      <c r="I242" s="241"/>
      <c r="J242" s="236"/>
      <c r="K242" s="236"/>
      <c r="L242" s="242"/>
      <c r="M242" s="243"/>
      <c r="N242" s="244"/>
      <c r="O242" s="244"/>
      <c r="P242" s="244"/>
      <c r="Q242" s="244"/>
      <c r="R242" s="244"/>
      <c r="S242" s="244"/>
      <c r="T242" s="24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199</v>
      </c>
      <c r="AU242" s="246" t="s">
        <v>86</v>
      </c>
      <c r="AV242" s="13" t="s">
        <v>86</v>
      </c>
      <c r="AW242" s="13" t="s">
        <v>33</v>
      </c>
      <c r="AX242" s="13" t="s">
        <v>76</v>
      </c>
      <c r="AY242" s="246" t="s">
        <v>192</v>
      </c>
    </row>
    <row r="243" s="15" customFormat="1">
      <c r="A243" s="15"/>
      <c r="B243" s="257"/>
      <c r="C243" s="258"/>
      <c r="D243" s="237" t="s">
        <v>199</v>
      </c>
      <c r="E243" s="259" t="s">
        <v>1</v>
      </c>
      <c r="F243" s="260" t="s">
        <v>230</v>
      </c>
      <c r="G243" s="258"/>
      <c r="H243" s="261">
        <v>20.100000000000001</v>
      </c>
      <c r="I243" s="262"/>
      <c r="J243" s="258"/>
      <c r="K243" s="258"/>
      <c r="L243" s="263"/>
      <c r="M243" s="264"/>
      <c r="N243" s="265"/>
      <c r="O243" s="265"/>
      <c r="P243" s="265"/>
      <c r="Q243" s="265"/>
      <c r="R243" s="265"/>
      <c r="S243" s="265"/>
      <c r="T243" s="26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7" t="s">
        <v>199</v>
      </c>
      <c r="AU243" s="267" t="s">
        <v>86</v>
      </c>
      <c r="AV243" s="15" t="s">
        <v>197</v>
      </c>
      <c r="AW243" s="15" t="s">
        <v>33</v>
      </c>
      <c r="AX243" s="15" t="s">
        <v>84</v>
      </c>
      <c r="AY243" s="267" t="s">
        <v>192</v>
      </c>
    </row>
    <row r="244" s="2" customFormat="1" ht="21.75" customHeight="1">
      <c r="A244" s="39"/>
      <c r="B244" s="40"/>
      <c r="C244" s="221" t="s">
        <v>378</v>
      </c>
      <c r="D244" s="221" t="s">
        <v>194</v>
      </c>
      <c r="E244" s="222" t="s">
        <v>374</v>
      </c>
      <c r="F244" s="223" t="s">
        <v>375</v>
      </c>
      <c r="G244" s="224" t="s">
        <v>223</v>
      </c>
      <c r="H244" s="225">
        <v>9</v>
      </c>
      <c r="I244" s="226"/>
      <c r="J244" s="227">
        <f>ROUND(I244*H244,2)</f>
        <v>0</v>
      </c>
      <c r="K244" s="228"/>
      <c r="L244" s="45"/>
      <c r="M244" s="229" t="s">
        <v>1</v>
      </c>
      <c r="N244" s="230" t="s">
        <v>41</v>
      </c>
      <c r="O244" s="92"/>
      <c r="P244" s="231">
        <f>O244*H244</f>
        <v>0</v>
      </c>
      <c r="Q244" s="231">
        <v>0</v>
      </c>
      <c r="R244" s="231">
        <f>Q244*H244</f>
        <v>0</v>
      </c>
      <c r="S244" s="231">
        <v>0</v>
      </c>
      <c r="T244" s="232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3" t="s">
        <v>197</v>
      </c>
      <c r="AT244" s="233" t="s">
        <v>194</v>
      </c>
      <c r="AU244" s="233" t="s">
        <v>86</v>
      </c>
      <c r="AY244" s="18" t="s">
        <v>192</v>
      </c>
      <c r="BE244" s="234">
        <f>IF(N244="základní",J244,0)</f>
        <v>0</v>
      </c>
      <c r="BF244" s="234">
        <f>IF(N244="snížená",J244,0)</f>
        <v>0</v>
      </c>
      <c r="BG244" s="234">
        <f>IF(N244="zákl. přenesená",J244,0)</f>
        <v>0</v>
      </c>
      <c r="BH244" s="234">
        <f>IF(N244="sníž. přenesená",J244,0)</f>
        <v>0</v>
      </c>
      <c r="BI244" s="234">
        <f>IF(N244="nulová",J244,0)</f>
        <v>0</v>
      </c>
      <c r="BJ244" s="18" t="s">
        <v>84</v>
      </c>
      <c r="BK244" s="234">
        <f>ROUND(I244*H244,2)</f>
        <v>0</v>
      </c>
      <c r="BL244" s="18" t="s">
        <v>197</v>
      </c>
      <c r="BM244" s="233" t="s">
        <v>651</v>
      </c>
    </row>
    <row r="245" s="13" customFormat="1">
      <c r="A245" s="13"/>
      <c r="B245" s="235"/>
      <c r="C245" s="236"/>
      <c r="D245" s="237" t="s">
        <v>199</v>
      </c>
      <c r="E245" s="238" t="s">
        <v>1</v>
      </c>
      <c r="F245" s="239" t="s">
        <v>377</v>
      </c>
      <c r="G245" s="236"/>
      <c r="H245" s="240">
        <v>9</v>
      </c>
      <c r="I245" s="241"/>
      <c r="J245" s="236"/>
      <c r="K245" s="236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199</v>
      </c>
      <c r="AU245" s="246" t="s">
        <v>86</v>
      </c>
      <c r="AV245" s="13" t="s">
        <v>86</v>
      </c>
      <c r="AW245" s="13" t="s">
        <v>33</v>
      </c>
      <c r="AX245" s="13" t="s">
        <v>84</v>
      </c>
      <c r="AY245" s="246" t="s">
        <v>192</v>
      </c>
    </row>
    <row r="246" s="2" customFormat="1" ht="21.75" customHeight="1">
      <c r="A246" s="39"/>
      <c r="B246" s="40"/>
      <c r="C246" s="221" t="s">
        <v>383</v>
      </c>
      <c r="D246" s="221" t="s">
        <v>194</v>
      </c>
      <c r="E246" s="222" t="s">
        <v>393</v>
      </c>
      <c r="F246" s="223" t="s">
        <v>394</v>
      </c>
      <c r="G246" s="224" t="s">
        <v>223</v>
      </c>
      <c r="H246" s="225">
        <v>6.2999999999999998</v>
      </c>
      <c r="I246" s="226"/>
      <c r="J246" s="227">
        <f>ROUND(I246*H246,2)</f>
        <v>0</v>
      </c>
      <c r="K246" s="228"/>
      <c r="L246" s="45"/>
      <c r="M246" s="229" t="s">
        <v>1</v>
      </c>
      <c r="N246" s="230" t="s">
        <v>41</v>
      </c>
      <c r="O246" s="92"/>
      <c r="P246" s="231">
        <f>O246*H246</f>
        <v>0</v>
      </c>
      <c r="Q246" s="231">
        <v>0</v>
      </c>
      <c r="R246" s="231">
        <f>Q246*H246</f>
        <v>0</v>
      </c>
      <c r="S246" s="231">
        <v>0</v>
      </c>
      <c r="T246" s="232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3" t="s">
        <v>197</v>
      </c>
      <c r="AT246" s="233" t="s">
        <v>194</v>
      </c>
      <c r="AU246" s="233" t="s">
        <v>86</v>
      </c>
      <c r="AY246" s="18" t="s">
        <v>192</v>
      </c>
      <c r="BE246" s="234">
        <f>IF(N246="základní",J246,0)</f>
        <v>0</v>
      </c>
      <c r="BF246" s="234">
        <f>IF(N246="snížená",J246,0)</f>
        <v>0</v>
      </c>
      <c r="BG246" s="234">
        <f>IF(N246="zákl. přenesená",J246,0)</f>
        <v>0</v>
      </c>
      <c r="BH246" s="234">
        <f>IF(N246="sníž. přenesená",J246,0)</f>
        <v>0</v>
      </c>
      <c r="BI246" s="234">
        <f>IF(N246="nulová",J246,0)</f>
        <v>0</v>
      </c>
      <c r="BJ246" s="18" t="s">
        <v>84</v>
      </c>
      <c r="BK246" s="234">
        <f>ROUND(I246*H246,2)</f>
        <v>0</v>
      </c>
      <c r="BL246" s="18" t="s">
        <v>197</v>
      </c>
      <c r="BM246" s="233" t="s">
        <v>652</v>
      </c>
    </row>
    <row r="247" s="13" customFormat="1">
      <c r="A247" s="13"/>
      <c r="B247" s="235"/>
      <c r="C247" s="236"/>
      <c r="D247" s="237" t="s">
        <v>199</v>
      </c>
      <c r="E247" s="238" t="s">
        <v>1</v>
      </c>
      <c r="F247" s="239" t="s">
        <v>396</v>
      </c>
      <c r="G247" s="236"/>
      <c r="H247" s="240">
        <v>1.8</v>
      </c>
      <c r="I247" s="241"/>
      <c r="J247" s="236"/>
      <c r="K247" s="236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199</v>
      </c>
      <c r="AU247" s="246" t="s">
        <v>86</v>
      </c>
      <c r="AV247" s="13" t="s">
        <v>86</v>
      </c>
      <c r="AW247" s="13" t="s">
        <v>33</v>
      </c>
      <c r="AX247" s="13" t="s">
        <v>76</v>
      </c>
      <c r="AY247" s="246" t="s">
        <v>192</v>
      </c>
    </row>
    <row r="248" s="13" customFormat="1">
      <c r="A248" s="13"/>
      <c r="B248" s="235"/>
      <c r="C248" s="236"/>
      <c r="D248" s="237" t="s">
        <v>199</v>
      </c>
      <c r="E248" s="238" t="s">
        <v>1</v>
      </c>
      <c r="F248" s="239" t="s">
        <v>397</v>
      </c>
      <c r="G248" s="236"/>
      <c r="H248" s="240">
        <v>4.5</v>
      </c>
      <c r="I248" s="241"/>
      <c r="J248" s="236"/>
      <c r="K248" s="236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199</v>
      </c>
      <c r="AU248" s="246" t="s">
        <v>86</v>
      </c>
      <c r="AV248" s="13" t="s">
        <v>86</v>
      </c>
      <c r="AW248" s="13" t="s">
        <v>33</v>
      </c>
      <c r="AX248" s="13" t="s">
        <v>76</v>
      </c>
      <c r="AY248" s="246" t="s">
        <v>192</v>
      </c>
    </row>
    <row r="249" s="15" customFormat="1">
      <c r="A249" s="15"/>
      <c r="B249" s="257"/>
      <c r="C249" s="258"/>
      <c r="D249" s="237" t="s">
        <v>199</v>
      </c>
      <c r="E249" s="259" t="s">
        <v>1</v>
      </c>
      <c r="F249" s="260" t="s">
        <v>230</v>
      </c>
      <c r="G249" s="258"/>
      <c r="H249" s="261">
        <v>6.2999999999999998</v>
      </c>
      <c r="I249" s="262"/>
      <c r="J249" s="258"/>
      <c r="K249" s="258"/>
      <c r="L249" s="263"/>
      <c r="M249" s="264"/>
      <c r="N249" s="265"/>
      <c r="O249" s="265"/>
      <c r="P249" s="265"/>
      <c r="Q249" s="265"/>
      <c r="R249" s="265"/>
      <c r="S249" s="265"/>
      <c r="T249" s="26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7" t="s">
        <v>199</v>
      </c>
      <c r="AU249" s="267" t="s">
        <v>86</v>
      </c>
      <c r="AV249" s="15" t="s">
        <v>197</v>
      </c>
      <c r="AW249" s="15" t="s">
        <v>33</v>
      </c>
      <c r="AX249" s="15" t="s">
        <v>84</v>
      </c>
      <c r="AY249" s="267" t="s">
        <v>192</v>
      </c>
    </row>
    <row r="250" s="2" customFormat="1" ht="33" customHeight="1">
      <c r="A250" s="39"/>
      <c r="B250" s="40"/>
      <c r="C250" s="221" t="s">
        <v>387</v>
      </c>
      <c r="D250" s="221" t="s">
        <v>194</v>
      </c>
      <c r="E250" s="222" t="s">
        <v>403</v>
      </c>
      <c r="F250" s="223" t="s">
        <v>404</v>
      </c>
      <c r="G250" s="224" t="s">
        <v>223</v>
      </c>
      <c r="H250" s="225">
        <v>6.2999999999999998</v>
      </c>
      <c r="I250" s="226"/>
      <c r="J250" s="227">
        <f>ROUND(I250*H250,2)</f>
        <v>0</v>
      </c>
      <c r="K250" s="228"/>
      <c r="L250" s="45"/>
      <c r="M250" s="229" t="s">
        <v>1</v>
      </c>
      <c r="N250" s="230" t="s">
        <v>41</v>
      </c>
      <c r="O250" s="92"/>
      <c r="P250" s="231">
        <f>O250*H250</f>
        <v>0</v>
      </c>
      <c r="Q250" s="231">
        <v>0</v>
      </c>
      <c r="R250" s="231">
        <f>Q250*H250</f>
        <v>0</v>
      </c>
      <c r="S250" s="231">
        <v>0</v>
      </c>
      <c r="T250" s="232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3" t="s">
        <v>197</v>
      </c>
      <c r="AT250" s="233" t="s">
        <v>194</v>
      </c>
      <c r="AU250" s="233" t="s">
        <v>86</v>
      </c>
      <c r="AY250" s="18" t="s">
        <v>192</v>
      </c>
      <c r="BE250" s="234">
        <f>IF(N250="základní",J250,0)</f>
        <v>0</v>
      </c>
      <c r="BF250" s="234">
        <f>IF(N250="snížená",J250,0)</f>
        <v>0</v>
      </c>
      <c r="BG250" s="234">
        <f>IF(N250="zákl. přenesená",J250,0)</f>
        <v>0</v>
      </c>
      <c r="BH250" s="234">
        <f>IF(N250="sníž. přenesená",J250,0)</f>
        <v>0</v>
      </c>
      <c r="BI250" s="234">
        <f>IF(N250="nulová",J250,0)</f>
        <v>0</v>
      </c>
      <c r="BJ250" s="18" t="s">
        <v>84</v>
      </c>
      <c r="BK250" s="234">
        <f>ROUND(I250*H250,2)</f>
        <v>0</v>
      </c>
      <c r="BL250" s="18" t="s">
        <v>197</v>
      </c>
      <c r="BM250" s="233" t="s">
        <v>653</v>
      </c>
    </row>
    <row r="251" s="13" customFormat="1">
      <c r="A251" s="13"/>
      <c r="B251" s="235"/>
      <c r="C251" s="236"/>
      <c r="D251" s="237" t="s">
        <v>199</v>
      </c>
      <c r="E251" s="238" t="s">
        <v>1</v>
      </c>
      <c r="F251" s="239" t="s">
        <v>396</v>
      </c>
      <c r="G251" s="236"/>
      <c r="H251" s="240">
        <v>1.8</v>
      </c>
      <c r="I251" s="241"/>
      <c r="J251" s="236"/>
      <c r="K251" s="236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199</v>
      </c>
      <c r="AU251" s="246" t="s">
        <v>86</v>
      </c>
      <c r="AV251" s="13" t="s">
        <v>86</v>
      </c>
      <c r="AW251" s="13" t="s">
        <v>33</v>
      </c>
      <c r="AX251" s="13" t="s">
        <v>76</v>
      </c>
      <c r="AY251" s="246" t="s">
        <v>192</v>
      </c>
    </row>
    <row r="252" s="13" customFormat="1">
      <c r="A252" s="13"/>
      <c r="B252" s="235"/>
      <c r="C252" s="236"/>
      <c r="D252" s="237" t="s">
        <v>199</v>
      </c>
      <c r="E252" s="238" t="s">
        <v>1</v>
      </c>
      <c r="F252" s="239" t="s">
        <v>397</v>
      </c>
      <c r="G252" s="236"/>
      <c r="H252" s="240">
        <v>4.5</v>
      </c>
      <c r="I252" s="241"/>
      <c r="J252" s="236"/>
      <c r="K252" s="236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199</v>
      </c>
      <c r="AU252" s="246" t="s">
        <v>86</v>
      </c>
      <c r="AV252" s="13" t="s">
        <v>86</v>
      </c>
      <c r="AW252" s="13" t="s">
        <v>33</v>
      </c>
      <c r="AX252" s="13" t="s">
        <v>76</v>
      </c>
      <c r="AY252" s="246" t="s">
        <v>192</v>
      </c>
    </row>
    <row r="253" s="15" customFormat="1">
      <c r="A253" s="15"/>
      <c r="B253" s="257"/>
      <c r="C253" s="258"/>
      <c r="D253" s="237" t="s">
        <v>199</v>
      </c>
      <c r="E253" s="259" t="s">
        <v>1</v>
      </c>
      <c r="F253" s="260" t="s">
        <v>230</v>
      </c>
      <c r="G253" s="258"/>
      <c r="H253" s="261">
        <v>6.2999999999999998</v>
      </c>
      <c r="I253" s="262"/>
      <c r="J253" s="258"/>
      <c r="K253" s="258"/>
      <c r="L253" s="263"/>
      <c r="M253" s="264"/>
      <c r="N253" s="265"/>
      <c r="O253" s="265"/>
      <c r="P253" s="265"/>
      <c r="Q253" s="265"/>
      <c r="R253" s="265"/>
      <c r="S253" s="265"/>
      <c r="T253" s="26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7" t="s">
        <v>199</v>
      </c>
      <c r="AU253" s="267" t="s">
        <v>86</v>
      </c>
      <c r="AV253" s="15" t="s">
        <v>197</v>
      </c>
      <c r="AW253" s="15" t="s">
        <v>33</v>
      </c>
      <c r="AX253" s="15" t="s">
        <v>84</v>
      </c>
      <c r="AY253" s="267" t="s">
        <v>192</v>
      </c>
    </row>
    <row r="254" s="2" customFormat="1" ht="24.15" customHeight="1">
      <c r="A254" s="39"/>
      <c r="B254" s="40"/>
      <c r="C254" s="221" t="s">
        <v>392</v>
      </c>
      <c r="D254" s="221" t="s">
        <v>194</v>
      </c>
      <c r="E254" s="222" t="s">
        <v>384</v>
      </c>
      <c r="F254" s="223" t="s">
        <v>385</v>
      </c>
      <c r="G254" s="224" t="s">
        <v>223</v>
      </c>
      <c r="H254" s="225">
        <v>19.199999999999999</v>
      </c>
      <c r="I254" s="226"/>
      <c r="J254" s="227">
        <f>ROUND(I254*H254,2)</f>
        <v>0</v>
      </c>
      <c r="K254" s="228"/>
      <c r="L254" s="45"/>
      <c r="M254" s="229" t="s">
        <v>1</v>
      </c>
      <c r="N254" s="230" t="s">
        <v>41</v>
      </c>
      <c r="O254" s="92"/>
      <c r="P254" s="231">
        <f>O254*H254</f>
        <v>0</v>
      </c>
      <c r="Q254" s="231">
        <v>0</v>
      </c>
      <c r="R254" s="231">
        <f>Q254*H254</f>
        <v>0</v>
      </c>
      <c r="S254" s="231">
        <v>0</v>
      </c>
      <c r="T254" s="232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3" t="s">
        <v>197</v>
      </c>
      <c r="AT254" s="233" t="s">
        <v>194</v>
      </c>
      <c r="AU254" s="233" t="s">
        <v>86</v>
      </c>
      <c r="AY254" s="18" t="s">
        <v>192</v>
      </c>
      <c r="BE254" s="234">
        <f>IF(N254="základní",J254,0)</f>
        <v>0</v>
      </c>
      <c r="BF254" s="234">
        <f>IF(N254="snížená",J254,0)</f>
        <v>0</v>
      </c>
      <c r="BG254" s="234">
        <f>IF(N254="zákl. přenesená",J254,0)</f>
        <v>0</v>
      </c>
      <c r="BH254" s="234">
        <f>IF(N254="sníž. přenesená",J254,0)</f>
        <v>0</v>
      </c>
      <c r="BI254" s="234">
        <f>IF(N254="nulová",J254,0)</f>
        <v>0</v>
      </c>
      <c r="BJ254" s="18" t="s">
        <v>84</v>
      </c>
      <c r="BK254" s="234">
        <f>ROUND(I254*H254,2)</f>
        <v>0</v>
      </c>
      <c r="BL254" s="18" t="s">
        <v>197</v>
      </c>
      <c r="BM254" s="233" t="s">
        <v>654</v>
      </c>
    </row>
    <row r="255" s="13" customFormat="1">
      <c r="A255" s="13"/>
      <c r="B255" s="235"/>
      <c r="C255" s="236"/>
      <c r="D255" s="237" t="s">
        <v>199</v>
      </c>
      <c r="E255" s="238" t="s">
        <v>1</v>
      </c>
      <c r="F255" s="239" t="s">
        <v>225</v>
      </c>
      <c r="G255" s="236"/>
      <c r="H255" s="240">
        <v>19.199999999999999</v>
      </c>
      <c r="I255" s="241"/>
      <c r="J255" s="236"/>
      <c r="K255" s="236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199</v>
      </c>
      <c r="AU255" s="246" t="s">
        <v>86</v>
      </c>
      <c r="AV255" s="13" t="s">
        <v>86</v>
      </c>
      <c r="AW255" s="13" t="s">
        <v>33</v>
      </c>
      <c r="AX255" s="13" t="s">
        <v>84</v>
      </c>
      <c r="AY255" s="246" t="s">
        <v>192</v>
      </c>
    </row>
    <row r="256" s="2" customFormat="1" ht="16.5" customHeight="1">
      <c r="A256" s="39"/>
      <c r="B256" s="40"/>
      <c r="C256" s="221" t="s">
        <v>398</v>
      </c>
      <c r="D256" s="221" t="s">
        <v>194</v>
      </c>
      <c r="E256" s="222" t="s">
        <v>399</v>
      </c>
      <c r="F256" s="223" t="s">
        <v>400</v>
      </c>
      <c r="G256" s="224" t="s">
        <v>223</v>
      </c>
      <c r="H256" s="225">
        <v>6.2999999999999998</v>
      </c>
      <c r="I256" s="226"/>
      <c r="J256" s="227">
        <f>ROUND(I256*H256,2)</f>
        <v>0</v>
      </c>
      <c r="K256" s="228"/>
      <c r="L256" s="45"/>
      <c r="M256" s="229" t="s">
        <v>1</v>
      </c>
      <c r="N256" s="230" t="s">
        <v>41</v>
      </c>
      <c r="O256" s="92"/>
      <c r="P256" s="231">
        <f>O256*H256</f>
        <v>0</v>
      </c>
      <c r="Q256" s="231">
        <v>0</v>
      </c>
      <c r="R256" s="231">
        <f>Q256*H256</f>
        <v>0</v>
      </c>
      <c r="S256" s="231">
        <v>0</v>
      </c>
      <c r="T256" s="232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3" t="s">
        <v>197</v>
      </c>
      <c r="AT256" s="233" t="s">
        <v>194</v>
      </c>
      <c r="AU256" s="233" t="s">
        <v>86</v>
      </c>
      <c r="AY256" s="18" t="s">
        <v>192</v>
      </c>
      <c r="BE256" s="234">
        <f>IF(N256="základní",J256,0)</f>
        <v>0</v>
      </c>
      <c r="BF256" s="234">
        <f>IF(N256="snížená",J256,0)</f>
        <v>0</v>
      </c>
      <c r="BG256" s="234">
        <f>IF(N256="zákl. přenesená",J256,0)</f>
        <v>0</v>
      </c>
      <c r="BH256" s="234">
        <f>IF(N256="sníž. přenesená",J256,0)</f>
        <v>0</v>
      </c>
      <c r="BI256" s="234">
        <f>IF(N256="nulová",J256,0)</f>
        <v>0</v>
      </c>
      <c r="BJ256" s="18" t="s">
        <v>84</v>
      </c>
      <c r="BK256" s="234">
        <f>ROUND(I256*H256,2)</f>
        <v>0</v>
      </c>
      <c r="BL256" s="18" t="s">
        <v>197</v>
      </c>
      <c r="BM256" s="233" t="s">
        <v>655</v>
      </c>
    </row>
    <row r="257" s="13" customFormat="1">
      <c r="A257" s="13"/>
      <c r="B257" s="235"/>
      <c r="C257" s="236"/>
      <c r="D257" s="237" t="s">
        <v>199</v>
      </c>
      <c r="E257" s="238" t="s">
        <v>1</v>
      </c>
      <c r="F257" s="239" t="s">
        <v>396</v>
      </c>
      <c r="G257" s="236"/>
      <c r="H257" s="240">
        <v>1.8</v>
      </c>
      <c r="I257" s="241"/>
      <c r="J257" s="236"/>
      <c r="K257" s="236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199</v>
      </c>
      <c r="AU257" s="246" t="s">
        <v>86</v>
      </c>
      <c r="AV257" s="13" t="s">
        <v>86</v>
      </c>
      <c r="AW257" s="13" t="s">
        <v>33</v>
      </c>
      <c r="AX257" s="13" t="s">
        <v>76</v>
      </c>
      <c r="AY257" s="246" t="s">
        <v>192</v>
      </c>
    </row>
    <row r="258" s="13" customFormat="1">
      <c r="A258" s="13"/>
      <c r="B258" s="235"/>
      <c r="C258" s="236"/>
      <c r="D258" s="237" t="s">
        <v>199</v>
      </c>
      <c r="E258" s="238" t="s">
        <v>1</v>
      </c>
      <c r="F258" s="239" t="s">
        <v>397</v>
      </c>
      <c r="G258" s="236"/>
      <c r="H258" s="240">
        <v>4.5</v>
      </c>
      <c r="I258" s="241"/>
      <c r="J258" s="236"/>
      <c r="K258" s="236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199</v>
      </c>
      <c r="AU258" s="246" t="s">
        <v>86</v>
      </c>
      <c r="AV258" s="13" t="s">
        <v>86</v>
      </c>
      <c r="AW258" s="13" t="s">
        <v>33</v>
      </c>
      <c r="AX258" s="13" t="s">
        <v>76</v>
      </c>
      <c r="AY258" s="246" t="s">
        <v>192</v>
      </c>
    </row>
    <row r="259" s="15" customFormat="1">
      <c r="A259" s="15"/>
      <c r="B259" s="257"/>
      <c r="C259" s="258"/>
      <c r="D259" s="237" t="s">
        <v>199</v>
      </c>
      <c r="E259" s="259" t="s">
        <v>1</v>
      </c>
      <c r="F259" s="260" t="s">
        <v>230</v>
      </c>
      <c r="G259" s="258"/>
      <c r="H259" s="261">
        <v>6.2999999999999998</v>
      </c>
      <c r="I259" s="262"/>
      <c r="J259" s="258"/>
      <c r="K259" s="258"/>
      <c r="L259" s="263"/>
      <c r="M259" s="264"/>
      <c r="N259" s="265"/>
      <c r="O259" s="265"/>
      <c r="P259" s="265"/>
      <c r="Q259" s="265"/>
      <c r="R259" s="265"/>
      <c r="S259" s="265"/>
      <c r="T259" s="26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7" t="s">
        <v>199</v>
      </c>
      <c r="AU259" s="267" t="s">
        <v>86</v>
      </c>
      <c r="AV259" s="15" t="s">
        <v>197</v>
      </c>
      <c r="AW259" s="15" t="s">
        <v>33</v>
      </c>
      <c r="AX259" s="15" t="s">
        <v>84</v>
      </c>
      <c r="AY259" s="267" t="s">
        <v>192</v>
      </c>
    </row>
    <row r="260" s="2" customFormat="1" ht="21.75" customHeight="1">
      <c r="A260" s="39"/>
      <c r="B260" s="40"/>
      <c r="C260" s="221" t="s">
        <v>402</v>
      </c>
      <c r="D260" s="221" t="s">
        <v>194</v>
      </c>
      <c r="E260" s="222" t="s">
        <v>407</v>
      </c>
      <c r="F260" s="223" t="s">
        <v>408</v>
      </c>
      <c r="G260" s="224" t="s">
        <v>223</v>
      </c>
      <c r="H260" s="225">
        <v>6.2999999999999998</v>
      </c>
      <c r="I260" s="226"/>
      <c r="J260" s="227">
        <f>ROUND(I260*H260,2)</f>
        <v>0</v>
      </c>
      <c r="K260" s="228"/>
      <c r="L260" s="45"/>
      <c r="M260" s="229" t="s">
        <v>1</v>
      </c>
      <c r="N260" s="230" t="s">
        <v>41</v>
      </c>
      <c r="O260" s="92"/>
      <c r="P260" s="231">
        <f>O260*H260</f>
        <v>0</v>
      </c>
      <c r="Q260" s="231">
        <v>0</v>
      </c>
      <c r="R260" s="231">
        <f>Q260*H260</f>
        <v>0</v>
      </c>
      <c r="S260" s="231">
        <v>0</v>
      </c>
      <c r="T260" s="232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3" t="s">
        <v>197</v>
      </c>
      <c r="AT260" s="233" t="s">
        <v>194</v>
      </c>
      <c r="AU260" s="233" t="s">
        <v>86</v>
      </c>
      <c r="AY260" s="18" t="s">
        <v>192</v>
      </c>
      <c r="BE260" s="234">
        <f>IF(N260="základní",J260,0)</f>
        <v>0</v>
      </c>
      <c r="BF260" s="234">
        <f>IF(N260="snížená",J260,0)</f>
        <v>0</v>
      </c>
      <c r="BG260" s="234">
        <f>IF(N260="zákl. přenesená",J260,0)</f>
        <v>0</v>
      </c>
      <c r="BH260" s="234">
        <f>IF(N260="sníž. přenesená",J260,0)</f>
        <v>0</v>
      </c>
      <c r="BI260" s="234">
        <f>IF(N260="nulová",J260,0)</f>
        <v>0</v>
      </c>
      <c r="BJ260" s="18" t="s">
        <v>84</v>
      </c>
      <c r="BK260" s="234">
        <f>ROUND(I260*H260,2)</f>
        <v>0</v>
      </c>
      <c r="BL260" s="18" t="s">
        <v>197</v>
      </c>
      <c r="BM260" s="233" t="s">
        <v>656</v>
      </c>
    </row>
    <row r="261" s="13" customFormat="1">
      <c r="A261" s="13"/>
      <c r="B261" s="235"/>
      <c r="C261" s="236"/>
      <c r="D261" s="237" t="s">
        <v>199</v>
      </c>
      <c r="E261" s="238" t="s">
        <v>1</v>
      </c>
      <c r="F261" s="239" t="s">
        <v>396</v>
      </c>
      <c r="G261" s="236"/>
      <c r="H261" s="240">
        <v>1.8</v>
      </c>
      <c r="I261" s="241"/>
      <c r="J261" s="236"/>
      <c r="K261" s="236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199</v>
      </c>
      <c r="AU261" s="246" t="s">
        <v>86</v>
      </c>
      <c r="AV261" s="13" t="s">
        <v>86</v>
      </c>
      <c r="AW261" s="13" t="s">
        <v>33</v>
      </c>
      <c r="AX261" s="13" t="s">
        <v>76</v>
      </c>
      <c r="AY261" s="246" t="s">
        <v>192</v>
      </c>
    </row>
    <row r="262" s="13" customFormat="1">
      <c r="A262" s="13"/>
      <c r="B262" s="235"/>
      <c r="C262" s="236"/>
      <c r="D262" s="237" t="s">
        <v>199</v>
      </c>
      <c r="E262" s="238" t="s">
        <v>1</v>
      </c>
      <c r="F262" s="239" t="s">
        <v>397</v>
      </c>
      <c r="G262" s="236"/>
      <c r="H262" s="240">
        <v>4.5</v>
      </c>
      <c r="I262" s="241"/>
      <c r="J262" s="236"/>
      <c r="K262" s="236"/>
      <c r="L262" s="242"/>
      <c r="M262" s="243"/>
      <c r="N262" s="244"/>
      <c r="O262" s="244"/>
      <c r="P262" s="244"/>
      <c r="Q262" s="244"/>
      <c r="R262" s="244"/>
      <c r="S262" s="244"/>
      <c r="T262" s="24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6" t="s">
        <v>199</v>
      </c>
      <c r="AU262" s="246" t="s">
        <v>86</v>
      </c>
      <c r="AV262" s="13" t="s">
        <v>86</v>
      </c>
      <c r="AW262" s="13" t="s">
        <v>33</v>
      </c>
      <c r="AX262" s="13" t="s">
        <v>76</v>
      </c>
      <c r="AY262" s="246" t="s">
        <v>192</v>
      </c>
    </row>
    <row r="263" s="15" customFormat="1">
      <c r="A263" s="15"/>
      <c r="B263" s="257"/>
      <c r="C263" s="258"/>
      <c r="D263" s="237" t="s">
        <v>199</v>
      </c>
      <c r="E263" s="259" t="s">
        <v>1</v>
      </c>
      <c r="F263" s="260" t="s">
        <v>230</v>
      </c>
      <c r="G263" s="258"/>
      <c r="H263" s="261">
        <v>6.2999999999999998</v>
      </c>
      <c r="I263" s="262"/>
      <c r="J263" s="258"/>
      <c r="K263" s="258"/>
      <c r="L263" s="263"/>
      <c r="M263" s="264"/>
      <c r="N263" s="265"/>
      <c r="O263" s="265"/>
      <c r="P263" s="265"/>
      <c r="Q263" s="265"/>
      <c r="R263" s="265"/>
      <c r="S263" s="265"/>
      <c r="T263" s="26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7" t="s">
        <v>199</v>
      </c>
      <c r="AU263" s="267" t="s">
        <v>86</v>
      </c>
      <c r="AV263" s="15" t="s">
        <v>197</v>
      </c>
      <c r="AW263" s="15" t="s">
        <v>33</v>
      </c>
      <c r="AX263" s="15" t="s">
        <v>84</v>
      </c>
      <c r="AY263" s="267" t="s">
        <v>192</v>
      </c>
    </row>
    <row r="264" s="2" customFormat="1" ht="24.15" customHeight="1">
      <c r="A264" s="39"/>
      <c r="B264" s="40"/>
      <c r="C264" s="221" t="s">
        <v>406</v>
      </c>
      <c r="D264" s="221" t="s">
        <v>194</v>
      </c>
      <c r="E264" s="222" t="s">
        <v>416</v>
      </c>
      <c r="F264" s="223" t="s">
        <v>417</v>
      </c>
      <c r="G264" s="224" t="s">
        <v>223</v>
      </c>
      <c r="H264" s="225">
        <v>8.0999999999999996</v>
      </c>
      <c r="I264" s="226"/>
      <c r="J264" s="227">
        <f>ROUND(I264*H264,2)</f>
        <v>0</v>
      </c>
      <c r="K264" s="228"/>
      <c r="L264" s="45"/>
      <c r="M264" s="229" t="s">
        <v>1</v>
      </c>
      <c r="N264" s="230" t="s">
        <v>41</v>
      </c>
      <c r="O264" s="92"/>
      <c r="P264" s="231">
        <f>O264*H264</f>
        <v>0</v>
      </c>
      <c r="Q264" s="231">
        <v>0</v>
      </c>
      <c r="R264" s="231">
        <f>Q264*H264</f>
        <v>0</v>
      </c>
      <c r="S264" s="231">
        <v>0</v>
      </c>
      <c r="T264" s="232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3" t="s">
        <v>197</v>
      </c>
      <c r="AT264" s="233" t="s">
        <v>194</v>
      </c>
      <c r="AU264" s="233" t="s">
        <v>86</v>
      </c>
      <c r="AY264" s="18" t="s">
        <v>192</v>
      </c>
      <c r="BE264" s="234">
        <f>IF(N264="základní",J264,0)</f>
        <v>0</v>
      </c>
      <c r="BF264" s="234">
        <f>IF(N264="snížená",J264,0)</f>
        <v>0</v>
      </c>
      <c r="BG264" s="234">
        <f>IF(N264="zákl. přenesená",J264,0)</f>
        <v>0</v>
      </c>
      <c r="BH264" s="234">
        <f>IF(N264="sníž. přenesená",J264,0)</f>
        <v>0</v>
      </c>
      <c r="BI264" s="234">
        <f>IF(N264="nulová",J264,0)</f>
        <v>0</v>
      </c>
      <c r="BJ264" s="18" t="s">
        <v>84</v>
      </c>
      <c r="BK264" s="234">
        <f>ROUND(I264*H264,2)</f>
        <v>0</v>
      </c>
      <c r="BL264" s="18" t="s">
        <v>197</v>
      </c>
      <c r="BM264" s="233" t="s">
        <v>657</v>
      </c>
    </row>
    <row r="265" s="13" customFormat="1">
      <c r="A265" s="13"/>
      <c r="B265" s="235"/>
      <c r="C265" s="236"/>
      <c r="D265" s="237" t="s">
        <v>199</v>
      </c>
      <c r="E265" s="238" t="s">
        <v>1</v>
      </c>
      <c r="F265" s="239" t="s">
        <v>414</v>
      </c>
      <c r="G265" s="236"/>
      <c r="H265" s="240">
        <v>3.6000000000000001</v>
      </c>
      <c r="I265" s="241"/>
      <c r="J265" s="236"/>
      <c r="K265" s="236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199</v>
      </c>
      <c r="AU265" s="246" t="s">
        <v>86</v>
      </c>
      <c r="AV265" s="13" t="s">
        <v>86</v>
      </c>
      <c r="AW265" s="13" t="s">
        <v>33</v>
      </c>
      <c r="AX265" s="13" t="s">
        <v>76</v>
      </c>
      <c r="AY265" s="246" t="s">
        <v>192</v>
      </c>
    </row>
    <row r="266" s="13" customFormat="1">
      <c r="A266" s="13"/>
      <c r="B266" s="235"/>
      <c r="C266" s="236"/>
      <c r="D266" s="237" t="s">
        <v>199</v>
      </c>
      <c r="E266" s="238" t="s">
        <v>1</v>
      </c>
      <c r="F266" s="239" t="s">
        <v>397</v>
      </c>
      <c r="G266" s="236"/>
      <c r="H266" s="240">
        <v>4.5</v>
      </c>
      <c r="I266" s="241"/>
      <c r="J266" s="236"/>
      <c r="K266" s="236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199</v>
      </c>
      <c r="AU266" s="246" t="s">
        <v>86</v>
      </c>
      <c r="AV266" s="13" t="s">
        <v>86</v>
      </c>
      <c r="AW266" s="13" t="s">
        <v>33</v>
      </c>
      <c r="AX266" s="13" t="s">
        <v>76</v>
      </c>
      <c r="AY266" s="246" t="s">
        <v>192</v>
      </c>
    </row>
    <row r="267" s="15" customFormat="1">
      <c r="A267" s="15"/>
      <c r="B267" s="257"/>
      <c r="C267" s="258"/>
      <c r="D267" s="237" t="s">
        <v>199</v>
      </c>
      <c r="E267" s="259" t="s">
        <v>1</v>
      </c>
      <c r="F267" s="260" t="s">
        <v>230</v>
      </c>
      <c r="G267" s="258"/>
      <c r="H267" s="261">
        <v>8.0999999999999996</v>
      </c>
      <c r="I267" s="262"/>
      <c r="J267" s="258"/>
      <c r="K267" s="258"/>
      <c r="L267" s="263"/>
      <c r="M267" s="264"/>
      <c r="N267" s="265"/>
      <c r="O267" s="265"/>
      <c r="P267" s="265"/>
      <c r="Q267" s="265"/>
      <c r="R267" s="265"/>
      <c r="S267" s="265"/>
      <c r="T267" s="266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7" t="s">
        <v>199</v>
      </c>
      <c r="AU267" s="267" t="s">
        <v>86</v>
      </c>
      <c r="AV267" s="15" t="s">
        <v>197</v>
      </c>
      <c r="AW267" s="15" t="s">
        <v>33</v>
      </c>
      <c r="AX267" s="15" t="s">
        <v>84</v>
      </c>
      <c r="AY267" s="267" t="s">
        <v>192</v>
      </c>
    </row>
    <row r="268" s="2" customFormat="1" ht="33" customHeight="1">
      <c r="A268" s="39"/>
      <c r="B268" s="40"/>
      <c r="C268" s="221" t="s">
        <v>410</v>
      </c>
      <c r="D268" s="221" t="s">
        <v>194</v>
      </c>
      <c r="E268" s="222" t="s">
        <v>420</v>
      </c>
      <c r="F268" s="223" t="s">
        <v>421</v>
      </c>
      <c r="G268" s="224" t="s">
        <v>223</v>
      </c>
      <c r="H268" s="225">
        <v>7.7999999999999998</v>
      </c>
      <c r="I268" s="226"/>
      <c r="J268" s="227">
        <f>ROUND(I268*H268,2)</f>
        <v>0</v>
      </c>
      <c r="K268" s="228"/>
      <c r="L268" s="45"/>
      <c r="M268" s="229" t="s">
        <v>1</v>
      </c>
      <c r="N268" s="230" t="s">
        <v>41</v>
      </c>
      <c r="O268" s="92"/>
      <c r="P268" s="231">
        <f>O268*H268</f>
        <v>0</v>
      </c>
      <c r="Q268" s="231">
        <v>0</v>
      </c>
      <c r="R268" s="231">
        <f>Q268*H268</f>
        <v>0</v>
      </c>
      <c r="S268" s="231">
        <v>0</v>
      </c>
      <c r="T268" s="232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3" t="s">
        <v>422</v>
      </c>
      <c r="AT268" s="233" t="s">
        <v>194</v>
      </c>
      <c r="AU268" s="233" t="s">
        <v>86</v>
      </c>
      <c r="AY268" s="18" t="s">
        <v>192</v>
      </c>
      <c r="BE268" s="234">
        <f>IF(N268="základní",J268,0)</f>
        <v>0</v>
      </c>
      <c r="BF268" s="234">
        <f>IF(N268="snížená",J268,0)</f>
        <v>0</v>
      </c>
      <c r="BG268" s="234">
        <f>IF(N268="zákl. přenesená",J268,0)</f>
        <v>0</v>
      </c>
      <c r="BH268" s="234">
        <f>IF(N268="sníž. přenesená",J268,0)</f>
        <v>0</v>
      </c>
      <c r="BI268" s="234">
        <f>IF(N268="nulová",J268,0)</f>
        <v>0</v>
      </c>
      <c r="BJ268" s="18" t="s">
        <v>84</v>
      </c>
      <c r="BK268" s="234">
        <f>ROUND(I268*H268,2)</f>
        <v>0</v>
      </c>
      <c r="BL268" s="18" t="s">
        <v>422</v>
      </c>
      <c r="BM268" s="233" t="s">
        <v>658</v>
      </c>
    </row>
    <row r="269" s="13" customFormat="1">
      <c r="A269" s="13"/>
      <c r="B269" s="235"/>
      <c r="C269" s="236"/>
      <c r="D269" s="237" t="s">
        <v>199</v>
      </c>
      <c r="E269" s="238" t="s">
        <v>1</v>
      </c>
      <c r="F269" s="239" t="s">
        <v>424</v>
      </c>
      <c r="G269" s="236"/>
      <c r="H269" s="240">
        <v>3.2999999999999998</v>
      </c>
      <c r="I269" s="241"/>
      <c r="J269" s="236"/>
      <c r="K269" s="236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199</v>
      </c>
      <c r="AU269" s="246" t="s">
        <v>86</v>
      </c>
      <c r="AV269" s="13" t="s">
        <v>86</v>
      </c>
      <c r="AW269" s="13" t="s">
        <v>33</v>
      </c>
      <c r="AX269" s="13" t="s">
        <v>76</v>
      </c>
      <c r="AY269" s="246" t="s">
        <v>192</v>
      </c>
    </row>
    <row r="270" s="13" customFormat="1">
      <c r="A270" s="13"/>
      <c r="B270" s="235"/>
      <c r="C270" s="236"/>
      <c r="D270" s="237" t="s">
        <v>199</v>
      </c>
      <c r="E270" s="238" t="s">
        <v>1</v>
      </c>
      <c r="F270" s="239" t="s">
        <v>397</v>
      </c>
      <c r="G270" s="236"/>
      <c r="H270" s="240">
        <v>4.5</v>
      </c>
      <c r="I270" s="241"/>
      <c r="J270" s="236"/>
      <c r="K270" s="236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199</v>
      </c>
      <c r="AU270" s="246" t="s">
        <v>86</v>
      </c>
      <c r="AV270" s="13" t="s">
        <v>86</v>
      </c>
      <c r="AW270" s="13" t="s">
        <v>33</v>
      </c>
      <c r="AX270" s="13" t="s">
        <v>76</v>
      </c>
      <c r="AY270" s="246" t="s">
        <v>192</v>
      </c>
    </row>
    <row r="271" s="15" customFormat="1">
      <c r="A271" s="15"/>
      <c r="B271" s="257"/>
      <c r="C271" s="258"/>
      <c r="D271" s="237" t="s">
        <v>199</v>
      </c>
      <c r="E271" s="259" t="s">
        <v>1</v>
      </c>
      <c r="F271" s="260" t="s">
        <v>230</v>
      </c>
      <c r="G271" s="258"/>
      <c r="H271" s="261">
        <v>7.7999999999999998</v>
      </c>
      <c r="I271" s="262"/>
      <c r="J271" s="258"/>
      <c r="K271" s="258"/>
      <c r="L271" s="263"/>
      <c r="M271" s="264"/>
      <c r="N271" s="265"/>
      <c r="O271" s="265"/>
      <c r="P271" s="265"/>
      <c r="Q271" s="265"/>
      <c r="R271" s="265"/>
      <c r="S271" s="265"/>
      <c r="T271" s="266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7" t="s">
        <v>199</v>
      </c>
      <c r="AU271" s="267" t="s">
        <v>86</v>
      </c>
      <c r="AV271" s="15" t="s">
        <v>197</v>
      </c>
      <c r="AW271" s="15" t="s">
        <v>33</v>
      </c>
      <c r="AX271" s="15" t="s">
        <v>84</v>
      </c>
      <c r="AY271" s="267" t="s">
        <v>192</v>
      </c>
    </row>
    <row r="272" s="2" customFormat="1" ht="33" customHeight="1">
      <c r="A272" s="39"/>
      <c r="B272" s="40"/>
      <c r="C272" s="221" t="s">
        <v>415</v>
      </c>
      <c r="D272" s="221" t="s">
        <v>194</v>
      </c>
      <c r="E272" s="222" t="s">
        <v>388</v>
      </c>
      <c r="F272" s="223" t="s">
        <v>389</v>
      </c>
      <c r="G272" s="224" t="s">
        <v>223</v>
      </c>
      <c r="H272" s="225">
        <v>38.399999999999999</v>
      </c>
      <c r="I272" s="226"/>
      <c r="J272" s="227">
        <f>ROUND(I272*H272,2)</f>
        <v>0</v>
      </c>
      <c r="K272" s="228"/>
      <c r="L272" s="45"/>
      <c r="M272" s="229" t="s">
        <v>1</v>
      </c>
      <c r="N272" s="230" t="s">
        <v>41</v>
      </c>
      <c r="O272" s="92"/>
      <c r="P272" s="231">
        <f>O272*H272</f>
        <v>0</v>
      </c>
      <c r="Q272" s="231">
        <v>0</v>
      </c>
      <c r="R272" s="231">
        <f>Q272*H272</f>
        <v>0</v>
      </c>
      <c r="S272" s="231">
        <v>0</v>
      </c>
      <c r="T272" s="232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3" t="s">
        <v>197</v>
      </c>
      <c r="AT272" s="233" t="s">
        <v>194</v>
      </c>
      <c r="AU272" s="233" t="s">
        <v>86</v>
      </c>
      <c r="AY272" s="18" t="s">
        <v>192</v>
      </c>
      <c r="BE272" s="234">
        <f>IF(N272="základní",J272,0)</f>
        <v>0</v>
      </c>
      <c r="BF272" s="234">
        <f>IF(N272="snížená",J272,0)</f>
        <v>0</v>
      </c>
      <c r="BG272" s="234">
        <f>IF(N272="zákl. přenesená",J272,0)</f>
        <v>0</v>
      </c>
      <c r="BH272" s="234">
        <f>IF(N272="sníž. přenesená",J272,0)</f>
        <v>0</v>
      </c>
      <c r="BI272" s="234">
        <f>IF(N272="nulová",J272,0)</f>
        <v>0</v>
      </c>
      <c r="BJ272" s="18" t="s">
        <v>84</v>
      </c>
      <c r="BK272" s="234">
        <f>ROUND(I272*H272,2)</f>
        <v>0</v>
      </c>
      <c r="BL272" s="18" t="s">
        <v>197</v>
      </c>
      <c r="BM272" s="233" t="s">
        <v>659</v>
      </c>
    </row>
    <row r="273" s="13" customFormat="1">
      <c r="A273" s="13"/>
      <c r="B273" s="235"/>
      <c r="C273" s="236"/>
      <c r="D273" s="237" t="s">
        <v>199</v>
      </c>
      <c r="E273" s="238" t="s">
        <v>1</v>
      </c>
      <c r="F273" s="239" t="s">
        <v>391</v>
      </c>
      <c r="G273" s="236"/>
      <c r="H273" s="240">
        <v>38.399999999999999</v>
      </c>
      <c r="I273" s="241"/>
      <c r="J273" s="236"/>
      <c r="K273" s="236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199</v>
      </c>
      <c r="AU273" s="246" t="s">
        <v>86</v>
      </c>
      <c r="AV273" s="13" t="s">
        <v>86</v>
      </c>
      <c r="AW273" s="13" t="s">
        <v>33</v>
      </c>
      <c r="AX273" s="13" t="s">
        <v>84</v>
      </c>
      <c r="AY273" s="246" t="s">
        <v>192</v>
      </c>
    </row>
    <row r="274" s="2" customFormat="1" ht="24.15" customHeight="1">
      <c r="A274" s="39"/>
      <c r="B274" s="40"/>
      <c r="C274" s="221" t="s">
        <v>419</v>
      </c>
      <c r="D274" s="221" t="s">
        <v>194</v>
      </c>
      <c r="E274" s="222" t="s">
        <v>411</v>
      </c>
      <c r="F274" s="223" t="s">
        <v>412</v>
      </c>
      <c r="G274" s="224" t="s">
        <v>223</v>
      </c>
      <c r="H274" s="225">
        <v>8.0999999999999996</v>
      </c>
      <c r="I274" s="226"/>
      <c r="J274" s="227">
        <f>ROUND(I274*H274,2)</f>
        <v>0</v>
      </c>
      <c r="K274" s="228"/>
      <c r="L274" s="45"/>
      <c r="M274" s="229" t="s">
        <v>1</v>
      </c>
      <c r="N274" s="230" t="s">
        <v>41</v>
      </c>
      <c r="O274" s="92"/>
      <c r="P274" s="231">
        <f>O274*H274</f>
        <v>0</v>
      </c>
      <c r="Q274" s="231">
        <v>0</v>
      </c>
      <c r="R274" s="231">
        <f>Q274*H274</f>
        <v>0</v>
      </c>
      <c r="S274" s="231">
        <v>0</v>
      </c>
      <c r="T274" s="232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3" t="s">
        <v>197</v>
      </c>
      <c r="AT274" s="233" t="s">
        <v>194</v>
      </c>
      <c r="AU274" s="233" t="s">
        <v>86</v>
      </c>
      <c r="AY274" s="18" t="s">
        <v>192</v>
      </c>
      <c r="BE274" s="234">
        <f>IF(N274="základní",J274,0)</f>
        <v>0</v>
      </c>
      <c r="BF274" s="234">
        <f>IF(N274="snížená",J274,0)</f>
        <v>0</v>
      </c>
      <c r="BG274" s="234">
        <f>IF(N274="zákl. přenesená",J274,0)</f>
        <v>0</v>
      </c>
      <c r="BH274" s="234">
        <f>IF(N274="sníž. přenesená",J274,0)</f>
        <v>0</v>
      </c>
      <c r="BI274" s="234">
        <f>IF(N274="nulová",J274,0)</f>
        <v>0</v>
      </c>
      <c r="BJ274" s="18" t="s">
        <v>84</v>
      </c>
      <c r="BK274" s="234">
        <f>ROUND(I274*H274,2)</f>
        <v>0</v>
      </c>
      <c r="BL274" s="18" t="s">
        <v>197</v>
      </c>
      <c r="BM274" s="233" t="s">
        <v>660</v>
      </c>
    </row>
    <row r="275" s="13" customFormat="1">
      <c r="A275" s="13"/>
      <c r="B275" s="235"/>
      <c r="C275" s="236"/>
      <c r="D275" s="237" t="s">
        <v>199</v>
      </c>
      <c r="E275" s="238" t="s">
        <v>1</v>
      </c>
      <c r="F275" s="239" t="s">
        <v>414</v>
      </c>
      <c r="G275" s="236"/>
      <c r="H275" s="240">
        <v>3.6000000000000001</v>
      </c>
      <c r="I275" s="241"/>
      <c r="J275" s="236"/>
      <c r="K275" s="236"/>
      <c r="L275" s="242"/>
      <c r="M275" s="243"/>
      <c r="N275" s="244"/>
      <c r="O275" s="244"/>
      <c r="P275" s="244"/>
      <c r="Q275" s="244"/>
      <c r="R275" s="244"/>
      <c r="S275" s="244"/>
      <c r="T275" s="24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6" t="s">
        <v>199</v>
      </c>
      <c r="AU275" s="246" t="s">
        <v>86</v>
      </c>
      <c r="AV275" s="13" t="s">
        <v>86</v>
      </c>
      <c r="AW275" s="13" t="s">
        <v>33</v>
      </c>
      <c r="AX275" s="13" t="s">
        <v>76</v>
      </c>
      <c r="AY275" s="246" t="s">
        <v>192</v>
      </c>
    </row>
    <row r="276" s="13" customFormat="1">
      <c r="A276" s="13"/>
      <c r="B276" s="235"/>
      <c r="C276" s="236"/>
      <c r="D276" s="237" t="s">
        <v>199</v>
      </c>
      <c r="E276" s="238" t="s">
        <v>1</v>
      </c>
      <c r="F276" s="239" t="s">
        <v>397</v>
      </c>
      <c r="G276" s="236"/>
      <c r="H276" s="240">
        <v>4.5</v>
      </c>
      <c r="I276" s="241"/>
      <c r="J276" s="236"/>
      <c r="K276" s="236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199</v>
      </c>
      <c r="AU276" s="246" t="s">
        <v>86</v>
      </c>
      <c r="AV276" s="13" t="s">
        <v>86</v>
      </c>
      <c r="AW276" s="13" t="s">
        <v>33</v>
      </c>
      <c r="AX276" s="13" t="s">
        <v>76</v>
      </c>
      <c r="AY276" s="246" t="s">
        <v>192</v>
      </c>
    </row>
    <row r="277" s="15" customFormat="1">
      <c r="A277" s="15"/>
      <c r="B277" s="257"/>
      <c r="C277" s="258"/>
      <c r="D277" s="237" t="s">
        <v>199</v>
      </c>
      <c r="E277" s="259" t="s">
        <v>1</v>
      </c>
      <c r="F277" s="260" t="s">
        <v>230</v>
      </c>
      <c r="G277" s="258"/>
      <c r="H277" s="261">
        <v>8.0999999999999996</v>
      </c>
      <c r="I277" s="262"/>
      <c r="J277" s="258"/>
      <c r="K277" s="258"/>
      <c r="L277" s="263"/>
      <c r="M277" s="264"/>
      <c r="N277" s="265"/>
      <c r="O277" s="265"/>
      <c r="P277" s="265"/>
      <c r="Q277" s="265"/>
      <c r="R277" s="265"/>
      <c r="S277" s="265"/>
      <c r="T277" s="266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7" t="s">
        <v>199</v>
      </c>
      <c r="AU277" s="267" t="s">
        <v>86</v>
      </c>
      <c r="AV277" s="15" t="s">
        <v>197</v>
      </c>
      <c r="AW277" s="15" t="s">
        <v>33</v>
      </c>
      <c r="AX277" s="15" t="s">
        <v>84</v>
      </c>
      <c r="AY277" s="267" t="s">
        <v>192</v>
      </c>
    </row>
    <row r="278" s="2" customFormat="1" ht="24.15" customHeight="1">
      <c r="A278" s="39"/>
      <c r="B278" s="40"/>
      <c r="C278" s="221" t="s">
        <v>425</v>
      </c>
      <c r="D278" s="221" t="s">
        <v>194</v>
      </c>
      <c r="E278" s="222" t="s">
        <v>426</v>
      </c>
      <c r="F278" s="223" t="s">
        <v>427</v>
      </c>
      <c r="G278" s="224" t="s">
        <v>223</v>
      </c>
      <c r="H278" s="225">
        <v>0.98999999999999999</v>
      </c>
      <c r="I278" s="226"/>
      <c r="J278" s="227">
        <f>ROUND(I278*H278,2)</f>
        <v>0</v>
      </c>
      <c r="K278" s="228"/>
      <c r="L278" s="45"/>
      <c r="M278" s="229" t="s">
        <v>1</v>
      </c>
      <c r="N278" s="230" t="s">
        <v>41</v>
      </c>
      <c r="O278" s="92"/>
      <c r="P278" s="231">
        <f>O278*H278</f>
        <v>0</v>
      </c>
      <c r="Q278" s="231">
        <v>0.089219999999999994</v>
      </c>
      <c r="R278" s="231">
        <f>Q278*H278</f>
        <v>0.088327799999999998</v>
      </c>
      <c r="S278" s="231">
        <v>0</v>
      </c>
      <c r="T278" s="232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3" t="s">
        <v>197</v>
      </c>
      <c r="AT278" s="233" t="s">
        <v>194</v>
      </c>
      <c r="AU278" s="233" t="s">
        <v>86</v>
      </c>
      <c r="AY278" s="18" t="s">
        <v>192</v>
      </c>
      <c r="BE278" s="234">
        <f>IF(N278="základní",J278,0)</f>
        <v>0</v>
      </c>
      <c r="BF278" s="234">
        <f>IF(N278="snížená",J278,0)</f>
        <v>0</v>
      </c>
      <c r="BG278" s="234">
        <f>IF(N278="zákl. přenesená",J278,0)</f>
        <v>0</v>
      </c>
      <c r="BH278" s="234">
        <f>IF(N278="sníž. přenesená",J278,0)</f>
        <v>0</v>
      </c>
      <c r="BI278" s="234">
        <f>IF(N278="nulová",J278,0)</f>
        <v>0</v>
      </c>
      <c r="BJ278" s="18" t="s">
        <v>84</v>
      </c>
      <c r="BK278" s="234">
        <f>ROUND(I278*H278,2)</f>
        <v>0</v>
      </c>
      <c r="BL278" s="18" t="s">
        <v>197</v>
      </c>
      <c r="BM278" s="233" t="s">
        <v>661</v>
      </c>
    </row>
    <row r="279" s="13" customFormat="1">
      <c r="A279" s="13"/>
      <c r="B279" s="235"/>
      <c r="C279" s="236"/>
      <c r="D279" s="237" t="s">
        <v>199</v>
      </c>
      <c r="E279" s="238" t="s">
        <v>1</v>
      </c>
      <c r="F279" s="239" t="s">
        <v>429</v>
      </c>
      <c r="G279" s="236"/>
      <c r="H279" s="240">
        <v>0.98999999999999999</v>
      </c>
      <c r="I279" s="241"/>
      <c r="J279" s="236"/>
      <c r="K279" s="236"/>
      <c r="L279" s="242"/>
      <c r="M279" s="243"/>
      <c r="N279" s="244"/>
      <c r="O279" s="244"/>
      <c r="P279" s="244"/>
      <c r="Q279" s="244"/>
      <c r="R279" s="244"/>
      <c r="S279" s="244"/>
      <c r="T279" s="24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6" t="s">
        <v>199</v>
      </c>
      <c r="AU279" s="246" t="s">
        <v>86</v>
      </c>
      <c r="AV279" s="13" t="s">
        <v>86</v>
      </c>
      <c r="AW279" s="13" t="s">
        <v>33</v>
      </c>
      <c r="AX279" s="13" t="s">
        <v>84</v>
      </c>
      <c r="AY279" s="246" t="s">
        <v>192</v>
      </c>
    </row>
    <row r="280" s="2" customFormat="1" ht="24.15" customHeight="1">
      <c r="A280" s="39"/>
      <c r="B280" s="40"/>
      <c r="C280" s="268" t="s">
        <v>430</v>
      </c>
      <c r="D280" s="268" t="s">
        <v>283</v>
      </c>
      <c r="E280" s="269" t="s">
        <v>431</v>
      </c>
      <c r="F280" s="270" t="s">
        <v>432</v>
      </c>
      <c r="G280" s="271" t="s">
        <v>223</v>
      </c>
      <c r="H280" s="272">
        <v>1.02</v>
      </c>
      <c r="I280" s="273"/>
      <c r="J280" s="274">
        <f>ROUND(I280*H280,2)</f>
        <v>0</v>
      </c>
      <c r="K280" s="275"/>
      <c r="L280" s="276"/>
      <c r="M280" s="277" t="s">
        <v>1</v>
      </c>
      <c r="N280" s="278" t="s">
        <v>41</v>
      </c>
      <c r="O280" s="92"/>
      <c r="P280" s="231">
        <f>O280*H280</f>
        <v>0</v>
      </c>
      <c r="Q280" s="231">
        <v>0.113</v>
      </c>
      <c r="R280" s="231">
        <f>Q280*H280</f>
        <v>0.11526</v>
      </c>
      <c r="S280" s="231">
        <v>0</v>
      </c>
      <c r="T280" s="232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3" t="s">
        <v>249</v>
      </c>
      <c r="AT280" s="233" t="s">
        <v>283</v>
      </c>
      <c r="AU280" s="233" t="s">
        <v>86</v>
      </c>
      <c r="AY280" s="18" t="s">
        <v>192</v>
      </c>
      <c r="BE280" s="234">
        <f>IF(N280="základní",J280,0)</f>
        <v>0</v>
      </c>
      <c r="BF280" s="234">
        <f>IF(N280="snížená",J280,0)</f>
        <v>0</v>
      </c>
      <c r="BG280" s="234">
        <f>IF(N280="zákl. přenesená",J280,0)</f>
        <v>0</v>
      </c>
      <c r="BH280" s="234">
        <f>IF(N280="sníž. přenesená",J280,0)</f>
        <v>0</v>
      </c>
      <c r="BI280" s="234">
        <f>IF(N280="nulová",J280,0)</f>
        <v>0</v>
      </c>
      <c r="BJ280" s="18" t="s">
        <v>84</v>
      </c>
      <c r="BK280" s="234">
        <f>ROUND(I280*H280,2)</f>
        <v>0</v>
      </c>
      <c r="BL280" s="18" t="s">
        <v>197</v>
      </c>
      <c r="BM280" s="233" t="s">
        <v>662</v>
      </c>
    </row>
    <row r="281" s="13" customFormat="1">
      <c r="A281" s="13"/>
      <c r="B281" s="235"/>
      <c r="C281" s="236"/>
      <c r="D281" s="237" t="s">
        <v>199</v>
      </c>
      <c r="E281" s="236"/>
      <c r="F281" s="239" t="s">
        <v>663</v>
      </c>
      <c r="G281" s="236"/>
      <c r="H281" s="240">
        <v>1.02</v>
      </c>
      <c r="I281" s="241"/>
      <c r="J281" s="236"/>
      <c r="K281" s="236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199</v>
      </c>
      <c r="AU281" s="246" t="s">
        <v>86</v>
      </c>
      <c r="AV281" s="13" t="s">
        <v>86</v>
      </c>
      <c r="AW281" s="13" t="s">
        <v>4</v>
      </c>
      <c r="AX281" s="13" t="s">
        <v>84</v>
      </c>
      <c r="AY281" s="246" t="s">
        <v>192</v>
      </c>
    </row>
    <row r="282" s="12" customFormat="1" ht="22.8" customHeight="1">
      <c r="A282" s="12"/>
      <c r="B282" s="205"/>
      <c r="C282" s="206"/>
      <c r="D282" s="207" t="s">
        <v>75</v>
      </c>
      <c r="E282" s="219" t="s">
        <v>249</v>
      </c>
      <c r="F282" s="219" t="s">
        <v>435</v>
      </c>
      <c r="G282" s="206"/>
      <c r="H282" s="206"/>
      <c r="I282" s="209"/>
      <c r="J282" s="220">
        <f>BK282</f>
        <v>0</v>
      </c>
      <c r="K282" s="206"/>
      <c r="L282" s="211"/>
      <c r="M282" s="212"/>
      <c r="N282" s="213"/>
      <c r="O282" s="213"/>
      <c r="P282" s="214">
        <f>SUM(P283:P304)</f>
        <v>0</v>
      </c>
      <c r="Q282" s="213"/>
      <c r="R282" s="214">
        <f>SUM(R283:R304)</f>
        <v>14.248845750000001</v>
      </c>
      <c r="S282" s="213"/>
      <c r="T282" s="215">
        <f>SUM(T283:T304)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6" t="s">
        <v>84</v>
      </c>
      <c r="AT282" s="217" t="s">
        <v>75</v>
      </c>
      <c r="AU282" s="217" t="s">
        <v>84</v>
      </c>
      <c r="AY282" s="216" t="s">
        <v>192</v>
      </c>
      <c r="BK282" s="218">
        <f>SUM(BK283:BK304)</f>
        <v>0</v>
      </c>
    </row>
    <row r="283" s="2" customFormat="1" ht="24.15" customHeight="1">
      <c r="A283" s="39"/>
      <c r="B283" s="40"/>
      <c r="C283" s="221" t="s">
        <v>436</v>
      </c>
      <c r="D283" s="221" t="s">
        <v>194</v>
      </c>
      <c r="E283" s="222" t="s">
        <v>437</v>
      </c>
      <c r="F283" s="223" t="s">
        <v>438</v>
      </c>
      <c r="G283" s="224" t="s">
        <v>280</v>
      </c>
      <c r="H283" s="225">
        <v>165</v>
      </c>
      <c r="I283" s="226"/>
      <c r="J283" s="227">
        <f>ROUND(I283*H283,2)</f>
        <v>0</v>
      </c>
      <c r="K283" s="228"/>
      <c r="L283" s="45"/>
      <c r="M283" s="229" t="s">
        <v>1</v>
      </c>
      <c r="N283" s="230" t="s">
        <v>41</v>
      </c>
      <c r="O283" s="92"/>
      <c r="P283" s="231">
        <f>O283*H283</f>
        <v>0</v>
      </c>
      <c r="Q283" s="231">
        <v>0</v>
      </c>
      <c r="R283" s="231">
        <f>Q283*H283</f>
        <v>0</v>
      </c>
      <c r="S283" s="231">
        <v>0</v>
      </c>
      <c r="T283" s="232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3" t="s">
        <v>197</v>
      </c>
      <c r="AT283" s="233" t="s">
        <v>194</v>
      </c>
      <c r="AU283" s="233" t="s">
        <v>86</v>
      </c>
      <c r="AY283" s="18" t="s">
        <v>192</v>
      </c>
      <c r="BE283" s="234">
        <f>IF(N283="základní",J283,0)</f>
        <v>0</v>
      </c>
      <c r="BF283" s="234">
        <f>IF(N283="snížená",J283,0)</f>
        <v>0</v>
      </c>
      <c r="BG283" s="234">
        <f>IF(N283="zákl. přenesená",J283,0)</f>
        <v>0</v>
      </c>
      <c r="BH283" s="234">
        <f>IF(N283="sníž. přenesená",J283,0)</f>
        <v>0</v>
      </c>
      <c r="BI283" s="234">
        <f>IF(N283="nulová",J283,0)</f>
        <v>0</v>
      </c>
      <c r="BJ283" s="18" t="s">
        <v>84</v>
      </c>
      <c r="BK283" s="234">
        <f>ROUND(I283*H283,2)</f>
        <v>0</v>
      </c>
      <c r="BL283" s="18" t="s">
        <v>197</v>
      </c>
      <c r="BM283" s="233" t="s">
        <v>664</v>
      </c>
    </row>
    <row r="284" s="13" customFormat="1">
      <c r="A284" s="13"/>
      <c r="B284" s="235"/>
      <c r="C284" s="236"/>
      <c r="D284" s="237" t="s">
        <v>199</v>
      </c>
      <c r="E284" s="238" t="s">
        <v>1</v>
      </c>
      <c r="F284" s="239" t="s">
        <v>99</v>
      </c>
      <c r="G284" s="236"/>
      <c r="H284" s="240">
        <v>165</v>
      </c>
      <c r="I284" s="241"/>
      <c r="J284" s="236"/>
      <c r="K284" s="236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199</v>
      </c>
      <c r="AU284" s="246" t="s">
        <v>86</v>
      </c>
      <c r="AV284" s="13" t="s">
        <v>86</v>
      </c>
      <c r="AW284" s="13" t="s">
        <v>33</v>
      </c>
      <c r="AX284" s="13" t="s">
        <v>84</v>
      </c>
      <c r="AY284" s="246" t="s">
        <v>192</v>
      </c>
    </row>
    <row r="285" s="2" customFormat="1" ht="16.5" customHeight="1">
      <c r="A285" s="39"/>
      <c r="B285" s="40"/>
      <c r="C285" s="268" t="s">
        <v>440</v>
      </c>
      <c r="D285" s="268" t="s">
        <v>283</v>
      </c>
      <c r="E285" s="269" t="s">
        <v>441</v>
      </c>
      <c r="F285" s="270" t="s">
        <v>442</v>
      </c>
      <c r="G285" s="271" t="s">
        <v>280</v>
      </c>
      <c r="H285" s="272">
        <v>167.47499999999999</v>
      </c>
      <c r="I285" s="273"/>
      <c r="J285" s="274">
        <f>ROUND(I285*H285,2)</f>
        <v>0</v>
      </c>
      <c r="K285" s="275"/>
      <c r="L285" s="276"/>
      <c r="M285" s="277" t="s">
        <v>1</v>
      </c>
      <c r="N285" s="278" t="s">
        <v>41</v>
      </c>
      <c r="O285" s="92"/>
      <c r="P285" s="231">
        <f>O285*H285</f>
        <v>0</v>
      </c>
      <c r="Q285" s="231">
        <v>0.00027</v>
      </c>
      <c r="R285" s="231">
        <f>Q285*H285</f>
        <v>0.045218250000000002</v>
      </c>
      <c r="S285" s="231">
        <v>0</v>
      </c>
      <c r="T285" s="232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3" t="s">
        <v>249</v>
      </c>
      <c r="AT285" s="233" t="s">
        <v>283</v>
      </c>
      <c r="AU285" s="233" t="s">
        <v>86</v>
      </c>
      <c r="AY285" s="18" t="s">
        <v>192</v>
      </c>
      <c r="BE285" s="234">
        <f>IF(N285="základní",J285,0)</f>
        <v>0</v>
      </c>
      <c r="BF285" s="234">
        <f>IF(N285="snížená",J285,0)</f>
        <v>0</v>
      </c>
      <c r="BG285" s="234">
        <f>IF(N285="zákl. přenesená",J285,0)</f>
        <v>0</v>
      </c>
      <c r="BH285" s="234">
        <f>IF(N285="sníž. přenesená",J285,0)</f>
        <v>0</v>
      </c>
      <c r="BI285" s="234">
        <f>IF(N285="nulová",J285,0)</f>
        <v>0</v>
      </c>
      <c r="BJ285" s="18" t="s">
        <v>84</v>
      </c>
      <c r="BK285" s="234">
        <f>ROUND(I285*H285,2)</f>
        <v>0</v>
      </c>
      <c r="BL285" s="18" t="s">
        <v>197</v>
      </c>
      <c r="BM285" s="233" t="s">
        <v>665</v>
      </c>
    </row>
    <row r="286" s="13" customFormat="1">
      <c r="A286" s="13"/>
      <c r="B286" s="235"/>
      <c r="C286" s="236"/>
      <c r="D286" s="237" t="s">
        <v>199</v>
      </c>
      <c r="E286" s="236"/>
      <c r="F286" s="239" t="s">
        <v>666</v>
      </c>
      <c r="G286" s="236"/>
      <c r="H286" s="240">
        <v>167.47499999999999</v>
      </c>
      <c r="I286" s="241"/>
      <c r="J286" s="236"/>
      <c r="K286" s="236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199</v>
      </c>
      <c r="AU286" s="246" t="s">
        <v>86</v>
      </c>
      <c r="AV286" s="13" t="s">
        <v>86</v>
      </c>
      <c r="AW286" s="13" t="s">
        <v>4</v>
      </c>
      <c r="AX286" s="13" t="s">
        <v>84</v>
      </c>
      <c r="AY286" s="246" t="s">
        <v>192</v>
      </c>
    </row>
    <row r="287" s="2" customFormat="1" ht="16.5" customHeight="1">
      <c r="A287" s="39"/>
      <c r="B287" s="40"/>
      <c r="C287" s="221" t="s">
        <v>445</v>
      </c>
      <c r="D287" s="221" t="s">
        <v>194</v>
      </c>
      <c r="E287" s="222" t="s">
        <v>446</v>
      </c>
      <c r="F287" s="223" t="s">
        <v>447</v>
      </c>
      <c r="G287" s="224" t="s">
        <v>280</v>
      </c>
      <c r="H287" s="225">
        <v>165</v>
      </c>
      <c r="I287" s="226"/>
      <c r="J287" s="227">
        <f>ROUND(I287*H287,2)</f>
        <v>0</v>
      </c>
      <c r="K287" s="228"/>
      <c r="L287" s="45"/>
      <c r="M287" s="229" t="s">
        <v>1</v>
      </c>
      <c r="N287" s="230" t="s">
        <v>41</v>
      </c>
      <c r="O287" s="92"/>
      <c r="P287" s="231">
        <f>O287*H287</f>
        <v>0</v>
      </c>
      <c r="Q287" s="231">
        <v>0</v>
      </c>
      <c r="R287" s="231">
        <f>Q287*H287</f>
        <v>0</v>
      </c>
      <c r="S287" s="231">
        <v>0</v>
      </c>
      <c r="T287" s="232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3" t="s">
        <v>197</v>
      </c>
      <c r="AT287" s="233" t="s">
        <v>194</v>
      </c>
      <c r="AU287" s="233" t="s">
        <v>86</v>
      </c>
      <c r="AY287" s="18" t="s">
        <v>192</v>
      </c>
      <c r="BE287" s="234">
        <f>IF(N287="základní",J287,0)</f>
        <v>0</v>
      </c>
      <c r="BF287" s="234">
        <f>IF(N287="snížená",J287,0)</f>
        <v>0</v>
      </c>
      <c r="BG287" s="234">
        <f>IF(N287="zákl. přenesená",J287,0)</f>
        <v>0</v>
      </c>
      <c r="BH287" s="234">
        <f>IF(N287="sníž. přenesená",J287,0)</f>
        <v>0</v>
      </c>
      <c r="BI287" s="234">
        <f>IF(N287="nulová",J287,0)</f>
        <v>0</v>
      </c>
      <c r="BJ287" s="18" t="s">
        <v>84</v>
      </c>
      <c r="BK287" s="234">
        <f>ROUND(I287*H287,2)</f>
        <v>0</v>
      </c>
      <c r="BL287" s="18" t="s">
        <v>197</v>
      </c>
      <c r="BM287" s="233" t="s">
        <v>667</v>
      </c>
    </row>
    <row r="288" s="13" customFormat="1">
      <c r="A288" s="13"/>
      <c r="B288" s="235"/>
      <c r="C288" s="236"/>
      <c r="D288" s="237" t="s">
        <v>199</v>
      </c>
      <c r="E288" s="238" t="s">
        <v>1</v>
      </c>
      <c r="F288" s="239" t="s">
        <v>99</v>
      </c>
      <c r="G288" s="236"/>
      <c r="H288" s="240">
        <v>165</v>
      </c>
      <c r="I288" s="241"/>
      <c r="J288" s="236"/>
      <c r="K288" s="236"/>
      <c r="L288" s="242"/>
      <c r="M288" s="243"/>
      <c r="N288" s="244"/>
      <c r="O288" s="244"/>
      <c r="P288" s="244"/>
      <c r="Q288" s="244"/>
      <c r="R288" s="244"/>
      <c r="S288" s="244"/>
      <c r="T288" s="24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6" t="s">
        <v>199</v>
      </c>
      <c r="AU288" s="246" t="s">
        <v>86</v>
      </c>
      <c r="AV288" s="13" t="s">
        <v>86</v>
      </c>
      <c r="AW288" s="13" t="s">
        <v>33</v>
      </c>
      <c r="AX288" s="13" t="s">
        <v>84</v>
      </c>
      <c r="AY288" s="246" t="s">
        <v>192</v>
      </c>
    </row>
    <row r="289" s="2" customFormat="1" ht="24.15" customHeight="1">
      <c r="A289" s="39"/>
      <c r="B289" s="40"/>
      <c r="C289" s="221" t="s">
        <v>449</v>
      </c>
      <c r="D289" s="221" t="s">
        <v>194</v>
      </c>
      <c r="E289" s="222" t="s">
        <v>450</v>
      </c>
      <c r="F289" s="223" t="s">
        <v>451</v>
      </c>
      <c r="G289" s="224" t="s">
        <v>280</v>
      </c>
      <c r="H289" s="225">
        <v>165</v>
      </c>
      <c r="I289" s="226"/>
      <c r="J289" s="227">
        <f>ROUND(I289*H289,2)</f>
        <v>0</v>
      </c>
      <c r="K289" s="228"/>
      <c r="L289" s="45"/>
      <c r="M289" s="229" t="s">
        <v>1</v>
      </c>
      <c r="N289" s="230" t="s">
        <v>41</v>
      </c>
      <c r="O289" s="92"/>
      <c r="P289" s="231">
        <f>O289*H289</f>
        <v>0</v>
      </c>
      <c r="Q289" s="231">
        <v>0</v>
      </c>
      <c r="R289" s="231">
        <f>Q289*H289</f>
        <v>0</v>
      </c>
      <c r="S289" s="231">
        <v>0</v>
      </c>
      <c r="T289" s="232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3" t="s">
        <v>197</v>
      </c>
      <c r="AT289" s="233" t="s">
        <v>194</v>
      </c>
      <c r="AU289" s="233" t="s">
        <v>86</v>
      </c>
      <c r="AY289" s="18" t="s">
        <v>192</v>
      </c>
      <c r="BE289" s="234">
        <f>IF(N289="základní",J289,0)</f>
        <v>0</v>
      </c>
      <c r="BF289" s="234">
        <f>IF(N289="snížená",J289,0)</f>
        <v>0</v>
      </c>
      <c r="BG289" s="234">
        <f>IF(N289="zákl. přenesená",J289,0)</f>
        <v>0</v>
      </c>
      <c r="BH289" s="234">
        <f>IF(N289="sníž. přenesená",J289,0)</f>
        <v>0</v>
      </c>
      <c r="BI289" s="234">
        <f>IF(N289="nulová",J289,0)</f>
        <v>0</v>
      </c>
      <c r="BJ289" s="18" t="s">
        <v>84</v>
      </c>
      <c r="BK289" s="234">
        <f>ROUND(I289*H289,2)</f>
        <v>0</v>
      </c>
      <c r="BL289" s="18" t="s">
        <v>197</v>
      </c>
      <c r="BM289" s="233" t="s">
        <v>668</v>
      </c>
    </row>
    <row r="290" s="13" customFormat="1">
      <c r="A290" s="13"/>
      <c r="B290" s="235"/>
      <c r="C290" s="236"/>
      <c r="D290" s="237" t="s">
        <v>199</v>
      </c>
      <c r="E290" s="238" t="s">
        <v>1</v>
      </c>
      <c r="F290" s="239" t="s">
        <v>99</v>
      </c>
      <c r="G290" s="236"/>
      <c r="H290" s="240">
        <v>165</v>
      </c>
      <c r="I290" s="241"/>
      <c r="J290" s="236"/>
      <c r="K290" s="236"/>
      <c r="L290" s="242"/>
      <c r="M290" s="243"/>
      <c r="N290" s="244"/>
      <c r="O290" s="244"/>
      <c r="P290" s="244"/>
      <c r="Q290" s="244"/>
      <c r="R290" s="244"/>
      <c r="S290" s="244"/>
      <c r="T290" s="24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6" t="s">
        <v>199</v>
      </c>
      <c r="AU290" s="246" t="s">
        <v>86</v>
      </c>
      <c r="AV290" s="13" t="s">
        <v>86</v>
      </c>
      <c r="AW290" s="13" t="s">
        <v>33</v>
      </c>
      <c r="AX290" s="13" t="s">
        <v>84</v>
      </c>
      <c r="AY290" s="246" t="s">
        <v>192</v>
      </c>
    </row>
    <row r="291" s="2" customFormat="1" ht="33" customHeight="1">
      <c r="A291" s="39"/>
      <c r="B291" s="40"/>
      <c r="C291" s="221" t="s">
        <v>453</v>
      </c>
      <c r="D291" s="221" t="s">
        <v>194</v>
      </c>
      <c r="E291" s="222" t="s">
        <v>454</v>
      </c>
      <c r="F291" s="223" t="s">
        <v>455</v>
      </c>
      <c r="G291" s="224" t="s">
        <v>456</v>
      </c>
      <c r="H291" s="225">
        <v>30</v>
      </c>
      <c r="I291" s="226"/>
      <c r="J291" s="227">
        <f>ROUND(I291*H291,2)</f>
        <v>0</v>
      </c>
      <c r="K291" s="228"/>
      <c r="L291" s="45"/>
      <c r="M291" s="229" t="s">
        <v>1</v>
      </c>
      <c r="N291" s="230" t="s">
        <v>41</v>
      </c>
      <c r="O291" s="92"/>
      <c r="P291" s="231">
        <f>O291*H291</f>
        <v>0</v>
      </c>
      <c r="Q291" s="231">
        <v>0.36191000000000001</v>
      </c>
      <c r="R291" s="231">
        <f>Q291*H291</f>
        <v>10.8573</v>
      </c>
      <c r="S291" s="231">
        <v>0</v>
      </c>
      <c r="T291" s="232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3" t="s">
        <v>197</v>
      </c>
      <c r="AT291" s="233" t="s">
        <v>194</v>
      </c>
      <c r="AU291" s="233" t="s">
        <v>86</v>
      </c>
      <c r="AY291" s="18" t="s">
        <v>192</v>
      </c>
      <c r="BE291" s="234">
        <f>IF(N291="základní",J291,0)</f>
        <v>0</v>
      </c>
      <c r="BF291" s="234">
        <f>IF(N291="snížená",J291,0)</f>
        <v>0</v>
      </c>
      <c r="BG291" s="234">
        <f>IF(N291="zákl. přenesená",J291,0)</f>
        <v>0</v>
      </c>
      <c r="BH291" s="234">
        <f>IF(N291="sníž. přenesená",J291,0)</f>
        <v>0</v>
      </c>
      <c r="BI291" s="234">
        <f>IF(N291="nulová",J291,0)</f>
        <v>0</v>
      </c>
      <c r="BJ291" s="18" t="s">
        <v>84</v>
      </c>
      <c r="BK291" s="234">
        <f>ROUND(I291*H291,2)</f>
        <v>0</v>
      </c>
      <c r="BL291" s="18" t="s">
        <v>197</v>
      </c>
      <c r="BM291" s="233" t="s">
        <v>669</v>
      </c>
    </row>
    <row r="292" s="13" customFormat="1">
      <c r="A292" s="13"/>
      <c r="B292" s="235"/>
      <c r="C292" s="236"/>
      <c r="D292" s="237" t="s">
        <v>199</v>
      </c>
      <c r="E292" s="238" t="s">
        <v>1</v>
      </c>
      <c r="F292" s="239" t="s">
        <v>144</v>
      </c>
      <c r="G292" s="236"/>
      <c r="H292" s="240">
        <v>30</v>
      </c>
      <c r="I292" s="241"/>
      <c r="J292" s="236"/>
      <c r="K292" s="236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199</v>
      </c>
      <c r="AU292" s="246" t="s">
        <v>86</v>
      </c>
      <c r="AV292" s="13" t="s">
        <v>86</v>
      </c>
      <c r="AW292" s="13" t="s">
        <v>33</v>
      </c>
      <c r="AX292" s="13" t="s">
        <v>84</v>
      </c>
      <c r="AY292" s="246" t="s">
        <v>192</v>
      </c>
    </row>
    <row r="293" s="2" customFormat="1" ht="24.15" customHeight="1">
      <c r="A293" s="39"/>
      <c r="B293" s="40"/>
      <c r="C293" s="268" t="s">
        <v>458</v>
      </c>
      <c r="D293" s="268" t="s">
        <v>283</v>
      </c>
      <c r="E293" s="269" t="s">
        <v>459</v>
      </c>
      <c r="F293" s="270" t="s">
        <v>460</v>
      </c>
      <c r="G293" s="271" t="s">
        <v>456</v>
      </c>
      <c r="H293" s="272">
        <v>25</v>
      </c>
      <c r="I293" s="273"/>
      <c r="J293" s="274">
        <f>ROUND(I293*H293,2)</f>
        <v>0</v>
      </c>
      <c r="K293" s="275"/>
      <c r="L293" s="276"/>
      <c r="M293" s="277" t="s">
        <v>1</v>
      </c>
      <c r="N293" s="278" t="s">
        <v>41</v>
      </c>
      <c r="O293" s="92"/>
      <c r="P293" s="231">
        <f>O293*H293</f>
        <v>0</v>
      </c>
      <c r="Q293" s="231">
        <v>0.11</v>
      </c>
      <c r="R293" s="231">
        <f>Q293*H293</f>
        <v>2.75</v>
      </c>
      <c r="S293" s="231">
        <v>0</v>
      </c>
      <c r="T293" s="232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3" t="s">
        <v>249</v>
      </c>
      <c r="AT293" s="233" t="s">
        <v>283</v>
      </c>
      <c r="AU293" s="233" t="s">
        <v>86</v>
      </c>
      <c r="AY293" s="18" t="s">
        <v>192</v>
      </c>
      <c r="BE293" s="234">
        <f>IF(N293="základní",J293,0)</f>
        <v>0</v>
      </c>
      <c r="BF293" s="234">
        <f>IF(N293="snížená",J293,0)</f>
        <v>0</v>
      </c>
      <c r="BG293" s="234">
        <f>IF(N293="zákl. přenesená",J293,0)</f>
        <v>0</v>
      </c>
      <c r="BH293" s="234">
        <f>IF(N293="sníž. přenesená",J293,0)</f>
        <v>0</v>
      </c>
      <c r="BI293" s="234">
        <f>IF(N293="nulová",J293,0)</f>
        <v>0</v>
      </c>
      <c r="BJ293" s="18" t="s">
        <v>84</v>
      </c>
      <c r="BK293" s="234">
        <f>ROUND(I293*H293,2)</f>
        <v>0</v>
      </c>
      <c r="BL293" s="18" t="s">
        <v>197</v>
      </c>
      <c r="BM293" s="233" t="s">
        <v>670</v>
      </c>
    </row>
    <row r="294" s="13" customFormat="1">
      <c r="A294" s="13"/>
      <c r="B294" s="235"/>
      <c r="C294" s="236"/>
      <c r="D294" s="237" t="s">
        <v>199</v>
      </c>
      <c r="E294" s="238" t="s">
        <v>1</v>
      </c>
      <c r="F294" s="239" t="s">
        <v>462</v>
      </c>
      <c r="G294" s="236"/>
      <c r="H294" s="240">
        <v>25</v>
      </c>
      <c r="I294" s="241"/>
      <c r="J294" s="236"/>
      <c r="K294" s="236"/>
      <c r="L294" s="242"/>
      <c r="M294" s="243"/>
      <c r="N294" s="244"/>
      <c r="O294" s="244"/>
      <c r="P294" s="244"/>
      <c r="Q294" s="244"/>
      <c r="R294" s="244"/>
      <c r="S294" s="244"/>
      <c r="T294" s="24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6" t="s">
        <v>199</v>
      </c>
      <c r="AU294" s="246" t="s">
        <v>86</v>
      </c>
      <c r="AV294" s="13" t="s">
        <v>86</v>
      </c>
      <c r="AW294" s="13" t="s">
        <v>33</v>
      </c>
      <c r="AX294" s="13" t="s">
        <v>84</v>
      </c>
      <c r="AY294" s="246" t="s">
        <v>192</v>
      </c>
    </row>
    <row r="295" s="2" customFormat="1" ht="24.15" customHeight="1">
      <c r="A295" s="39"/>
      <c r="B295" s="40"/>
      <c r="C295" s="268" t="s">
        <v>463</v>
      </c>
      <c r="D295" s="268" t="s">
        <v>283</v>
      </c>
      <c r="E295" s="269" t="s">
        <v>464</v>
      </c>
      <c r="F295" s="270" t="s">
        <v>465</v>
      </c>
      <c r="G295" s="271" t="s">
        <v>456</v>
      </c>
      <c r="H295" s="272">
        <v>5</v>
      </c>
      <c r="I295" s="273"/>
      <c r="J295" s="274">
        <f>ROUND(I295*H295,2)</f>
        <v>0</v>
      </c>
      <c r="K295" s="275"/>
      <c r="L295" s="276"/>
      <c r="M295" s="277" t="s">
        <v>1</v>
      </c>
      <c r="N295" s="278" t="s">
        <v>41</v>
      </c>
      <c r="O295" s="92"/>
      <c r="P295" s="231">
        <f>O295*H295</f>
        <v>0</v>
      </c>
      <c r="Q295" s="231">
        <v>0.11</v>
      </c>
      <c r="R295" s="231">
        <f>Q295*H295</f>
        <v>0.55000000000000004</v>
      </c>
      <c r="S295" s="231">
        <v>0</v>
      </c>
      <c r="T295" s="232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3" t="s">
        <v>249</v>
      </c>
      <c r="AT295" s="233" t="s">
        <v>283</v>
      </c>
      <c r="AU295" s="233" t="s">
        <v>86</v>
      </c>
      <c r="AY295" s="18" t="s">
        <v>192</v>
      </c>
      <c r="BE295" s="234">
        <f>IF(N295="základní",J295,0)</f>
        <v>0</v>
      </c>
      <c r="BF295" s="234">
        <f>IF(N295="snížená",J295,0)</f>
        <v>0</v>
      </c>
      <c r="BG295" s="234">
        <f>IF(N295="zákl. přenesená",J295,0)</f>
        <v>0</v>
      </c>
      <c r="BH295" s="234">
        <f>IF(N295="sníž. přenesená",J295,0)</f>
        <v>0</v>
      </c>
      <c r="BI295" s="234">
        <f>IF(N295="nulová",J295,0)</f>
        <v>0</v>
      </c>
      <c r="BJ295" s="18" t="s">
        <v>84</v>
      </c>
      <c r="BK295" s="234">
        <f>ROUND(I295*H295,2)</f>
        <v>0</v>
      </c>
      <c r="BL295" s="18" t="s">
        <v>197</v>
      </c>
      <c r="BM295" s="233" t="s">
        <v>671</v>
      </c>
    </row>
    <row r="296" s="13" customFormat="1">
      <c r="A296" s="13"/>
      <c r="B296" s="235"/>
      <c r="C296" s="236"/>
      <c r="D296" s="237" t="s">
        <v>199</v>
      </c>
      <c r="E296" s="238" t="s">
        <v>1</v>
      </c>
      <c r="F296" s="239" t="s">
        <v>148</v>
      </c>
      <c r="G296" s="236"/>
      <c r="H296" s="240">
        <v>5</v>
      </c>
      <c r="I296" s="241"/>
      <c r="J296" s="236"/>
      <c r="K296" s="236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199</v>
      </c>
      <c r="AU296" s="246" t="s">
        <v>86</v>
      </c>
      <c r="AV296" s="13" t="s">
        <v>86</v>
      </c>
      <c r="AW296" s="13" t="s">
        <v>33</v>
      </c>
      <c r="AX296" s="13" t="s">
        <v>84</v>
      </c>
      <c r="AY296" s="246" t="s">
        <v>192</v>
      </c>
    </row>
    <row r="297" s="2" customFormat="1" ht="16.5" customHeight="1">
      <c r="A297" s="39"/>
      <c r="B297" s="40"/>
      <c r="C297" s="268" t="s">
        <v>467</v>
      </c>
      <c r="D297" s="268" t="s">
        <v>283</v>
      </c>
      <c r="E297" s="269" t="s">
        <v>472</v>
      </c>
      <c r="F297" s="270" t="s">
        <v>473</v>
      </c>
      <c r="G297" s="271" t="s">
        <v>474</v>
      </c>
      <c r="H297" s="272">
        <v>30</v>
      </c>
      <c r="I297" s="273"/>
      <c r="J297" s="274">
        <f>ROUND(I297*H297,2)</f>
        <v>0</v>
      </c>
      <c r="K297" s="275"/>
      <c r="L297" s="276"/>
      <c r="M297" s="277" t="s">
        <v>1</v>
      </c>
      <c r="N297" s="278" t="s">
        <v>41</v>
      </c>
      <c r="O297" s="92"/>
      <c r="P297" s="231">
        <f>O297*H297</f>
        <v>0</v>
      </c>
      <c r="Q297" s="231">
        <v>0</v>
      </c>
      <c r="R297" s="231">
        <f>Q297*H297</f>
        <v>0</v>
      </c>
      <c r="S297" s="231">
        <v>0</v>
      </c>
      <c r="T297" s="232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3" t="s">
        <v>249</v>
      </c>
      <c r="AT297" s="233" t="s">
        <v>283</v>
      </c>
      <c r="AU297" s="233" t="s">
        <v>86</v>
      </c>
      <c r="AY297" s="18" t="s">
        <v>192</v>
      </c>
      <c r="BE297" s="234">
        <f>IF(N297="základní",J297,0)</f>
        <v>0</v>
      </c>
      <c r="BF297" s="234">
        <f>IF(N297="snížená",J297,0)</f>
        <v>0</v>
      </c>
      <c r="BG297" s="234">
        <f>IF(N297="zákl. přenesená",J297,0)</f>
        <v>0</v>
      </c>
      <c r="BH297" s="234">
        <f>IF(N297="sníž. přenesená",J297,0)</f>
        <v>0</v>
      </c>
      <c r="BI297" s="234">
        <f>IF(N297="nulová",J297,0)</f>
        <v>0</v>
      </c>
      <c r="BJ297" s="18" t="s">
        <v>84</v>
      </c>
      <c r="BK297" s="234">
        <f>ROUND(I297*H297,2)</f>
        <v>0</v>
      </c>
      <c r="BL297" s="18" t="s">
        <v>197</v>
      </c>
      <c r="BM297" s="233" t="s">
        <v>672</v>
      </c>
    </row>
    <row r="298" s="13" customFormat="1">
      <c r="A298" s="13"/>
      <c r="B298" s="235"/>
      <c r="C298" s="236"/>
      <c r="D298" s="237" t="s">
        <v>199</v>
      </c>
      <c r="E298" s="238" t="s">
        <v>1</v>
      </c>
      <c r="F298" s="239" t="s">
        <v>144</v>
      </c>
      <c r="G298" s="236"/>
      <c r="H298" s="240">
        <v>30</v>
      </c>
      <c r="I298" s="241"/>
      <c r="J298" s="236"/>
      <c r="K298" s="236"/>
      <c r="L298" s="242"/>
      <c r="M298" s="243"/>
      <c r="N298" s="244"/>
      <c r="O298" s="244"/>
      <c r="P298" s="244"/>
      <c r="Q298" s="244"/>
      <c r="R298" s="244"/>
      <c r="S298" s="244"/>
      <c r="T298" s="24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6" t="s">
        <v>199</v>
      </c>
      <c r="AU298" s="246" t="s">
        <v>86</v>
      </c>
      <c r="AV298" s="13" t="s">
        <v>86</v>
      </c>
      <c r="AW298" s="13" t="s">
        <v>33</v>
      </c>
      <c r="AX298" s="13" t="s">
        <v>84</v>
      </c>
      <c r="AY298" s="246" t="s">
        <v>192</v>
      </c>
    </row>
    <row r="299" s="2" customFormat="1" ht="24.15" customHeight="1">
      <c r="A299" s="39"/>
      <c r="B299" s="40"/>
      <c r="C299" s="221" t="s">
        <v>471</v>
      </c>
      <c r="D299" s="221" t="s">
        <v>194</v>
      </c>
      <c r="E299" s="222" t="s">
        <v>477</v>
      </c>
      <c r="F299" s="223" t="s">
        <v>478</v>
      </c>
      <c r="G299" s="224" t="s">
        <v>246</v>
      </c>
      <c r="H299" s="225">
        <v>0.5</v>
      </c>
      <c r="I299" s="226"/>
      <c r="J299" s="227">
        <f>ROUND(I299*H299,2)</f>
        <v>0</v>
      </c>
      <c r="K299" s="228"/>
      <c r="L299" s="45"/>
      <c r="M299" s="229" t="s">
        <v>1</v>
      </c>
      <c r="N299" s="230" t="s">
        <v>41</v>
      </c>
      <c r="O299" s="92"/>
      <c r="P299" s="231">
        <f>O299*H299</f>
        <v>0</v>
      </c>
      <c r="Q299" s="231">
        <v>0</v>
      </c>
      <c r="R299" s="231">
        <f>Q299*H299</f>
        <v>0</v>
      </c>
      <c r="S299" s="231">
        <v>0</v>
      </c>
      <c r="T299" s="232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3" t="s">
        <v>197</v>
      </c>
      <c r="AT299" s="233" t="s">
        <v>194</v>
      </c>
      <c r="AU299" s="233" t="s">
        <v>86</v>
      </c>
      <c r="AY299" s="18" t="s">
        <v>192</v>
      </c>
      <c r="BE299" s="234">
        <f>IF(N299="základní",J299,0)</f>
        <v>0</v>
      </c>
      <c r="BF299" s="234">
        <f>IF(N299="snížená",J299,0)</f>
        <v>0</v>
      </c>
      <c r="BG299" s="234">
        <f>IF(N299="zákl. přenesená",J299,0)</f>
        <v>0</v>
      </c>
      <c r="BH299" s="234">
        <f>IF(N299="sníž. přenesená",J299,0)</f>
        <v>0</v>
      </c>
      <c r="BI299" s="234">
        <f>IF(N299="nulová",J299,0)</f>
        <v>0</v>
      </c>
      <c r="BJ299" s="18" t="s">
        <v>84</v>
      </c>
      <c r="BK299" s="234">
        <f>ROUND(I299*H299,2)</f>
        <v>0</v>
      </c>
      <c r="BL299" s="18" t="s">
        <v>197</v>
      </c>
      <c r="BM299" s="233" t="s">
        <v>673</v>
      </c>
    </row>
    <row r="300" s="13" customFormat="1">
      <c r="A300" s="13"/>
      <c r="B300" s="235"/>
      <c r="C300" s="236"/>
      <c r="D300" s="237" t="s">
        <v>199</v>
      </c>
      <c r="E300" s="238" t="s">
        <v>1</v>
      </c>
      <c r="F300" s="239" t="s">
        <v>480</v>
      </c>
      <c r="G300" s="236"/>
      <c r="H300" s="240">
        <v>0.5</v>
      </c>
      <c r="I300" s="241"/>
      <c r="J300" s="236"/>
      <c r="K300" s="236"/>
      <c r="L300" s="242"/>
      <c r="M300" s="243"/>
      <c r="N300" s="244"/>
      <c r="O300" s="244"/>
      <c r="P300" s="244"/>
      <c r="Q300" s="244"/>
      <c r="R300" s="244"/>
      <c r="S300" s="244"/>
      <c r="T300" s="24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6" t="s">
        <v>199</v>
      </c>
      <c r="AU300" s="246" t="s">
        <v>86</v>
      </c>
      <c r="AV300" s="13" t="s">
        <v>86</v>
      </c>
      <c r="AW300" s="13" t="s">
        <v>33</v>
      </c>
      <c r="AX300" s="13" t="s">
        <v>84</v>
      </c>
      <c r="AY300" s="246" t="s">
        <v>192</v>
      </c>
    </row>
    <row r="301" s="2" customFormat="1" ht="16.5" customHeight="1">
      <c r="A301" s="39"/>
      <c r="B301" s="40"/>
      <c r="C301" s="221" t="s">
        <v>476</v>
      </c>
      <c r="D301" s="221" t="s">
        <v>194</v>
      </c>
      <c r="E301" s="222" t="s">
        <v>482</v>
      </c>
      <c r="F301" s="223" t="s">
        <v>483</v>
      </c>
      <c r="G301" s="224" t="s">
        <v>280</v>
      </c>
      <c r="H301" s="225">
        <v>173.25</v>
      </c>
      <c r="I301" s="226"/>
      <c r="J301" s="227">
        <f>ROUND(I301*H301,2)</f>
        <v>0</v>
      </c>
      <c r="K301" s="228"/>
      <c r="L301" s="45"/>
      <c r="M301" s="229" t="s">
        <v>1</v>
      </c>
      <c r="N301" s="230" t="s">
        <v>41</v>
      </c>
      <c r="O301" s="92"/>
      <c r="P301" s="231">
        <f>O301*H301</f>
        <v>0</v>
      </c>
      <c r="Q301" s="231">
        <v>0.00019000000000000001</v>
      </c>
      <c r="R301" s="231">
        <f>Q301*H301</f>
        <v>0.032917500000000002</v>
      </c>
      <c r="S301" s="231">
        <v>0</v>
      </c>
      <c r="T301" s="232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3" t="s">
        <v>197</v>
      </c>
      <c r="AT301" s="233" t="s">
        <v>194</v>
      </c>
      <c r="AU301" s="233" t="s">
        <v>86</v>
      </c>
      <c r="AY301" s="18" t="s">
        <v>192</v>
      </c>
      <c r="BE301" s="234">
        <f>IF(N301="základní",J301,0)</f>
        <v>0</v>
      </c>
      <c r="BF301" s="234">
        <f>IF(N301="snížená",J301,0)</f>
        <v>0</v>
      </c>
      <c r="BG301" s="234">
        <f>IF(N301="zákl. přenesená",J301,0)</f>
        <v>0</v>
      </c>
      <c r="BH301" s="234">
        <f>IF(N301="sníž. přenesená",J301,0)</f>
        <v>0</v>
      </c>
      <c r="BI301" s="234">
        <f>IF(N301="nulová",J301,0)</f>
        <v>0</v>
      </c>
      <c r="BJ301" s="18" t="s">
        <v>84</v>
      </c>
      <c r="BK301" s="234">
        <f>ROUND(I301*H301,2)</f>
        <v>0</v>
      </c>
      <c r="BL301" s="18" t="s">
        <v>197</v>
      </c>
      <c r="BM301" s="233" t="s">
        <v>674</v>
      </c>
    </row>
    <row r="302" s="13" customFormat="1">
      <c r="A302" s="13"/>
      <c r="B302" s="235"/>
      <c r="C302" s="236"/>
      <c r="D302" s="237" t="s">
        <v>199</v>
      </c>
      <c r="E302" s="238" t="s">
        <v>1</v>
      </c>
      <c r="F302" s="239" t="s">
        <v>485</v>
      </c>
      <c r="G302" s="236"/>
      <c r="H302" s="240">
        <v>173.25</v>
      </c>
      <c r="I302" s="241"/>
      <c r="J302" s="236"/>
      <c r="K302" s="236"/>
      <c r="L302" s="242"/>
      <c r="M302" s="243"/>
      <c r="N302" s="244"/>
      <c r="O302" s="244"/>
      <c r="P302" s="244"/>
      <c r="Q302" s="244"/>
      <c r="R302" s="244"/>
      <c r="S302" s="244"/>
      <c r="T302" s="24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6" t="s">
        <v>199</v>
      </c>
      <c r="AU302" s="246" t="s">
        <v>86</v>
      </c>
      <c r="AV302" s="13" t="s">
        <v>86</v>
      </c>
      <c r="AW302" s="13" t="s">
        <v>33</v>
      </c>
      <c r="AX302" s="13" t="s">
        <v>84</v>
      </c>
      <c r="AY302" s="246" t="s">
        <v>192</v>
      </c>
    </row>
    <row r="303" s="2" customFormat="1" ht="24.15" customHeight="1">
      <c r="A303" s="39"/>
      <c r="B303" s="40"/>
      <c r="C303" s="221" t="s">
        <v>481</v>
      </c>
      <c r="D303" s="221" t="s">
        <v>194</v>
      </c>
      <c r="E303" s="222" t="s">
        <v>486</v>
      </c>
      <c r="F303" s="223" t="s">
        <v>487</v>
      </c>
      <c r="G303" s="224" t="s">
        <v>280</v>
      </c>
      <c r="H303" s="225">
        <v>149</v>
      </c>
      <c r="I303" s="226"/>
      <c r="J303" s="227">
        <f>ROUND(I303*H303,2)</f>
        <v>0</v>
      </c>
      <c r="K303" s="228"/>
      <c r="L303" s="45"/>
      <c r="M303" s="229" t="s">
        <v>1</v>
      </c>
      <c r="N303" s="230" t="s">
        <v>41</v>
      </c>
      <c r="O303" s="92"/>
      <c r="P303" s="231">
        <f>O303*H303</f>
        <v>0</v>
      </c>
      <c r="Q303" s="231">
        <v>9.0000000000000006E-05</v>
      </c>
      <c r="R303" s="231">
        <f>Q303*H303</f>
        <v>0.01341</v>
      </c>
      <c r="S303" s="231">
        <v>0</v>
      </c>
      <c r="T303" s="232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3" t="s">
        <v>197</v>
      </c>
      <c r="AT303" s="233" t="s">
        <v>194</v>
      </c>
      <c r="AU303" s="233" t="s">
        <v>86</v>
      </c>
      <c r="AY303" s="18" t="s">
        <v>192</v>
      </c>
      <c r="BE303" s="234">
        <f>IF(N303="základní",J303,0)</f>
        <v>0</v>
      </c>
      <c r="BF303" s="234">
        <f>IF(N303="snížená",J303,0)</f>
        <v>0</v>
      </c>
      <c r="BG303" s="234">
        <f>IF(N303="zákl. přenesená",J303,0)</f>
        <v>0</v>
      </c>
      <c r="BH303" s="234">
        <f>IF(N303="sníž. přenesená",J303,0)</f>
        <v>0</v>
      </c>
      <c r="BI303" s="234">
        <f>IF(N303="nulová",J303,0)</f>
        <v>0</v>
      </c>
      <c r="BJ303" s="18" t="s">
        <v>84</v>
      </c>
      <c r="BK303" s="234">
        <f>ROUND(I303*H303,2)</f>
        <v>0</v>
      </c>
      <c r="BL303" s="18" t="s">
        <v>197</v>
      </c>
      <c r="BM303" s="233" t="s">
        <v>675</v>
      </c>
    </row>
    <row r="304" s="13" customFormat="1">
      <c r="A304" s="13"/>
      <c r="B304" s="235"/>
      <c r="C304" s="236"/>
      <c r="D304" s="237" t="s">
        <v>199</v>
      </c>
      <c r="E304" s="238" t="s">
        <v>1</v>
      </c>
      <c r="F304" s="239" t="s">
        <v>489</v>
      </c>
      <c r="G304" s="236"/>
      <c r="H304" s="240">
        <v>149</v>
      </c>
      <c r="I304" s="241"/>
      <c r="J304" s="236"/>
      <c r="K304" s="236"/>
      <c r="L304" s="242"/>
      <c r="M304" s="243"/>
      <c r="N304" s="244"/>
      <c r="O304" s="244"/>
      <c r="P304" s="244"/>
      <c r="Q304" s="244"/>
      <c r="R304" s="244"/>
      <c r="S304" s="244"/>
      <c r="T304" s="24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6" t="s">
        <v>199</v>
      </c>
      <c r="AU304" s="246" t="s">
        <v>86</v>
      </c>
      <c r="AV304" s="13" t="s">
        <v>86</v>
      </c>
      <c r="AW304" s="13" t="s">
        <v>33</v>
      </c>
      <c r="AX304" s="13" t="s">
        <v>84</v>
      </c>
      <c r="AY304" s="246" t="s">
        <v>192</v>
      </c>
    </row>
    <row r="305" s="12" customFormat="1" ht="22.8" customHeight="1">
      <c r="A305" s="12"/>
      <c r="B305" s="205"/>
      <c r="C305" s="206"/>
      <c r="D305" s="207" t="s">
        <v>75</v>
      </c>
      <c r="E305" s="219" t="s">
        <v>255</v>
      </c>
      <c r="F305" s="219" t="s">
        <v>490</v>
      </c>
      <c r="G305" s="206"/>
      <c r="H305" s="206"/>
      <c r="I305" s="209"/>
      <c r="J305" s="220">
        <f>BK305</f>
        <v>0</v>
      </c>
      <c r="K305" s="206"/>
      <c r="L305" s="211"/>
      <c r="M305" s="212"/>
      <c r="N305" s="213"/>
      <c r="O305" s="213"/>
      <c r="P305" s="214">
        <f>SUM(P306:P316)</f>
        <v>0</v>
      </c>
      <c r="Q305" s="213"/>
      <c r="R305" s="214">
        <f>SUM(R306:R316)</f>
        <v>0.02068</v>
      </c>
      <c r="S305" s="213"/>
      <c r="T305" s="215">
        <f>SUM(T306:T316)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16" t="s">
        <v>84</v>
      </c>
      <c r="AT305" s="217" t="s">
        <v>75</v>
      </c>
      <c r="AU305" s="217" t="s">
        <v>84</v>
      </c>
      <c r="AY305" s="216" t="s">
        <v>192</v>
      </c>
      <c r="BK305" s="218">
        <f>SUM(BK306:BK316)</f>
        <v>0</v>
      </c>
    </row>
    <row r="306" s="2" customFormat="1" ht="24.15" customHeight="1">
      <c r="A306" s="39"/>
      <c r="B306" s="40"/>
      <c r="C306" s="221" t="s">
        <v>143</v>
      </c>
      <c r="D306" s="221" t="s">
        <v>194</v>
      </c>
      <c r="E306" s="222" t="s">
        <v>492</v>
      </c>
      <c r="F306" s="223" t="s">
        <v>493</v>
      </c>
      <c r="G306" s="224" t="s">
        <v>280</v>
      </c>
      <c r="H306" s="225">
        <v>94</v>
      </c>
      <c r="I306" s="226"/>
      <c r="J306" s="227">
        <f>ROUND(I306*H306,2)</f>
        <v>0</v>
      </c>
      <c r="K306" s="228"/>
      <c r="L306" s="45"/>
      <c r="M306" s="229" t="s">
        <v>1</v>
      </c>
      <c r="N306" s="230" t="s">
        <v>41</v>
      </c>
      <c r="O306" s="92"/>
      <c r="P306" s="231">
        <f>O306*H306</f>
        <v>0</v>
      </c>
      <c r="Q306" s="231">
        <v>0.00022000000000000001</v>
      </c>
      <c r="R306" s="231">
        <f>Q306*H306</f>
        <v>0.02068</v>
      </c>
      <c r="S306" s="231">
        <v>0</v>
      </c>
      <c r="T306" s="232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3" t="s">
        <v>197</v>
      </c>
      <c r="AT306" s="233" t="s">
        <v>194</v>
      </c>
      <c r="AU306" s="233" t="s">
        <v>86</v>
      </c>
      <c r="AY306" s="18" t="s">
        <v>192</v>
      </c>
      <c r="BE306" s="234">
        <f>IF(N306="základní",J306,0)</f>
        <v>0</v>
      </c>
      <c r="BF306" s="234">
        <f>IF(N306="snížená",J306,0)</f>
        <v>0</v>
      </c>
      <c r="BG306" s="234">
        <f>IF(N306="zákl. přenesená",J306,0)</f>
        <v>0</v>
      </c>
      <c r="BH306" s="234">
        <f>IF(N306="sníž. přenesená",J306,0)</f>
        <v>0</v>
      </c>
      <c r="BI306" s="234">
        <f>IF(N306="nulová",J306,0)</f>
        <v>0</v>
      </c>
      <c r="BJ306" s="18" t="s">
        <v>84</v>
      </c>
      <c r="BK306" s="234">
        <f>ROUND(I306*H306,2)</f>
        <v>0</v>
      </c>
      <c r="BL306" s="18" t="s">
        <v>197</v>
      </c>
      <c r="BM306" s="233" t="s">
        <v>676</v>
      </c>
    </row>
    <row r="307" s="13" customFormat="1">
      <c r="A307" s="13"/>
      <c r="B307" s="235"/>
      <c r="C307" s="236"/>
      <c r="D307" s="237" t="s">
        <v>199</v>
      </c>
      <c r="E307" s="238" t="s">
        <v>1</v>
      </c>
      <c r="F307" s="239" t="s">
        <v>495</v>
      </c>
      <c r="G307" s="236"/>
      <c r="H307" s="240">
        <v>6</v>
      </c>
      <c r="I307" s="241"/>
      <c r="J307" s="236"/>
      <c r="K307" s="236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199</v>
      </c>
      <c r="AU307" s="246" t="s">
        <v>86</v>
      </c>
      <c r="AV307" s="13" t="s">
        <v>86</v>
      </c>
      <c r="AW307" s="13" t="s">
        <v>33</v>
      </c>
      <c r="AX307" s="13" t="s">
        <v>76</v>
      </c>
      <c r="AY307" s="246" t="s">
        <v>192</v>
      </c>
    </row>
    <row r="308" s="13" customFormat="1">
      <c r="A308" s="13"/>
      <c r="B308" s="235"/>
      <c r="C308" s="236"/>
      <c r="D308" s="237" t="s">
        <v>199</v>
      </c>
      <c r="E308" s="238" t="s">
        <v>1</v>
      </c>
      <c r="F308" s="239" t="s">
        <v>496</v>
      </c>
      <c r="G308" s="236"/>
      <c r="H308" s="240">
        <v>64</v>
      </c>
      <c r="I308" s="241"/>
      <c r="J308" s="236"/>
      <c r="K308" s="236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199</v>
      </c>
      <c r="AU308" s="246" t="s">
        <v>86</v>
      </c>
      <c r="AV308" s="13" t="s">
        <v>86</v>
      </c>
      <c r="AW308" s="13" t="s">
        <v>33</v>
      </c>
      <c r="AX308" s="13" t="s">
        <v>76</v>
      </c>
      <c r="AY308" s="246" t="s">
        <v>192</v>
      </c>
    </row>
    <row r="309" s="13" customFormat="1">
      <c r="A309" s="13"/>
      <c r="B309" s="235"/>
      <c r="C309" s="236"/>
      <c r="D309" s="237" t="s">
        <v>199</v>
      </c>
      <c r="E309" s="238" t="s">
        <v>1</v>
      </c>
      <c r="F309" s="239" t="s">
        <v>497</v>
      </c>
      <c r="G309" s="236"/>
      <c r="H309" s="240">
        <v>24</v>
      </c>
      <c r="I309" s="241"/>
      <c r="J309" s="236"/>
      <c r="K309" s="236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199</v>
      </c>
      <c r="AU309" s="246" t="s">
        <v>86</v>
      </c>
      <c r="AV309" s="13" t="s">
        <v>86</v>
      </c>
      <c r="AW309" s="13" t="s">
        <v>33</v>
      </c>
      <c r="AX309" s="13" t="s">
        <v>76</v>
      </c>
      <c r="AY309" s="246" t="s">
        <v>192</v>
      </c>
    </row>
    <row r="310" s="15" customFormat="1">
      <c r="A310" s="15"/>
      <c r="B310" s="257"/>
      <c r="C310" s="258"/>
      <c r="D310" s="237" t="s">
        <v>199</v>
      </c>
      <c r="E310" s="259" t="s">
        <v>1</v>
      </c>
      <c r="F310" s="260" t="s">
        <v>230</v>
      </c>
      <c r="G310" s="258"/>
      <c r="H310" s="261">
        <v>94</v>
      </c>
      <c r="I310" s="262"/>
      <c r="J310" s="258"/>
      <c r="K310" s="258"/>
      <c r="L310" s="263"/>
      <c r="M310" s="264"/>
      <c r="N310" s="265"/>
      <c r="O310" s="265"/>
      <c r="P310" s="265"/>
      <c r="Q310" s="265"/>
      <c r="R310" s="265"/>
      <c r="S310" s="265"/>
      <c r="T310" s="266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7" t="s">
        <v>199</v>
      </c>
      <c r="AU310" s="267" t="s">
        <v>86</v>
      </c>
      <c r="AV310" s="15" t="s">
        <v>197</v>
      </c>
      <c r="AW310" s="15" t="s">
        <v>33</v>
      </c>
      <c r="AX310" s="15" t="s">
        <v>84</v>
      </c>
      <c r="AY310" s="267" t="s">
        <v>192</v>
      </c>
    </row>
    <row r="311" s="2" customFormat="1" ht="24.15" customHeight="1">
      <c r="A311" s="39"/>
      <c r="B311" s="40"/>
      <c r="C311" s="221" t="s">
        <v>491</v>
      </c>
      <c r="D311" s="221" t="s">
        <v>194</v>
      </c>
      <c r="E311" s="222" t="s">
        <v>499</v>
      </c>
      <c r="F311" s="223" t="s">
        <v>500</v>
      </c>
      <c r="G311" s="224" t="s">
        <v>280</v>
      </c>
      <c r="H311" s="225">
        <v>18</v>
      </c>
      <c r="I311" s="226"/>
      <c r="J311" s="227">
        <f>ROUND(I311*H311,2)</f>
        <v>0</v>
      </c>
      <c r="K311" s="228"/>
      <c r="L311" s="45"/>
      <c r="M311" s="229" t="s">
        <v>1</v>
      </c>
      <c r="N311" s="230" t="s">
        <v>41</v>
      </c>
      <c r="O311" s="92"/>
      <c r="P311" s="231">
        <f>O311*H311</f>
        <v>0</v>
      </c>
      <c r="Q311" s="231">
        <v>0</v>
      </c>
      <c r="R311" s="231">
        <f>Q311*H311</f>
        <v>0</v>
      </c>
      <c r="S311" s="231">
        <v>0</v>
      </c>
      <c r="T311" s="232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3" t="s">
        <v>197</v>
      </c>
      <c r="AT311" s="233" t="s">
        <v>194</v>
      </c>
      <c r="AU311" s="233" t="s">
        <v>86</v>
      </c>
      <c r="AY311" s="18" t="s">
        <v>192</v>
      </c>
      <c r="BE311" s="234">
        <f>IF(N311="základní",J311,0)</f>
        <v>0</v>
      </c>
      <c r="BF311" s="234">
        <f>IF(N311="snížená",J311,0)</f>
        <v>0</v>
      </c>
      <c r="BG311" s="234">
        <f>IF(N311="zákl. přenesená",J311,0)</f>
        <v>0</v>
      </c>
      <c r="BH311" s="234">
        <f>IF(N311="sníž. přenesená",J311,0)</f>
        <v>0</v>
      </c>
      <c r="BI311" s="234">
        <f>IF(N311="nulová",J311,0)</f>
        <v>0</v>
      </c>
      <c r="BJ311" s="18" t="s">
        <v>84</v>
      </c>
      <c r="BK311" s="234">
        <f>ROUND(I311*H311,2)</f>
        <v>0</v>
      </c>
      <c r="BL311" s="18" t="s">
        <v>197</v>
      </c>
      <c r="BM311" s="233" t="s">
        <v>677</v>
      </c>
    </row>
    <row r="312" s="13" customFormat="1">
      <c r="A312" s="13"/>
      <c r="B312" s="235"/>
      <c r="C312" s="236"/>
      <c r="D312" s="237" t="s">
        <v>199</v>
      </c>
      <c r="E312" s="238" t="s">
        <v>1</v>
      </c>
      <c r="F312" s="239" t="s">
        <v>495</v>
      </c>
      <c r="G312" s="236"/>
      <c r="H312" s="240">
        <v>6</v>
      </c>
      <c r="I312" s="241"/>
      <c r="J312" s="236"/>
      <c r="K312" s="236"/>
      <c r="L312" s="242"/>
      <c r="M312" s="243"/>
      <c r="N312" s="244"/>
      <c r="O312" s="244"/>
      <c r="P312" s="244"/>
      <c r="Q312" s="244"/>
      <c r="R312" s="244"/>
      <c r="S312" s="244"/>
      <c r="T312" s="24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6" t="s">
        <v>199</v>
      </c>
      <c r="AU312" s="246" t="s">
        <v>86</v>
      </c>
      <c r="AV312" s="13" t="s">
        <v>86</v>
      </c>
      <c r="AW312" s="13" t="s">
        <v>33</v>
      </c>
      <c r="AX312" s="13" t="s">
        <v>76</v>
      </c>
      <c r="AY312" s="246" t="s">
        <v>192</v>
      </c>
    </row>
    <row r="313" s="13" customFormat="1">
      <c r="A313" s="13"/>
      <c r="B313" s="235"/>
      <c r="C313" s="236"/>
      <c r="D313" s="237" t="s">
        <v>199</v>
      </c>
      <c r="E313" s="238" t="s">
        <v>1</v>
      </c>
      <c r="F313" s="239" t="s">
        <v>502</v>
      </c>
      <c r="G313" s="236"/>
      <c r="H313" s="240">
        <v>12</v>
      </c>
      <c r="I313" s="241"/>
      <c r="J313" s="236"/>
      <c r="K313" s="236"/>
      <c r="L313" s="242"/>
      <c r="M313" s="243"/>
      <c r="N313" s="244"/>
      <c r="O313" s="244"/>
      <c r="P313" s="244"/>
      <c r="Q313" s="244"/>
      <c r="R313" s="244"/>
      <c r="S313" s="244"/>
      <c r="T313" s="24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6" t="s">
        <v>199</v>
      </c>
      <c r="AU313" s="246" t="s">
        <v>86</v>
      </c>
      <c r="AV313" s="13" t="s">
        <v>86</v>
      </c>
      <c r="AW313" s="13" t="s">
        <v>33</v>
      </c>
      <c r="AX313" s="13" t="s">
        <v>76</v>
      </c>
      <c r="AY313" s="246" t="s">
        <v>192</v>
      </c>
    </row>
    <row r="314" s="15" customFormat="1">
      <c r="A314" s="15"/>
      <c r="B314" s="257"/>
      <c r="C314" s="258"/>
      <c r="D314" s="237" t="s">
        <v>199</v>
      </c>
      <c r="E314" s="259" t="s">
        <v>1</v>
      </c>
      <c r="F314" s="260" t="s">
        <v>230</v>
      </c>
      <c r="G314" s="258"/>
      <c r="H314" s="261">
        <v>18</v>
      </c>
      <c r="I314" s="262"/>
      <c r="J314" s="258"/>
      <c r="K314" s="258"/>
      <c r="L314" s="263"/>
      <c r="M314" s="264"/>
      <c r="N314" s="265"/>
      <c r="O314" s="265"/>
      <c r="P314" s="265"/>
      <c r="Q314" s="265"/>
      <c r="R314" s="265"/>
      <c r="S314" s="265"/>
      <c r="T314" s="266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7" t="s">
        <v>199</v>
      </c>
      <c r="AU314" s="267" t="s">
        <v>86</v>
      </c>
      <c r="AV314" s="15" t="s">
        <v>197</v>
      </c>
      <c r="AW314" s="15" t="s">
        <v>33</v>
      </c>
      <c r="AX314" s="15" t="s">
        <v>84</v>
      </c>
      <c r="AY314" s="267" t="s">
        <v>192</v>
      </c>
    </row>
    <row r="315" s="2" customFormat="1" ht="24.15" customHeight="1">
      <c r="A315" s="39"/>
      <c r="B315" s="40"/>
      <c r="C315" s="221" t="s">
        <v>498</v>
      </c>
      <c r="D315" s="221" t="s">
        <v>194</v>
      </c>
      <c r="E315" s="222" t="s">
        <v>504</v>
      </c>
      <c r="F315" s="223" t="s">
        <v>505</v>
      </c>
      <c r="G315" s="224" t="s">
        <v>280</v>
      </c>
      <c r="H315" s="225">
        <v>64</v>
      </c>
      <c r="I315" s="226"/>
      <c r="J315" s="227">
        <f>ROUND(I315*H315,2)</f>
        <v>0</v>
      </c>
      <c r="K315" s="228"/>
      <c r="L315" s="45"/>
      <c r="M315" s="229" t="s">
        <v>1</v>
      </c>
      <c r="N315" s="230" t="s">
        <v>41</v>
      </c>
      <c r="O315" s="92"/>
      <c r="P315" s="231">
        <f>O315*H315</f>
        <v>0</v>
      </c>
      <c r="Q315" s="231">
        <v>0</v>
      </c>
      <c r="R315" s="231">
        <f>Q315*H315</f>
        <v>0</v>
      </c>
      <c r="S315" s="231">
        <v>0</v>
      </c>
      <c r="T315" s="232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3" t="s">
        <v>197</v>
      </c>
      <c r="AT315" s="233" t="s">
        <v>194</v>
      </c>
      <c r="AU315" s="233" t="s">
        <v>86</v>
      </c>
      <c r="AY315" s="18" t="s">
        <v>192</v>
      </c>
      <c r="BE315" s="234">
        <f>IF(N315="základní",J315,0)</f>
        <v>0</v>
      </c>
      <c r="BF315" s="234">
        <f>IF(N315="snížená",J315,0)</f>
        <v>0</v>
      </c>
      <c r="BG315" s="234">
        <f>IF(N315="zákl. přenesená",J315,0)</f>
        <v>0</v>
      </c>
      <c r="BH315" s="234">
        <f>IF(N315="sníž. přenesená",J315,0)</f>
        <v>0</v>
      </c>
      <c r="BI315" s="234">
        <f>IF(N315="nulová",J315,0)</f>
        <v>0</v>
      </c>
      <c r="BJ315" s="18" t="s">
        <v>84</v>
      </c>
      <c r="BK315" s="234">
        <f>ROUND(I315*H315,2)</f>
        <v>0</v>
      </c>
      <c r="BL315" s="18" t="s">
        <v>197</v>
      </c>
      <c r="BM315" s="233" t="s">
        <v>678</v>
      </c>
    </row>
    <row r="316" s="13" customFormat="1">
      <c r="A316" s="13"/>
      <c r="B316" s="235"/>
      <c r="C316" s="236"/>
      <c r="D316" s="237" t="s">
        <v>199</v>
      </c>
      <c r="E316" s="238" t="s">
        <v>1</v>
      </c>
      <c r="F316" s="239" t="s">
        <v>496</v>
      </c>
      <c r="G316" s="236"/>
      <c r="H316" s="240">
        <v>64</v>
      </c>
      <c r="I316" s="241"/>
      <c r="J316" s="236"/>
      <c r="K316" s="236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199</v>
      </c>
      <c r="AU316" s="246" t="s">
        <v>86</v>
      </c>
      <c r="AV316" s="13" t="s">
        <v>86</v>
      </c>
      <c r="AW316" s="13" t="s">
        <v>33</v>
      </c>
      <c r="AX316" s="13" t="s">
        <v>84</v>
      </c>
      <c r="AY316" s="246" t="s">
        <v>192</v>
      </c>
    </row>
    <row r="317" s="12" customFormat="1" ht="22.8" customHeight="1">
      <c r="A317" s="12"/>
      <c r="B317" s="205"/>
      <c r="C317" s="206"/>
      <c r="D317" s="207" t="s">
        <v>75</v>
      </c>
      <c r="E317" s="219" t="s">
        <v>507</v>
      </c>
      <c r="F317" s="219" t="s">
        <v>508</v>
      </c>
      <c r="G317" s="206"/>
      <c r="H317" s="206"/>
      <c r="I317" s="209"/>
      <c r="J317" s="220">
        <f>BK317</f>
        <v>0</v>
      </c>
      <c r="K317" s="206"/>
      <c r="L317" s="211"/>
      <c r="M317" s="212"/>
      <c r="N317" s="213"/>
      <c r="O317" s="213"/>
      <c r="P317" s="214">
        <f>SUM(P318:P329)</f>
        <v>0</v>
      </c>
      <c r="Q317" s="213"/>
      <c r="R317" s="214">
        <f>SUM(R318:R329)</f>
        <v>0</v>
      </c>
      <c r="S317" s="213"/>
      <c r="T317" s="215">
        <f>SUM(T318:T329)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6" t="s">
        <v>84</v>
      </c>
      <c r="AT317" s="217" t="s">
        <v>75</v>
      </c>
      <c r="AU317" s="217" t="s">
        <v>84</v>
      </c>
      <c r="AY317" s="216" t="s">
        <v>192</v>
      </c>
      <c r="BK317" s="218">
        <f>SUM(BK318:BK329)</f>
        <v>0</v>
      </c>
    </row>
    <row r="318" s="2" customFormat="1" ht="21.75" customHeight="1">
      <c r="A318" s="39"/>
      <c r="B318" s="40"/>
      <c r="C318" s="221" t="s">
        <v>503</v>
      </c>
      <c r="D318" s="221" t="s">
        <v>194</v>
      </c>
      <c r="E318" s="222" t="s">
        <v>510</v>
      </c>
      <c r="F318" s="223" t="s">
        <v>511</v>
      </c>
      <c r="G318" s="224" t="s">
        <v>335</v>
      </c>
      <c r="H318" s="225">
        <v>32.366</v>
      </c>
      <c r="I318" s="226"/>
      <c r="J318" s="227">
        <f>ROUND(I318*H318,2)</f>
        <v>0</v>
      </c>
      <c r="K318" s="228"/>
      <c r="L318" s="45"/>
      <c r="M318" s="229" t="s">
        <v>1</v>
      </c>
      <c r="N318" s="230" t="s">
        <v>41</v>
      </c>
      <c r="O318" s="92"/>
      <c r="P318" s="231">
        <f>O318*H318</f>
        <v>0</v>
      </c>
      <c r="Q318" s="231">
        <v>0</v>
      </c>
      <c r="R318" s="231">
        <f>Q318*H318</f>
        <v>0</v>
      </c>
      <c r="S318" s="231">
        <v>0</v>
      </c>
      <c r="T318" s="232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3" t="s">
        <v>197</v>
      </c>
      <c r="AT318" s="233" t="s">
        <v>194</v>
      </c>
      <c r="AU318" s="233" t="s">
        <v>86</v>
      </c>
      <c r="AY318" s="18" t="s">
        <v>192</v>
      </c>
      <c r="BE318" s="234">
        <f>IF(N318="základní",J318,0)</f>
        <v>0</v>
      </c>
      <c r="BF318" s="234">
        <f>IF(N318="snížená",J318,0)</f>
        <v>0</v>
      </c>
      <c r="BG318" s="234">
        <f>IF(N318="zákl. přenesená",J318,0)</f>
        <v>0</v>
      </c>
      <c r="BH318" s="234">
        <f>IF(N318="sníž. přenesená",J318,0)</f>
        <v>0</v>
      </c>
      <c r="BI318" s="234">
        <f>IF(N318="nulová",J318,0)</f>
        <v>0</v>
      </c>
      <c r="BJ318" s="18" t="s">
        <v>84</v>
      </c>
      <c r="BK318" s="234">
        <f>ROUND(I318*H318,2)</f>
        <v>0</v>
      </c>
      <c r="BL318" s="18" t="s">
        <v>197</v>
      </c>
      <c r="BM318" s="233" t="s">
        <v>679</v>
      </c>
    </row>
    <row r="319" s="13" customFormat="1">
      <c r="A319" s="13"/>
      <c r="B319" s="235"/>
      <c r="C319" s="236"/>
      <c r="D319" s="237" t="s">
        <v>199</v>
      </c>
      <c r="E319" s="238" t="s">
        <v>1</v>
      </c>
      <c r="F319" s="239" t="s">
        <v>513</v>
      </c>
      <c r="G319" s="236"/>
      <c r="H319" s="240">
        <v>32.366</v>
      </c>
      <c r="I319" s="241"/>
      <c r="J319" s="236"/>
      <c r="K319" s="236"/>
      <c r="L319" s="242"/>
      <c r="M319" s="243"/>
      <c r="N319" s="244"/>
      <c r="O319" s="244"/>
      <c r="P319" s="244"/>
      <c r="Q319" s="244"/>
      <c r="R319" s="244"/>
      <c r="S319" s="244"/>
      <c r="T319" s="24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6" t="s">
        <v>199</v>
      </c>
      <c r="AU319" s="246" t="s">
        <v>86</v>
      </c>
      <c r="AV319" s="13" t="s">
        <v>86</v>
      </c>
      <c r="AW319" s="13" t="s">
        <v>33</v>
      </c>
      <c r="AX319" s="13" t="s">
        <v>84</v>
      </c>
      <c r="AY319" s="246" t="s">
        <v>192</v>
      </c>
    </row>
    <row r="320" s="2" customFormat="1" ht="24.15" customHeight="1">
      <c r="A320" s="39"/>
      <c r="B320" s="40"/>
      <c r="C320" s="221" t="s">
        <v>509</v>
      </c>
      <c r="D320" s="221" t="s">
        <v>194</v>
      </c>
      <c r="E320" s="222" t="s">
        <v>515</v>
      </c>
      <c r="F320" s="223" t="s">
        <v>516</v>
      </c>
      <c r="G320" s="224" t="s">
        <v>335</v>
      </c>
      <c r="H320" s="225">
        <v>647.32000000000005</v>
      </c>
      <c r="I320" s="226"/>
      <c r="J320" s="227">
        <f>ROUND(I320*H320,2)</f>
        <v>0</v>
      </c>
      <c r="K320" s="228"/>
      <c r="L320" s="45"/>
      <c r="M320" s="229" t="s">
        <v>1</v>
      </c>
      <c r="N320" s="230" t="s">
        <v>41</v>
      </c>
      <c r="O320" s="92"/>
      <c r="P320" s="231">
        <f>O320*H320</f>
        <v>0</v>
      </c>
      <c r="Q320" s="231">
        <v>0</v>
      </c>
      <c r="R320" s="231">
        <f>Q320*H320</f>
        <v>0</v>
      </c>
      <c r="S320" s="231">
        <v>0</v>
      </c>
      <c r="T320" s="232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3" t="s">
        <v>197</v>
      </c>
      <c r="AT320" s="233" t="s">
        <v>194</v>
      </c>
      <c r="AU320" s="233" t="s">
        <v>86</v>
      </c>
      <c r="AY320" s="18" t="s">
        <v>192</v>
      </c>
      <c r="BE320" s="234">
        <f>IF(N320="základní",J320,0)</f>
        <v>0</v>
      </c>
      <c r="BF320" s="234">
        <f>IF(N320="snížená",J320,0)</f>
        <v>0</v>
      </c>
      <c r="BG320" s="234">
        <f>IF(N320="zákl. přenesená",J320,0)</f>
        <v>0</v>
      </c>
      <c r="BH320" s="234">
        <f>IF(N320="sníž. přenesená",J320,0)</f>
        <v>0</v>
      </c>
      <c r="BI320" s="234">
        <f>IF(N320="nulová",J320,0)</f>
        <v>0</v>
      </c>
      <c r="BJ320" s="18" t="s">
        <v>84</v>
      </c>
      <c r="BK320" s="234">
        <f>ROUND(I320*H320,2)</f>
        <v>0</v>
      </c>
      <c r="BL320" s="18" t="s">
        <v>197</v>
      </c>
      <c r="BM320" s="233" t="s">
        <v>680</v>
      </c>
    </row>
    <row r="321" s="13" customFormat="1">
      <c r="A321" s="13"/>
      <c r="B321" s="235"/>
      <c r="C321" s="236"/>
      <c r="D321" s="237" t="s">
        <v>199</v>
      </c>
      <c r="E321" s="238" t="s">
        <v>1</v>
      </c>
      <c r="F321" s="239" t="s">
        <v>518</v>
      </c>
      <c r="G321" s="236"/>
      <c r="H321" s="240">
        <v>647.32000000000005</v>
      </c>
      <c r="I321" s="241"/>
      <c r="J321" s="236"/>
      <c r="K321" s="236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199</v>
      </c>
      <c r="AU321" s="246" t="s">
        <v>86</v>
      </c>
      <c r="AV321" s="13" t="s">
        <v>86</v>
      </c>
      <c r="AW321" s="13" t="s">
        <v>33</v>
      </c>
      <c r="AX321" s="13" t="s">
        <v>84</v>
      </c>
      <c r="AY321" s="246" t="s">
        <v>192</v>
      </c>
    </row>
    <row r="322" s="2" customFormat="1" ht="24.15" customHeight="1">
      <c r="A322" s="39"/>
      <c r="B322" s="40"/>
      <c r="C322" s="221" t="s">
        <v>514</v>
      </c>
      <c r="D322" s="221" t="s">
        <v>194</v>
      </c>
      <c r="E322" s="222" t="s">
        <v>520</v>
      </c>
      <c r="F322" s="223" t="s">
        <v>521</v>
      </c>
      <c r="G322" s="224" t="s">
        <v>335</v>
      </c>
      <c r="H322" s="225">
        <v>32.366</v>
      </c>
      <c r="I322" s="226"/>
      <c r="J322" s="227">
        <f>ROUND(I322*H322,2)</f>
        <v>0</v>
      </c>
      <c r="K322" s="228"/>
      <c r="L322" s="45"/>
      <c r="M322" s="229" t="s">
        <v>1</v>
      </c>
      <c r="N322" s="230" t="s">
        <v>41</v>
      </c>
      <c r="O322" s="92"/>
      <c r="P322" s="231">
        <f>O322*H322</f>
        <v>0</v>
      </c>
      <c r="Q322" s="231">
        <v>0</v>
      </c>
      <c r="R322" s="231">
        <f>Q322*H322</f>
        <v>0</v>
      </c>
      <c r="S322" s="231">
        <v>0</v>
      </c>
      <c r="T322" s="232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3" t="s">
        <v>197</v>
      </c>
      <c r="AT322" s="233" t="s">
        <v>194</v>
      </c>
      <c r="AU322" s="233" t="s">
        <v>86</v>
      </c>
      <c r="AY322" s="18" t="s">
        <v>192</v>
      </c>
      <c r="BE322" s="234">
        <f>IF(N322="základní",J322,0)</f>
        <v>0</v>
      </c>
      <c r="BF322" s="234">
        <f>IF(N322="snížená",J322,0)</f>
        <v>0</v>
      </c>
      <c r="BG322" s="234">
        <f>IF(N322="zákl. přenesená",J322,0)</f>
        <v>0</v>
      </c>
      <c r="BH322" s="234">
        <f>IF(N322="sníž. přenesená",J322,0)</f>
        <v>0</v>
      </c>
      <c r="BI322" s="234">
        <f>IF(N322="nulová",J322,0)</f>
        <v>0</v>
      </c>
      <c r="BJ322" s="18" t="s">
        <v>84</v>
      </c>
      <c r="BK322" s="234">
        <f>ROUND(I322*H322,2)</f>
        <v>0</v>
      </c>
      <c r="BL322" s="18" t="s">
        <v>197</v>
      </c>
      <c r="BM322" s="233" t="s">
        <v>681</v>
      </c>
    </row>
    <row r="323" s="13" customFormat="1">
      <c r="A323" s="13"/>
      <c r="B323" s="235"/>
      <c r="C323" s="236"/>
      <c r="D323" s="237" t="s">
        <v>199</v>
      </c>
      <c r="E323" s="238" t="s">
        <v>1</v>
      </c>
      <c r="F323" s="239" t="s">
        <v>513</v>
      </c>
      <c r="G323" s="236"/>
      <c r="H323" s="240">
        <v>32.366</v>
      </c>
      <c r="I323" s="241"/>
      <c r="J323" s="236"/>
      <c r="K323" s="236"/>
      <c r="L323" s="242"/>
      <c r="M323" s="243"/>
      <c r="N323" s="244"/>
      <c r="O323" s="244"/>
      <c r="P323" s="244"/>
      <c r="Q323" s="244"/>
      <c r="R323" s="244"/>
      <c r="S323" s="244"/>
      <c r="T323" s="24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6" t="s">
        <v>199</v>
      </c>
      <c r="AU323" s="246" t="s">
        <v>86</v>
      </c>
      <c r="AV323" s="13" t="s">
        <v>86</v>
      </c>
      <c r="AW323" s="13" t="s">
        <v>33</v>
      </c>
      <c r="AX323" s="13" t="s">
        <v>84</v>
      </c>
      <c r="AY323" s="246" t="s">
        <v>192</v>
      </c>
    </row>
    <row r="324" s="2" customFormat="1" ht="33" customHeight="1">
      <c r="A324" s="39"/>
      <c r="B324" s="40"/>
      <c r="C324" s="221" t="s">
        <v>519</v>
      </c>
      <c r="D324" s="221" t="s">
        <v>194</v>
      </c>
      <c r="E324" s="222" t="s">
        <v>524</v>
      </c>
      <c r="F324" s="223" t="s">
        <v>525</v>
      </c>
      <c r="G324" s="224" t="s">
        <v>335</v>
      </c>
      <c r="H324" s="225">
        <v>7.9939999999999998</v>
      </c>
      <c r="I324" s="226"/>
      <c r="J324" s="227">
        <f>ROUND(I324*H324,2)</f>
        <v>0</v>
      </c>
      <c r="K324" s="228"/>
      <c r="L324" s="45"/>
      <c r="M324" s="229" t="s">
        <v>1</v>
      </c>
      <c r="N324" s="230" t="s">
        <v>41</v>
      </c>
      <c r="O324" s="92"/>
      <c r="P324" s="231">
        <f>O324*H324</f>
        <v>0</v>
      </c>
      <c r="Q324" s="231">
        <v>0</v>
      </c>
      <c r="R324" s="231">
        <f>Q324*H324</f>
        <v>0</v>
      </c>
      <c r="S324" s="231">
        <v>0</v>
      </c>
      <c r="T324" s="232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3" t="s">
        <v>197</v>
      </c>
      <c r="AT324" s="233" t="s">
        <v>194</v>
      </c>
      <c r="AU324" s="233" t="s">
        <v>86</v>
      </c>
      <c r="AY324" s="18" t="s">
        <v>192</v>
      </c>
      <c r="BE324" s="234">
        <f>IF(N324="základní",J324,0)</f>
        <v>0</v>
      </c>
      <c r="BF324" s="234">
        <f>IF(N324="snížená",J324,0)</f>
        <v>0</v>
      </c>
      <c r="BG324" s="234">
        <f>IF(N324="zákl. přenesená",J324,0)</f>
        <v>0</v>
      </c>
      <c r="BH324" s="234">
        <f>IF(N324="sníž. přenesená",J324,0)</f>
        <v>0</v>
      </c>
      <c r="BI324" s="234">
        <f>IF(N324="nulová",J324,0)</f>
        <v>0</v>
      </c>
      <c r="BJ324" s="18" t="s">
        <v>84</v>
      </c>
      <c r="BK324" s="234">
        <f>ROUND(I324*H324,2)</f>
        <v>0</v>
      </c>
      <c r="BL324" s="18" t="s">
        <v>197</v>
      </c>
      <c r="BM324" s="233" t="s">
        <v>682</v>
      </c>
    </row>
    <row r="325" s="13" customFormat="1">
      <c r="A325" s="13"/>
      <c r="B325" s="235"/>
      <c r="C325" s="236"/>
      <c r="D325" s="237" t="s">
        <v>199</v>
      </c>
      <c r="E325" s="238" t="s">
        <v>150</v>
      </c>
      <c r="F325" s="239" t="s">
        <v>683</v>
      </c>
      <c r="G325" s="236"/>
      <c r="H325" s="240">
        <v>7.9939999999999998</v>
      </c>
      <c r="I325" s="241"/>
      <c r="J325" s="236"/>
      <c r="K325" s="236"/>
      <c r="L325" s="242"/>
      <c r="M325" s="243"/>
      <c r="N325" s="244"/>
      <c r="O325" s="244"/>
      <c r="P325" s="244"/>
      <c r="Q325" s="244"/>
      <c r="R325" s="244"/>
      <c r="S325" s="244"/>
      <c r="T325" s="24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6" t="s">
        <v>199</v>
      </c>
      <c r="AU325" s="246" t="s">
        <v>86</v>
      </c>
      <c r="AV325" s="13" t="s">
        <v>86</v>
      </c>
      <c r="AW325" s="13" t="s">
        <v>33</v>
      </c>
      <c r="AX325" s="13" t="s">
        <v>84</v>
      </c>
      <c r="AY325" s="246" t="s">
        <v>192</v>
      </c>
    </row>
    <row r="326" s="2" customFormat="1" ht="24.15" customHeight="1">
      <c r="A326" s="39"/>
      <c r="B326" s="40"/>
      <c r="C326" s="221" t="s">
        <v>523</v>
      </c>
      <c r="D326" s="221" t="s">
        <v>194</v>
      </c>
      <c r="E326" s="222" t="s">
        <v>529</v>
      </c>
      <c r="F326" s="223" t="s">
        <v>334</v>
      </c>
      <c r="G326" s="224" t="s">
        <v>335</v>
      </c>
      <c r="H326" s="225">
        <v>12.372</v>
      </c>
      <c r="I326" s="226"/>
      <c r="J326" s="227">
        <f>ROUND(I326*H326,2)</f>
        <v>0</v>
      </c>
      <c r="K326" s="228"/>
      <c r="L326" s="45"/>
      <c r="M326" s="229" t="s">
        <v>1</v>
      </c>
      <c r="N326" s="230" t="s">
        <v>41</v>
      </c>
      <c r="O326" s="92"/>
      <c r="P326" s="231">
        <f>O326*H326</f>
        <v>0</v>
      </c>
      <c r="Q326" s="231">
        <v>0</v>
      </c>
      <c r="R326" s="231">
        <f>Q326*H326</f>
        <v>0</v>
      </c>
      <c r="S326" s="231">
        <v>0</v>
      </c>
      <c r="T326" s="232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3" t="s">
        <v>197</v>
      </c>
      <c r="AT326" s="233" t="s">
        <v>194</v>
      </c>
      <c r="AU326" s="233" t="s">
        <v>86</v>
      </c>
      <c r="AY326" s="18" t="s">
        <v>192</v>
      </c>
      <c r="BE326" s="234">
        <f>IF(N326="základní",J326,0)</f>
        <v>0</v>
      </c>
      <c r="BF326" s="234">
        <f>IF(N326="snížená",J326,0)</f>
        <v>0</v>
      </c>
      <c r="BG326" s="234">
        <f>IF(N326="zákl. přenesená",J326,0)</f>
        <v>0</v>
      </c>
      <c r="BH326" s="234">
        <f>IF(N326="sníž. přenesená",J326,0)</f>
        <v>0</v>
      </c>
      <c r="BI326" s="234">
        <f>IF(N326="nulová",J326,0)</f>
        <v>0</v>
      </c>
      <c r="BJ326" s="18" t="s">
        <v>84</v>
      </c>
      <c r="BK326" s="234">
        <f>ROUND(I326*H326,2)</f>
        <v>0</v>
      </c>
      <c r="BL326" s="18" t="s">
        <v>197</v>
      </c>
      <c r="BM326" s="233" t="s">
        <v>684</v>
      </c>
    </row>
    <row r="327" s="13" customFormat="1">
      <c r="A327" s="13"/>
      <c r="B327" s="235"/>
      <c r="C327" s="236"/>
      <c r="D327" s="237" t="s">
        <v>199</v>
      </c>
      <c r="E327" s="238" t="s">
        <v>156</v>
      </c>
      <c r="F327" s="239" t="s">
        <v>685</v>
      </c>
      <c r="G327" s="236"/>
      <c r="H327" s="240">
        <v>12.372</v>
      </c>
      <c r="I327" s="241"/>
      <c r="J327" s="236"/>
      <c r="K327" s="236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199</v>
      </c>
      <c r="AU327" s="246" t="s">
        <v>86</v>
      </c>
      <c r="AV327" s="13" t="s">
        <v>86</v>
      </c>
      <c r="AW327" s="13" t="s">
        <v>33</v>
      </c>
      <c r="AX327" s="13" t="s">
        <v>84</v>
      </c>
      <c r="AY327" s="246" t="s">
        <v>192</v>
      </c>
    </row>
    <row r="328" s="2" customFormat="1" ht="37.8" customHeight="1">
      <c r="A328" s="39"/>
      <c r="B328" s="40"/>
      <c r="C328" s="221" t="s">
        <v>528</v>
      </c>
      <c r="D328" s="221" t="s">
        <v>194</v>
      </c>
      <c r="E328" s="222" t="s">
        <v>532</v>
      </c>
      <c r="F328" s="223" t="s">
        <v>533</v>
      </c>
      <c r="G328" s="224" t="s">
        <v>335</v>
      </c>
      <c r="H328" s="225">
        <v>12</v>
      </c>
      <c r="I328" s="226"/>
      <c r="J328" s="227">
        <f>ROUND(I328*H328,2)</f>
        <v>0</v>
      </c>
      <c r="K328" s="228"/>
      <c r="L328" s="45"/>
      <c r="M328" s="229" t="s">
        <v>1</v>
      </c>
      <c r="N328" s="230" t="s">
        <v>41</v>
      </c>
      <c r="O328" s="92"/>
      <c r="P328" s="231">
        <f>O328*H328</f>
        <v>0</v>
      </c>
      <c r="Q328" s="231">
        <v>0</v>
      </c>
      <c r="R328" s="231">
        <f>Q328*H328</f>
        <v>0</v>
      </c>
      <c r="S328" s="231">
        <v>0</v>
      </c>
      <c r="T328" s="232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3" t="s">
        <v>197</v>
      </c>
      <c r="AT328" s="233" t="s">
        <v>194</v>
      </c>
      <c r="AU328" s="233" t="s">
        <v>86</v>
      </c>
      <c r="AY328" s="18" t="s">
        <v>192</v>
      </c>
      <c r="BE328" s="234">
        <f>IF(N328="základní",J328,0)</f>
        <v>0</v>
      </c>
      <c r="BF328" s="234">
        <f>IF(N328="snížená",J328,0)</f>
        <v>0</v>
      </c>
      <c r="BG328" s="234">
        <f>IF(N328="zákl. přenesená",J328,0)</f>
        <v>0</v>
      </c>
      <c r="BH328" s="234">
        <f>IF(N328="sníž. přenesená",J328,0)</f>
        <v>0</v>
      </c>
      <c r="BI328" s="234">
        <f>IF(N328="nulová",J328,0)</f>
        <v>0</v>
      </c>
      <c r="BJ328" s="18" t="s">
        <v>84</v>
      </c>
      <c r="BK328" s="234">
        <f>ROUND(I328*H328,2)</f>
        <v>0</v>
      </c>
      <c r="BL328" s="18" t="s">
        <v>197</v>
      </c>
      <c r="BM328" s="233" t="s">
        <v>686</v>
      </c>
    </row>
    <row r="329" s="13" customFormat="1">
      <c r="A329" s="13"/>
      <c r="B329" s="235"/>
      <c r="C329" s="236"/>
      <c r="D329" s="237" t="s">
        <v>199</v>
      </c>
      <c r="E329" s="238" t="s">
        <v>153</v>
      </c>
      <c r="F329" s="239" t="s">
        <v>8</v>
      </c>
      <c r="G329" s="236"/>
      <c r="H329" s="240">
        <v>12</v>
      </c>
      <c r="I329" s="241"/>
      <c r="J329" s="236"/>
      <c r="K329" s="236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199</v>
      </c>
      <c r="AU329" s="246" t="s">
        <v>86</v>
      </c>
      <c r="AV329" s="13" t="s">
        <v>86</v>
      </c>
      <c r="AW329" s="13" t="s">
        <v>33</v>
      </c>
      <c r="AX329" s="13" t="s">
        <v>84</v>
      </c>
      <c r="AY329" s="246" t="s">
        <v>192</v>
      </c>
    </row>
    <row r="330" s="12" customFormat="1" ht="22.8" customHeight="1">
      <c r="A330" s="12"/>
      <c r="B330" s="205"/>
      <c r="C330" s="206"/>
      <c r="D330" s="207" t="s">
        <v>75</v>
      </c>
      <c r="E330" s="219" t="s">
        <v>536</v>
      </c>
      <c r="F330" s="219" t="s">
        <v>537</v>
      </c>
      <c r="G330" s="206"/>
      <c r="H330" s="206"/>
      <c r="I330" s="209"/>
      <c r="J330" s="220">
        <f>BK330</f>
        <v>0</v>
      </c>
      <c r="K330" s="206"/>
      <c r="L330" s="211"/>
      <c r="M330" s="212"/>
      <c r="N330" s="213"/>
      <c r="O330" s="213"/>
      <c r="P330" s="214">
        <f>SUM(P331:P333)</f>
        <v>0</v>
      </c>
      <c r="Q330" s="213"/>
      <c r="R330" s="214">
        <f>SUM(R331:R333)</f>
        <v>0</v>
      </c>
      <c r="S330" s="213"/>
      <c r="T330" s="215">
        <f>SUM(T331:T333)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6" t="s">
        <v>84</v>
      </c>
      <c r="AT330" s="217" t="s">
        <v>75</v>
      </c>
      <c r="AU330" s="217" t="s">
        <v>84</v>
      </c>
      <c r="AY330" s="216" t="s">
        <v>192</v>
      </c>
      <c r="BK330" s="218">
        <f>SUM(BK331:BK333)</f>
        <v>0</v>
      </c>
    </row>
    <row r="331" s="2" customFormat="1" ht="33" customHeight="1">
      <c r="A331" s="39"/>
      <c r="B331" s="40"/>
      <c r="C331" s="221" t="s">
        <v>531</v>
      </c>
      <c r="D331" s="221" t="s">
        <v>194</v>
      </c>
      <c r="E331" s="222" t="s">
        <v>539</v>
      </c>
      <c r="F331" s="223" t="s">
        <v>540</v>
      </c>
      <c r="G331" s="224" t="s">
        <v>335</v>
      </c>
      <c r="H331" s="225">
        <v>173.989</v>
      </c>
      <c r="I331" s="226"/>
      <c r="J331" s="227">
        <f>ROUND(I331*H331,2)</f>
        <v>0</v>
      </c>
      <c r="K331" s="228"/>
      <c r="L331" s="45"/>
      <c r="M331" s="229" t="s">
        <v>1</v>
      </c>
      <c r="N331" s="230" t="s">
        <v>41</v>
      </c>
      <c r="O331" s="92"/>
      <c r="P331" s="231">
        <f>O331*H331</f>
        <v>0</v>
      </c>
      <c r="Q331" s="231">
        <v>0</v>
      </c>
      <c r="R331" s="231">
        <f>Q331*H331</f>
        <v>0</v>
      </c>
      <c r="S331" s="231">
        <v>0</v>
      </c>
      <c r="T331" s="232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3" t="s">
        <v>197</v>
      </c>
      <c r="AT331" s="233" t="s">
        <v>194</v>
      </c>
      <c r="AU331" s="233" t="s">
        <v>86</v>
      </c>
      <c r="AY331" s="18" t="s">
        <v>192</v>
      </c>
      <c r="BE331" s="234">
        <f>IF(N331="základní",J331,0)</f>
        <v>0</v>
      </c>
      <c r="BF331" s="234">
        <f>IF(N331="snížená",J331,0)</f>
        <v>0</v>
      </c>
      <c r="BG331" s="234">
        <f>IF(N331="zákl. přenesená",J331,0)</f>
        <v>0</v>
      </c>
      <c r="BH331" s="234">
        <f>IF(N331="sníž. přenesená",J331,0)</f>
        <v>0</v>
      </c>
      <c r="BI331" s="234">
        <f>IF(N331="nulová",J331,0)</f>
        <v>0</v>
      </c>
      <c r="BJ331" s="18" t="s">
        <v>84</v>
      </c>
      <c r="BK331" s="234">
        <f>ROUND(I331*H331,2)</f>
        <v>0</v>
      </c>
      <c r="BL331" s="18" t="s">
        <v>197</v>
      </c>
      <c r="BM331" s="233" t="s">
        <v>687</v>
      </c>
    </row>
    <row r="332" s="2" customFormat="1" ht="24.15" customHeight="1">
      <c r="A332" s="39"/>
      <c r="B332" s="40"/>
      <c r="C332" s="221" t="s">
        <v>538</v>
      </c>
      <c r="D332" s="221" t="s">
        <v>194</v>
      </c>
      <c r="E332" s="222" t="s">
        <v>543</v>
      </c>
      <c r="F332" s="223" t="s">
        <v>544</v>
      </c>
      <c r="G332" s="224" t="s">
        <v>335</v>
      </c>
      <c r="H332" s="225">
        <v>14.249000000000001</v>
      </c>
      <c r="I332" s="226"/>
      <c r="J332" s="227">
        <f>ROUND(I332*H332,2)</f>
        <v>0</v>
      </c>
      <c r="K332" s="228"/>
      <c r="L332" s="45"/>
      <c r="M332" s="229" t="s">
        <v>1</v>
      </c>
      <c r="N332" s="230" t="s">
        <v>41</v>
      </c>
      <c r="O332" s="92"/>
      <c r="P332" s="231">
        <f>O332*H332</f>
        <v>0</v>
      </c>
      <c r="Q332" s="231">
        <v>0</v>
      </c>
      <c r="R332" s="231">
        <f>Q332*H332</f>
        <v>0</v>
      </c>
      <c r="S332" s="231">
        <v>0</v>
      </c>
      <c r="T332" s="232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3" t="s">
        <v>197</v>
      </c>
      <c r="AT332" s="233" t="s">
        <v>194</v>
      </c>
      <c r="AU332" s="233" t="s">
        <v>86</v>
      </c>
      <c r="AY332" s="18" t="s">
        <v>192</v>
      </c>
      <c r="BE332" s="234">
        <f>IF(N332="základní",J332,0)</f>
        <v>0</v>
      </c>
      <c r="BF332" s="234">
        <f>IF(N332="snížená",J332,0)</f>
        <v>0</v>
      </c>
      <c r="BG332" s="234">
        <f>IF(N332="zákl. přenesená",J332,0)</f>
        <v>0</v>
      </c>
      <c r="BH332" s="234">
        <f>IF(N332="sníž. přenesená",J332,0)</f>
        <v>0</v>
      </c>
      <c r="BI332" s="234">
        <f>IF(N332="nulová",J332,0)</f>
        <v>0</v>
      </c>
      <c r="BJ332" s="18" t="s">
        <v>84</v>
      </c>
      <c r="BK332" s="234">
        <f>ROUND(I332*H332,2)</f>
        <v>0</v>
      </c>
      <c r="BL332" s="18" t="s">
        <v>197</v>
      </c>
      <c r="BM332" s="233" t="s">
        <v>688</v>
      </c>
    </row>
    <row r="333" s="13" customFormat="1">
      <c r="A333" s="13"/>
      <c r="B333" s="235"/>
      <c r="C333" s="236"/>
      <c r="D333" s="237" t="s">
        <v>199</v>
      </c>
      <c r="E333" s="238" t="s">
        <v>1</v>
      </c>
      <c r="F333" s="239" t="s">
        <v>689</v>
      </c>
      <c r="G333" s="236"/>
      <c r="H333" s="240">
        <v>14.249000000000001</v>
      </c>
      <c r="I333" s="241"/>
      <c r="J333" s="236"/>
      <c r="K333" s="236"/>
      <c r="L333" s="242"/>
      <c r="M333" s="290"/>
      <c r="N333" s="291"/>
      <c r="O333" s="291"/>
      <c r="P333" s="291"/>
      <c r="Q333" s="291"/>
      <c r="R333" s="291"/>
      <c r="S333" s="291"/>
      <c r="T333" s="29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6" t="s">
        <v>199</v>
      </c>
      <c r="AU333" s="246" t="s">
        <v>86</v>
      </c>
      <c r="AV333" s="13" t="s">
        <v>86</v>
      </c>
      <c r="AW333" s="13" t="s">
        <v>33</v>
      </c>
      <c r="AX333" s="13" t="s">
        <v>84</v>
      </c>
      <c r="AY333" s="246" t="s">
        <v>192</v>
      </c>
    </row>
    <row r="334" s="2" customFormat="1" ht="6.96" customHeight="1">
      <c r="A334" s="39"/>
      <c r="B334" s="67"/>
      <c r="C334" s="68"/>
      <c r="D334" s="68"/>
      <c r="E334" s="68"/>
      <c r="F334" s="68"/>
      <c r="G334" s="68"/>
      <c r="H334" s="68"/>
      <c r="I334" s="68"/>
      <c r="J334" s="68"/>
      <c r="K334" s="68"/>
      <c r="L334" s="45"/>
      <c r="M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</row>
  </sheetData>
  <sheetProtection sheet="1" autoFilter="0" formatColumns="0" formatRows="0" objects="1" scenarios="1" spinCount="100000" saltValue="HAT9S1hVP5MdlcvFqUHwPygoifMLEJsr1fzGhNl+yCSY2t0Z6T/kRl5BaPNuM/62lYdHT/gdnEeGjDtpTtOGiw==" hashValue="adUjfhebs8DsX92ff86HeWhG9lyxNMDF8MERl0aQJmixzG0vwNIJaLQmq7NrdVbm/fVPLkZRhn4E6vsGmoY0Rg==" algorithmName="SHA-512" password="CC35"/>
  <autoFilter ref="C123:K33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  <c r="AZ2" s="137" t="s">
        <v>99</v>
      </c>
      <c r="BA2" s="137" t="s">
        <v>100</v>
      </c>
      <c r="BB2" s="137" t="s">
        <v>1</v>
      </c>
      <c r="BC2" s="137" t="s">
        <v>690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102</v>
      </c>
      <c r="BA3" s="137" t="s">
        <v>103</v>
      </c>
      <c r="BB3" s="137" t="s">
        <v>1</v>
      </c>
      <c r="BC3" s="137" t="s">
        <v>425</v>
      </c>
      <c r="BD3" s="137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  <c r="AZ4" s="137" t="s">
        <v>106</v>
      </c>
      <c r="BA4" s="137" t="s">
        <v>107</v>
      </c>
      <c r="BB4" s="137" t="s">
        <v>1</v>
      </c>
      <c r="BC4" s="137" t="s">
        <v>234</v>
      </c>
      <c r="BD4" s="137" t="s">
        <v>86</v>
      </c>
    </row>
    <row r="5" s="1" customFormat="1" ht="6.96" customHeight="1">
      <c r="B5" s="21"/>
      <c r="L5" s="21"/>
      <c r="AZ5" s="137" t="s">
        <v>108</v>
      </c>
      <c r="BA5" s="137" t="s">
        <v>109</v>
      </c>
      <c r="BB5" s="137" t="s">
        <v>1</v>
      </c>
      <c r="BC5" s="137" t="s">
        <v>197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110</v>
      </c>
      <c r="BA6" s="137" t="s">
        <v>111</v>
      </c>
      <c r="BB6" s="137" t="s">
        <v>1</v>
      </c>
      <c r="BC6" s="137" t="s">
        <v>112</v>
      </c>
      <c r="BD6" s="137" t="s">
        <v>113</v>
      </c>
    </row>
    <row r="7" s="1" customFormat="1" ht="26.25" customHeight="1">
      <c r="B7" s="21"/>
      <c r="E7" s="143" t="str">
        <f>'Rekapitulace stavby'!K6</f>
        <v>Obec Řendějov - vodovodní přípojky, místní části Jiřice, Nový Samechov, Řendějov a Starý Samechov</v>
      </c>
      <c r="F7" s="142"/>
      <c r="G7" s="142"/>
      <c r="H7" s="142"/>
      <c r="L7" s="21"/>
      <c r="AZ7" s="137" t="s">
        <v>114</v>
      </c>
      <c r="BA7" s="137" t="s">
        <v>114</v>
      </c>
      <c r="BB7" s="137" t="s">
        <v>1</v>
      </c>
      <c r="BC7" s="137" t="s">
        <v>691</v>
      </c>
      <c r="BD7" s="137" t="s">
        <v>86</v>
      </c>
    </row>
    <row r="8" s="2" customFormat="1" ht="12" customHeight="1">
      <c r="A8" s="39"/>
      <c r="B8" s="45"/>
      <c r="C8" s="39"/>
      <c r="D8" s="142" t="s">
        <v>116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117</v>
      </c>
      <c r="BA8" s="137" t="s">
        <v>117</v>
      </c>
      <c r="BB8" s="137" t="s">
        <v>1</v>
      </c>
      <c r="BC8" s="137" t="s">
        <v>692</v>
      </c>
      <c r="BD8" s="137" t="s">
        <v>86</v>
      </c>
    </row>
    <row r="9" s="2" customFormat="1" ht="16.5" customHeight="1">
      <c r="A9" s="39"/>
      <c r="B9" s="45"/>
      <c r="C9" s="39"/>
      <c r="D9" s="39"/>
      <c r="E9" s="144" t="s">
        <v>693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120</v>
      </c>
      <c r="BA9" s="137" t="s">
        <v>121</v>
      </c>
      <c r="BB9" s="137" t="s">
        <v>1</v>
      </c>
      <c r="BC9" s="137" t="s">
        <v>318</v>
      </c>
      <c r="BD9" s="137" t="s">
        <v>86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122</v>
      </c>
      <c r="BA10" s="137" t="s">
        <v>122</v>
      </c>
      <c r="BB10" s="137" t="s">
        <v>1</v>
      </c>
      <c r="BC10" s="137" t="s">
        <v>123</v>
      </c>
      <c r="BD10" s="137" t="s">
        <v>86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124</v>
      </c>
      <c r="BA11" s="137" t="s">
        <v>125</v>
      </c>
      <c r="BB11" s="137" t="s">
        <v>1</v>
      </c>
      <c r="BC11" s="137" t="s">
        <v>694</v>
      </c>
      <c r="BD11" s="137" t="s">
        <v>86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26</v>
      </c>
      <c r="G12" s="39"/>
      <c r="H12" s="39"/>
      <c r="I12" s="142" t="s">
        <v>22</v>
      </c>
      <c r="J12" s="146" t="str">
        <f>'Rekapitulace stavby'!AN8</f>
        <v>26. 9. 2024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127</v>
      </c>
      <c r="BA12" s="137" t="s">
        <v>128</v>
      </c>
      <c r="BB12" s="137" t="s">
        <v>1</v>
      </c>
      <c r="BC12" s="137" t="s">
        <v>695</v>
      </c>
      <c r="BD12" s="137" t="s">
        <v>86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130</v>
      </c>
      <c r="BA13" s="137" t="s">
        <v>131</v>
      </c>
      <c r="BB13" s="137" t="s">
        <v>1</v>
      </c>
      <c r="BC13" s="137" t="s">
        <v>696</v>
      </c>
      <c r="BD13" s="137" t="s">
        <v>86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133</v>
      </c>
      <c r="BA14" s="137" t="s">
        <v>134</v>
      </c>
      <c r="BB14" s="137" t="s">
        <v>1</v>
      </c>
      <c r="BC14" s="137" t="s">
        <v>697</v>
      </c>
      <c r="BD14" s="137" t="s">
        <v>86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136</v>
      </c>
      <c r="BA15" s="137" t="s">
        <v>137</v>
      </c>
      <c r="BB15" s="137" t="s">
        <v>1</v>
      </c>
      <c r="BC15" s="137" t="s">
        <v>260</v>
      </c>
      <c r="BD15" s="137" t="s">
        <v>86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139</v>
      </c>
      <c r="BA16" s="137" t="s">
        <v>140</v>
      </c>
      <c r="BB16" s="137" t="s">
        <v>1</v>
      </c>
      <c r="BC16" s="137" t="s">
        <v>234</v>
      </c>
      <c r="BD16" s="137" t="s">
        <v>86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37" t="s">
        <v>141</v>
      </c>
      <c r="BA17" s="137" t="s">
        <v>142</v>
      </c>
      <c r="BB17" s="137" t="s">
        <v>1</v>
      </c>
      <c r="BC17" s="137" t="s">
        <v>338</v>
      </c>
      <c r="BD17" s="137" t="s">
        <v>86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37" t="s">
        <v>144</v>
      </c>
      <c r="BA18" s="137" t="s">
        <v>145</v>
      </c>
      <c r="BB18" s="137" t="s">
        <v>1</v>
      </c>
      <c r="BC18" s="137" t="s">
        <v>338</v>
      </c>
      <c r="BD18" s="137" t="s">
        <v>86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37" t="s">
        <v>146</v>
      </c>
      <c r="BA19" s="137" t="s">
        <v>147</v>
      </c>
      <c r="BB19" s="137" t="s">
        <v>1</v>
      </c>
      <c r="BC19" s="137" t="s">
        <v>84</v>
      </c>
      <c r="BD19" s="137" t="s">
        <v>86</v>
      </c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463 56 967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37" t="s">
        <v>148</v>
      </c>
      <c r="BA20" s="137" t="s">
        <v>149</v>
      </c>
      <c r="BB20" s="137" t="s">
        <v>1</v>
      </c>
      <c r="BC20" s="137" t="s">
        <v>234</v>
      </c>
      <c r="BD20" s="137" t="s">
        <v>86</v>
      </c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>Vodohospodářská společnost Vrchlice – Maleč. a.s</v>
      </c>
      <c r="F21" s="39"/>
      <c r="G21" s="39"/>
      <c r="H21" s="39"/>
      <c r="I21" s="142" t="s">
        <v>27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37" t="s">
        <v>150</v>
      </c>
      <c r="BA21" s="137" t="s">
        <v>151</v>
      </c>
      <c r="BB21" s="137" t="s">
        <v>1</v>
      </c>
      <c r="BC21" s="137" t="s">
        <v>698</v>
      </c>
      <c r="BD21" s="137" t="s">
        <v>86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137" t="s">
        <v>153</v>
      </c>
      <c r="BA22" s="137" t="s">
        <v>154</v>
      </c>
      <c r="BB22" s="137" t="s">
        <v>1</v>
      </c>
      <c r="BC22" s="137" t="s">
        <v>293</v>
      </c>
      <c r="BD22" s="137" t="s">
        <v>86</v>
      </c>
    </row>
    <row r="23" s="2" customFormat="1" ht="12" customHeight="1">
      <c r="A23" s="39"/>
      <c r="B23" s="45"/>
      <c r="C23" s="39"/>
      <c r="D23" s="142" t="s">
        <v>34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137" t="s">
        <v>156</v>
      </c>
      <c r="BA23" s="137" t="s">
        <v>157</v>
      </c>
      <c r="BB23" s="137" t="s">
        <v>1</v>
      </c>
      <c r="BC23" s="137" t="s">
        <v>699</v>
      </c>
      <c r="BD23" s="137" t="s">
        <v>86</v>
      </c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137" t="s">
        <v>159</v>
      </c>
      <c r="BA24" s="137" t="s">
        <v>159</v>
      </c>
      <c r="BB24" s="137" t="s">
        <v>1</v>
      </c>
      <c r="BC24" s="137" t="s">
        <v>160</v>
      </c>
      <c r="BD24" s="137" t="s">
        <v>86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137" t="s">
        <v>161</v>
      </c>
      <c r="BA25" s="137" t="s">
        <v>162</v>
      </c>
      <c r="BB25" s="137" t="s">
        <v>1</v>
      </c>
      <c r="BC25" s="137" t="s">
        <v>700</v>
      </c>
      <c r="BD25" s="137" t="s">
        <v>86</v>
      </c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ROUND((SUM(BE124:BE335)),  2)</f>
        <v>0</v>
      </c>
      <c r="G33" s="39"/>
      <c r="H33" s="39"/>
      <c r="I33" s="157">
        <v>0.20999999999999999</v>
      </c>
      <c r="J33" s="156">
        <f>ROUND(((SUM(BE124:BE335))*I33),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ROUND((SUM(BF124:BF335)),  2)</f>
        <v>0</v>
      </c>
      <c r="G34" s="39"/>
      <c r="H34" s="39"/>
      <c r="I34" s="157">
        <v>0.12</v>
      </c>
      <c r="J34" s="156">
        <f>ROUND(((SUM(BF124:BF335))*I34),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ROUND((SUM(BG124:BG335)),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ROUND((SUM(BH124:BH335)),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ROUND((SUM(BI124:BI335)),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Obec Řendějov - vodovodní přípojky, místní části Jiřice, Nový Samechov, Řendějov a Starý Samechov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4 - Starý Samechov - vodovodní přípojky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Vodohospodářská společnost Vrchlice – Maleč. a.s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165</v>
      </c>
      <c r="D94" s="178"/>
      <c r="E94" s="178"/>
      <c r="F94" s="178"/>
      <c r="G94" s="178"/>
      <c r="H94" s="178"/>
      <c r="I94" s="178"/>
      <c r="J94" s="179" t="s">
        <v>166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167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168</v>
      </c>
    </row>
    <row r="97" s="9" customFormat="1" ht="24.96" customHeight="1">
      <c r="A97" s="9"/>
      <c r="B97" s="181"/>
      <c r="C97" s="182"/>
      <c r="D97" s="183" t="s">
        <v>169</v>
      </c>
      <c r="E97" s="184"/>
      <c r="F97" s="184"/>
      <c r="G97" s="184"/>
      <c r="H97" s="184"/>
      <c r="I97" s="184"/>
      <c r="J97" s="185">
        <f>J125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170</v>
      </c>
      <c r="E98" s="190"/>
      <c r="F98" s="190"/>
      <c r="G98" s="190"/>
      <c r="H98" s="190"/>
      <c r="I98" s="190"/>
      <c r="J98" s="191">
        <f>J126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171</v>
      </c>
      <c r="E99" s="190"/>
      <c r="F99" s="190"/>
      <c r="G99" s="190"/>
      <c r="H99" s="190"/>
      <c r="I99" s="190"/>
      <c r="J99" s="191">
        <f>J236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172</v>
      </c>
      <c r="E100" s="190"/>
      <c r="F100" s="190"/>
      <c r="G100" s="190"/>
      <c r="H100" s="190"/>
      <c r="I100" s="190"/>
      <c r="J100" s="191">
        <f>J239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173</v>
      </c>
      <c r="E101" s="190"/>
      <c r="F101" s="190"/>
      <c r="G101" s="190"/>
      <c r="H101" s="190"/>
      <c r="I101" s="190"/>
      <c r="J101" s="191">
        <f>J282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174</v>
      </c>
      <c r="E102" s="190"/>
      <c r="F102" s="190"/>
      <c r="G102" s="190"/>
      <c r="H102" s="190"/>
      <c r="I102" s="190"/>
      <c r="J102" s="191">
        <f>J307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175</v>
      </c>
      <c r="E103" s="190"/>
      <c r="F103" s="190"/>
      <c r="G103" s="190"/>
      <c r="H103" s="190"/>
      <c r="I103" s="190"/>
      <c r="J103" s="191">
        <f>J319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176</v>
      </c>
      <c r="E104" s="190"/>
      <c r="F104" s="190"/>
      <c r="G104" s="190"/>
      <c r="H104" s="190"/>
      <c r="I104" s="190"/>
      <c r="J104" s="191">
        <f>J332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177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76" t="str">
        <f>E7</f>
        <v>Obec Řendějov - vodovodní přípojky, místní části Jiřice, Nový Samechov, Řendějov a Starý Samechov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SO 4 - Starý Samechov - vodovodní přípojky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26. 9. 2024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40.0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30</v>
      </c>
      <c r="J120" s="37" t="str">
        <f>E21</f>
        <v>Vodohospodářská společnost Vrchlice – Maleč. a.s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34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3"/>
      <c r="B123" s="194"/>
      <c r="C123" s="195" t="s">
        <v>178</v>
      </c>
      <c r="D123" s="196" t="s">
        <v>61</v>
      </c>
      <c r="E123" s="196" t="s">
        <v>57</v>
      </c>
      <c r="F123" s="196" t="s">
        <v>58</v>
      </c>
      <c r="G123" s="196" t="s">
        <v>179</v>
      </c>
      <c r="H123" s="196" t="s">
        <v>180</v>
      </c>
      <c r="I123" s="196" t="s">
        <v>181</v>
      </c>
      <c r="J123" s="197" t="s">
        <v>166</v>
      </c>
      <c r="K123" s="198" t="s">
        <v>182</v>
      </c>
      <c r="L123" s="199"/>
      <c r="M123" s="101" t="s">
        <v>1</v>
      </c>
      <c r="N123" s="102" t="s">
        <v>40</v>
      </c>
      <c r="O123" s="102" t="s">
        <v>183</v>
      </c>
      <c r="P123" s="102" t="s">
        <v>184</v>
      </c>
      <c r="Q123" s="102" t="s">
        <v>185</v>
      </c>
      <c r="R123" s="102" t="s">
        <v>186</v>
      </c>
      <c r="S123" s="102" t="s">
        <v>187</v>
      </c>
      <c r="T123" s="103" t="s">
        <v>188</v>
      </c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</row>
    <row r="124" s="2" customFormat="1" ht="22.8" customHeight="1">
      <c r="A124" s="39"/>
      <c r="B124" s="40"/>
      <c r="C124" s="108" t="s">
        <v>189</v>
      </c>
      <c r="D124" s="41"/>
      <c r="E124" s="41"/>
      <c r="F124" s="41"/>
      <c r="G124" s="41"/>
      <c r="H124" s="41"/>
      <c r="I124" s="41"/>
      <c r="J124" s="200">
        <f>BK124</f>
        <v>0</v>
      </c>
      <c r="K124" s="41"/>
      <c r="L124" s="45"/>
      <c r="M124" s="104"/>
      <c r="N124" s="201"/>
      <c r="O124" s="105"/>
      <c r="P124" s="202">
        <f>P125</f>
        <v>0</v>
      </c>
      <c r="Q124" s="105"/>
      <c r="R124" s="202">
        <f>R125</f>
        <v>169.90284270000004</v>
      </c>
      <c r="S124" s="105"/>
      <c r="T124" s="203">
        <f>T125</f>
        <v>43.015000000000001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168</v>
      </c>
      <c r="BK124" s="204">
        <f>BK125</f>
        <v>0</v>
      </c>
    </row>
    <row r="125" s="12" customFormat="1" ht="25.92" customHeight="1">
      <c r="A125" s="12"/>
      <c r="B125" s="205"/>
      <c r="C125" s="206"/>
      <c r="D125" s="207" t="s">
        <v>75</v>
      </c>
      <c r="E125" s="208" t="s">
        <v>190</v>
      </c>
      <c r="F125" s="208" t="s">
        <v>191</v>
      </c>
      <c r="G125" s="206"/>
      <c r="H125" s="206"/>
      <c r="I125" s="209"/>
      <c r="J125" s="210">
        <f>BK125</f>
        <v>0</v>
      </c>
      <c r="K125" s="206"/>
      <c r="L125" s="211"/>
      <c r="M125" s="212"/>
      <c r="N125" s="213"/>
      <c r="O125" s="213"/>
      <c r="P125" s="214">
        <f>P126+P236+P239+P282+P307+P319+P332</f>
        <v>0</v>
      </c>
      <c r="Q125" s="213"/>
      <c r="R125" s="214">
        <f>R126+R236+R239+R282+R307+R319+R332</f>
        <v>169.90284270000004</v>
      </c>
      <c r="S125" s="213"/>
      <c r="T125" s="215">
        <f>T126+T236+T239+T282+T307+T319+T332</f>
        <v>43.015000000000001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6" t="s">
        <v>84</v>
      </c>
      <c r="AT125" s="217" t="s">
        <v>75</v>
      </c>
      <c r="AU125" s="217" t="s">
        <v>76</v>
      </c>
      <c r="AY125" s="216" t="s">
        <v>192</v>
      </c>
      <c r="BK125" s="218">
        <f>BK126+BK236+BK239+BK282+BK307+BK319+BK332</f>
        <v>0</v>
      </c>
    </row>
    <row r="126" s="12" customFormat="1" ht="22.8" customHeight="1">
      <c r="A126" s="12"/>
      <c r="B126" s="205"/>
      <c r="C126" s="206"/>
      <c r="D126" s="207" t="s">
        <v>75</v>
      </c>
      <c r="E126" s="219" t="s">
        <v>84</v>
      </c>
      <c r="F126" s="219" t="s">
        <v>193</v>
      </c>
      <c r="G126" s="206"/>
      <c r="H126" s="206"/>
      <c r="I126" s="209"/>
      <c r="J126" s="220">
        <f>BK126</f>
        <v>0</v>
      </c>
      <c r="K126" s="206"/>
      <c r="L126" s="211"/>
      <c r="M126" s="212"/>
      <c r="N126" s="213"/>
      <c r="O126" s="213"/>
      <c r="P126" s="214">
        <f>SUM(P127:P235)</f>
        <v>0</v>
      </c>
      <c r="Q126" s="213"/>
      <c r="R126" s="214">
        <f>SUM(R127:R235)</f>
        <v>158.3733325</v>
      </c>
      <c r="S126" s="213"/>
      <c r="T126" s="215">
        <f>SUM(T127:T235)</f>
        <v>43.015000000000001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6" t="s">
        <v>84</v>
      </c>
      <c r="AT126" s="217" t="s">
        <v>75</v>
      </c>
      <c r="AU126" s="217" t="s">
        <v>84</v>
      </c>
      <c r="AY126" s="216" t="s">
        <v>192</v>
      </c>
      <c r="BK126" s="218">
        <f>SUM(BK127:BK235)</f>
        <v>0</v>
      </c>
    </row>
    <row r="127" s="2" customFormat="1" ht="16.5" customHeight="1">
      <c r="A127" s="39"/>
      <c r="B127" s="40"/>
      <c r="C127" s="221" t="s">
        <v>84</v>
      </c>
      <c r="D127" s="221" t="s">
        <v>194</v>
      </c>
      <c r="E127" s="222" t="s">
        <v>195</v>
      </c>
      <c r="F127" s="223" t="s">
        <v>196</v>
      </c>
      <c r="G127" s="224" t="s">
        <v>1</v>
      </c>
      <c r="H127" s="225">
        <v>0</v>
      </c>
      <c r="I127" s="226"/>
      <c r="J127" s="227">
        <f>ROUND(I127*H127,2)</f>
        <v>0</v>
      </c>
      <c r="K127" s="228"/>
      <c r="L127" s="45"/>
      <c r="M127" s="229" t="s">
        <v>1</v>
      </c>
      <c r="N127" s="230" t="s">
        <v>41</v>
      </c>
      <c r="O127" s="92"/>
      <c r="P127" s="231">
        <f>O127*H127</f>
        <v>0</v>
      </c>
      <c r="Q127" s="231">
        <v>1</v>
      </c>
      <c r="R127" s="231">
        <f>Q127*H127</f>
        <v>0</v>
      </c>
      <c r="S127" s="231">
        <v>0</v>
      </c>
      <c r="T127" s="23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3" t="s">
        <v>197</v>
      </c>
      <c r="AT127" s="233" t="s">
        <v>194</v>
      </c>
      <c r="AU127" s="233" t="s">
        <v>86</v>
      </c>
      <c r="AY127" s="18" t="s">
        <v>192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8" t="s">
        <v>84</v>
      </c>
      <c r="BK127" s="234">
        <f>ROUND(I127*H127,2)</f>
        <v>0</v>
      </c>
      <c r="BL127" s="18" t="s">
        <v>197</v>
      </c>
      <c r="BM127" s="233" t="s">
        <v>611</v>
      </c>
    </row>
    <row r="128" s="13" customFormat="1">
      <c r="A128" s="13"/>
      <c r="B128" s="235"/>
      <c r="C128" s="236"/>
      <c r="D128" s="237" t="s">
        <v>199</v>
      </c>
      <c r="E128" s="238" t="s">
        <v>141</v>
      </c>
      <c r="F128" s="239" t="s">
        <v>701</v>
      </c>
      <c r="G128" s="236"/>
      <c r="H128" s="240">
        <v>23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199</v>
      </c>
      <c r="AU128" s="246" t="s">
        <v>86</v>
      </c>
      <c r="AV128" s="13" t="s">
        <v>86</v>
      </c>
      <c r="AW128" s="13" t="s">
        <v>33</v>
      </c>
      <c r="AX128" s="13" t="s">
        <v>76</v>
      </c>
      <c r="AY128" s="246" t="s">
        <v>192</v>
      </c>
    </row>
    <row r="129" s="13" customFormat="1">
      <c r="A129" s="13"/>
      <c r="B129" s="235"/>
      <c r="C129" s="236"/>
      <c r="D129" s="237" t="s">
        <v>199</v>
      </c>
      <c r="E129" s="238" t="s">
        <v>99</v>
      </c>
      <c r="F129" s="239" t="s">
        <v>702</v>
      </c>
      <c r="G129" s="236"/>
      <c r="H129" s="240">
        <v>188</v>
      </c>
      <c r="I129" s="241"/>
      <c r="J129" s="236"/>
      <c r="K129" s="236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199</v>
      </c>
      <c r="AU129" s="246" t="s">
        <v>86</v>
      </c>
      <c r="AV129" s="13" t="s">
        <v>86</v>
      </c>
      <c r="AW129" s="13" t="s">
        <v>33</v>
      </c>
      <c r="AX129" s="13" t="s">
        <v>76</v>
      </c>
      <c r="AY129" s="246" t="s">
        <v>192</v>
      </c>
    </row>
    <row r="130" s="13" customFormat="1">
      <c r="A130" s="13"/>
      <c r="B130" s="235"/>
      <c r="C130" s="236"/>
      <c r="D130" s="237" t="s">
        <v>199</v>
      </c>
      <c r="E130" s="238" t="s">
        <v>202</v>
      </c>
      <c r="F130" s="239" t="s">
        <v>203</v>
      </c>
      <c r="G130" s="236"/>
      <c r="H130" s="240">
        <v>0</v>
      </c>
      <c r="I130" s="241"/>
      <c r="J130" s="236"/>
      <c r="K130" s="236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199</v>
      </c>
      <c r="AU130" s="246" t="s">
        <v>86</v>
      </c>
      <c r="AV130" s="13" t="s">
        <v>86</v>
      </c>
      <c r="AW130" s="13" t="s">
        <v>33</v>
      </c>
      <c r="AX130" s="13" t="s">
        <v>84</v>
      </c>
      <c r="AY130" s="246" t="s">
        <v>192</v>
      </c>
    </row>
    <row r="131" s="13" customFormat="1">
      <c r="A131" s="13"/>
      <c r="B131" s="235"/>
      <c r="C131" s="236"/>
      <c r="D131" s="237" t="s">
        <v>199</v>
      </c>
      <c r="E131" s="238" t="s">
        <v>117</v>
      </c>
      <c r="F131" s="239" t="s">
        <v>703</v>
      </c>
      <c r="G131" s="236"/>
      <c r="H131" s="240">
        <v>19.5</v>
      </c>
      <c r="I131" s="241"/>
      <c r="J131" s="236"/>
      <c r="K131" s="236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199</v>
      </c>
      <c r="AU131" s="246" t="s">
        <v>86</v>
      </c>
      <c r="AV131" s="13" t="s">
        <v>86</v>
      </c>
      <c r="AW131" s="13" t="s">
        <v>33</v>
      </c>
      <c r="AX131" s="13" t="s">
        <v>76</v>
      </c>
      <c r="AY131" s="246" t="s">
        <v>192</v>
      </c>
    </row>
    <row r="132" s="13" customFormat="1">
      <c r="A132" s="13"/>
      <c r="B132" s="235"/>
      <c r="C132" s="236"/>
      <c r="D132" s="237" t="s">
        <v>199</v>
      </c>
      <c r="E132" s="238" t="s">
        <v>144</v>
      </c>
      <c r="F132" s="239" t="s">
        <v>704</v>
      </c>
      <c r="G132" s="236"/>
      <c r="H132" s="240">
        <v>23</v>
      </c>
      <c r="I132" s="241"/>
      <c r="J132" s="236"/>
      <c r="K132" s="236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199</v>
      </c>
      <c r="AU132" s="246" t="s">
        <v>86</v>
      </c>
      <c r="AV132" s="13" t="s">
        <v>86</v>
      </c>
      <c r="AW132" s="13" t="s">
        <v>33</v>
      </c>
      <c r="AX132" s="13" t="s">
        <v>76</v>
      </c>
      <c r="AY132" s="246" t="s">
        <v>192</v>
      </c>
    </row>
    <row r="133" s="13" customFormat="1">
      <c r="A133" s="13"/>
      <c r="B133" s="235"/>
      <c r="C133" s="236"/>
      <c r="D133" s="237" t="s">
        <v>199</v>
      </c>
      <c r="E133" s="238" t="s">
        <v>148</v>
      </c>
      <c r="F133" s="239" t="s">
        <v>565</v>
      </c>
      <c r="G133" s="236"/>
      <c r="H133" s="240">
        <v>5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199</v>
      </c>
      <c r="AU133" s="246" t="s">
        <v>86</v>
      </c>
      <c r="AV133" s="13" t="s">
        <v>86</v>
      </c>
      <c r="AW133" s="13" t="s">
        <v>33</v>
      </c>
      <c r="AX133" s="13" t="s">
        <v>76</v>
      </c>
      <c r="AY133" s="246" t="s">
        <v>192</v>
      </c>
    </row>
    <row r="134" s="13" customFormat="1">
      <c r="A134" s="13"/>
      <c r="B134" s="235"/>
      <c r="C134" s="236"/>
      <c r="D134" s="237" t="s">
        <v>199</v>
      </c>
      <c r="E134" s="238" t="s">
        <v>146</v>
      </c>
      <c r="F134" s="239" t="s">
        <v>207</v>
      </c>
      <c r="G134" s="236"/>
      <c r="H134" s="240">
        <v>1</v>
      </c>
      <c r="I134" s="241"/>
      <c r="J134" s="236"/>
      <c r="K134" s="236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199</v>
      </c>
      <c r="AU134" s="246" t="s">
        <v>86</v>
      </c>
      <c r="AV134" s="13" t="s">
        <v>86</v>
      </c>
      <c r="AW134" s="13" t="s">
        <v>33</v>
      </c>
      <c r="AX134" s="13" t="s">
        <v>76</v>
      </c>
      <c r="AY134" s="246" t="s">
        <v>192</v>
      </c>
    </row>
    <row r="135" s="13" customFormat="1">
      <c r="A135" s="13"/>
      <c r="B135" s="235"/>
      <c r="C135" s="236"/>
      <c r="D135" s="237" t="s">
        <v>199</v>
      </c>
      <c r="E135" s="238" t="s">
        <v>136</v>
      </c>
      <c r="F135" s="239" t="s">
        <v>705</v>
      </c>
      <c r="G135" s="236"/>
      <c r="H135" s="240">
        <v>10</v>
      </c>
      <c r="I135" s="241"/>
      <c r="J135" s="236"/>
      <c r="K135" s="236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199</v>
      </c>
      <c r="AU135" s="246" t="s">
        <v>86</v>
      </c>
      <c r="AV135" s="13" t="s">
        <v>86</v>
      </c>
      <c r="AW135" s="13" t="s">
        <v>33</v>
      </c>
      <c r="AX135" s="13" t="s">
        <v>76</v>
      </c>
      <c r="AY135" s="246" t="s">
        <v>192</v>
      </c>
    </row>
    <row r="136" s="13" customFormat="1">
      <c r="A136" s="13"/>
      <c r="B136" s="235"/>
      <c r="C136" s="236"/>
      <c r="D136" s="237" t="s">
        <v>199</v>
      </c>
      <c r="E136" s="238" t="s">
        <v>139</v>
      </c>
      <c r="F136" s="239" t="s">
        <v>706</v>
      </c>
      <c r="G136" s="236"/>
      <c r="H136" s="240">
        <v>5</v>
      </c>
      <c r="I136" s="241"/>
      <c r="J136" s="236"/>
      <c r="K136" s="236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199</v>
      </c>
      <c r="AU136" s="246" t="s">
        <v>86</v>
      </c>
      <c r="AV136" s="13" t="s">
        <v>86</v>
      </c>
      <c r="AW136" s="13" t="s">
        <v>33</v>
      </c>
      <c r="AX136" s="13" t="s">
        <v>76</v>
      </c>
      <c r="AY136" s="246" t="s">
        <v>192</v>
      </c>
    </row>
    <row r="137" s="14" customFormat="1">
      <c r="A137" s="14"/>
      <c r="B137" s="247"/>
      <c r="C137" s="248"/>
      <c r="D137" s="237" t="s">
        <v>199</v>
      </c>
      <c r="E137" s="249" t="s">
        <v>210</v>
      </c>
      <c r="F137" s="250" t="s">
        <v>211</v>
      </c>
      <c r="G137" s="248"/>
      <c r="H137" s="249" t="s">
        <v>1</v>
      </c>
      <c r="I137" s="251"/>
      <c r="J137" s="248"/>
      <c r="K137" s="248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199</v>
      </c>
      <c r="AU137" s="256" t="s">
        <v>86</v>
      </c>
      <c r="AV137" s="14" t="s">
        <v>84</v>
      </c>
      <c r="AW137" s="14" t="s">
        <v>33</v>
      </c>
      <c r="AX137" s="14" t="s">
        <v>76</v>
      </c>
      <c r="AY137" s="256" t="s">
        <v>192</v>
      </c>
    </row>
    <row r="138" s="14" customFormat="1">
      <c r="A138" s="14"/>
      <c r="B138" s="247"/>
      <c r="C138" s="248"/>
      <c r="D138" s="237" t="s">
        <v>199</v>
      </c>
      <c r="E138" s="249" t="s">
        <v>212</v>
      </c>
      <c r="F138" s="250" t="s">
        <v>213</v>
      </c>
      <c r="G138" s="248"/>
      <c r="H138" s="249" t="s">
        <v>1</v>
      </c>
      <c r="I138" s="251"/>
      <c r="J138" s="248"/>
      <c r="K138" s="248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199</v>
      </c>
      <c r="AU138" s="256" t="s">
        <v>86</v>
      </c>
      <c r="AV138" s="14" t="s">
        <v>84</v>
      </c>
      <c r="AW138" s="14" t="s">
        <v>33</v>
      </c>
      <c r="AX138" s="14" t="s">
        <v>76</v>
      </c>
      <c r="AY138" s="256" t="s">
        <v>192</v>
      </c>
    </row>
    <row r="139" s="13" customFormat="1">
      <c r="A139" s="13"/>
      <c r="B139" s="235"/>
      <c r="C139" s="236"/>
      <c r="D139" s="237" t="s">
        <v>199</v>
      </c>
      <c r="E139" s="238" t="s">
        <v>122</v>
      </c>
      <c r="F139" s="239" t="s">
        <v>214</v>
      </c>
      <c r="G139" s="236"/>
      <c r="H139" s="240">
        <v>1.3999999999999999</v>
      </c>
      <c r="I139" s="241"/>
      <c r="J139" s="236"/>
      <c r="K139" s="236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199</v>
      </c>
      <c r="AU139" s="246" t="s">
        <v>86</v>
      </c>
      <c r="AV139" s="13" t="s">
        <v>86</v>
      </c>
      <c r="AW139" s="13" t="s">
        <v>33</v>
      </c>
      <c r="AX139" s="13" t="s">
        <v>76</v>
      </c>
      <c r="AY139" s="246" t="s">
        <v>192</v>
      </c>
    </row>
    <row r="140" s="13" customFormat="1">
      <c r="A140" s="13"/>
      <c r="B140" s="235"/>
      <c r="C140" s="236"/>
      <c r="D140" s="237" t="s">
        <v>199</v>
      </c>
      <c r="E140" s="238" t="s">
        <v>159</v>
      </c>
      <c r="F140" s="239" t="s">
        <v>215</v>
      </c>
      <c r="G140" s="236"/>
      <c r="H140" s="240">
        <v>0.59999999999999998</v>
      </c>
      <c r="I140" s="241"/>
      <c r="J140" s="236"/>
      <c r="K140" s="236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199</v>
      </c>
      <c r="AU140" s="246" t="s">
        <v>86</v>
      </c>
      <c r="AV140" s="13" t="s">
        <v>86</v>
      </c>
      <c r="AW140" s="13" t="s">
        <v>33</v>
      </c>
      <c r="AX140" s="13" t="s">
        <v>76</v>
      </c>
      <c r="AY140" s="246" t="s">
        <v>192</v>
      </c>
    </row>
    <row r="141" s="13" customFormat="1">
      <c r="A141" s="13"/>
      <c r="B141" s="235"/>
      <c r="C141" s="236"/>
      <c r="D141" s="237" t="s">
        <v>199</v>
      </c>
      <c r="E141" s="238" t="s">
        <v>102</v>
      </c>
      <c r="F141" s="239" t="s">
        <v>707</v>
      </c>
      <c r="G141" s="236"/>
      <c r="H141" s="240">
        <v>40</v>
      </c>
      <c r="I141" s="241"/>
      <c r="J141" s="236"/>
      <c r="K141" s="236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199</v>
      </c>
      <c r="AU141" s="246" t="s">
        <v>86</v>
      </c>
      <c r="AV141" s="13" t="s">
        <v>86</v>
      </c>
      <c r="AW141" s="13" t="s">
        <v>33</v>
      </c>
      <c r="AX141" s="13" t="s">
        <v>76</v>
      </c>
      <c r="AY141" s="246" t="s">
        <v>192</v>
      </c>
    </row>
    <row r="142" s="13" customFormat="1">
      <c r="A142" s="13"/>
      <c r="B142" s="235"/>
      <c r="C142" s="236"/>
      <c r="D142" s="237" t="s">
        <v>199</v>
      </c>
      <c r="E142" s="238" t="s">
        <v>106</v>
      </c>
      <c r="F142" s="239" t="s">
        <v>708</v>
      </c>
      <c r="G142" s="236"/>
      <c r="H142" s="240">
        <v>5</v>
      </c>
      <c r="I142" s="241"/>
      <c r="J142" s="236"/>
      <c r="K142" s="236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199</v>
      </c>
      <c r="AU142" s="246" t="s">
        <v>86</v>
      </c>
      <c r="AV142" s="13" t="s">
        <v>86</v>
      </c>
      <c r="AW142" s="13" t="s">
        <v>33</v>
      </c>
      <c r="AX142" s="13" t="s">
        <v>76</v>
      </c>
      <c r="AY142" s="246" t="s">
        <v>192</v>
      </c>
    </row>
    <row r="143" s="13" customFormat="1">
      <c r="A143" s="13"/>
      <c r="B143" s="235"/>
      <c r="C143" s="236"/>
      <c r="D143" s="237" t="s">
        <v>199</v>
      </c>
      <c r="E143" s="238" t="s">
        <v>120</v>
      </c>
      <c r="F143" s="239" t="s">
        <v>709</v>
      </c>
      <c r="G143" s="236"/>
      <c r="H143" s="240">
        <v>19</v>
      </c>
      <c r="I143" s="241"/>
      <c r="J143" s="236"/>
      <c r="K143" s="236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199</v>
      </c>
      <c r="AU143" s="246" t="s">
        <v>86</v>
      </c>
      <c r="AV143" s="13" t="s">
        <v>86</v>
      </c>
      <c r="AW143" s="13" t="s">
        <v>33</v>
      </c>
      <c r="AX143" s="13" t="s">
        <v>76</v>
      </c>
      <c r="AY143" s="246" t="s">
        <v>192</v>
      </c>
    </row>
    <row r="144" s="13" customFormat="1">
      <c r="A144" s="13"/>
      <c r="B144" s="235"/>
      <c r="C144" s="236"/>
      <c r="D144" s="237" t="s">
        <v>199</v>
      </c>
      <c r="E144" s="238" t="s">
        <v>114</v>
      </c>
      <c r="F144" s="239" t="s">
        <v>710</v>
      </c>
      <c r="G144" s="236"/>
      <c r="H144" s="240">
        <v>100.5</v>
      </c>
      <c r="I144" s="241"/>
      <c r="J144" s="236"/>
      <c r="K144" s="236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199</v>
      </c>
      <c r="AU144" s="246" t="s">
        <v>86</v>
      </c>
      <c r="AV144" s="13" t="s">
        <v>86</v>
      </c>
      <c r="AW144" s="13" t="s">
        <v>33</v>
      </c>
      <c r="AX144" s="13" t="s">
        <v>76</v>
      </c>
      <c r="AY144" s="246" t="s">
        <v>192</v>
      </c>
    </row>
    <row r="145" s="13" customFormat="1">
      <c r="A145" s="13"/>
      <c r="B145" s="235"/>
      <c r="C145" s="236"/>
      <c r="D145" s="237" t="s">
        <v>199</v>
      </c>
      <c r="E145" s="238" t="s">
        <v>108</v>
      </c>
      <c r="F145" s="239" t="s">
        <v>711</v>
      </c>
      <c r="G145" s="236"/>
      <c r="H145" s="240">
        <v>4</v>
      </c>
      <c r="I145" s="241"/>
      <c r="J145" s="236"/>
      <c r="K145" s="236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199</v>
      </c>
      <c r="AU145" s="246" t="s">
        <v>86</v>
      </c>
      <c r="AV145" s="13" t="s">
        <v>86</v>
      </c>
      <c r="AW145" s="13" t="s">
        <v>33</v>
      </c>
      <c r="AX145" s="13" t="s">
        <v>76</v>
      </c>
      <c r="AY145" s="246" t="s">
        <v>192</v>
      </c>
    </row>
    <row r="146" s="2" customFormat="1" ht="33" customHeight="1">
      <c r="A146" s="39"/>
      <c r="B146" s="40"/>
      <c r="C146" s="221" t="s">
        <v>86</v>
      </c>
      <c r="D146" s="221" t="s">
        <v>194</v>
      </c>
      <c r="E146" s="222" t="s">
        <v>221</v>
      </c>
      <c r="F146" s="223" t="s">
        <v>222</v>
      </c>
      <c r="G146" s="224" t="s">
        <v>223</v>
      </c>
      <c r="H146" s="225">
        <v>24</v>
      </c>
      <c r="I146" s="226"/>
      <c r="J146" s="227">
        <f>ROUND(I146*H146,2)</f>
        <v>0</v>
      </c>
      <c r="K146" s="228"/>
      <c r="L146" s="45"/>
      <c r="M146" s="229" t="s">
        <v>1</v>
      </c>
      <c r="N146" s="230" t="s">
        <v>41</v>
      </c>
      <c r="O146" s="92"/>
      <c r="P146" s="231">
        <f>O146*H146</f>
        <v>0</v>
      </c>
      <c r="Q146" s="231">
        <v>0</v>
      </c>
      <c r="R146" s="231">
        <f>Q146*H146</f>
        <v>0</v>
      </c>
      <c r="S146" s="231">
        <v>0.5</v>
      </c>
      <c r="T146" s="232">
        <f>S146*H146</f>
        <v>12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3" t="s">
        <v>197</v>
      </c>
      <c r="AT146" s="233" t="s">
        <v>194</v>
      </c>
      <c r="AU146" s="233" t="s">
        <v>86</v>
      </c>
      <c r="AY146" s="18" t="s">
        <v>192</v>
      </c>
      <c r="BE146" s="234">
        <f>IF(N146="základní",J146,0)</f>
        <v>0</v>
      </c>
      <c r="BF146" s="234">
        <f>IF(N146="snížená",J146,0)</f>
        <v>0</v>
      </c>
      <c r="BG146" s="234">
        <f>IF(N146="zákl. přenesená",J146,0)</f>
        <v>0</v>
      </c>
      <c r="BH146" s="234">
        <f>IF(N146="sníž. přenesená",J146,0)</f>
        <v>0</v>
      </c>
      <c r="BI146" s="234">
        <f>IF(N146="nulová",J146,0)</f>
        <v>0</v>
      </c>
      <c r="BJ146" s="18" t="s">
        <v>84</v>
      </c>
      <c r="BK146" s="234">
        <f>ROUND(I146*H146,2)</f>
        <v>0</v>
      </c>
      <c r="BL146" s="18" t="s">
        <v>197</v>
      </c>
      <c r="BM146" s="233" t="s">
        <v>623</v>
      </c>
    </row>
    <row r="147" s="13" customFormat="1">
      <c r="A147" s="13"/>
      <c r="B147" s="235"/>
      <c r="C147" s="236"/>
      <c r="D147" s="237" t="s">
        <v>199</v>
      </c>
      <c r="E147" s="238" t="s">
        <v>1</v>
      </c>
      <c r="F147" s="239" t="s">
        <v>225</v>
      </c>
      <c r="G147" s="236"/>
      <c r="H147" s="240">
        <v>24</v>
      </c>
      <c r="I147" s="241"/>
      <c r="J147" s="236"/>
      <c r="K147" s="236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199</v>
      </c>
      <c r="AU147" s="246" t="s">
        <v>86</v>
      </c>
      <c r="AV147" s="13" t="s">
        <v>86</v>
      </c>
      <c r="AW147" s="13" t="s">
        <v>33</v>
      </c>
      <c r="AX147" s="13" t="s">
        <v>84</v>
      </c>
      <c r="AY147" s="246" t="s">
        <v>192</v>
      </c>
    </row>
    <row r="148" s="2" customFormat="1" ht="33" customHeight="1">
      <c r="A148" s="39"/>
      <c r="B148" s="40"/>
      <c r="C148" s="221" t="s">
        <v>113</v>
      </c>
      <c r="D148" s="221" t="s">
        <v>194</v>
      </c>
      <c r="E148" s="222" t="s">
        <v>226</v>
      </c>
      <c r="F148" s="223" t="s">
        <v>227</v>
      </c>
      <c r="G148" s="224" t="s">
        <v>223</v>
      </c>
      <c r="H148" s="225">
        <v>10.5</v>
      </c>
      <c r="I148" s="226"/>
      <c r="J148" s="227">
        <f>ROUND(I148*H148,2)</f>
        <v>0</v>
      </c>
      <c r="K148" s="228"/>
      <c r="L148" s="45"/>
      <c r="M148" s="229" t="s">
        <v>1</v>
      </c>
      <c r="N148" s="230" t="s">
        <v>41</v>
      </c>
      <c r="O148" s="92"/>
      <c r="P148" s="231">
        <f>O148*H148</f>
        <v>0</v>
      </c>
      <c r="Q148" s="231">
        <v>0</v>
      </c>
      <c r="R148" s="231">
        <f>Q148*H148</f>
        <v>0</v>
      </c>
      <c r="S148" s="231">
        <v>0.44</v>
      </c>
      <c r="T148" s="232">
        <f>S148*H148</f>
        <v>4.6200000000000001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3" t="s">
        <v>197</v>
      </c>
      <c r="AT148" s="233" t="s">
        <v>194</v>
      </c>
      <c r="AU148" s="233" t="s">
        <v>86</v>
      </c>
      <c r="AY148" s="18" t="s">
        <v>192</v>
      </c>
      <c r="BE148" s="234">
        <f>IF(N148="základní",J148,0)</f>
        <v>0</v>
      </c>
      <c r="BF148" s="234">
        <f>IF(N148="snížená",J148,0)</f>
        <v>0</v>
      </c>
      <c r="BG148" s="234">
        <f>IF(N148="zákl. přenesená",J148,0)</f>
        <v>0</v>
      </c>
      <c r="BH148" s="234">
        <f>IF(N148="sníž. přenesená",J148,0)</f>
        <v>0</v>
      </c>
      <c r="BI148" s="234">
        <f>IF(N148="nulová",J148,0)</f>
        <v>0</v>
      </c>
      <c r="BJ148" s="18" t="s">
        <v>84</v>
      </c>
      <c r="BK148" s="234">
        <f>ROUND(I148*H148,2)</f>
        <v>0</v>
      </c>
      <c r="BL148" s="18" t="s">
        <v>197</v>
      </c>
      <c r="BM148" s="233" t="s">
        <v>624</v>
      </c>
    </row>
    <row r="149" s="13" customFormat="1">
      <c r="A149" s="13"/>
      <c r="B149" s="235"/>
      <c r="C149" s="236"/>
      <c r="D149" s="237" t="s">
        <v>199</v>
      </c>
      <c r="E149" s="238" t="s">
        <v>1</v>
      </c>
      <c r="F149" s="239" t="s">
        <v>229</v>
      </c>
      <c r="G149" s="236"/>
      <c r="H149" s="240">
        <v>10.5</v>
      </c>
      <c r="I149" s="241"/>
      <c r="J149" s="236"/>
      <c r="K149" s="236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199</v>
      </c>
      <c r="AU149" s="246" t="s">
        <v>86</v>
      </c>
      <c r="AV149" s="13" t="s">
        <v>86</v>
      </c>
      <c r="AW149" s="13" t="s">
        <v>33</v>
      </c>
      <c r="AX149" s="13" t="s">
        <v>76</v>
      </c>
      <c r="AY149" s="246" t="s">
        <v>192</v>
      </c>
    </row>
    <row r="150" s="15" customFormat="1">
      <c r="A150" s="15"/>
      <c r="B150" s="257"/>
      <c r="C150" s="258"/>
      <c r="D150" s="237" t="s">
        <v>199</v>
      </c>
      <c r="E150" s="259" t="s">
        <v>1</v>
      </c>
      <c r="F150" s="260" t="s">
        <v>230</v>
      </c>
      <c r="G150" s="258"/>
      <c r="H150" s="261">
        <v>10.5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7" t="s">
        <v>199</v>
      </c>
      <c r="AU150" s="267" t="s">
        <v>86</v>
      </c>
      <c r="AV150" s="15" t="s">
        <v>197</v>
      </c>
      <c r="AW150" s="15" t="s">
        <v>33</v>
      </c>
      <c r="AX150" s="15" t="s">
        <v>84</v>
      </c>
      <c r="AY150" s="267" t="s">
        <v>192</v>
      </c>
    </row>
    <row r="151" s="2" customFormat="1" ht="33" customHeight="1">
      <c r="A151" s="39"/>
      <c r="B151" s="40"/>
      <c r="C151" s="221" t="s">
        <v>197</v>
      </c>
      <c r="D151" s="221" t="s">
        <v>194</v>
      </c>
      <c r="E151" s="222" t="s">
        <v>231</v>
      </c>
      <c r="F151" s="223" t="s">
        <v>232</v>
      </c>
      <c r="G151" s="224" t="s">
        <v>223</v>
      </c>
      <c r="H151" s="225">
        <v>24</v>
      </c>
      <c r="I151" s="226"/>
      <c r="J151" s="227">
        <f>ROUND(I151*H151,2)</f>
        <v>0</v>
      </c>
      <c r="K151" s="228"/>
      <c r="L151" s="45"/>
      <c r="M151" s="229" t="s">
        <v>1</v>
      </c>
      <c r="N151" s="230" t="s">
        <v>41</v>
      </c>
      <c r="O151" s="92"/>
      <c r="P151" s="231">
        <f>O151*H151</f>
        <v>0</v>
      </c>
      <c r="Q151" s="231">
        <v>0</v>
      </c>
      <c r="R151" s="231">
        <f>Q151*H151</f>
        <v>0</v>
      </c>
      <c r="S151" s="231">
        <v>0.625</v>
      </c>
      <c r="T151" s="232">
        <f>S151*H151</f>
        <v>15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3" t="s">
        <v>197</v>
      </c>
      <c r="AT151" s="233" t="s">
        <v>194</v>
      </c>
      <c r="AU151" s="233" t="s">
        <v>86</v>
      </c>
      <c r="AY151" s="18" t="s">
        <v>192</v>
      </c>
      <c r="BE151" s="234">
        <f>IF(N151="základní",J151,0)</f>
        <v>0</v>
      </c>
      <c r="BF151" s="234">
        <f>IF(N151="snížená",J151,0)</f>
        <v>0</v>
      </c>
      <c r="BG151" s="234">
        <f>IF(N151="zákl. přenesená",J151,0)</f>
        <v>0</v>
      </c>
      <c r="BH151" s="234">
        <f>IF(N151="sníž. přenesená",J151,0)</f>
        <v>0</v>
      </c>
      <c r="BI151" s="234">
        <f>IF(N151="nulová",J151,0)</f>
        <v>0</v>
      </c>
      <c r="BJ151" s="18" t="s">
        <v>84</v>
      </c>
      <c r="BK151" s="234">
        <f>ROUND(I151*H151,2)</f>
        <v>0</v>
      </c>
      <c r="BL151" s="18" t="s">
        <v>197</v>
      </c>
      <c r="BM151" s="233" t="s">
        <v>625</v>
      </c>
    </row>
    <row r="152" s="13" customFormat="1">
      <c r="A152" s="13"/>
      <c r="B152" s="235"/>
      <c r="C152" s="236"/>
      <c r="D152" s="237" t="s">
        <v>199</v>
      </c>
      <c r="E152" s="238" t="s">
        <v>1</v>
      </c>
      <c r="F152" s="239" t="s">
        <v>225</v>
      </c>
      <c r="G152" s="236"/>
      <c r="H152" s="240">
        <v>24</v>
      </c>
      <c r="I152" s="241"/>
      <c r="J152" s="236"/>
      <c r="K152" s="236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199</v>
      </c>
      <c r="AU152" s="246" t="s">
        <v>86</v>
      </c>
      <c r="AV152" s="13" t="s">
        <v>86</v>
      </c>
      <c r="AW152" s="13" t="s">
        <v>33</v>
      </c>
      <c r="AX152" s="13" t="s">
        <v>76</v>
      </c>
      <c r="AY152" s="246" t="s">
        <v>192</v>
      </c>
    </row>
    <row r="153" s="15" customFormat="1">
      <c r="A153" s="15"/>
      <c r="B153" s="257"/>
      <c r="C153" s="258"/>
      <c r="D153" s="237" t="s">
        <v>199</v>
      </c>
      <c r="E153" s="259" t="s">
        <v>1</v>
      </c>
      <c r="F153" s="260" t="s">
        <v>230</v>
      </c>
      <c r="G153" s="258"/>
      <c r="H153" s="261">
        <v>24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7" t="s">
        <v>199</v>
      </c>
      <c r="AU153" s="267" t="s">
        <v>86</v>
      </c>
      <c r="AV153" s="15" t="s">
        <v>197</v>
      </c>
      <c r="AW153" s="15" t="s">
        <v>33</v>
      </c>
      <c r="AX153" s="15" t="s">
        <v>84</v>
      </c>
      <c r="AY153" s="267" t="s">
        <v>192</v>
      </c>
    </row>
    <row r="154" s="2" customFormat="1" ht="24.15" customHeight="1">
      <c r="A154" s="39"/>
      <c r="B154" s="40"/>
      <c r="C154" s="221" t="s">
        <v>234</v>
      </c>
      <c r="D154" s="221" t="s">
        <v>194</v>
      </c>
      <c r="E154" s="222" t="s">
        <v>235</v>
      </c>
      <c r="F154" s="223" t="s">
        <v>236</v>
      </c>
      <c r="G154" s="224" t="s">
        <v>223</v>
      </c>
      <c r="H154" s="225">
        <v>45</v>
      </c>
      <c r="I154" s="226"/>
      <c r="J154" s="227">
        <f>ROUND(I154*H154,2)</f>
        <v>0</v>
      </c>
      <c r="K154" s="228"/>
      <c r="L154" s="45"/>
      <c r="M154" s="229" t="s">
        <v>1</v>
      </c>
      <c r="N154" s="230" t="s">
        <v>41</v>
      </c>
      <c r="O154" s="92"/>
      <c r="P154" s="231">
        <f>O154*H154</f>
        <v>0</v>
      </c>
      <c r="Q154" s="231">
        <v>0</v>
      </c>
      <c r="R154" s="231">
        <f>Q154*H154</f>
        <v>0</v>
      </c>
      <c r="S154" s="231">
        <v>0.22</v>
      </c>
      <c r="T154" s="232">
        <f>S154*H154</f>
        <v>9.9000000000000004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3" t="s">
        <v>197</v>
      </c>
      <c r="AT154" s="233" t="s">
        <v>194</v>
      </c>
      <c r="AU154" s="233" t="s">
        <v>86</v>
      </c>
      <c r="AY154" s="18" t="s">
        <v>192</v>
      </c>
      <c r="BE154" s="234">
        <f>IF(N154="základní",J154,0)</f>
        <v>0</v>
      </c>
      <c r="BF154" s="234">
        <f>IF(N154="snížená",J154,0)</f>
        <v>0</v>
      </c>
      <c r="BG154" s="234">
        <f>IF(N154="zákl. přenesená",J154,0)</f>
        <v>0</v>
      </c>
      <c r="BH154" s="234">
        <f>IF(N154="sníž. přenesená",J154,0)</f>
        <v>0</v>
      </c>
      <c r="BI154" s="234">
        <f>IF(N154="nulová",J154,0)</f>
        <v>0</v>
      </c>
      <c r="BJ154" s="18" t="s">
        <v>84</v>
      </c>
      <c r="BK154" s="234">
        <f>ROUND(I154*H154,2)</f>
        <v>0</v>
      </c>
      <c r="BL154" s="18" t="s">
        <v>197</v>
      </c>
      <c r="BM154" s="233" t="s">
        <v>626</v>
      </c>
    </row>
    <row r="155" s="13" customFormat="1">
      <c r="A155" s="13"/>
      <c r="B155" s="235"/>
      <c r="C155" s="236"/>
      <c r="D155" s="237" t="s">
        <v>199</v>
      </c>
      <c r="E155" s="238" t="s">
        <v>1</v>
      </c>
      <c r="F155" s="239" t="s">
        <v>225</v>
      </c>
      <c r="G155" s="236"/>
      <c r="H155" s="240">
        <v>24</v>
      </c>
      <c r="I155" s="241"/>
      <c r="J155" s="236"/>
      <c r="K155" s="236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199</v>
      </c>
      <c r="AU155" s="246" t="s">
        <v>86</v>
      </c>
      <c r="AV155" s="13" t="s">
        <v>86</v>
      </c>
      <c r="AW155" s="13" t="s">
        <v>33</v>
      </c>
      <c r="AX155" s="13" t="s">
        <v>76</v>
      </c>
      <c r="AY155" s="246" t="s">
        <v>192</v>
      </c>
    </row>
    <row r="156" s="13" customFormat="1">
      <c r="A156" s="13"/>
      <c r="B156" s="235"/>
      <c r="C156" s="236"/>
      <c r="D156" s="237" t="s">
        <v>199</v>
      </c>
      <c r="E156" s="238" t="s">
        <v>1</v>
      </c>
      <c r="F156" s="239" t="s">
        <v>229</v>
      </c>
      <c r="G156" s="236"/>
      <c r="H156" s="240">
        <v>10.5</v>
      </c>
      <c r="I156" s="241"/>
      <c r="J156" s="236"/>
      <c r="K156" s="236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199</v>
      </c>
      <c r="AU156" s="246" t="s">
        <v>86</v>
      </c>
      <c r="AV156" s="13" t="s">
        <v>86</v>
      </c>
      <c r="AW156" s="13" t="s">
        <v>33</v>
      </c>
      <c r="AX156" s="13" t="s">
        <v>76</v>
      </c>
      <c r="AY156" s="246" t="s">
        <v>192</v>
      </c>
    </row>
    <row r="157" s="13" customFormat="1">
      <c r="A157" s="13"/>
      <c r="B157" s="235"/>
      <c r="C157" s="236"/>
      <c r="D157" s="237" t="s">
        <v>199</v>
      </c>
      <c r="E157" s="238" t="s">
        <v>1</v>
      </c>
      <c r="F157" s="239" t="s">
        <v>229</v>
      </c>
      <c r="G157" s="236"/>
      <c r="H157" s="240">
        <v>10.5</v>
      </c>
      <c r="I157" s="241"/>
      <c r="J157" s="236"/>
      <c r="K157" s="236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199</v>
      </c>
      <c r="AU157" s="246" t="s">
        <v>86</v>
      </c>
      <c r="AV157" s="13" t="s">
        <v>86</v>
      </c>
      <c r="AW157" s="13" t="s">
        <v>33</v>
      </c>
      <c r="AX157" s="13" t="s">
        <v>76</v>
      </c>
      <c r="AY157" s="246" t="s">
        <v>192</v>
      </c>
    </row>
    <row r="158" s="15" customFormat="1">
      <c r="A158" s="15"/>
      <c r="B158" s="257"/>
      <c r="C158" s="258"/>
      <c r="D158" s="237" t="s">
        <v>199</v>
      </c>
      <c r="E158" s="259" t="s">
        <v>1</v>
      </c>
      <c r="F158" s="260" t="s">
        <v>230</v>
      </c>
      <c r="G158" s="258"/>
      <c r="H158" s="261">
        <v>45</v>
      </c>
      <c r="I158" s="262"/>
      <c r="J158" s="258"/>
      <c r="K158" s="258"/>
      <c r="L158" s="263"/>
      <c r="M158" s="264"/>
      <c r="N158" s="265"/>
      <c r="O158" s="265"/>
      <c r="P158" s="265"/>
      <c r="Q158" s="265"/>
      <c r="R158" s="265"/>
      <c r="S158" s="265"/>
      <c r="T158" s="26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7" t="s">
        <v>199</v>
      </c>
      <c r="AU158" s="267" t="s">
        <v>86</v>
      </c>
      <c r="AV158" s="15" t="s">
        <v>197</v>
      </c>
      <c r="AW158" s="15" t="s">
        <v>33</v>
      </c>
      <c r="AX158" s="15" t="s">
        <v>84</v>
      </c>
      <c r="AY158" s="267" t="s">
        <v>192</v>
      </c>
    </row>
    <row r="159" s="2" customFormat="1" ht="24.15" customHeight="1">
      <c r="A159" s="39"/>
      <c r="B159" s="40"/>
      <c r="C159" s="221" t="s">
        <v>238</v>
      </c>
      <c r="D159" s="221" t="s">
        <v>194</v>
      </c>
      <c r="E159" s="222" t="s">
        <v>239</v>
      </c>
      <c r="F159" s="223" t="s">
        <v>240</v>
      </c>
      <c r="G159" s="224" t="s">
        <v>223</v>
      </c>
      <c r="H159" s="225">
        <v>13</v>
      </c>
      <c r="I159" s="226"/>
      <c r="J159" s="227">
        <f>ROUND(I159*H159,2)</f>
        <v>0</v>
      </c>
      <c r="K159" s="228"/>
      <c r="L159" s="45"/>
      <c r="M159" s="229" t="s">
        <v>1</v>
      </c>
      <c r="N159" s="230" t="s">
        <v>41</v>
      </c>
      <c r="O159" s="92"/>
      <c r="P159" s="231">
        <f>O159*H159</f>
        <v>0</v>
      </c>
      <c r="Q159" s="231">
        <v>1.0000000000000001E-05</v>
      </c>
      <c r="R159" s="231">
        <f>Q159*H159</f>
        <v>0.00013000000000000002</v>
      </c>
      <c r="S159" s="231">
        <v>0.11500000000000001</v>
      </c>
      <c r="T159" s="232">
        <f>S159*H159</f>
        <v>1.4950000000000001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3" t="s">
        <v>197</v>
      </c>
      <c r="AT159" s="233" t="s">
        <v>194</v>
      </c>
      <c r="AU159" s="233" t="s">
        <v>86</v>
      </c>
      <c r="AY159" s="18" t="s">
        <v>192</v>
      </c>
      <c r="BE159" s="234">
        <f>IF(N159="základní",J159,0)</f>
        <v>0</v>
      </c>
      <c r="BF159" s="234">
        <f>IF(N159="snížená",J159,0)</f>
        <v>0</v>
      </c>
      <c r="BG159" s="234">
        <f>IF(N159="zákl. přenesená",J159,0)</f>
        <v>0</v>
      </c>
      <c r="BH159" s="234">
        <f>IF(N159="sníž. přenesená",J159,0)</f>
        <v>0</v>
      </c>
      <c r="BI159" s="234">
        <f>IF(N159="nulová",J159,0)</f>
        <v>0</v>
      </c>
      <c r="BJ159" s="18" t="s">
        <v>84</v>
      </c>
      <c r="BK159" s="234">
        <f>ROUND(I159*H159,2)</f>
        <v>0</v>
      </c>
      <c r="BL159" s="18" t="s">
        <v>197</v>
      </c>
      <c r="BM159" s="233" t="s">
        <v>627</v>
      </c>
    </row>
    <row r="160" s="13" customFormat="1">
      <c r="A160" s="13"/>
      <c r="B160" s="235"/>
      <c r="C160" s="236"/>
      <c r="D160" s="237" t="s">
        <v>199</v>
      </c>
      <c r="E160" s="238" t="s">
        <v>1</v>
      </c>
      <c r="F160" s="239" t="s">
        <v>242</v>
      </c>
      <c r="G160" s="236"/>
      <c r="H160" s="240">
        <v>13</v>
      </c>
      <c r="I160" s="241"/>
      <c r="J160" s="236"/>
      <c r="K160" s="236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199</v>
      </c>
      <c r="AU160" s="246" t="s">
        <v>86</v>
      </c>
      <c r="AV160" s="13" t="s">
        <v>86</v>
      </c>
      <c r="AW160" s="13" t="s">
        <v>33</v>
      </c>
      <c r="AX160" s="13" t="s">
        <v>76</v>
      </c>
      <c r="AY160" s="246" t="s">
        <v>192</v>
      </c>
    </row>
    <row r="161" s="15" customFormat="1">
      <c r="A161" s="15"/>
      <c r="B161" s="257"/>
      <c r="C161" s="258"/>
      <c r="D161" s="237" t="s">
        <v>199</v>
      </c>
      <c r="E161" s="259" t="s">
        <v>1</v>
      </c>
      <c r="F161" s="260" t="s">
        <v>230</v>
      </c>
      <c r="G161" s="258"/>
      <c r="H161" s="261">
        <v>13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199</v>
      </c>
      <c r="AU161" s="267" t="s">
        <v>86</v>
      </c>
      <c r="AV161" s="15" t="s">
        <v>197</v>
      </c>
      <c r="AW161" s="15" t="s">
        <v>33</v>
      </c>
      <c r="AX161" s="15" t="s">
        <v>84</v>
      </c>
      <c r="AY161" s="267" t="s">
        <v>192</v>
      </c>
    </row>
    <row r="162" s="2" customFormat="1" ht="24.15" customHeight="1">
      <c r="A162" s="39"/>
      <c r="B162" s="40"/>
      <c r="C162" s="221" t="s">
        <v>243</v>
      </c>
      <c r="D162" s="221" t="s">
        <v>194</v>
      </c>
      <c r="E162" s="222" t="s">
        <v>244</v>
      </c>
      <c r="F162" s="223" t="s">
        <v>245</v>
      </c>
      <c r="G162" s="224" t="s">
        <v>246</v>
      </c>
      <c r="H162" s="225">
        <v>33.357999999999997</v>
      </c>
      <c r="I162" s="226"/>
      <c r="J162" s="227">
        <f>ROUND(I162*H162,2)</f>
        <v>0</v>
      </c>
      <c r="K162" s="228"/>
      <c r="L162" s="45"/>
      <c r="M162" s="229" t="s">
        <v>1</v>
      </c>
      <c r="N162" s="230" t="s">
        <v>41</v>
      </c>
      <c r="O162" s="92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3" t="s">
        <v>197</v>
      </c>
      <c r="AT162" s="233" t="s">
        <v>194</v>
      </c>
      <c r="AU162" s="233" t="s">
        <v>86</v>
      </c>
      <c r="AY162" s="18" t="s">
        <v>192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8" t="s">
        <v>84</v>
      </c>
      <c r="BK162" s="234">
        <f>ROUND(I162*H162,2)</f>
        <v>0</v>
      </c>
      <c r="BL162" s="18" t="s">
        <v>197</v>
      </c>
      <c r="BM162" s="233" t="s">
        <v>628</v>
      </c>
    </row>
    <row r="163" s="13" customFormat="1">
      <c r="A163" s="13"/>
      <c r="B163" s="235"/>
      <c r="C163" s="236"/>
      <c r="D163" s="237" t="s">
        <v>199</v>
      </c>
      <c r="E163" s="238" t="s">
        <v>1</v>
      </c>
      <c r="F163" s="239" t="s">
        <v>248</v>
      </c>
      <c r="G163" s="236"/>
      <c r="H163" s="240">
        <v>33.357999999999997</v>
      </c>
      <c r="I163" s="241"/>
      <c r="J163" s="236"/>
      <c r="K163" s="236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199</v>
      </c>
      <c r="AU163" s="246" t="s">
        <v>86</v>
      </c>
      <c r="AV163" s="13" t="s">
        <v>86</v>
      </c>
      <c r="AW163" s="13" t="s">
        <v>33</v>
      </c>
      <c r="AX163" s="13" t="s">
        <v>84</v>
      </c>
      <c r="AY163" s="246" t="s">
        <v>192</v>
      </c>
    </row>
    <row r="164" s="2" customFormat="1" ht="24.15" customHeight="1">
      <c r="A164" s="39"/>
      <c r="B164" s="40"/>
      <c r="C164" s="221" t="s">
        <v>249</v>
      </c>
      <c r="D164" s="221" t="s">
        <v>194</v>
      </c>
      <c r="E164" s="222" t="s">
        <v>250</v>
      </c>
      <c r="F164" s="223" t="s">
        <v>251</v>
      </c>
      <c r="G164" s="224" t="s">
        <v>223</v>
      </c>
      <c r="H164" s="225">
        <v>65.299999999999997</v>
      </c>
      <c r="I164" s="226"/>
      <c r="J164" s="227">
        <f>ROUND(I164*H164,2)</f>
        <v>0</v>
      </c>
      <c r="K164" s="228"/>
      <c r="L164" s="45"/>
      <c r="M164" s="229" t="s">
        <v>1</v>
      </c>
      <c r="N164" s="230" t="s">
        <v>41</v>
      </c>
      <c r="O164" s="92"/>
      <c r="P164" s="231">
        <f>O164*H164</f>
        <v>0</v>
      </c>
      <c r="Q164" s="231">
        <v>0</v>
      </c>
      <c r="R164" s="231">
        <f>Q164*H164</f>
        <v>0</v>
      </c>
      <c r="S164" s="231">
        <v>0</v>
      </c>
      <c r="T164" s="232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3" t="s">
        <v>197</v>
      </c>
      <c r="AT164" s="233" t="s">
        <v>194</v>
      </c>
      <c r="AU164" s="233" t="s">
        <v>86</v>
      </c>
      <c r="AY164" s="18" t="s">
        <v>192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8" t="s">
        <v>84</v>
      </c>
      <c r="BK164" s="234">
        <f>ROUND(I164*H164,2)</f>
        <v>0</v>
      </c>
      <c r="BL164" s="18" t="s">
        <v>197</v>
      </c>
      <c r="BM164" s="233" t="s">
        <v>629</v>
      </c>
    </row>
    <row r="165" s="13" customFormat="1">
      <c r="A165" s="13"/>
      <c r="B165" s="235"/>
      <c r="C165" s="236"/>
      <c r="D165" s="237" t="s">
        <v>199</v>
      </c>
      <c r="E165" s="238" t="s">
        <v>1</v>
      </c>
      <c r="F165" s="239" t="s">
        <v>253</v>
      </c>
      <c r="G165" s="236"/>
      <c r="H165" s="240">
        <v>60.299999999999997</v>
      </c>
      <c r="I165" s="241"/>
      <c r="J165" s="236"/>
      <c r="K165" s="236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199</v>
      </c>
      <c r="AU165" s="246" t="s">
        <v>86</v>
      </c>
      <c r="AV165" s="13" t="s">
        <v>86</v>
      </c>
      <c r="AW165" s="13" t="s">
        <v>33</v>
      </c>
      <c r="AX165" s="13" t="s">
        <v>76</v>
      </c>
      <c r="AY165" s="246" t="s">
        <v>192</v>
      </c>
    </row>
    <row r="166" s="13" customFormat="1">
      <c r="A166" s="13"/>
      <c r="B166" s="235"/>
      <c r="C166" s="236"/>
      <c r="D166" s="237" t="s">
        <v>199</v>
      </c>
      <c r="E166" s="238" t="s">
        <v>1</v>
      </c>
      <c r="F166" s="239" t="s">
        <v>254</v>
      </c>
      <c r="G166" s="236"/>
      <c r="H166" s="240">
        <v>5</v>
      </c>
      <c r="I166" s="241"/>
      <c r="J166" s="236"/>
      <c r="K166" s="236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199</v>
      </c>
      <c r="AU166" s="246" t="s">
        <v>86</v>
      </c>
      <c r="AV166" s="13" t="s">
        <v>86</v>
      </c>
      <c r="AW166" s="13" t="s">
        <v>33</v>
      </c>
      <c r="AX166" s="13" t="s">
        <v>76</v>
      </c>
      <c r="AY166" s="246" t="s">
        <v>192</v>
      </c>
    </row>
    <row r="167" s="15" customFormat="1">
      <c r="A167" s="15"/>
      <c r="B167" s="257"/>
      <c r="C167" s="258"/>
      <c r="D167" s="237" t="s">
        <v>199</v>
      </c>
      <c r="E167" s="259" t="s">
        <v>1</v>
      </c>
      <c r="F167" s="260" t="s">
        <v>230</v>
      </c>
      <c r="G167" s="258"/>
      <c r="H167" s="261">
        <v>65.299999999999997</v>
      </c>
      <c r="I167" s="262"/>
      <c r="J167" s="258"/>
      <c r="K167" s="258"/>
      <c r="L167" s="263"/>
      <c r="M167" s="264"/>
      <c r="N167" s="265"/>
      <c r="O167" s="265"/>
      <c r="P167" s="265"/>
      <c r="Q167" s="265"/>
      <c r="R167" s="265"/>
      <c r="S167" s="265"/>
      <c r="T167" s="26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7" t="s">
        <v>199</v>
      </c>
      <c r="AU167" s="267" t="s">
        <v>86</v>
      </c>
      <c r="AV167" s="15" t="s">
        <v>197</v>
      </c>
      <c r="AW167" s="15" t="s">
        <v>33</v>
      </c>
      <c r="AX167" s="15" t="s">
        <v>84</v>
      </c>
      <c r="AY167" s="267" t="s">
        <v>192</v>
      </c>
    </row>
    <row r="168" s="2" customFormat="1" ht="24.15" customHeight="1">
      <c r="A168" s="39"/>
      <c r="B168" s="40"/>
      <c r="C168" s="221" t="s">
        <v>255</v>
      </c>
      <c r="D168" s="221" t="s">
        <v>194</v>
      </c>
      <c r="E168" s="222" t="s">
        <v>256</v>
      </c>
      <c r="F168" s="223" t="s">
        <v>257</v>
      </c>
      <c r="G168" s="224" t="s">
        <v>246</v>
      </c>
      <c r="H168" s="225">
        <v>23</v>
      </c>
      <c r="I168" s="226"/>
      <c r="J168" s="227">
        <f>ROUND(I168*H168,2)</f>
        <v>0</v>
      </c>
      <c r="K168" s="228"/>
      <c r="L168" s="45"/>
      <c r="M168" s="229" t="s">
        <v>1</v>
      </c>
      <c r="N168" s="230" t="s">
        <v>41</v>
      </c>
      <c r="O168" s="92"/>
      <c r="P168" s="231">
        <f>O168*H168</f>
        <v>0</v>
      </c>
      <c r="Q168" s="231">
        <v>0</v>
      </c>
      <c r="R168" s="231">
        <f>Q168*H168</f>
        <v>0</v>
      </c>
      <c r="S168" s="231">
        <v>0</v>
      </c>
      <c r="T168" s="232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3" t="s">
        <v>197</v>
      </c>
      <c r="AT168" s="233" t="s">
        <v>194</v>
      </c>
      <c r="AU168" s="233" t="s">
        <v>86</v>
      </c>
      <c r="AY168" s="18" t="s">
        <v>192</v>
      </c>
      <c r="BE168" s="234">
        <f>IF(N168="základní",J168,0)</f>
        <v>0</v>
      </c>
      <c r="BF168" s="234">
        <f>IF(N168="snížená",J168,0)</f>
        <v>0</v>
      </c>
      <c r="BG168" s="234">
        <f>IF(N168="zákl. přenesená",J168,0)</f>
        <v>0</v>
      </c>
      <c r="BH168" s="234">
        <f>IF(N168="sníž. přenesená",J168,0)</f>
        <v>0</v>
      </c>
      <c r="BI168" s="234">
        <f>IF(N168="nulová",J168,0)</f>
        <v>0</v>
      </c>
      <c r="BJ168" s="18" t="s">
        <v>84</v>
      </c>
      <c r="BK168" s="234">
        <f>ROUND(I168*H168,2)</f>
        <v>0</v>
      </c>
      <c r="BL168" s="18" t="s">
        <v>197</v>
      </c>
      <c r="BM168" s="233" t="s">
        <v>630</v>
      </c>
    </row>
    <row r="169" s="13" customFormat="1">
      <c r="A169" s="13"/>
      <c r="B169" s="235"/>
      <c r="C169" s="236"/>
      <c r="D169" s="237" t="s">
        <v>199</v>
      </c>
      <c r="E169" s="238" t="s">
        <v>1</v>
      </c>
      <c r="F169" s="239" t="s">
        <v>259</v>
      </c>
      <c r="G169" s="236"/>
      <c r="H169" s="240">
        <v>23</v>
      </c>
      <c r="I169" s="241"/>
      <c r="J169" s="236"/>
      <c r="K169" s="236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199</v>
      </c>
      <c r="AU169" s="246" t="s">
        <v>86</v>
      </c>
      <c r="AV169" s="13" t="s">
        <v>86</v>
      </c>
      <c r="AW169" s="13" t="s">
        <v>33</v>
      </c>
      <c r="AX169" s="13" t="s">
        <v>84</v>
      </c>
      <c r="AY169" s="246" t="s">
        <v>192</v>
      </c>
    </row>
    <row r="170" s="2" customFormat="1" ht="24.15" customHeight="1">
      <c r="A170" s="39"/>
      <c r="B170" s="40"/>
      <c r="C170" s="221" t="s">
        <v>260</v>
      </c>
      <c r="D170" s="221" t="s">
        <v>194</v>
      </c>
      <c r="E170" s="222" t="s">
        <v>261</v>
      </c>
      <c r="F170" s="223" t="s">
        <v>262</v>
      </c>
      <c r="G170" s="224" t="s">
        <v>246</v>
      </c>
      <c r="H170" s="225">
        <v>51.560000000000002</v>
      </c>
      <c r="I170" s="226"/>
      <c r="J170" s="227">
        <f>ROUND(I170*H170,2)</f>
        <v>0</v>
      </c>
      <c r="K170" s="228"/>
      <c r="L170" s="45"/>
      <c r="M170" s="229" t="s">
        <v>1</v>
      </c>
      <c r="N170" s="230" t="s">
        <v>41</v>
      </c>
      <c r="O170" s="92"/>
      <c r="P170" s="231">
        <f>O170*H170</f>
        <v>0</v>
      </c>
      <c r="Q170" s="231">
        <v>0</v>
      </c>
      <c r="R170" s="231">
        <f>Q170*H170</f>
        <v>0</v>
      </c>
      <c r="S170" s="231">
        <v>0</v>
      </c>
      <c r="T170" s="232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3" t="s">
        <v>197</v>
      </c>
      <c r="AT170" s="233" t="s">
        <v>194</v>
      </c>
      <c r="AU170" s="233" t="s">
        <v>86</v>
      </c>
      <c r="AY170" s="18" t="s">
        <v>192</v>
      </c>
      <c r="BE170" s="234">
        <f>IF(N170="základní",J170,0)</f>
        <v>0</v>
      </c>
      <c r="BF170" s="234">
        <f>IF(N170="snížená",J170,0)</f>
        <v>0</v>
      </c>
      <c r="BG170" s="234">
        <f>IF(N170="zákl. přenesená",J170,0)</f>
        <v>0</v>
      </c>
      <c r="BH170" s="234">
        <f>IF(N170="sníž. přenesená",J170,0)</f>
        <v>0</v>
      </c>
      <c r="BI170" s="234">
        <f>IF(N170="nulová",J170,0)</f>
        <v>0</v>
      </c>
      <c r="BJ170" s="18" t="s">
        <v>84</v>
      </c>
      <c r="BK170" s="234">
        <f>ROUND(I170*H170,2)</f>
        <v>0</v>
      </c>
      <c r="BL170" s="18" t="s">
        <v>197</v>
      </c>
      <c r="BM170" s="233" t="s">
        <v>631</v>
      </c>
    </row>
    <row r="171" s="13" customFormat="1">
      <c r="A171" s="13"/>
      <c r="B171" s="235"/>
      <c r="C171" s="236"/>
      <c r="D171" s="237" t="s">
        <v>199</v>
      </c>
      <c r="E171" s="238" t="s">
        <v>1</v>
      </c>
      <c r="F171" s="239" t="s">
        <v>264</v>
      </c>
      <c r="G171" s="236"/>
      <c r="H171" s="240">
        <v>15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199</v>
      </c>
      <c r="AU171" s="246" t="s">
        <v>86</v>
      </c>
      <c r="AV171" s="13" t="s">
        <v>86</v>
      </c>
      <c r="AW171" s="13" t="s">
        <v>33</v>
      </c>
      <c r="AX171" s="13" t="s">
        <v>76</v>
      </c>
      <c r="AY171" s="246" t="s">
        <v>192</v>
      </c>
    </row>
    <row r="172" s="13" customFormat="1">
      <c r="A172" s="13"/>
      <c r="B172" s="235"/>
      <c r="C172" s="236"/>
      <c r="D172" s="237" t="s">
        <v>199</v>
      </c>
      <c r="E172" s="238" t="s">
        <v>1</v>
      </c>
      <c r="F172" s="239" t="s">
        <v>265</v>
      </c>
      <c r="G172" s="236"/>
      <c r="H172" s="240">
        <v>1.75</v>
      </c>
      <c r="I172" s="241"/>
      <c r="J172" s="236"/>
      <c r="K172" s="236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199</v>
      </c>
      <c r="AU172" s="246" t="s">
        <v>86</v>
      </c>
      <c r="AV172" s="13" t="s">
        <v>86</v>
      </c>
      <c r="AW172" s="13" t="s">
        <v>33</v>
      </c>
      <c r="AX172" s="13" t="s">
        <v>76</v>
      </c>
      <c r="AY172" s="246" t="s">
        <v>192</v>
      </c>
    </row>
    <row r="173" s="13" customFormat="1">
      <c r="A173" s="13"/>
      <c r="B173" s="235"/>
      <c r="C173" s="236"/>
      <c r="D173" s="237" t="s">
        <v>199</v>
      </c>
      <c r="E173" s="238" t="s">
        <v>1</v>
      </c>
      <c r="F173" s="239" t="s">
        <v>266</v>
      </c>
      <c r="G173" s="236"/>
      <c r="H173" s="240">
        <v>1</v>
      </c>
      <c r="I173" s="241"/>
      <c r="J173" s="236"/>
      <c r="K173" s="236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199</v>
      </c>
      <c r="AU173" s="246" t="s">
        <v>86</v>
      </c>
      <c r="AV173" s="13" t="s">
        <v>86</v>
      </c>
      <c r="AW173" s="13" t="s">
        <v>33</v>
      </c>
      <c r="AX173" s="13" t="s">
        <v>76</v>
      </c>
      <c r="AY173" s="246" t="s">
        <v>192</v>
      </c>
    </row>
    <row r="174" s="13" customFormat="1">
      <c r="A174" s="13"/>
      <c r="B174" s="235"/>
      <c r="C174" s="236"/>
      <c r="D174" s="237" t="s">
        <v>199</v>
      </c>
      <c r="E174" s="238" t="s">
        <v>1</v>
      </c>
      <c r="F174" s="239" t="s">
        <v>267</v>
      </c>
      <c r="G174" s="236"/>
      <c r="H174" s="240">
        <v>33.810000000000002</v>
      </c>
      <c r="I174" s="241"/>
      <c r="J174" s="236"/>
      <c r="K174" s="236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199</v>
      </c>
      <c r="AU174" s="246" t="s">
        <v>86</v>
      </c>
      <c r="AV174" s="13" t="s">
        <v>86</v>
      </c>
      <c r="AW174" s="13" t="s">
        <v>33</v>
      </c>
      <c r="AX174" s="13" t="s">
        <v>76</v>
      </c>
      <c r="AY174" s="246" t="s">
        <v>192</v>
      </c>
    </row>
    <row r="175" s="15" customFormat="1">
      <c r="A175" s="15"/>
      <c r="B175" s="257"/>
      <c r="C175" s="258"/>
      <c r="D175" s="237" t="s">
        <v>199</v>
      </c>
      <c r="E175" s="259" t="s">
        <v>124</v>
      </c>
      <c r="F175" s="260" t="s">
        <v>230</v>
      </c>
      <c r="G175" s="258"/>
      <c r="H175" s="261">
        <v>51.560000000000002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199</v>
      </c>
      <c r="AU175" s="267" t="s">
        <v>86</v>
      </c>
      <c r="AV175" s="15" t="s">
        <v>197</v>
      </c>
      <c r="AW175" s="15" t="s">
        <v>33</v>
      </c>
      <c r="AX175" s="15" t="s">
        <v>84</v>
      </c>
      <c r="AY175" s="267" t="s">
        <v>192</v>
      </c>
    </row>
    <row r="176" s="2" customFormat="1" ht="33" customHeight="1">
      <c r="A176" s="39"/>
      <c r="B176" s="40"/>
      <c r="C176" s="221" t="s">
        <v>268</v>
      </c>
      <c r="D176" s="221" t="s">
        <v>194</v>
      </c>
      <c r="E176" s="222" t="s">
        <v>269</v>
      </c>
      <c r="F176" s="223" t="s">
        <v>270</v>
      </c>
      <c r="G176" s="224" t="s">
        <v>246</v>
      </c>
      <c r="H176" s="225">
        <v>115.23</v>
      </c>
      <c r="I176" s="226"/>
      <c r="J176" s="227">
        <f>ROUND(I176*H176,2)</f>
        <v>0</v>
      </c>
      <c r="K176" s="228"/>
      <c r="L176" s="45"/>
      <c r="M176" s="229" t="s">
        <v>1</v>
      </c>
      <c r="N176" s="230" t="s">
        <v>41</v>
      </c>
      <c r="O176" s="92"/>
      <c r="P176" s="231">
        <f>O176*H176</f>
        <v>0</v>
      </c>
      <c r="Q176" s="231">
        <v>0</v>
      </c>
      <c r="R176" s="231">
        <f>Q176*H176</f>
        <v>0</v>
      </c>
      <c r="S176" s="231">
        <v>0</v>
      </c>
      <c r="T176" s="232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3" t="s">
        <v>197</v>
      </c>
      <c r="AT176" s="233" t="s">
        <v>194</v>
      </c>
      <c r="AU176" s="233" t="s">
        <v>86</v>
      </c>
      <c r="AY176" s="18" t="s">
        <v>192</v>
      </c>
      <c r="BE176" s="234">
        <f>IF(N176="základní",J176,0)</f>
        <v>0</v>
      </c>
      <c r="BF176" s="234">
        <f>IF(N176="snížená",J176,0)</f>
        <v>0</v>
      </c>
      <c r="BG176" s="234">
        <f>IF(N176="zákl. přenesená",J176,0)</f>
        <v>0</v>
      </c>
      <c r="BH176" s="234">
        <f>IF(N176="sníž. přenesená",J176,0)</f>
        <v>0</v>
      </c>
      <c r="BI176" s="234">
        <f>IF(N176="nulová",J176,0)</f>
        <v>0</v>
      </c>
      <c r="BJ176" s="18" t="s">
        <v>84</v>
      </c>
      <c r="BK176" s="234">
        <f>ROUND(I176*H176,2)</f>
        <v>0</v>
      </c>
      <c r="BL176" s="18" t="s">
        <v>197</v>
      </c>
      <c r="BM176" s="233" t="s">
        <v>632</v>
      </c>
    </row>
    <row r="177" s="13" customFormat="1">
      <c r="A177" s="13"/>
      <c r="B177" s="235"/>
      <c r="C177" s="236"/>
      <c r="D177" s="237" t="s">
        <v>199</v>
      </c>
      <c r="E177" s="238" t="s">
        <v>1</v>
      </c>
      <c r="F177" s="239" t="s">
        <v>272</v>
      </c>
      <c r="G177" s="236"/>
      <c r="H177" s="240">
        <v>141.53999999999999</v>
      </c>
      <c r="I177" s="241"/>
      <c r="J177" s="236"/>
      <c r="K177" s="236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199</v>
      </c>
      <c r="AU177" s="246" t="s">
        <v>86</v>
      </c>
      <c r="AV177" s="13" t="s">
        <v>86</v>
      </c>
      <c r="AW177" s="13" t="s">
        <v>33</v>
      </c>
      <c r="AX177" s="13" t="s">
        <v>76</v>
      </c>
      <c r="AY177" s="246" t="s">
        <v>192</v>
      </c>
    </row>
    <row r="178" s="14" customFormat="1">
      <c r="A178" s="14"/>
      <c r="B178" s="247"/>
      <c r="C178" s="248"/>
      <c r="D178" s="237" t="s">
        <v>199</v>
      </c>
      <c r="E178" s="249" t="s">
        <v>1</v>
      </c>
      <c r="F178" s="250" t="s">
        <v>273</v>
      </c>
      <c r="G178" s="248"/>
      <c r="H178" s="249" t="s">
        <v>1</v>
      </c>
      <c r="I178" s="251"/>
      <c r="J178" s="248"/>
      <c r="K178" s="248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199</v>
      </c>
      <c r="AU178" s="256" t="s">
        <v>86</v>
      </c>
      <c r="AV178" s="14" t="s">
        <v>84</v>
      </c>
      <c r="AW178" s="14" t="s">
        <v>33</v>
      </c>
      <c r="AX178" s="14" t="s">
        <v>76</v>
      </c>
      <c r="AY178" s="256" t="s">
        <v>192</v>
      </c>
    </row>
    <row r="179" s="13" customFormat="1">
      <c r="A179" s="13"/>
      <c r="B179" s="235"/>
      <c r="C179" s="236"/>
      <c r="D179" s="237" t="s">
        <v>199</v>
      </c>
      <c r="E179" s="238" t="s">
        <v>1</v>
      </c>
      <c r="F179" s="239" t="s">
        <v>274</v>
      </c>
      <c r="G179" s="236"/>
      <c r="H179" s="240">
        <v>-1.05</v>
      </c>
      <c r="I179" s="241"/>
      <c r="J179" s="236"/>
      <c r="K179" s="236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199</v>
      </c>
      <c r="AU179" s="246" t="s">
        <v>86</v>
      </c>
      <c r="AV179" s="13" t="s">
        <v>86</v>
      </c>
      <c r="AW179" s="13" t="s">
        <v>33</v>
      </c>
      <c r="AX179" s="13" t="s">
        <v>76</v>
      </c>
      <c r="AY179" s="246" t="s">
        <v>192</v>
      </c>
    </row>
    <row r="180" s="13" customFormat="1">
      <c r="A180" s="13"/>
      <c r="B180" s="235"/>
      <c r="C180" s="236"/>
      <c r="D180" s="237" t="s">
        <v>199</v>
      </c>
      <c r="E180" s="238" t="s">
        <v>1</v>
      </c>
      <c r="F180" s="239" t="s">
        <v>275</v>
      </c>
      <c r="G180" s="236"/>
      <c r="H180" s="240">
        <v>-12.720000000000001</v>
      </c>
      <c r="I180" s="241"/>
      <c r="J180" s="236"/>
      <c r="K180" s="236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199</v>
      </c>
      <c r="AU180" s="246" t="s">
        <v>86</v>
      </c>
      <c r="AV180" s="13" t="s">
        <v>86</v>
      </c>
      <c r="AW180" s="13" t="s">
        <v>33</v>
      </c>
      <c r="AX180" s="13" t="s">
        <v>76</v>
      </c>
      <c r="AY180" s="246" t="s">
        <v>192</v>
      </c>
    </row>
    <row r="181" s="13" customFormat="1">
      <c r="A181" s="13"/>
      <c r="B181" s="235"/>
      <c r="C181" s="236"/>
      <c r="D181" s="237" t="s">
        <v>199</v>
      </c>
      <c r="E181" s="238" t="s">
        <v>1</v>
      </c>
      <c r="F181" s="239" t="s">
        <v>276</v>
      </c>
      <c r="G181" s="236"/>
      <c r="H181" s="240">
        <v>-12.060000000000001</v>
      </c>
      <c r="I181" s="241"/>
      <c r="J181" s="236"/>
      <c r="K181" s="236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199</v>
      </c>
      <c r="AU181" s="246" t="s">
        <v>86</v>
      </c>
      <c r="AV181" s="13" t="s">
        <v>86</v>
      </c>
      <c r="AW181" s="13" t="s">
        <v>33</v>
      </c>
      <c r="AX181" s="13" t="s">
        <v>76</v>
      </c>
      <c r="AY181" s="246" t="s">
        <v>192</v>
      </c>
    </row>
    <row r="182" s="13" customFormat="1">
      <c r="A182" s="13"/>
      <c r="B182" s="235"/>
      <c r="C182" s="236"/>
      <c r="D182" s="237" t="s">
        <v>199</v>
      </c>
      <c r="E182" s="238" t="s">
        <v>1</v>
      </c>
      <c r="F182" s="239" t="s">
        <v>277</v>
      </c>
      <c r="G182" s="236"/>
      <c r="H182" s="240">
        <v>-0.47999999999999998</v>
      </c>
      <c r="I182" s="241"/>
      <c r="J182" s="236"/>
      <c r="K182" s="236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199</v>
      </c>
      <c r="AU182" s="246" t="s">
        <v>86</v>
      </c>
      <c r="AV182" s="13" t="s">
        <v>86</v>
      </c>
      <c r="AW182" s="13" t="s">
        <v>33</v>
      </c>
      <c r="AX182" s="13" t="s">
        <v>76</v>
      </c>
      <c r="AY182" s="246" t="s">
        <v>192</v>
      </c>
    </row>
    <row r="183" s="15" customFormat="1">
      <c r="A183" s="15"/>
      <c r="B183" s="257"/>
      <c r="C183" s="258"/>
      <c r="D183" s="237" t="s">
        <v>199</v>
      </c>
      <c r="E183" s="259" t="s">
        <v>127</v>
      </c>
      <c r="F183" s="260" t="s">
        <v>230</v>
      </c>
      <c r="G183" s="258"/>
      <c r="H183" s="261">
        <v>115.23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199</v>
      </c>
      <c r="AU183" s="267" t="s">
        <v>86</v>
      </c>
      <c r="AV183" s="15" t="s">
        <v>197</v>
      </c>
      <c r="AW183" s="15" t="s">
        <v>33</v>
      </c>
      <c r="AX183" s="15" t="s">
        <v>84</v>
      </c>
      <c r="AY183" s="267" t="s">
        <v>192</v>
      </c>
    </row>
    <row r="184" s="2" customFormat="1" ht="44.25" customHeight="1">
      <c r="A184" s="39"/>
      <c r="B184" s="40"/>
      <c r="C184" s="221" t="s">
        <v>8</v>
      </c>
      <c r="D184" s="221" t="s">
        <v>194</v>
      </c>
      <c r="E184" s="222" t="s">
        <v>278</v>
      </c>
      <c r="F184" s="223" t="s">
        <v>279</v>
      </c>
      <c r="G184" s="224" t="s">
        <v>280</v>
      </c>
      <c r="H184" s="225">
        <v>19.5</v>
      </c>
      <c r="I184" s="226"/>
      <c r="J184" s="227">
        <f>ROUND(I184*H184,2)</f>
        <v>0</v>
      </c>
      <c r="K184" s="228"/>
      <c r="L184" s="45"/>
      <c r="M184" s="229" t="s">
        <v>1</v>
      </c>
      <c r="N184" s="230" t="s">
        <v>41</v>
      </c>
      <c r="O184" s="92"/>
      <c r="P184" s="231">
        <f>O184*H184</f>
        <v>0</v>
      </c>
      <c r="Q184" s="231">
        <v>0.0018</v>
      </c>
      <c r="R184" s="231">
        <f>Q184*H184</f>
        <v>0.035099999999999999</v>
      </c>
      <c r="S184" s="231">
        <v>0</v>
      </c>
      <c r="T184" s="232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3" t="s">
        <v>197</v>
      </c>
      <c r="AT184" s="233" t="s">
        <v>194</v>
      </c>
      <c r="AU184" s="233" t="s">
        <v>86</v>
      </c>
      <c r="AY184" s="18" t="s">
        <v>192</v>
      </c>
      <c r="BE184" s="234">
        <f>IF(N184="základní",J184,0)</f>
        <v>0</v>
      </c>
      <c r="BF184" s="234">
        <f>IF(N184="snížená",J184,0)</f>
        <v>0</v>
      </c>
      <c r="BG184" s="234">
        <f>IF(N184="zákl. přenesená",J184,0)</f>
        <v>0</v>
      </c>
      <c r="BH184" s="234">
        <f>IF(N184="sníž. přenesená",J184,0)</f>
        <v>0</v>
      </c>
      <c r="BI184" s="234">
        <f>IF(N184="nulová",J184,0)</f>
        <v>0</v>
      </c>
      <c r="BJ184" s="18" t="s">
        <v>84</v>
      </c>
      <c r="BK184" s="234">
        <f>ROUND(I184*H184,2)</f>
        <v>0</v>
      </c>
      <c r="BL184" s="18" t="s">
        <v>197</v>
      </c>
      <c r="BM184" s="233" t="s">
        <v>633</v>
      </c>
    </row>
    <row r="185" s="13" customFormat="1">
      <c r="A185" s="13"/>
      <c r="B185" s="235"/>
      <c r="C185" s="236"/>
      <c r="D185" s="237" t="s">
        <v>199</v>
      </c>
      <c r="E185" s="238" t="s">
        <v>1</v>
      </c>
      <c r="F185" s="239" t="s">
        <v>117</v>
      </c>
      <c r="G185" s="236"/>
      <c r="H185" s="240">
        <v>19.5</v>
      </c>
      <c r="I185" s="241"/>
      <c r="J185" s="236"/>
      <c r="K185" s="236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199</v>
      </c>
      <c r="AU185" s="246" t="s">
        <v>86</v>
      </c>
      <c r="AV185" s="13" t="s">
        <v>86</v>
      </c>
      <c r="AW185" s="13" t="s">
        <v>33</v>
      </c>
      <c r="AX185" s="13" t="s">
        <v>84</v>
      </c>
      <c r="AY185" s="246" t="s">
        <v>192</v>
      </c>
    </row>
    <row r="186" s="2" customFormat="1" ht="24.15" customHeight="1">
      <c r="A186" s="39"/>
      <c r="B186" s="40"/>
      <c r="C186" s="268" t="s">
        <v>282</v>
      </c>
      <c r="D186" s="268" t="s">
        <v>283</v>
      </c>
      <c r="E186" s="269" t="s">
        <v>284</v>
      </c>
      <c r="F186" s="270" t="s">
        <v>285</v>
      </c>
      <c r="G186" s="271" t="s">
        <v>280</v>
      </c>
      <c r="H186" s="272">
        <v>20.475000000000001</v>
      </c>
      <c r="I186" s="273"/>
      <c r="J186" s="274">
        <f>ROUND(I186*H186,2)</f>
        <v>0</v>
      </c>
      <c r="K186" s="275"/>
      <c r="L186" s="276"/>
      <c r="M186" s="277" t="s">
        <v>1</v>
      </c>
      <c r="N186" s="278" t="s">
        <v>41</v>
      </c>
      <c r="O186" s="92"/>
      <c r="P186" s="231">
        <f>O186*H186</f>
        <v>0</v>
      </c>
      <c r="Q186" s="231">
        <v>0.00214</v>
      </c>
      <c r="R186" s="231">
        <f>Q186*H186</f>
        <v>0.043816500000000001</v>
      </c>
      <c r="S186" s="231">
        <v>0</v>
      </c>
      <c r="T186" s="232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3" t="s">
        <v>249</v>
      </c>
      <c r="AT186" s="233" t="s">
        <v>283</v>
      </c>
      <c r="AU186" s="233" t="s">
        <v>86</v>
      </c>
      <c r="AY186" s="18" t="s">
        <v>192</v>
      </c>
      <c r="BE186" s="234">
        <f>IF(N186="základní",J186,0)</f>
        <v>0</v>
      </c>
      <c r="BF186" s="234">
        <f>IF(N186="snížená",J186,0)</f>
        <v>0</v>
      </c>
      <c r="BG186" s="234">
        <f>IF(N186="zákl. přenesená",J186,0)</f>
        <v>0</v>
      </c>
      <c r="BH186" s="234">
        <f>IF(N186="sníž. přenesená",J186,0)</f>
        <v>0</v>
      </c>
      <c r="BI186" s="234">
        <f>IF(N186="nulová",J186,0)</f>
        <v>0</v>
      </c>
      <c r="BJ186" s="18" t="s">
        <v>84</v>
      </c>
      <c r="BK186" s="234">
        <f>ROUND(I186*H186,2)</f>
        <v>0</v>
      </c>
      <c r="BL186" s="18" t="s">
        <v>197</v>
      </c>
      <c r="BM186" s="233" t="s">
        <v>634</v>
      </c>
    </row>
    <row r="187" s="13" customFormat="1">
      <c r="A187" s="13"/>
      <c r="B187" s="235"/>
      <c r="C187" s="236"/>
      <c r="D187" s="237" t="s">
        <v>199</v>
      </c>
      <c r="E187" s="238" t="s">
        <v>1</v>
      </c>
      <c r="F187" s="239" t="s">
        <v>287</v>
      </c>
      <c r="G187" s="236"/>
      <c r="H187" s="240">
        <v>20.475000000000001</v>
      </c>
      <c r="I187" s="241"/>
      <c r="J187" s="236"/>
      <c r="K187" s="236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199</v>
      </c>
      <c r="AU187" s="246" t="s">
        <v>86</v>
      </c>
      <c r="AV187" s="13" t="s">
        <v>86</v>
      </c>
      <c r="AW187" s="13" t="s">
        <v>33</v>
      </c>
      <c r="AX187" s="13" t="s">
        <v>84</v>
      </c>
      <c r="AY187" s="246" t="s">
        <v>192</v>
      </c>
    </row>
    <row r="188" s="2" customFormat="1" ht="24.15" customHeight="1">
      <c r="A188" s="39"/>
      <c r="B188" s="40"/>
      <c r="C188" s="221" t="s">
        <v>288</v>
      </c>
      <c r="D188" s="221" t="s">
        <v>194</v>
      </c>
      <c r="E188" s="222" t="s">
        <v>289</v>
      </c>
      <c r="F188" s="223" t="s">
        <v>290</v>
      </c>
      <c r="G188" s="224" t="s">
        <v>223</v>
      </c>
      <c r="H188" s="225">
        <v>471.80000000000001</v>
      </c>
      <c r="I188" s="226"/>
      <c r="J188" s="227">
        <f>ROUND(I188*H188,2)</f>
        <v>0</v>
      </c>
      <c r="K188" s="228"/>
      <c r="L188" s="45"/>
      <c r="M188" s="229" t="s">
        <v>1</v>
      </c>
      <c r="N188" s="230" t="s">
        <v>41</v>
      </c>
      <c r="O188" s="92"/>
      <c r="P188" s="231">
        <f>O188*H188</f>
        <v>0</v>
      </c>
      <c r="Q188" s="231">
        <v>0.0022699999999999999</v>
      </c>
      <c r="R188" s="231">
        <f>Q188*H188</f>
        <v>1.070986</v>
      </c>
      <c r="S188" s="231">
        <v>0</v>
      </c>
      <c r="T188" s="232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3" t="s">
        <v>197</v>
      </c>
      <c r="AT188" s="233" t="s">
        <v>194</v>
      </c>
      <c r="AU188" s="233" t="s">
        <v>86</v>
      </c>
      <c r="AY188" s="18" t="s">
        <v>192</v>
      </c>
      <c r="BE188" s="234">
        <f>IF(N188="základní",J188,0)</f>
        <v>0</v>
      </c>
      <c r="BF188" s="234">
        <f>IF(N188="snížená",J188,0)</f>
        <v>0</v>
      </c>
      <c r="BG188" s="234">
        <f>IF(N188="zákl. přenesená",J188,0)</f>
        <v>0</v>
      </c>
      <c r="BH188" s="234">
        <f>IF(N188="sníž. přenesená",J188,0)</f>
        <v>0</v>
      </c>
      <c r="BI188" s="234">
        <f>IF(N188="nulová",J188,0)</f>
        <v>0</v>
      </c>
      <c r="BJ188" s="18" t="s">
        <v>84</v>
      </c>
      <c r="BK188" s="234">
        <f>ROUND(I188*H188,2)</f>
        <v>0</v>
      </c>
      <c r="BL188" s="18" t="s">
        <v>197</v>
      </c>
      <c r="BM188" s="233" t="s">
        <v>635</v>
      </c>
    </row>
    <row r="189" s="13" customFormat="1">
      <c r="A189" s="13"/>
      <c r="B189" s="235"/>
      <c r="C189" s="236"/>
      <c r="D189" s="237" t="s">
        <v>199</v>
      </c>
      <c r="E189" s="238" t="s">
        <v>1</v>
      </c>
      <c r="F189" s="239" t="s">
        <v>712</v>
      </c>
      <c r="G189" s="236"/>
      <c r="H189" s="240">
        <v>471.80000000000001</v>
      </c>
      <c r="I189" s="241"/>
      <c r="J189" s="236"/>
      <c r="K189" s="236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199</v>
      </c>
      <c r="AU189" s="246" t="s">
        <v>86</v>
      </c>
      <c r="AV189" s="13" t="s">
        <v>86</v>
      </c>
      <c r="AW189" s="13" t="s">
        <v>33</v>
      </c>
      <c r="AX189" s="13" t="s">
        <v>84</v>
      </c>
      <c r="AY189" s="246" t="s">
        <v>192</v>
      </c>
    </row>
    <row r="190" s="2" customFormat="1" ht="24.15" customHeight="1">
      <c r="A190" s="39"/>
      <c r="B190" s="40"/>
      <c r="C190" s="221" t="s">
        <v>293</v>
      </c>
      <c r="D190" s="221" t="s">
        <v>194</v>
      </c>
      <c r="E190" s="222" t="s">
        <v>294</v>
      </c>
      <c r="F190" s="223" t="s">
        <v>295</v>
      </c>
      <c r="G190" s="224" t="s">
        <v>223</v>
      </c>
      <c r="H190" s="225">
        <v>471.80000000000001</v>
      </c>
      <c r="I190" s="226"/>
      <c r="J190" s="227">
        <f>ROUND(I190*H190,2)</f>
        <v>0</v>
      </c>
      <c r="K190" s="228"/>
      <c r="L190" s="45"/>
      <c r="M190" s="229" t="s">
        <v>1</v>
      </c>
      <c r="N190" s="230" t="s">
        <v>41</v>
      </c>
      <c r="O190" s="92"/>
      <c r="P190" s="231">
        <f>O190*H190</f>
        <v>0</v>
      </c>
      <c r="Q190" s="231">
        <v>0</v>
      </c>
      <c r="R190" s="231">
        <f>Q190*H190</f>
        <v>0</v>
      </c>
      <c r="S190" s="231">
        <v>0</v>
      </c>
      <c r="T190" s="232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3" t="s">
        <v>197</v>
      </c>
      <c r="AT190" s="233" t="s">
        <v>194</v>
      </c>
      <c r="AU190" s="233" t="s">
        <v>86</v>
      </c>
      <c r="AY190" s="18" t="s">
        <v>192</v>
      </c>
      <c r="BE190" s="234">
        <f>IF(N190="základní",J190,0)</f>
        <v>0</v>
      </c>
      <c r="BF190" s="234">
        <f>IF(N190="snížená",J190,0)</f>
        <v>0</v>
      </c>
      <c r="BG190" s="234">
        <f>IF(N190="zákl. přenesená",J190,0)</f>
        <v>0</v>
      </c>
      <c r="BH190" s="234">
        <f>IF(N190="sníž. přenesená",J190,0)</f>
        <v>0</v>
      </c>
      <c r="BI190" s="234">
        <f>IF(N190="nulová",J190,0)</f>
        <v>0</v>
      </c>
      <c r="BJ190" s="18" t="s">
        <v>84</v>
      </c>
      <c r="BK190" s="234">
        <f>ROUND(I190*H190,2)</f>
        <v>0</v>
      </c>
      <c r="BL190" s="18" t="s">
        <v>197</v>
      </c>
      <c r="BM190" s="233" t="s">
        <v>636</v>
      </c>
    </row>
    <row r="191" s="13" customFormat="1">
      <c r="A191" s="13"/>
      <c r="B191" s="235"/>
      <c r="C191" s="236"/>
      <c r="D191" s="237" t="s">
        <v>199</v>
      </c>
      <c r="E191" s="238" t="s">
        <v>1</v>
      </c>
      <c r="F191" s="239" t="s">
        <v>712</v>
      </c>
      <c r="G191" s="236"/>
      <c r="H191" s="240">
        <v>471.80000000000001</v>
      </c>
      <c r="I191" s="241"/>
      <c r="J191" s="236"/>
      <c r="K191" s="236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199</v>
      </c>
      <c r="AU191" s="246" t="s">
        <v>86</v>
      </c>
      <c r="AV191" s="13" t="s">
        <v>86</v>
      </c>
      <c r="AW191" s="13" t="s">
        <v>33</v>
      </c>
      <c r="AX191" s="13" t="s">
        <v>84</v>
      </c>
      <c r="AY191" s="246" t="s">
        <v>192</v>
      </c>
    </row>
    <row r="192" s="2" customFormat="1" ht="24.15" customHeight="1">
      <c r="A192" s="39"/>
      <c r="B192" s="40"/>
      <c r="C192" s="221" t="s">
        <v>297</v>
      </c>
      <c r="D192" s="221" t="s">
        <v>194</v>
      </c>
      <c r="E192" s="222" t="s">
        <v>298</v>
      </c>
      <c r="F192" s="223" t="s">
        <v>299</v>
      </c>
      <c r="G192" s="224" t="s">
        <v>223</v>
      </c>
      <c r="H192" s="225">
        <v>70</v>
      </c>
      <c r="I192" s="226"/>
      <c r="J192" s="227">
        <f>ROUND(I192*H192,2)</f>
        <v>0</v>
      </c>
      <c r="K192" s="228"/>
      <c r="L192" s="45"/>
      <c r="M192" s="229" t="s">
        <v>1</v>
      </c>
      <c r="N192" s="230" t="s">
        <v>41</v>
      </c>
      <c r="O192" s="92"/>
      <c r="P192" s="231">
        <f>O192*H192</f>
        <v>0</v>
      </c>
      <c r="Q192" s="231">
        <v>0.00059000000000000003</v>
      </c>
      <c r="R192" s="231">
        <f>Q192*H192</f>
        <v>0.041300000000000003</v>
      </c>
      <c r="S192" s="231">
        <v>0</v>
      </c>
      <c r="T192" s="232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3" t="s">
        <v>197</v>
      </c>
      <c r="AT192" s="233" t="s">
        <v>194</v>
      </c>
      <c r="AU192" s="233" t="s">
        <v>86</v>
      </c>
      <c r="AY192" s="18" t="s">
        <v>192</v>
      </c>
      <c r="BE192" s="234">
        <f>IF(N192="základní",J192,0)</f>
        <v>0</v>
      </c>
      <c r="BF192" s="234">
        <f>IF(N192="snížená",J192,0)</f>
        <v>0</v>
      </c>
      <c r="BG192" s="234">
        <f>IF(N192="zákl. přenesená",J192,0)</f>
        <v>0</v>
      </c>
      <c r="BH192" s="234">
        <f>IF(N192="sníž. přenesená",J192,0)</f>
        <v>0</v>
      </c>
      <c r="BI192" s="234">
        <f>IF(N192="nulová",J192,0)</f>
        <v>0</v>
      </c>
      <c r="BJ192" s="18" t="s">
        <v>84</v>
      </c>
      <c r="BK192" s="234">
        <f>ROUND(I192*H192,2)</f>
        <v>0</v>
      </c>
      <c r="BL192" s="18" t="s">
        <v>197</v>
      </c>
      <c r="BM192" s="233" t="s">
        <v>637</v>
      </c>
    </row>
    <row r="193" s="13" customFormat="1">
      <c r="A193" s="13"/>
      <c r="B193" s="235"/>
      <c r="C193" s="236"/>
      <c r="D193" s="237" t="s">
        <v>199</v>
      </c>
      <c r="E193" s="238" t="s">
        <v>1</v>
      </c>
      <c r="F193" s="239" t="s">
        <v>301</v>
      </c>
      <c r="G193" s="236"/>
      <c r="H193" s="240">
        <v>70</v>
      </c>
      <c r="I193" s="241"/>
      <c r="J193" s="236"/>
      <c r="K193" s="236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199</v>
      </c>
      <c r="AU193" s="246" t="s">
        <v>86</v>
      </c>
      <c r="AV193" s="13" t="s">
        <v>86</v>
      </c>
      <c r="AW193" s="13" t="s">
        <v>33</v>
      </c>
      <c r="AX193" s="13" t="s">
        <v>84</v>
      </c>
      <c r="AY193" s="246" t="s">
        <v>192</v>
      </c>
    </row>
    <row r="194" s="2" customFormat="1" ht="24.15" customHeight="1">
      <c r="A194" s="39"/>
      <c r="B194" s="40"/>
      <c r="C194" s="221" t="s">
        <v>302</v>
      </c>
      <c r="D194" s="221" t="s">
        <v>194</v>
      </c>
      <c r="E194" s="222" t="s">
        <v>303</v>
      </c>
      <c r="F194" s="223" t="s">
        <v>304</v>
      </c>
      <c r="G194" s="224" t="s">
        <v>223</v>
      </c>
      <c r="H194" s="225">
        <v>70</v>
      </c>
      <c r="I194" s="226"/>
      <c r="J194" s="227">
        <f>ROUND(I194*H194,2)</f>
        <v>0</v>
      </c>
      <c r="K194" s="228"/>
      <c r="L194" s="45"/>
      <c r="M194" s="229" t="s">
        <v>1</v>
      </c>
      <c r="N194" s="230" t="s">
        <v>41</v>
      </c>
      <c r="O194" s="92"/>
      <c r="P194" s="231">
        <f>O194*H194</f>
        <v>0</v>
      </c>
      <c r="Q194" s="231">
        <v>0</v>
      </c>
      <c r="R194" s="231">
        <f>Q194*H194</f>
        <v>0</v>
      </c>
      <c r="S194" s="231">
        <v>0</v>
      </c>
      <c r="T194" s="232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3" t="s">
        <v>197</v>
      </c>
      <c r="AT194" s="233" t="s">
        <v>194</v>
      </c>
      <c r="AU194" s="233" t="s">
        <v>86</v>
      </c>
      <c r="AY194" s="18" t="s">
        <v>192</v>
      </c>
      <c r="BE194" s="234">
        <f>IF(N194="základní",J194,0)</f>
        <v>0</v>
      </c>
      <c r="BF194" s="234">
        <f>IF(N194="snížená",J194,0)</f>
        <v>0</v>
      </c>
      <c r="BG194" s="234">
        <f>IF(N194="zákl. přenesená",J194,0)</f>
        <v>0</v>
      </c>
      <c r="BH194" s="234">
        <f>IF(N194="sníž. přenesená",J194,0)</f>
        <v>0</v>
      </c>
      <c r="BI194" s="234">
        <f>IF(N194="nulová",J194,0)</f>
        <v>0</v>
      </c>
      <c r="BJ194" s="18" t="s">
        <v>84</v>
      </c>
      <c r="BK194" s="234">
        <f>ROUND(I194*H194,2)</f>
        <v>0</v>
      </c>
      <c r="BL194" s="18" t="s">
        <v>197</v>
      </c>
      <c r="BM194" s="233" t="s">
        <v>638</v>
      </c>
    </row>
    <row r="195" s="13" customFormat="1">
      <c r="A195" s="13"/>
      <c r="B195" s="235"/>
      <c r="C195" s="236"/>
      <c r="D195" s="237" t="s">
        <v>199</v>
      </c>
      <c r="E195" s="238" t="s">
        <v>1</v>
      </c>
      <c r="F195" s="239" t="s">
        <v>301</v>
      </c>
      <c r="G195" s="236"/>
      <c r="H195" s="240">
        <v>70</v>
      </c>
      <c r="I195" s="241"/>
      <c r="J195" s="236"/>
      <c r="K195" s="236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199</v>
      </c>
      <c r="AU195" s="246" t="s">
        <v>86</v>
      </c>
      <c r="AV195" s="13" t="s">
        <v>86</v>
      </c>
      <c r="AW195" s="13" t="s">
        <v>33</v>
      </c>
      <c r="AX195" s="13" t="s">
        <v>84</v>
      </c>
      <c r="AY195" s="246" t="s">
        <v>192</v>
      </c>
    </row>
    <row r="196" s="2" customFormat="1" ht="37.8" customHeight="1">
      <c r="A196" s="39"/>
      <c r="B196" s="40"/>
      <c r="C196" s="221" t="s">
        <v>306</v>
      </c>
      <c r="D196" s="221" t="s">
        <v>194</v>
      </c>
      <c r="E196" s="222" t="s">
        <v>307</v>
      </c>
      <c r="F196" s="223" t="s">
        <v>308</v>
      </c>
      <c r="G196" s="224" t="s">
        <v>246</v>
      </c>
      <c r="H196" s="225">
        <v>273.56</v>
      </c>
      <c r="I196" s="226"/>
      <c r="J196" s="227">
        <f>ROUND(I196*H196,2)</f>
        <v>0</v>
      </c>
      <c r="K196" s="228"/>
      <c r="L196" s="45"/>
      <c r="M196" s="229" t="s">
        <v>1</v>
      </c>
      <c r="N196" s="230" t="s">
        <v>41</v>
      </c>
      <c r="O196" s="92"/>
      <c r="P196" s="231">
        <f>O196*H196</f>
        <v>0</v>
      </c>
      <c r="Q196" s="231">
        <v>0</v>
      </c>
      <c r="R196" s="231">
        <f>Q196*H196</f>
        <v>0</v>
      </c>
      <c r="S196" s="231">
        <v>0</v>
      </c>
      <c r="T196" s="232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3" t="s">
        <v>197</v>
      </c>
      <c r="AT196" s="233" t="s">
        <v>194</v>
      </c>
      <c r="AU196" s="233" t="s">
        <v>86</v>
      </c>
      <c r="AY196" s="18" t="s">
        <v>192</v>
      </c>
      <c r="BE196" s="234">
        <f>IF(N196="základní",J196,0)</f>
        <v>0</v>
      </c>
      <c r="BF196" s="234">
        <f>IF(N196="snížená",J196,0)</f>
        <v>0</v>
      </c>
      <c r="BG196" s="234">
        <f>IF(N196="zákl. přenesená",J196,0)</f>
        <v>0</v>
      </c>
      <c r="BH196" s="234">
        <f>IF(N196="sníž. přenesená",J196,0)</f>
        <v>0</v>
      </c>
      <c r="BI196" s="234">
        <f>IF(N196="nulová",J196,0)</f>
        <v>0</v>
      </c>
      <c r="BJ196" s="18" t="s">
        <v>84</v>
      </c>
      <c r="BK196" s="234">
        <f>ROUND(I196*H196,2)</f>
        <v>0</v>
      </c>
      <c r="BL196" s="18" t="s">
        <v>197</v>
      </c>
      <c r="BM196" s="233" t="s">
        <v>639</v>
      </c>
    </row>
    <row r="197" s="14" customFormat="1">
      <c r="A197" s="14"/>
      <c r="B197" s="247"/>
      <c r="C197" s="248"/>
      <c r="D197" s="237" t="s">
        <v>199</v>
      </c>
      <c r="E197" s="249" t="s">
        <v>1</v>
      </c>
      <c r="F197" s="250" t="s">
        <v>310</v>
      </c>
      <c r="G197" s="248"/>
      <c r="H197" s="249" t="s">
        <v>1</v>
      </c>
      <c r="I197" s="251"/>
      <c r="J197" s="248"/>
      <c r="K197" s="248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199</v>
      </c>
      <c r="AU197" s="256" t="s">
        <v>86</v>
      </c>
      <c r="AV197" s="14" t="s">
        <v>84</v>
      </c>
      <c r="AW197" s="14" t="s">
        <v>33</v>
      </c>
      <c r="AX197" s="14" t="s">
        <v>76</v>
      </c>
      <c r="AY197" s="256" t="s">
        <v>192</v>
      </c>
    </row>
    <row r="198" s="13" customFormat="1">
      <c r="A198" s="13"/>
      <c r="B198" s="235"/>
      <c r="C198" s="236"/>
      <c r="D198" s="237" t="s">
        <v>199</v>
      </c>
      <c r="E198" s="238" t="s">
        <v>1</v>
      </c>
      <c r="F198" s="239" t="s">
        <v>311</v>
      </c>
      <c r="G198" s="236"/>
      <c r="H198" s="240">
        <v>166.78999999999999</v>
      </c>
      <c r="I198" s="241"/>
      <c r="J198" s="236"/>
      <c r="K198" s="236"/>
      <c r="L198" s="242"/>
      <c r="M198" s="243"/>
      <c r="N198" s="244"/>
      <c r="O198" s="244"/>
      <c r="P198" s="244"/>
      <c r="Q198" s="244"/>
      <c r="R198" s="244"/>
      <c r="S198" s="244"/>
      <c r="T198" s="24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6" t="s">
        <v>199</v>
      </c>
      <c r="AU198" s="246" t="s">
        <v>86</v>
      </c>
      <c r="AV198" s="13" t="s">
        <v>86</v>
      </c>
      <c r="AW198" s="13" t="s">
        <v>33</v>
      </c>
      <c r="AX198" s="13" t="s">
        <v>76</v>
      </c>
      <c r="AY198" s="246" t="s">
        <v>192</v>
      </c>
    </row>
    <row r="199" s="16" customFormat="1">
      <c r="A199" s="16"/>
      <c r="B199" s="279"/>
      <c r="C199" s="280"/>
      <c r="D199" s="237" t="s">
        <v>199</v>
      </c>
      <c r="E199" s="281" t="s">
        <v>1</v>
      </c>
      <c r="F199" s="282" t="s">
        <v>312</v>
      </c>
      <c r="G199" s="280"/>
      <c r="H199" s="283">
        <v>166.78999999999999</v>
      </c>
      <c r="I199" s="284"/>
      <c r="J199" s="280"/>
      <c r="K199" s="280"/>
      <c r="L199" s="285"/>
      <c r="M199" s="286"/>
      <c r="N199" s="287"/>
      <c r="O199" s="287"/>
      <c r="P199" s="287"/>
      <c r="Q199" s="287"/>
      <c r="R199" s="287"/>
      <c r="S199" s="287"/>
      <c r="T199" s="288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89" t="s">
        <v>199</v>
      </c>
      <c r="AU199" s="289" t="s">
        <v>86</v>
      </c>
      <c r="AV199" s="16" t="s">
        <v>113</v>
      </c>
      <c r="AW199" s="16" t="s">
        <v>33</v>
      </c>
      <c r="AX199" s="16" t="s">
        <v>76</v>
      </c>
      <c r="AY199" s="289" t="s">
        <v>192</v>
      </c>
    </row>
    <row r="200" s="14" customFormat="1">
      <c r="A200" s="14"/>
      <c r="B200" s="247"/>
      <c r="C200" s="248"/>
      <c r="D200" s="237" t="s">
        <v>199</v>
      </c>
      <c r="E200" s="249" t="s">
        <v>1</v>
      </c>
      <c r="F200" s="250" t="s">
        <v>313</v>
      </c>
      <c r="G200" s="248"/>
      <c r="H200" s="249" t="s">
        <v>1</v>
      </c>
      <c r="I200" s="251"/>
      <c r="J200" s="248"/>
      <c r="K200" s="248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199</v>
      </c>
      <c r="AU200" s="256" t="s">
        <v>86</v>
      </c>
      <c r="AV200" s="14" t="s">
        <v>84</v>
      </c>
      <c r="AW200" s="14" t="s">
        <v>33</v>
      </c>
      <c r="AX200" s="14" t="s">
        <v>76</v>
      </c>
      <c r="AY200" s="256" t="s">
        <v>192</v>
      </c>
    </row>
    <row r="201" s="13" customFormat="1">
      <c r="A201" s="13"/>
      <c r="B201" s="235"/>
      <c r="C201" s="236"/>
      <c r="D201" s="237" t="s">
        <v>199</v>
      </c>
      <c r="E201" s="238" t="s">
        <v>1</v>
      </c>
      <c r="F201" s="239" t="s">
        <v>314</v>
      </c>
      <c r="G201" s="236"/>
      <c r="H201" s="240">
        <v>57.329999999999998</v>
      </c>
      <c r="I201" s="241"/>
      <c r="J201" s="236"/>
      <c r="K201" s="236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199</v>
      </c>
      <c r="AU201" s="246" t="s">
        <v>86</v>
      </c>
      <c r="AV201" s="13" t="s">
        <v>86</v>
      </c>
      <c r="AW201" s="13" t="s">
        <v>33</v>
      </c>
      <c r="AX201" s="13" t="s">
        <v>76</v>
      </c>
      <c r="AY201" s="246" t="s">
        <v>192</v>
      </c>
    </row>
    <row r="202" s="13" customFormat="1">
      <c r="A202" s="13"/>
      <c r="B202" s="235"/>
      <c r="C202" s="236"/>
      <c r="D202" s="237" t="s">
        <v>199</v>
      </c>
      <c r="E202" s="238" t="s">
        <v>1</v>
      </c>
      <c r="F202" s="239" t="s">
        <v>315</v>
      </c>
      <c r="G202" s="236"/>
      <c r="H202" s="240">
        <v>10.26</v>
      </c>
      <c r="I202" s="241"/>
      <c r="J202" s="236"/>
      <c r="K202" s="236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199</v>
      </c>
      <c r="AU202" s="246" t="s">
        <v>86</v>
      </c>
      <c r="AV202" s="13" t="s">
        <v>86</v>
      </c>
      <c r="AW202" s="13" t="s">
        <v>33</v>
      </c>
      <c r="AX202" s="13" t="s">
        <v>76</v>
      </c>
      <c r="AY202" s="246" t="s">
        <v>192</v>
      </c>
    </row>
    <row r="203" s="13" customFormat="1">
      <c r="A203" s="13"/>
      <c r="B203" s="235"/>
      <c r="C203" s="236"/>
      <c r="D203" s="237" t="s">
        <v>199</v>
      </c>
      <c r="E203" s="238" t="s">
        <v>1</v>
      </c>
      <c r="F203" s="239" t="s">
        <v>316</v>
      </c>
      <c r="G203" s="236"/>
      <c r="H203" s="240">
        <v>36.18</v>
      </c>
      <c r="I203" s="241"/>
      <c r="J203" s="236"/>
      <c r="K203" s="236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199</v>
      </c>
      <c r="AU203" s="246" t="s">
        <v>86</v>
      </c>
      <c r="AV203" s="13" t="s">
        <v>86</v>
      </c>
      <c r="AW203" s="13" t="s">
        <v>33</v>
      </c>
      <c r="AX203" s="13" t="s">
        <v>76</v>
      </c>
      <c r="AY203" s="246" t="s">
        <v>192</v>
      </c>
    </row>
    <row r="204" s="13" customFormat="1">
      <c r="A204" s="13"/>
      <c r="B204" s="235"/>
      <c r="C204" s="236"/>
      <c r="D204" s="237" t="s">
        <v>199</v>
      </c>
      <c r="E204" s="238" t="s">
        <v>1</v>
      </c>
      <c r="F204" s="239" t="s">
        <v>317</v>
      </c>
      <c r="G204" s="236"/>
      <c r="H204" s="240">
        <v>3</v>
      </c>
      <c r="I204" s="241"/>
      <c r="J204" s="236"/>
      <c r="K204" s="236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199</v>
      </c>
      <c r="AU204" s="246" t="s">
        <v>86</v>
      </c>
      <c r="AV204" s="13" t="s">
        <v>86</v>
      </c>
      <c r="AW204" s="13" t="s">
        <v>33</v>
      </c>
      <c r="AX204" s="13" t="s">
        <v>76</v>
      </c>
      <c r="AY204" s="246" t="s">
        <v>192</v>
      </c>
    </row>
    <row r="205" s="16" customFormat="1">
      <c r="A205" s="16"/>
      <c r="B205" s="279"/>
      <c r="C205" s="280"/>
      <c r="D205" s="237" t="s">
        <v>199</v>
      </c>
      <c r="E205" s="281" t="s">
        <v>1</v>
      </c>
      <c r="F205" s="282" t="s">
        <v>312</v>
      </c>
      <c r="G205" s="280"/>
      <c r="H205" s="283">
        <v>106.77</v>
      </c>
      <c r="I205" s="284"/>
      <c r="J205" s="280"/>
      <c r="K205" s="280"/>
      <c r="L205" s="285"/>
      <c r="M205" s="286"/>
      <c r="N205" s="287"/>
      <c r="O205" s="287"/>
      <c r="P205" s="287"/>
      <c r="Q205" s="287"/>
      <c r="R205" s="287"/>
      <c r="S205" s="287"/>
      <c r="T205" s="288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89" t="s">
        <v>199</v>
      </c>
      <c r="AU205" s="289" t="s">
        <v>86</v>
      </c>
      <c r="AV205" s="16" t="s">
        <v>113</v>
      </c>
      <c r="AW205" s="16" t="s">
        <v>33</v>
      </c>
      <c r="AX205" s="16" t="s">
        <v>76</v>
      </c>
      <c r="AY205" s="289" t="s">
        <v>192</v>
      </c>
    </row>
    <row r="206" s="15" customFormat="1">
      <c r="A206" s="15"/>
      <c r="B206" s="257"/>
      <c r="C206" s="258"/>
      <c r="D206" s="237" t="s">
        <v>199</v>
      </c>
      <c r="E206" s="259" t="s">
        <v>1</v>
      </c>
      <c r="F206" s="260" t="s">
        <v>230</v>
      </c>
      <c r="G206" s="258"/>
      <c r="H206" s="261">
        <v>273.56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7" t="s">
        <v>199</v>
      </c>
      <c r="AU206" s="267" t="s">
        <v>86</v>
      </c>
      <c r="AV206" s="15" t="s">
        <v>197</v>
      </c>
      <c r="AW206" s="15" t="s">
        <v>33</v>
      </c>
      <c r="AX206" s="15" t="s">
        <v>84</v>
      </c>
      <c r="AY206" s="267" t="s">
        <v>192</v>
      </c>
    </row>
    <row r="207" s="2" customFormat="1" ht="37.8" customHeight="1">
      <c r="A207" s="39"/>
      <c r="B207" s="40"/>
      <c r="C207" s="221" t="s">
        <v>318</v>
      </c>
      <c r="D207" s="221" t="s">
        <v>194</v>
      </c>
      <c r="E207" s="222" t="s">
        <v>319</v>
      </c>
      <c r="F207" s="223" t="s">
        <v>320</v>
      </c>
      <c r="G207" s="224" t="s">
        <v>246</v>
      </c>
      <c r="H207" s="225">
        <v>102.84</v>
      </c>
      <c r="I207" s="226"/>
      <c r="J207" s="227">
        <f>ROUND(I207*H207,2)</f>
        <v>0</v>
      </c>
      <c r="K207" s="228"/>
      <c r="L207" s="45"/>
      <c r="M207" s="229" t="s">
        <v>1</v>
      </c>
      <c r="N207" s="230" t="s">
        <v>41</v>
      </c>
      <c r="O207" s="92"/>
      <c r="P207" s="231">
        <f>O207*H207</f>
        <v>0</v>
      </c>
      <c r="Q207" s="231">
        <v>0</v>
      </c>
      <c r="R207" s="231">
        <f>Q207*H207</f>
        <v>0</v>
      </c>
      <c r="S207" s="231">
        <v>0</v>
      </c>
      <c r="T207" s="232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3" t="s">
        <v>197</v>
      </c>
      <c r="AT207" s="233" t="s">
        <v>194</v>
      </c>
      <c r="AU207" s="233" t="s">
        <v>86</v>
      </c>
      <c r="AY207" s="18" t="s">
        <v>192</v>
      </c>
      <c r="BE207" s="234">
        <f>IF(N207="základní",J207,0)</f>
        <v>0</v>
      </c>
      <c r="BF207" s="234">
        <f>IF(N207="snížená",J207,0)</f>
        <v>0</v>
      </c>
      <c r="BG207" s="234">
        <f>IF(N207="zákl. přenesená",J207,0)</f>
        <v>0</v>
      </c>
      <c r="BH207" s="234">
        <f>IF(N207="sníž. přenesená",J207,0)</f>
        <v>0</v>
      </c>
      <c r="BI207" s="234">
        <f>IF(N207="nulová",J207,0)</f>
        <v>0</v>
      </c>
      <c r="BJ207" s="18" t="s">
        <v>84</v>
      </c>
      <c r="BK207" s="234">
        <f>ROUND(I207*H207,2)</f>
        <v>0</v>
      </c>
      <c r="BL207" s="18" t="s">
        <v>197</v>
      </c>
      <c r="BM207" s="233" t="s">
        <v>640</v>
      </c>
    </row>
    <row r="208" s="13" customFormat="1">
      <c r="A208" s="13"/>
      <c r="B208" s="235"/>
      <c r="C208" s="236"/>
      <c r="D208" s="237" t="s">
        <v>199</v>
      </c>
      <c r="E208" s="238" t="s">
        <v>1</v>
      </c>
      <c r="F208" s="239" t="s">
        <v>322</v>
      </c>
      <c r="G208" s="236"/>
      <c r="H208" s="240">
        <v>102.84</v>
      </c>
      <c r="I208" s="241"/>
      <c r="J208" s="236"/>
      <c r="K208" s="236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199</v>
      </c>
      <c r="AU208" s="246" t="s">
        <v>86</v>
      </c>
      <c r="AV208" s="13" t="s">
        <v>86</v>
      </c>
      <c r="AW208" s="13" t="s">
        <v>33</v>
      </c>
      <c r="AX208" s="13" t="s">
        <v>76</v>
      </c>
      <c r="AY208" s="246" t="s">
        <v>192</v>
      </c>
    </row>
    <row r="209" s="15" customFormat="1">
      <c r="A209" s="15"/>
      <c r="B209" s="257"/>
      <c r="C209" s="258"/>
      <c r="D209" s="237" t="s">
        <v>199</v>
      </c>
      <c r="E209" s="259" t="s">
        <v>1</v>
      </c>
      <c r="F209" s="260" t="s">
        <v>230</v>
      </c>
      <c r="G209" s="258"/>
      <c r="H209" s="261">
        <v>102.84</v>
      </c>
      <c r="I209" s="262"/>
      <c r="J209" s="258"/>
      <c r="K209" s="258"/>
      <c r="L209" s="263"/>
      <c r="M209" s="264"/>
      <c r="N209" s="265"/>
      <c r="O209" s="265"/>
      <c r="P209" s="265"/>
      <c r="Q209" s="265"/>
      <c r="R209" s="265"/>
      <c r="S209" s="265"/>
      <c r="T209" s="26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7" t="s">
        <v>199</v>
      </c>
      <c r="AU209" s="267" t="s">
        <v>86</v>
      </c>
      <c r="AV209" s="15" t="s">
        <v>197</v>
      </c>
      <c r="AW209" s="15" t="s">
        <v>33</v>
      </c>
      <c r="AX209" s="15" t="s">
        <v>84</v>
      </c>
      <c r="AY209" s="267" t="s">
        <v>192</v>
      </c>
    </row>
    <row r="210" s="2" customFormat="1" ht="37.8" customHeight="1">
      <c r="A210" s="39"/>
      <c r="B210" s="40"/>
      <c r="C210" s="221" t="s">
        <v>323</v>
      </c>
      <c r="D210" s="221" t="s">
        <v>194</v>
      </c>
      <c r="E210" s="222" t="s">
        <v>324</v>
      </c>
      <c r="F210" s="223" t="s">
        <v>325</v>
      </c>
      <c r="G210" s="224" t="s">
        <v>246</v>
      </c>
      <c r="H210" s="225">
        <v>1028.4000000000001</v>
      </c>
      <c r="I210" s="226"/>
      <c r="J210" s="227">
        <f>ROUND(I210*H210,2)</f>
        <v>0</v>
      </c>
      <c r="K210" s="228"/>
      <c r="L210" s="45"/>
      <c r="M210" s="229" t="s">
        <v>1</v>
      </c>
      <c r="N210" s="230" t="s">
        <v>41</v>
      </c>
      <c r="O210" s="92"/>
      <c r="P210" s="231">
        <f>O210*H210</f>
        <v>0</v>
      </c>
      <c r="Q210" s="231">
        <v>0</v>
      </c>
      <c r="R210" s="231">
        <f>Q210*H210</f>
        <v>0</v>
      </c>
      <c r="S210" s="231">
        <v>0</v>
      </c>
      <c r="T210" s="232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3" t="s">
        <v>197</v>
      </c>
      <c r="AT210" s="233" t="s">
        <v>194</v>
      </c>
      <c r="AU210" s="233" t="s">
        <v>86</v>
      </c>
      <c r="AY210" s="18" t="s">
        <v>192</v>
      </c>
      <c r="BE210" s="234">
        <f>IF(N210="základní",J210,0)</f>
        <v>0</v>
      </c>
      <c r="BF210" s="234">
        <f>IF(N210="snížená",J210,0)</f>
        <v>0</v>
      </c>
      <c r="BG210" s="234">
        <f>IF(N210="zákl. přenesená",J210,0)</f>
        <v>0</v>
      </c>
      <c r="BH210" s="234">
        <f>IF(N210="sníž. přenesená",J210,0)</f>
        <v>0</v>
      </c>
      <c r="BI210" s="234">
        <f>IF(N210="nulová",J210,0)</f>
        <v>0</v>
      </c>
      <c r="BJ210" s="18" t="s">
        <v>84</v>
      </c>
      <c r="BK210" s="234">
        <f>ROUND(I210*H210,2)</f>
        <v>0</v>
      </c>
      <c r="BL210" s="18" t="s">
        <v>197</v>
      </c>
      <c r="BM210" s="233" t="s">
        <v>641</v>
      </c>
    </row>
    <row r="211" s="13" customFormat="1">
      <c r="A211" s="13"/>
      <c r="B211" s="235"/>
      <c r="C211" s="236"/>
      <c r="D211" s="237" t="s">
        <v>199</v>
      </c>
      <c r="E211" s="238" t="s">
        <v>1</v>
      </c>
      <c r="F211" s="239" t="s">
        <v>327</v>
      </c>
      <c r="G211" s="236"/>
      <c r="H211" s="240">
        <v>1028.4000000000001</v>
      </c>
      <c r="I211" s="241"/>
      <c r="J211" s="236"/>
      <c r="K211" s="236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199</v>
      </c>
      <c r="AU211" s="246" t="s">
        <v>86</v>
      </c>
      <c r="AV211" s="13" t="s">
        <v>86</v>
      </c>
      <c r="AW211" s="13" t="s">
        <v>33</v>
      </c>
      <c r="AX211" s="13" t="s">
        <v>84</v>
      </c>
      <c r="AY211" s="246" t="s">
        <v>192</v>
      </c>
    </row>
    <row r="212" s="2" customFormat="1" ht="24.15" customHeight="1">
      <c r="A212" s="39"/>
      <c r="B212" s="40"/>
      <c r="C212" s="221" t="s">
        <v>7</v>
      </c>
      <c r="D212" s="221" t="s">
        <v>194</v>
      </c>
      <c r="E212" s="222" t="s">
        <v>328</v>
      </c>
      <c r="F212" s="223" t="s">
        <v>329</v>
      </c>
      <c r="G212" s="224" t="s">
        <v>246</v>
      </c>
      <c r="H212" s="225">
        <v>166.78999999999999</v>
      </c>
      <c r="I212" s="226"/>
      <c r="J212" s="227">
        <f>ROUND(I212*H212,2)</f>
        <v>0</v>
      </c>
      <c r="K212" s="228"/>
      <c r="L212" s="45"/>
      <c r="M212" s="229" t="s">
        <v>1</v>
      </c>
      <c r="N212" s="230" t="s">
        <v>41</v>
      </c>
      <c r="O212" s="92"/>
      <c r="P212" s="231">
        <f>O212*H212</f>
        <v>0</v>
      </c>
      <c r="Q212" s="231">
        <v>0</v>
      </c>
      <c r="R212" s="231">
        <f>Q212*H212</f>
        <v>0</v>
      </c>
      <c r="S212" s="231">
        <v>0</v>
      </c>
      <c r="T212" s="232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3" t="s">
        <v>197</v>
      </c>
      <c r="AT212" s="233" t="s">
        <v>194</v>
      </c>
      <c r="AU212" s="233" t="s">
        <v>86</v>
      </c>
      <c r="AY212" s="18" t="s">
        <v>192</v>
      </c>
      <c r="BE212" s="234">
        <f>IF(N212="základní",J212,0)</f>
        <v>0</v>
      </c>
      <c r="BF212" s="234">
        <f>IF(N212="snížená",J212,0)</f>
        <v>0</v>
      </c>
      <c r="BG212" s="234">
        <f>IF(N212="zákl. přenesená",J212,0)</f>
        <v>0</v>
      </c>
      <c r="BH212" s="234">
        <f>IF(N212="sníž. přenesená",J212,0)</f>
        <v>0</v>
      </c>
      <c r="BI212" s="234">
        <f>IF(N212="nulová",J212,0)</f>
        <v>0</v>
      </c>
      <c r="BJ212" s="18" t="s">
        <v>84</v>
      </c>
      <c r="BK212" s="234">
        <f>ROUND(I212*H212,2)</f>
        <v>0</v>
      </c>
      <c r="BL212" s="18" t="s">
        <v>197</v>
      </c>
      <c r="BM212" s="233" t="s">
        <v>642</v>
      </c>
    </row>
    <row r="213" s="14" customFormat="1">
      <c r="A213" s="14"/>
      <c r="B213" s="247"/>
      <c r="C213" s="248"/>
      <c r="D213" s="237" t="s">
        <v>199</v>
      </c>
      <c r="E213" s="249" t="s">
        <v>1</v>
      </c>
      <c r="F213" s="250" t="s">
        <v>331</v>
      </c>
      <c r="G213" s="248"/>
      <c r="H213" s="249" t="s">
        <v>1</v>
      </c>
      <c r="I213" s="251"/>
      <c r="J213" s="248"/>
      <c r="K213" s="248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199</v>
      </c>
      <c r="AU213" s="256" t="s">
        <v>86</v>
      </c>
      <c r="AV213" s="14" t="s">
        <v>84</v>
      </c>
      <c r="AW213" s="14" t="s">
        <v>33</v>
      </c>
      <c r="AX213" s="14" t="s">
        <v>76</v>
      </c>
      <c r="AY213" s="256" t="s">
        <v>192</v>
      </c>
    </row>
    <row r="214" s="13" customFormat="1">
      <c r="A214" s="13"/>
      <c r="B214" s="235"/>
      <c r="C214" s="236"/>
      <c r="D214" s="237" t="s">
        <v>199</v>
      </c>
      <c r="E214" s="238" t="s">
        <v>1</v>
      </c>
      <c r="F214" s="239" t="s">
        <v>311</v>
      </c>
      <c r="G214" s="236"/>
      <c r="H214" s="240">
        <v>166.78999999999999</v>
      </c>
      <c r="I214" s="241"/>
      <c r="J214" s="236"/>
      <c r="K214" s="236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199</v>
      </c>
      <c r="AU214" s="246" t="s">
        <v>86</v>
      </c>
      <c r="AV214" s="13" t="s">
        <v>86</v>
      </c>
      <c r="AW214" s="13" t="s">
        <v>33</v>
      </c>
      <c r="AX214" s="13" t="s">
        <v>76</v>
      </c>
      <c r="AY214" s="246" t="s">
        <v>192</v>
      </c>
    </row>
    <row r="215" s="15" customFormat="1">
      <c r="A215" s="15"/>
      <c r="B215" s="257"/>
      <c r="C215" s="258"/>
      <c r="D215" s="237" t="s">
        <v>199</v>
      </c>
      <c r="E215" s="259" t="s">
        <v>1</v>
      </c>
      <c r="F215" s="260" t="s">
        <v>230</v>
      </c>
      <c r="G215" s="258"/>
      <c r="H215" s="261">
        <v>166.78999999999999</v>
      </c>
      <c r="I215" s="262"/>
      <c r="J215" s="258"/>
      <c r="K215" s="258"/>
      <c r="L215" s="263"/>
      <c r="M215" s="264"/>
      <c r="N215" s="265"/>
      <c r="O215" s="265"/>
      <c r="P215" s="265"/>
      <c r="Q215" s="265"/>
      <c r="R215" s="265"/>
      <c r="S215" s="265"/>
      <c r="T215" s="26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7" t="s">
        <v>199</v>
      </c>
      <c r="AU215" s="267" t="s">
        <v>86</v>
      </c>
      <c r="AV215" s="15" t="s">
        <v>197</v>
      </c>
      <c r="AW215" s="15" t="s">
        <v>33</v>
      </c>
      <c r="AX215" s="15" t="s">
        <v>84</v>
      </c>
      <c r="AY215" s="267" t="s">
        <v>192</v>
      </c>
    </row>
    <row r="216" s="2" customFormat="1" ht="24.15" customHeight="1">
      <c r="A216" s="39"/>
      <c r="B216" s="40"/>
      <c r="C216" s="221" t="s">
        <v>332</v>
      </c>
      <c r="D216" s="221" t="s">
        <v>194</v>
      </c>
      <c r="E216" s="222" t="s">
        <v>333</v>
      </c>
      <c r="F216" s="223" t="s">
        <v>334</v>
      </c>
      <c r="G216" s="224" t="s">
        <v>335</v>
      </c>
      <c r="H216" s="225">
        <v>185.112</v>
      </c>
      <c r="I216" s="226"/>
      <c r="J216" s="227">
        <f>ROUND(I216*H216,2)</f>
        <v>0</v>
      </c>
      <c r="K216" s="228"/>
      <c r="L216" s="45"/>
      <c r="M216" s="229" t="s">
        <v>1</v>
      </c>
      <c r="N216" s="230" t="s">
        <v>41</v>
      </c>
      <c r="O216" s="92"/>
      <c r="P216" s="231">
        <f>O216*H216</f>
        <v>0</v>
      </c>
      <c r="Q216" s="231">
        <v>0</v>
      </c>
      <c r="R216" s="231">
        <f>Q216*H216</f>
        <v>0</v>
      </c>
      <c r="S216" s="231">
        <v>0</v>
      </c>
      <c r="T216" s="232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3" t="s">
        <v>197</v>
      </c>
      <c r="AT216" s="233" t="s">
        <v>194</v>
      </c>
      <c r="AU216" s="233" t="s">
        <v>86</v>
      </c>
      <c r="AY216" s="18" t="s">
        <v>192</v>
      </c>
      <c r="BE216" s="234">
        <f>IF(N216="základní",J216,0)</f>
        <v>0</v>
      </c>
      <c r="BF216" s="234">
        <f>IF(N216="snížená",J216,0)</f>
        <v>0</v>
      </c>
      <c r="BG216" s="234">
        <f>IF(N216="zákl. přenesená",J216,0)</f>
        <v>0</v>
      </c>
      <c r="BH216" s="234">
        <f>IF(N216="sníž. přenesená",J216,0)</f>
        <v>0</v>
      </c>
      <c r="BI216" s="234">
        <f>IF(N216="nulová",J216,0)</f>
        <v>0</v>
      </c>
      <c r="BJ216" s="18" t="s">
        <v>84</v>
      </c>
      <c r="BK216" s="234">
        <f>ROUND(I216*H216,2)</f>
        <v>0</v>
      </c>
      <c r="BL216" s="18" t="s">
        <v>197</v>
      </c>
      <c r="BM216" s="233" t="s">
        <v>643</v>
      </c>
    </row>
    <row r="217" s="13" customFormat="1">
      <c r="A217" s="13"/>
      <c r="B217" s="235"/>
      <c r="C217" s="236"/>
      <c r="D217" s="237" t="s">
        <v>199</v>
      </c>
      <c r="E217" s="238" t="s">
        <v>1</v>
      </c>
      <c r="F217" s="239" t="s">
        <v>337</v>
      </c>
      <c r="G217" s="236"/>
      <c r="H217" s="240">
        <v>185.112</v>
      </c>
      <c r="I217" s="241"/>
      <c r="J217" s="236"/>
      <c r="K217" s="236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199</v>
      </c>
      <c r="AU217" s="246" t="s">
        <v>86</v>
      </c>
      <c r="AV217" s="13" t="s">
        <v>86</v>
      </c>
      <c r="AW217" s="13" t="s">
        <v>33</v>
      </c>
      <c r="AX217" s="13" t="s">
        <v>84</v>
      </c>
      <c r="AY217" s="246" t="s">
        <v>192</v>
      </c>
    </row>
    <row r="218" s="2" customFormat="1" ht="24.15" customHeight="1">
      <c r="A218" s="39"/>
      <c r="B218" s="40"/>
      <c r="C218" s="221" t="s">
        <v>338</v>
      </c>
      <c r="D218" s="221" t="s">
        <v>194</v>
      </c>
      <c r="E218" s="222" t="s">
        <v>339</v>
      </c>
      <c r="F218" s="223" t="s">
        <v>340</v>
      </c>
      <c r="G218" s="224" t="s">
        <v>246</v>
      </c>
      <c r="H218" s="225">
        <v>114.24</v>
      </c>
      <c r="I218" s="226"/>
      <c r="J218" s="227">
        <f>ROUND(I218*H218,2)</f>
        <v>0</v>
      </c>
      <c r="K218" s="228"/>
      <c r="L218" s="45"/>
      <c r="M218" s="229" t="s">
        <v>1</v>
      </c>
      <c r="N218" s="230" t="s">
        <v>41</v>
      </c>
      <c r="O218" s="92"/>
      <c r="P218" s="231">
        <f>O218*H218</f>
        <v>0</v>
      </c>
      <c r="Q218" s="231">
        <v>0</v>
      </c>
      <c r="R218" s="231">
        <f>Q218*H218</f>
        <v>0</v>
      </c>
      <c r="S218" s="231">
        <v>0</v>
      </c>
      <c r="T218" s="232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3" t="s">
        <v>197</v>
      </c>
      <c r="AT218" s="233" t="s">
        <v>194</v>
      </c>
      <c r="AU218" s="233" t="s">
        <v>86</v>
      </c>
      <c r="AY218" s="18" t="s">
        <v>192</v>
      </c>
      <c r="BE218" s="234">
        <f>IF(N218="základní",J218,0)</f>
        <v>0</v>
      </c>
      <c r="BF218" s="234">
        <f>IF(N218="snížená",J218,0)</f>
        <v>0</v>
      </c>
      <c r="BG218" s="234">
        <f>IF(N218="zákl. přenesená",J218,0)</f>
        <v>0</v>
      </c>
      <c r="BH218" s="234">
        <f>IF(N218="sníž. přenesená",J218,0)</f>
        <v>0</v>
      </c>
      <c r="BI218" s="234">
        <f>IF(N218="nulová",J218,0)</f>
        <v>0</v>
      </c>
      <c r="BJ218" s="18" t="s">
        <v>84</v>
      </c>
      <c r="BK218" s="234">
        <f>ROUND(I218*H218,2)</f>
        <v>0</v>
      </c>
      <c r="BL218" s="18" t="s">
        <v>197</v>
      </c>
      <c r="BM218" s="233" t="s">
        <v>644</v>
      </c>
    </row>
    <row r="219" s="13" customFormat="1">
      <c r="A219" s="13"/>
      <c r="B219" s="235"/>
      <c r="C219" s="236"/>
      <c r="D219" s="237" t="s">
        <v>199</v>
      </c>
      <c r="E219" s="238" t="s">
        <v>1</v>
      </c>
      <c r="F219" s="239" t="s">
        <v>342</v>
      </c>
      <c r="G219" s="236"/>
      <c r="H219" s="240">
        <v>114.24</v>
      </c>
      <c r="I219" s="241"/>
      <c r="J219" s="236"/>
      <c r="K219" s="236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199</v>
      </c>
      <c r="AU219" s="246" t="s">
        <v>86</v>
      </c>
      <c r="AV219" s="13" t="s">
        <v>86</v>
      </c>
      <c r="AW219" s="13" t="s">
        <v>33</v>
      </c>
      <c r="AX219" s="13" t="s">
        <v>84</v>
      </c>
      <c r="AY219" s="246" t="s">
        <v>192</v>
      </c>
    </row>
    <row r="220" s="2" customFormat="1" ht="16.5" customHeight="1">
      <c r="A220" s="39"/>
      <c r="B220" s="40"/>
      <c r="C220" s="268" t="s">
        <v>138</v>
      </c>
      <c r="D220" s="268" t="s">
        <v>283</v>
      </c>
      <c r="E220" s="269" t="s">
        <v>343</v>
      </c>
      <c r="F220" s="270" t="s">
        <v>344</v>
      </c>
      <c r="G220" s="271" t="s">
        <v>335</v>
      </c>
      <c r="H220" s="272">
        <v>90.522000000000006</v>
      </c>
      <c r="I220" s="273"/>
      <c r="J220" s="274">
        <f>ROUND(I220*H220,2)</f>
        <v>0</v>
      </c>
      <c r="K220" s="275"/>
      <c r="L220" s="276"/>
      <c r="M220" s="277" t="s">
        <v>1</v>
      </c>
      <c r="N220" s="278" t="s">
        <v>41</v>
      </c>
      <c r="O220" s="92"/>
      <c r="P220" s="231">
        <f>O220*H220</f>
        <v>0</v>
      </c>
      <c r="Q220" s="231">
        <v>1</v>
      </c>
      <c r="R220" s="231">
        <f>Q220*H220</f>
        <v>90.522000000000006</v>
      </c>
      <c r="S220" s="231">
        <v>0</v>
      </c>
      <c r="T220" s="232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3" t="s">
        <v>249</v>
      </c>
      <c r="AT220" s="233" t="s">
        <v>283</v>
      </c>
      <c r="AU220" s="233" t="s">
        <v>86</v>
      </c>
      <c r="AY220" s="18" t="s">
        <v>192</v>
      </c>
      <c r="BE220" s="234">
        <f>IF(N220="základní",J220,0)</f>
        <v>0</v>
      </c>
      <c r="BF220" s="234">
        <f>IF(N220="snížená",J220,0)</f>
        <v>0</v>
      </c>
      <c r="BG220" s="234">
        <f>IF(N220="zákl. přenesená",J220,0)</f>
        <v>0</v>
      </c>
      <c r="BH220" s="234">
        <f>IF(N220="sníž. přenesená",J220,0)</f>
        <v>0</v>
      </c>
      <c r="BI220" s="234">
        <f>IF(N220="nulová",J220,0)</f>
        <v>0</v>
      </c>
      <c r="BJ220" s="18" t="s">
        <v>84</v>
      </c>
      <c r="BK220" s="234">
        <f>ROUND(I220*H220,2)</f>
        <v>0</v>
      </c>
      <c r="BL220" s="18" t="s">
        <v>197</v>
      </c>
      <c r="BM220" s="233" t="s">
        <v>645</v>
      </c>
    </row>
    <row r="221" s="14" customFormat="1">
      <c r="A221" s="14"/>
      <c r="B221" s="247"/>
      <c r="C221" s="248"/>
      <c r="D221" s="237" t="s">
        <v>199</v>
      </c>
      <c r="E221" s="249" t="s">
        <v>1</v>
      </c>
      <c r="F221" s="250" t="s">
        <v>346</v>
      </c>
      <c r="G221" s="248"/>
      <c r="H221" s="249" t="s">
        <v>1</v>
      </c>
      <c r="I221" s="251"/>
      <c r="J221" s="248"/>
      <c r="K221" s="248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199</v>
      </c>
      <c r="AU221" s="256" t="s">
        <v>86</v>
      </c>
      <c r="AV221" s="14" t="s">
        <v>84</v>
      </c>
      <c r="AW221" s="14" t="s">
        <v>33</v>
      </c>
      <c r="AX221" s="14" t="s">
        <v>76</v>
      </c>
      <c r="AY221" s="256" t="s">
        <v>192</v>
      </c>
    </row>
    <row r="222" s="13" customFormat="1">
      <c r="A222" s="13"/>
      <c r="B222" s="235"/>
      <c r="C222" s="236"/>
      <c r="D222" s="237" t="s">
        <v>199</v>
      </c>
      <c r="E222" s="238" t="s">
        <v>1</v>
      </c>
      <c r="F222" s="239" t="s">
        <v>347</v>
      </c>
      <c r="G222" s="236"/>
      <c r="H222" s="240">
        <v>3.25</v>
      </c>
      <c r="I222" s="241"/>
      <c r="J222" s="236"/>
      <c r="K222" s="236"/>
      <c r="L222" s="242"/>
      <c r="M222" s="243"/>
      <c r="N222" s="244"/>
      <c r="O222" s="244"/>
      <c r="P222" s="244"/>
      <c r="Q222" s="244"/>
      <c r="R222" s="244"/>
      <c r="S222" s="244"/>
      <c r="T222" s="24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199</v>
      </c>
      <c r="AU222" s="246" t="s">
        <v>86</v>
      </c>
      <c r="AV222" s="13" t="s">
        <v>86</v>
      </c>
      <c r="AW222" s="13" t="s">
        <v>33</v>
      </c>
      <c r="AX222" s="13" t="s">
        <v>76</v>
      </c>
      <c r="AY222" s="246" t="s">
        <v>192</v>
      </c>
    </row>
    <row r="223" s="13" customFormat="1">
      <c r="A223" s="13"/>
      <c r="B223" s="235"/>
      <c r="C223" s="236"/>
      <c r="D223" s="237" t="s">
        <v>199</v>
      </c>
      <c r="E223" s="238" t="s">
        <v>1</v>
      </c>
      <c r="F223" s="239" t="s">
        <v>348</v>
      </c>
      <c r="G223" s="236"/>
      <c r="H223" s="240">
        <v>1.95</v>
      </c>
      <c r="I223" s="241"/>
      <c r="J223" s="236"/>
      <c r="K223" s="236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199</v>
      </c>
      <c r="AU223" s="246" t="s">
        <v>86</v>
      </c>
      <c r="AV223" s="13" t="s">
        <v>86</v>
      </c>
      <c r="AW223" s="13" t="s">
        <v>33</v>
      </c>
      <c r="AX223" s="13" t="s">
        <v>76</v>
      </c>
      <c r="AY223" s="246" t="s">
        <v>192</v>
      </c>
    </row>
    <row r="224" s="13" customFormat="1">
      <c r="A224" s="13"/>
      <c r="B224" s="235"/>
      <c r="C224" s="236"/>
      <c r="D224" s="237" t="s">
        <v>199</v>
      </c>
      <c r="E224" s="238" t="s">
        <v>1</v>
      </c>
      <c r="F224" s="239" t="s">
        <v>349</v>
      </c>
      <c r="G224" s="236"/>
      <c r="H224" s="240">
        <v>11.279999999999999</v>
      </c>
      <c r="I224" s="241"/>
      <c r="J224" s="236"/>
      <c r="K224" s="236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199</v>
      </c>
      <c r="AU224" s="246" t="s">
        <v>86</v>
      </c>
      <c r="AV224" s="13" t="s">
        <v>86</v>
      </c>
      <c r="AW224" s="13" t="s">
        <v>33</v>
      </c>
      <c r="AX224" s="13" t="s">
        <v>76</v>
      </c>
      <c r="AY224" s="246" t="s">
        <v>192</v>
      </c>
    </row>
    <row r="225" s="13" customFormat="1">
      <c r="A225" s="13"/>
      <c r="B225" s="235"/>
      <c r="C225" s="236"/>
      <c r="D225" s="237" t="s">
        <v>199</v>
      </c>
      <c r="E225" s="238" t="s">
        <v>1</v>
      </c>
      <c r="F225" s="239" t="s">
        <v>350</v>
      </c>
      <c r="G225" s="236"/>
      <c r="H225" s="240">
        <v>33.810000000000002</v>
      </c>
      <c r="I225" s="241"/>
      <c r="J225" s="236"/>
      <c r="K225" s="236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199</v>
      </c>
      <c r="AU225" s="246" t="s">
        <v>86</v>
      </c>
      <c r="AV225" s="13" t="s">
        <v>86</v>
      </c>
      <c r="AW225" s="13" t="s">
        <v>33</v>
      </c>
      <c r="AX225" s="13" t="s">
        <v>76</v>
      </c>
      <c r="AY225" s="246" t="s">
        <v>192</v>
      </c>
    </row>
    <row r="226" s="15" customFormat="1">
      <c r="A226" s="15"/>
      <c r="B226" s="257"/>
      <c r="C226" s="258"/>
      <c r="D226" s="237" t="s">
        <v>199</v>
      </c>
      <c r="E226" s="259" t="s">
        <v>161</v>
      </c>
      <c r="F226" s="260" t="s">
        <v>230</v>
      </c>
      <c r="G226" s="258"/>
      <c r="H226" s="261">
        <v>50.289999999999999</v>
      </c>
      <c r="I226" s="262"/>
      <c r="J226" s="258"/>
      <c r="K226" s="258"/>
      <c r="L226" s="263"/>
      <c r="M226" s="264"/>
      <c r="N226" s="265"/>
      <c r="O226" s="265"/>
      <c r="P226" s="265"/>
      <c r="Q226" s="265"/>
      <c r="R226" s="265"/>
      <c r="S226" s="265"/>
      <c r="T226" s="26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7" t="s">
        <v>199</v>
      </c>
      <c r="AU226" s="267" t="s">
        <v>86</v>
      </c>
      <c r="AV226" s="15" t="s">
        <v>197</v>
      </c>
      <c r="AW226" s="15" t="s">
        <v>33</v>
      </c>
      <c r="AX226" s="15" t="s">
        <v>76</v>
      </c>
      <c r="AY226" s="267" t="s">
        <v>192</v>
      </c>
    </row>
    <row r="227" s="13" customFormat="1">
      <c r="A227" s="13"/>
      <c r="B227" s="235"/>
      <c r="C227" s="236"/>
      <c r="D227" s="237" t="s">
        <v>199</v>
      </c>
      <c r="E227" s="238" t="s">
        <v>1</v>
      </c>
      <c r="F227" s="239" t="s">
        <v>351</v>
      </c>
      <c r="G227" s="236"/>
      <c r="H227" s="240">
        <v>90.522000000000006</v>
      </c>
      <c r="I227" s="241"/>
      <c r="J227" s="236"/>
      <c r="K227" s="236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199</v>
      </c>
      <c r="AU227" s="246" t="s">
        <v>86</v>
      </c>
      <c r="AV227" s="13" t="s">
        <v>86</v>
      </c>
      <c r="AW227" s="13" t="s">
        <v>33</v>
      </c>
      <c r="AX227" s="13" t="s">
        <v>84</v>
      </c>
      <c r="AY227" s="246" t="s">
        <v>192</v>
      </c>
    </row>
    <row r="228" s="2" customFormat="1" ht="24.15" customHeight="1">
      <c r="A228" s="39"/>
      <c r="B228" s="40"/>
      <c r="C228" s="221" t="s">
        <v>352</v>
      </c>
      <c r="D228" s="221" t="s">
        <v>194</v>
      </c>
      <c r="E228" s="222" t="s">
        <v>353</v>
      </c>
      <c r="F228" s="223" t="s">
        <v>354</v>
      </c>
      <c r="G228" s="224" t="s">
        <v>246</v>
      </c>
      <c r="H228" s="225">
        <v>33.329999999999998</v>
      </c>
      <c r="I228" s="226"/>
      <c r="J228" s="227">
        <f>ROUND(I228*H228,2)</f>
        <v>0</v>
      </c>
      <c r="K228" s="228"/>
      <c r="L228" s="45"/>
      <c r="M228" s="229" t="s">
        <v>1</v>
      </c>
      <c r="N228" s="230" t="s">
        <v>41</v>
      </c>
      <c r="O228" s="92"/>
      <c r="P228" s="231">
        <f>O228*H228</f>
        <v>0</v>
      </c>
      <c r="Q228" s="231">
        <v>0</v>
      </c>
      <c r="R228" s="231">
        <f>Q228*H228</f>
        <v>0</v>
      </c>
      <c r="S228" s="231">
        <v>0</v>
      </c>
      <c r="T228" s="232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3" t="s">
        <v>197</v>
      </c>
      <c r="AT228" s="233" t="s">
        <v>194</v>
      </c>
      <c r="AU228" s="233" t="s">
        <v>86</v>
      </c>
      <c r="AY228" s="18" t="s">
        <v>192</v>
      </c>
      <c r="BE228" s="234">
        <f>IF(N228="základní",J228,0)</f>
        <v>0</v>
      </c>
      <c r="BF228" s="234">
        <f>IF(N228="snížená",J228,0)</f>
        <v>0</v>
      </c>
      <c r="BG228" s="234">
        <f>IF(N228="zákl. přenesená",J228,0)</f>
        <v>0</v>
      </c>
      <c r="BH228" s="234">
        <f>IF(N228="sníž. přenesená",J228,0)</f>
        <v>0</v>
      </c>
      <c r="BI228" s="234">
        <f>IF(N228="nulová",J228,0)</f>
        <v>0</v>
      </c>
      <c r="BJ228" s="18" t="s">
        <v>84</v>
      </c>
      <c r="BK228" s="234">
        <f>ROUND(I228*H228,2)</f>
        <v>0</v>
      </c>
      <c r="BL228" s="18" t="s">
        <v>197</v>
      </c>
      <c r="BM228" s="233" t="s">
        <v>646</v>
      </c>
    </row>
    <row r="229" s="13" customFormat="1">
      <c r="A229" s="13"/>
      <c r="B229" s="235"/>
      <c r="C229" s="236"/>
      <c r="D229" s="237" t="s">
        <v>199</v>
      </c>
      <c r="E229" s="238" t="s">
        <v>133</v>
      </c>
      <c r="F229" s="239" t="s">
        <v>356</v>
      </c>
      <c r="G229" s="236"/>
      <c r="H229" s="240">
        <v>33.329999999999998</v>
      </c>
      <c r="I229" s="241"/>
      <c r="J229" s="236"/>
      <c r="K229" s="236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199</v>
      </c>
      <c r="AU229" s="246" t="s">
        <v>86</v>
      </c>
      <c r="AV229" s="13" t="s">
        <v>86</v>
      </c>
      <c r="AW229" s="13" t="s">
        <v>33</v>
      </c>
      <c r="AX229" s="13" t="s">
        <v>84</v>
      </c>
      <c r="AY229" s="246" t="s">
        <v>192</v>
      </c>
    </row>
    <row r="230" s="2" customFormat="1" ht="16.5" customHeight="1">
      <c r="A230" s="39"/>
      <c r="B230" s="40"/>
      <c r="C230" s="268" t="s">
        <v>357</v>
      </c>
      <c r="D230" s="268" t="s">
        <v>283</v>
      </c>
      <c r="E230" s="269" t="s">
        <v>358</v>
      </c>
      <c r="F230" s="270" t="s">
        <v>359</v>
      </c>
      <c r="G230" s="271" t="s">
        <v>335</v>
      </c>
      <c r="H230" s="272">
        <v>66.659999999999997</v>
      </c>
      <c r="I230" s="273"/>
      <c r="J230" s="274">
        <f>ROUND(I230*H230,2)</f>
        <v>0</v>
      </c>
      <c r="K230" s="275"/>
      <c r="L230" s="276"/>
      <c r="M230" s="277" t="s">
        <v>1</v>
      </c>
      <c r="N230" s="278" t="s">
        <v>41</v>
      </c>
      <c r="O230" s="92"/>
      <c r="P230" s="231">
        <f>O230*H230</f>
        <v>0</v>
      </c>
      <c r="Q230" s="231">
        <v>1</v>
      </c>
      <c r="R230" s="231">
        <f>Q230*H230</f>
        <v>66.659999999999997</v>
      </c>
      <c r="S230" s="231">
        <v>0</v>
      </c>
      <c r="T230" s="232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3" t="s">
        <v>249</v>
      </c>
      <c r="AT230" s="233" t="s">
        <v>283</v>
      </c>
      <c r="AU230" s="233" t="s">
        <v>86</v>
      </c>
      <c r="AY230" s="18" t="s">
        <v>192</v>
      </c>
      <c r="BE230" s="234">
        <f>IF(N230="základní",J230,0)</f>
        <v>0</v>
      </c>
      <c r="BF230" s="234">
        <f>IF(N230="snížená",J230,0)</f>
        <v>0</v>
      </c>
      <c r="BG230" s="234">
        <f>IF(N230="zákl. přenesená",J230,0)</f>
        <v>0</v>
      </c>
      <c r="BH230" s="234">
        <f>IF(N230="sníž. přenesená",J230,0)</f>
        <v>0</v>
      </c>
      <c r="BI230" s="234">
        <f>IF(N230="nulová",J230,0)</f>
        <v>0</v>
      </c>
      <c r="BJ230" s="18" t="s">
        <v>84</v>
      </c>
      <c r="BK230" s="234">
        <f>ROUND(I230*H230,2)</f>
        <v>0</v>
      </c>
      <c r="BL230" s="18" t="s">
        <v>197</v>
      </c>
      <c r="BM230" s="233" t="s">
        <v>647</v>
      </c>
    </row>
    <row r="231" s="13" customFormat="1">
      <c r="A231" s="13"/>
      <c r="B231" s="235"/>
      <c r="C231" s="236"/>
      <c r="D231" s="237" t="s">
        <v>199</v>
      </c>
      <c r="E231" s="238" t="s">
        <v>1</v>
      </c>
      <c r="F231" s="239" t="s">
        <v>361</v>
      </c>
      <c r="G231" s="236"/>
      <c r="H231" s="240">
        <v>66.659999999999997</v>
      </c>
      <c r="I231" s="241"/>
      <c r="J231" s="236"/>
      <c r="K231" s="236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199</v>
      </c>
      <c r="AU231" s="246" t="s">
        <v>86</v>
      </c>
      <c r="AV231" s="13" t="s">
        <v>86</v>
      </c>
      <c r="AW231" s="13" t="s">
        <v>33</v>
      </c>
      <c r="AX231" s="13" t="s">
        <v>84</v>
      </c>
      <c r="AY231" s="246" t="s">
        <v>192</v>
      </c>
    </row>
    <row r="232" s="2" customFormat="1" ht="24.15" customHeight="1">
      <c r="A232" s="39"/>
      <c r="B232" s="40"/>
      <c r="C232" s="221" t="s">
        <v>362</v>
      </c>
      <c r="D232" s="221" t="s">
        <v>194</v>
      </c>
      <c r="E232" s="222" t="s">
        <v>363</v>
      </c>
      <c r="F232" s="223" t="s">
        <v>364</v>
      </c>
      <c r="G232" s="224" t="s">
        <v>223</v>
      </c>
      <c r="H232" s="225">
        <v>65.299999999999997</v>
      </c>
      <c r="I232" s="226"/>
      <c r="J232" s="227">
        <f>ROUND(I232*H232,2)</f>
        <v>0</v>
      </c>
      <c r="K232" s="228"/>
      <c r="L232" s="45"/>
      <c r="M232" s="229" t="s">
        <v>1</v>
      </c>
      <c r="N232" s="230" t="s">
        <v>41</v>
      </c>
      <c r="O232" s="92"/>
      <c r="P232" s="231">
        <f>O232*H232</f>
        <v>0</v>
      </c>
      <c r="Q232" s="231">
        <v>0</v>
      </c>
      <c r="R232" s="231">
        <f>Q232*H232</f>
        <v>0</v>
      </c>
      <c r="S232" s="231">
        <v>0</v>
      </c>
      <c r="T232" s="232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3" t="s">
        <v>197</v>
      </c>
      <c r="AT232" s="233" t="s">
        <v>194</v>
      </c>
      <c r="AU232" s="233" t="s">
        <v>86</v>
      </c>
      <c r="AY232" s="18" t="s">
        <v>192</v>
      </c>
      <c r="BE232" s="234">
        <f>IF(N232="základní",J232,0)</f>
        <v>0</v>
      </c>
      <c r="BF232" s="234">
        <f>IF(N232="snížená",J232,0)</f>
        <v>0</v>
      </c>
      <c r="BG232" s="234">
        <f>IF(N232="zákl. přenesená",J232,0)</f>
        <v>0</v>
      </c>
      <c r="BH232" s="234">
        <f>IF(N232="sníž. přenesená",J232,0)</f>
        <v>0</v>
      </c>
      <c r="BI232" s="234">
        <f>IF(N232="nulová",J232,0)</f>
        <v>0</v>
      </c>
      <c r="BJ232" s="18" t="s">
        <v>84</v>
      </c>
      <c r="BK232" s="234">
        <f>ROUND(I232*H232,2)</f>
        <v>0</v>
      </c>
      <c r="BL232" s="18" t="s">
        <v>197</v>
      </c>
      <c r="BM232" s="233" t="s">
        <v>648</v>
      </c>
    </row>
    <row r="233" s="13" customFormat="1">
      <c r="A233" s="13"/>
      <c r="B233" s="235"/>
      <c r="C233" s="236"/>
      <c r="D233" s="237" t="s">
        <v>199</v>
      </c>
      <c r="E233" s="238" t="s">
        <v>1</v>
      </c>
      <c r="F233" s="239" t="s">
        <v>253</v>
      </c>
      <c r="G233" s="236"/>
      <c r="H233" s="240">
        <v>60.299999999999997</v>
      </c>
      <c r="I233" s="241"/>
      <c r="J233" s="236"/>
      <c r="K233" s="236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199</v>
      </c>
      <c r="AU233" s="246" t="s">
        <v>86</v>
      </c>
      <c r="AV233" s="13" t="s">
        <v>86</v>
      </c>
      <c r="AW233" s="13" t="s">
        <v>33</v>
      </c>
      <c r="AX233" s="13" t="s">
        <v>76</v>
      </c>
      <c r="AY233" s="246" t="s">
        <v>192</v>
      </c>
    </row>
    <row r="234" s="13" customFormat="1">
      <c r="A234" s="13"/>
      <c r="B234" s="235"/>
      <c r="C234" s="236"/>
      <c r="D234" s="237" t="s">
        <v>199</v>
      </c>
      <c r="E234" s="238" t="s">
        <v>1</v>
      </c>
      <c r="F234" s="239" t="s">
        <v>254</v>
      </c>
      <c r="G234" s="236"/>
      <c r="H234" s="240">
        <v>5</v>
      </c>
      <c r="I234" s="241"/>
      <c r="J234" s="236"/>
      <c r="K234" s="236"/>
      <c r="L234" s="242"/>
      <c r="M234" s="243"/>
      <c r="N234" s="244"/>
      <c r="O234" s="244"/>
      <c r="P234" s="244"/>
      <c r="Q234" s="244"/>
      <c r="R234" s="244"/>
      <c r="S234" s="244"/>
      <c r="T234" s="24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6" t="s">
        <v>199</v>
      </c>
      <c r="AU234" s="246" t="s">
        <v>86</v>
      </c>
      <c r="AV234" s="13" t="s">
        <v>86</v>
      </c>
      <c r="AW234" s="13" t="s">
        <v>33</v>
      </c>
      <c r="AX234" s="13" t="s">
        <v>76</v>
      </c>
      <c r="AY234" s="246" t="s">
        <v>192</v>
      </c>
    </row>
    <row r="235" s="15" customFormat="1">
      <c r="A235" s="15"/>
      <c r="B235" s="257"/>
      <c r="C235" s="258"/>
      <c r="D235" s="237" t="s">
        <v>199</v>
      </c>
      <c r="E235" s="259" t="s">
        <v>1</v>
      </c>
      <c r="F235" s="260" t="s">
        <v>230</v>
      </c>
      <c r="G235" s="258"/>
      <c r="H235" s="261">
        <v>65.299999999999997</v>
      </c>
      <c r="I235" s="262"/>
      <c r="J235" s="258"/>
      <c r="K235" s="258"/>
      <c r="L235" s="263"/>
      <c r="M235" s="264"/>
      <c r="N235" s="265"/>
      <c r="O235" s="265"/>
      <c r="P235" s="265"/>
      <c r="Q235" s="265"/>
      <c r="R235" s="265"/>
      <c r="S235" s="265"/>
      <c r="T235" s="26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7" t="s">
        <v>199</v>
      </c>
      <c r="AU235" s="267" t="s">
        <v>86</v>
      </c>
      <c r="AV235" s="15" t="s">
        <v>197</v>
      </c>
      <c r="AW235" s="15" t="s">
        <v>33</v>
      </c>
      <c r="AX235" s="15" t="s">
        <v>84</v>
      </c>
      <c r="AY235" s="267" t="s">
        <v>192</v>
      </c>
    </row>
    <row r="236" s="12" customFormat="1" ht="22.8" customHeight="1">
      <c r="A236" s="12"/>
      <c r="B236" s="205"/>
      <c r="C236" s="206"/>
      <c r="D236" s="207" t="s">
        <v>75</v>
      </c>
      <c r="E236" s="219" t="s">
        <v>197</v>
      </c>
      <c r="F236" s="219" t="s">
        <v>366</v>
      </c>
      <c r="G236" s="206"/>
      <c r="H236" s="206"/>
      <c r="I236" s="209"/>
      <c r="J236" s="220">
        <f>BK236</f>
        <v>0</v>
      </c>
      <c r="K236" s="206"/>
      <c r="L236" s="211"/>
      <c r="M236" s="212"/>
      <c r="N236" s="213"/>
      <c r="O236" s="213"/>
      <c r="P236" s="214">
        <f>SUM(P237:P238)</f>
        <v>0</v>
      </c>
      <c r="Q236" s="213"/>
      <c r="R236" s="214">
        <f>SUM(R237:R238)</f>
        <v>0</v>
      </c>
      <c r="S236" s="213"/>
      <c r="T236" s="215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6" t="s">
        <v>84</v>
      </c>
      <c r="AT236" s="217" t="s">
        <v>75</v>
      </c>
      <c r="AU236" s="217" t="s">
        <v>84</v>
      </c>
      <c r="AY236" s="216" t="s">
        <v>192</v>
      </c>
      <c r="BK236" s="218">
        <f>SUM(BK237:BK238)</f>
        <v>0</v>
      </c>
    </row>
    <row r="237" s="2" customFormat="1" ht="24.15" customHeight="1">
      <c r="A237" s="39"/>
      <c r="B237" s="40"/>
      <c r="C237" s="221" t="s">
        <v>367</v>
      </c>
      <c r="D237" s="221" t="s">
        <v>194</v>
      </c>
      <c r="E237" s="222" t="s">
        <v>368</v>
      </c>
      <c r="F237" s="223" t="s">
        <v>369</v>
      </c>
      <c r="G237" s="224" t="s">
        <v>246</v>
      </c>
      <c r="H237" s="225">
        <v>12.279999999999999</v>
      </c>
      <c r="I237" s="226"/>
      <c r="J237" s="227">
        <f>ROUND(I237*H237,2)</f>
        <v>0</v>
      </c>
      <c r="K237" s="228"/>
      <c r="L237" s="45"/>
      <c r="M237" s="229" t="s">
        <v>1</v>
      </c>
      <c r="N237" s="230" t="s">
        <v>41</v>
      </c>
      <c r="O237" s="92"/>
      <c r="P237" s="231">
        <f>O237*H237</f>
        <v>0</v>
      </c>
      <c r="Q237" s="231">
        <v>0</v>
      </c>
      <c r="R237" s="231">
        <f>Q237*H237</f>
        <v>0</v>
      </c>
      <c r="S237" s="231">
        <v>0</v>
      </c>
      <c r="T237" s="232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3" t="s">
        <v>197</v>
      </c>
      <c r="AT237" s="233" t="s">
        <v>194</v>
      </c>
      <c r="AU237" s="233" t="s">
        <v>86</v>
      </c>
      <c r="AY237" s="18" t="s">
        <v>192</v>
      </c>
      <c r="BE237" s="234">
        <f>IF(N237="základní",J237,0)</f>
        <v>0</v>
      </c>
      <c r="BF237" s="234">
        <f>IF(N237="snížená",J237,0)</f>
        <v>0</v>
      </c>
      <c r="BG237" s="234">
        <f>IF(N237="zákl. přenesená",J237,0)</f>
        <v>0</v>
      </c>
      <c r="BH237" s="234">
        <f>IF(N237="sníž. přenesená",J237,0)</f>
        <v>0</v>
      </c>
      <c r="BI237" s="234">
        <f>IF(N237="nulová",J237,0)</f>
        <v>0</v>
      </c>
      <c r="BJ237" s="18" t="s">
        <v>84</v>
      </c>
      <c r="BK237" s="234">
        <f>ROUND(I237*H237,2)</f>
        <v>0</v>
      </c>
      <c r="BL237" s="18" t="s">
        <v>197</v>
      </c>
      <c r="BM237" s="233" t="s">
        <v>649</v>
      </c>
    </row>
    <row r="238" s="13" customFormat="1">
      <c r="A238" s="13"/>
      <c r="B238" s="235"/>
      <c r="C238" s="236"/>
      <c r="D238" s="237" t="s">
        <v>199</v>
      </c>
      <c r="E238" s="238" t="s">
        <v>130</v>
      </c>
      <c r="F238" s="239" t="s">
        <v>371</v>
      </c>
      <c r="G238" s="236"/>
      <c r="H238" s="240">
        <v>12.279999999999999</v>
      </c>
      <c r="I238" s="241"/>
      <c r="J238" s="236"/>
      <c r="K238" s="236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199</v>
      </c>
      <c r="AU238" s="246" t="s">
        <v>86</v>
      </c>
      <c r="AV238" s="13" t="s">
        <v>86</v>
      </c>
      <c r="AW238" s="13" t="s">
        <v>33</v>
      </c>
      <c r="AX238" s="13" t="s">
        <v>84</v>
      </c>
      <c r="AY238" s="246" t="s">
        <v>192</v>
      </c>
    </row>
    <row r="239" s="12" customFormat="1" ht="22.8" customHeight="1">
      <c r="A239" s="12"/>
      <c r="B239" s="205"/>
      <c r="C239" s="206"/>
      <c r="D239" s="207" t="s">
        <v>75</v>
      </c>
      <c r="E239" s="219" t="s">
        <v>234</v>
      </c>
      <c r="F239" s="219" t="s">
        <v>372</v>
      </c>
      <c r="G239" s="206"/>
      <c r="H239" s="206"/>
      <c r="I239" s="209"/>
      <c r="J239" s="220">
        <f>BK239</f>
        <v>0</v>
      </c>
      <c r="K239" s="206"/>
      <c r="L239" s="211"/>
      <c r="M239" s="212"/>
      <c r="N239" s="213"/>
      <c r="O239" s="213"/>
      <c r="P239" s="214">
        <f>SUM(P240:P281)</f>
        <v>0</v>
      </c>
      <c r="Q239" s="213"/>
      <c r="R239" s="214">
        <f>SUM(R240:R281)</f>
        <v>0.54278779999999993</v>
      </c>
      <c r="S239" s="213"/>
      <c r="T239" s="215">
        <f>SUM(T240:T281)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6" t="s">
        <v>84</v>
      </c>
      <c r="AT239" s="217" t="s">
        <v>75</v>
      </c>
      <c r="AU239" s="217" t="s">
        <v>84</v>
      </c>
      <c r="AY239" s="216" t="s">
        <v>192</v>
      </c>
      <c r="BK239" s="218">
        <f>SUM(BK240:BK281)</f>
        <v>0</v>
      </c>
    </row>
    <row r="240" s="2" customFormat="1" ht="24.15" customHeight="1">
      <c r="A240" s="39"/>
      <c r="B240" s="40"/>
      <c r="C240" s="221" t="s">
        <v>373</v>
      </c>
      <c r="D240" s="221" t="s">
        <v>194</v>
      </c>
      <c r="E240" s="222" t="s">
        <v>379</v>
      </c>
      <c r="F240" s="223" t="s">
        <v>380</v>
      </c>
      <c r="G240" s="224" t="s">
        <v>223</v>
      </c>
      <c r="H240" s="225">
        <v>26.399999999999999</v>
      </c>
      <c r="I240" s="226"/>
      <c r="J240" s="227">
        <f>ROUND(I240*H240,2)</f>
        <v>0</v>
      </c>
      <c r="K240" s="228"/>
      <c r="L240" s="45"/>
      <c r="M240" s="229" t="s">
        <v>1</v>
      </c>
      <c r="N240" s="230" t="s">
        <v>41</v>
      </c>
      <c r="O240" s="92"/>
      <c r="P240" s="231">
        <f>O240*H240</f>
        <v>0</v>
      </c>
      <c r="Q240" s="231">
        <v>0</v>
      </c>
      <c r="R240" s="231">
        <f>Q240*H240</f>
        <v>0</v>
      </c>
      <c r="S240" s="231">
        <v>0</v>
      </c>
      <c r="T240" s="232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3" t="s">
        <v>197</v>
      </c>
      <c r="AT240" s="233" t="s">
        <v>194</v>
      </c>
      <c r="AU240" s="233" t="s">
        <v>86</v>
      </c>
      <c r="AY240" s="18" t="s">
        <v>192</v>
      </c>
      <c r="BE240" s="234">
        <f>IF(N240="základní",J240,0)</f>
        <v>0</v>
      </c>
      <c r="BF240" s="234">
        <f>IF(N240="snížená",J240,0)</f>
        <v>0</v>
      </c>
      <c r="BG240" s="234">
        <f>IF(N240="zákl. přenesená",J240,0)</f>
        <v>0</v>
      </c>
      <c r="BH240" s="234">
        <f>IF(N240="sníž. přenesená",J240,0)</f>
        <v>0</v>
      </c>
      <c r="BI240" s="234">
        <f>IF(N240="nulová",J240,0)</f>
        <v>0</v>
      </c>
      <c r="BJ240" s="18" t="s">
        <v>84</v>
      </c>
      <c r="BK240" s="234">
        <f>ROUND(I240*H240,2)</f>
        <v>0</v>
      </c>
      <c r="BL240" s="18" t="s">
        <v>197</v>
      </c>
      <c r="BM240" s="233" t="s">
        <v>650</v>
      </c>
    </row>
    <row r="241" s="13" customFormat="1">
      <c r="A241" s="13"/>
      <c r="B241" s="235"/>
      <c r="C241" s="236"/>
      <c r="D241" s="237" t="s">
        <v>199</v>
      </c>
      <c r="E241" s="238" t="s">
        <v>1</v>
      </c>
      <c r="F241" s="239" t="s">
        <v>225</v>
      </c>
      <c r="G241" s="236"/>
      <c r="H241" s="240">
        <v>24</v>
      </c>
      <c r="I241" s="241"/>
      <c r="J241" s="236"/>
      <c r="K241" s="236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199</v>
      </c>
      <c r="AU241" s="246" t="s">
        <v>86</v>
      </c>
      <c r="AV241" s="13" t="s">
        <v>86</v>
      </c>
      <c r="AW241" s="13" t="s">
        <v>33</v>
      </c>
      <c r="AX241" s="13" t="s">
        <v>76</v>
      </c>
      <c r="AY241" s="246" t="s">
        <v>192</v>
      </c>
    </row>
    <row r="242" s="13" customFormat="1">
      <c r="A242" s="13"/>
      <c r="B242" s="235"/>
      <c r="C242" s="236"/>
      <c r="D242" s="237" t="s">
        <v>199</v>
      </c>
      <c r="E242" s="238" t="s">
        <v>1</v>
      </c>
      <c r="F242" s="239" t="s">
        <v>382</v>
      </c>
      <c r="G242" s="236"/>
      <c r="H242" s="240">
        <v>2.3999999999999999</v>
      </c>
      <c r="I242" s="241"/>
      <c r="J242" s="236"/>
      <c r="K242" s="236"/>
      <c r="L242" s="242"/>
      <c r="M242" s="243"/>
      <c r="N242" s="244"/>
      <c r="O242" s="244"/>
      <c r="P242" s="244"/>
      <c r="Q242" s="244"/>
      <c r="R242" s="244"/>
      <c r="S242" s="244"/>
      <c r="T242" s="24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199</v>
      </c>
      <c r="AU242" s="246" t="s">
        <v>86</v>
      </c>
      <c r="AV242" s="13" t="s">
        <v>86</v>
      </c>
      <c r="AW242" s="13" t="s">
        <v>33</v>
      </c>
      <c r="AX242" s="13" t="s">
        <v>76</v>
      </c>
      <c r="AY242" s="246" t="s">
        <v>192</v>
      </c>
    </row>
    <row r="243" s="15" customFormat="1">
      <c r="A243" s="15"/>
      <c r="B243" s="257"/>
      <c r="C243" s="258"/>
      <c r="D243" s="237" t="s">
        <v>199</v>
      </c>
      <c r="E243" s="259" t="s">
        <v>1</v>
      </c>
      <c r="F243" s="260" t="s">
        <v>230</v>
      </c>
      <c r="G243" s="258"/>
      <c r="H243" s="261">
        <v>26.399999999999999</v>
      </c>
      <c r="I243" s="262"/>
      <c r="J243" s="258"/>
      <c r="K243" s="258"/>
      <c r="L243" s="263"/>
      <c r="M243" s="264"/>
      <c r="N243" s="265"/>
      <c r="O243" s="265"/>
      <c r="P243" s="265"/>
      <c r="Q243" s="265"/>
      <c r="R243" s="265"/>
      <c r="S243" s="265"/>
      <c r="T243" s="26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7" t="s">
        <v>199</v>
      </c>
      <c r="AU243" s="267" t="s">
        <v>86</v>
      </c>
      <c r="AV243" s="15" t="s">
        <v>197</v>
      </c>
      <c r="AW243" s="15" t="s">
        <v>33</v>
      </c>
      <c r="AX243" s="15" t="s">
        <v>84</v>
      </c>
      <c r="AY243" s="267" t="s">
        <v>192</v>
      </c>
    </row>
    <row r="244" s="2" customFormat="1" ht="21.75" customHeight="1">
      <c r="A244" s="39"/>
      <c r="B244" s="40"/>
      <c r="C244" s="221" t="s">
        <v>378</v>
      </c>
      <c r="D244" s="221" t="s">
        <v>194</v>
      </c>
      <c r="E244" s="222" t="s">
        <v>374</v>
      </c>
      <c r="F244" s="223" t="s">
        <v>375</v>
      </c>
      <c r="G244" s="224" t="s">
        <v>223</v>
      </c>
      <c r="H244" s="225">
        <v>11.4</v>
      </c>
      <c r="I244" s="226"/>
      <c r="J244" s="227">
        <f>ROUND(I244*H244,2)</f>
        <v>0</v>
      </c>
      <c r="K244" s="228"/>
      <c r="L244" s="45"/>
      <c r="M244" s="229" t="s">
        <v>1</v>
      </c>
      <c r="N244" s="230" t="s">
        <v>41</v>
      </c>
      <c r="O244" s="92"/>
      <c r="P244" s="231">
        <f>O244*H244</f>
        <v>0</v>
      </c>
      <c r="Q244" s="231">
        <v>0</v>
      </c>
      <c r="R244" s="231">
        <f>Q244*H244</f>
        <v>0</v>
      </c>
      <c r="S244" s="231">
        <v>0</v>
      </c>
      <c r="T244" s="232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3" t="s">
        <v>197</v>
      </c>
      <c r="AT244" s="233" t="s">
        <v>194</v>
      </c>
      <c r="AU244" s="233" t="s">
        <v>86</v>
      </c>
      <c r="AY244" s="18" t="s">
        <v>192</v>
      </c>
      <c r="BE244" s="234">
        <f>IF(N244="základní",J244,0)</f>
        <v>0</v>
      </c>
      <c r="BF244" s="234">
        <f>IF(N244="snížená",J244,0)</f>
        <v>0</v>
      </c>
      <c r="BG244" s="234">
        <f>IF(N244="zákl. přenesená",J244,0)</f>
        <v>0</v>
      </c>
      <c r="BH244" s="234">
        <f>IF(N244="sníž. přenesená",J244,0)</f>
        <v>0</v>
      </c>
      <c r="BI244" s="234">
        <f>IF(N244="nulová",J244,0)</f>
        <v>0</v>
      </c>
      <c r="BJ244" s="18" t="s">
        <v>84</v>
      </c>
      <c r="BK244" s="234">
        <f>ROUND(I244*H244,2)</f>
        <v>0</v>
      </c>
      <c r="BL244" s="18" t="s">
        <v>197</v>
      </c>
      <c r="BM244" s="233" t="s">
        <v>651</v>
      </c>
    </row>
    <row r="245" s="13" customFormat="1">
      <c r="A245" s="13"/>
      <c r="B245" s="235"/>
      <c r="C245" s="236"/>
      <c r="D245" s="237" t="s">
        <v>199</v>
      </c>
      <c r="E245" s="238" t="s">
        <v>1</v>
      </c>
      <c r="F245" s="239" t="s">
        <v>377</v>
      </c>
      <c r="G245" s="236"/>
      <c r="H245" s="240">
        <v>11.4</v>
      </c>
      <c r="I245" s="241"/>
      <c r="J245" s="236"/>
      <c r="K245" s="236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199</v>
      </c>
      <c r="AU245" s="246" t="s">
        <v>86</v>
      </c>
      <c r="AV245" s="13" t="s">
        <v>86</v>
      </c>
      <c r="AW245" s="13" t="s">
        <v>33</v>
      </c>
      <c r="AX245" s="13" t="s">
        <v>84</v>
      </c>
      <c r="AY245" s="246" t="s">
        <v>192</v>
      </c>
    </row>
    <row r="246" s="2" customFormat="1" ht="21.75" customHeight="1">
      <c r="A246" s="39"/>
      <c r="B246" s="40"/>
      <c r="C246" s="221" t="s">
        <v>383</v>
      </c>
      <c r="D246" s="221" t="s">
        <v>194</v>
      </c>
      <c r="E246" s="222" t="s">
        <v>393</v>
      </c>
      <c r="F246" s="223" t="s">
        <v>394</v>
      </c>
      <c r="G246" s="224" t="s">
        <v>223</v>
      </c>
      <c r="H246" s="225">
        <v>10.5</v>
      </c>
      <c r="I246" s="226"/>
      <c r="J246" s="227">
        <f>ROUND(I246*H246,2)</f>
        <v>0</v>
      </c>
      <c r="K246" s="228"/>
      <c r="L246" s="45"/>
      <c r="M246" s="229" t="s">
        <v>1</v>
      </c>
      <c r="N246" s="230" t="s">
        <v>41</v>
      </c>
      <c r="O246" s="92"/>
      <c r="P246" s="231">
        <f>O246*H246</f>
        <v>0</v>
      </c>
      <c r="Q246" s="231">
        <v>0</v>
      </c>
      <c r="R246" s="231">
        <f>Q246*H246</f>
        <v>0</v>
      </c>
      <c r="S246" s="231">
        <v>0</v>
      </c>
      <c r="T246" s="232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3" t="s">
        <v>197</v>
      </c>
      <c r="AT246" s="233" t="s">
        <v>194</v>
      </c>
      <c r="AU246" s="233" t="s">
        <v>86</v>
      </c>
      <c r="AY246" s="18" t="s">
        <v>192</v>
      </c>
      <c r="BE246" s="234">
        <f>IF(N246="základní",J246,0)</f>
        <v>0</v>
      </c>
      <c r="BF246" s="234">
        <f>IF(N246="snížená",J246,0)</f>
        <v>0</v>
      </c>
      <c r="BG246" s="234">
        <f>IF(N246="zákl. přenesená",J246,0)</f>
        <v>0</v>
      </c>
      <c r="BH246" s="234">
        <f>IF(N246="sníž. přenesená",J246,0)</f>
        <v>0</v>
      </c>
      <c r="BI246" s="234">
        <f>IF(N246="nulová",J246,0)</f>
        <v>0</v>
      </c>
      <c r="BJ246" s="18" t="s">
        <v>84</v>
      </c>
      <c r="BK246" s="234">
        <f>ROUND(I246*H246,2)</f>
        <v>0</v>
      </c>
      <c r="BL246" s="18" t="s">
        <v>197</v>
      </c>
      <c r="BM246" s="233" t="s">
        <v>652</v>
      </c>
    </row>
    <row r="247" s="13" customFormat="1">
      <c r="A247" s="13"/>
      <c r="B247" s="235"/>
      <c r="C247" s="236"/>
      <c r="D247" s="237" t="s">
        <v>199</v>
      </c>
      <c r="E247" s="238" t="s">
        <v>1</v>
      </c>
      <c r="F247" s="239" t="s">
        <v>396</v>
      </c>
      <c r="G247" s="236"/>
      <c r="H247" s="240">
        <v>3</v>
      </c>
      <c r="I247" s="241"/>
      <c r="J247" s="236"/>
      <c r="K247" s="236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199</v>
      </c>
      <c r="AU247" s="246" t="s">
        <v>86</v>
      </c>
      <c r="AV247" s="13" t="s">
        <v>86</v>
      </c>
      <c r="AW247" s="13" t="s">
        <v>33</v>
      </c>
      <c r="AX247" s="13" t="s">
        <v>76</v>
      </c>
      <c r="AY247" s="246" t="s">
        <v>192</v>
      </c>
    </row>
    <row r="248" s="13" customFormat="1">
      <c r="A248" s="13"/>
      <c r="B248" s="235"/>
      <c r="C248" s="236"/>
      <c r="D248" s="237" t="s">
        <v>199</v>
      </c>
      <c r="E248" s="238" t="s">
        <v>1</v>
      </c>
      <c r="F248" s="239" t="s">
        <v>397</v>
      </c>
      <c r="G248" s="236"/>
      <c r="H248" s="240">
        <v>7.5</v>
      </c>
      <c r="I248" s="241"/>
      <c r="J248" s="236"/>
      <c r="K248" s="236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199</v>
      </c>
      <c r="AU248" s="246" t="s">
        <v>86</v>
      </c>
      <c r="AV248" s="13" t="s">
        <v>86</v>
      </c>
      <c r="AW248" s="13" t="s">
        <v>33</v>
      </c>
      <c r="AX248" s="13" t="s">
        <v>76</v>
      </c>
      <c r="AY248" s="246" t="s">
        <v>192</v>
      </c>
    </row>
    <row r="249" s="15" customFormat="1">
      <c r="A249" s="15"/>
      <c r="B249" s="257"/>
      <c r="C249" s="258"/>
      <c r="D249" s="237" t="s">
        <v>199</v>
      </c>
      <c r="E249" s="259" t="s">
        <v>1</v>
      </c>
      <c r="F249" s="260" t="s">
        <v>230</v>
      </c>
      <c r="G249" s="258"/>
      <c r="H249" s="261">
        <v>10.5</v>
      </c>
      <c r="I249" s="262"/>
      <c r="J249" s="258"/>
      <c r="K249" s="258"/>
      <c r="L249" s="263"/>
      <c r="M249" s="264"/>
      <c r="N249" s="265"/>
      <c r="O249" s="265"/>
      <c r="P249" s="265"/>
      <c r="Q249" s="265"/>
      <c r="R249" s="265"/>
      <c r="S249" s="265"/>
      <c r="T249" s="26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7" t="s">
        <v>199</v>
      </c>
      <c r="AU249" s="267" t="s">
        <v>86</v>
      </c>
      <c r="AV249" s="15" t="s">
        <v>197</v>
      </c>
      <c r="AW249" s="15" t="s">
        <v>33</v>
      </c>
      <c r="AX249" s="15" t="s">
        <v>84</v>
      </c>
      <c r="AY249" s="267" t="s">
        <v>192</v>
      </c>
    </row>
    <row r="250" s="2" customFormat="1" ht="33" customHeight="1">
      <c r="A250" s="39"/>
      <c r="B250" s="40"/>
      <c r="C250" s="221" t="s">
        <v>387</v>
      </c>
      <c r="D250" s="221" t="s">
        <v>194</v>
      </c>
      <c r="E250" s="222" t="s">
        <v>403</v>
      </c>
      <c r="F250" s="223" t="s">
        <v>404</v>
      </c>
      <c r="G250" s="224" t="s">
        <v>223</v>
      </c>
      <c r="H250" s="225">
        <v>10.5</v>
      </c>
      <c r="I250" s="226"/>
      <c r="J250" s="227">
        <f>ROUND(I250*H250,2)</f>
        <v>0</v>
      </c>
      <c r="K250" s="228"/>
      <c r="L250" s="45"/>
      <c r="M250" s="229" t="s">
        <v>1</v>
      </c>
      <c r="N250" s="230" t="s">
        <v>41</v>
      </c>
      <c r="O250" s="92"/>
      <c r="P250" s="231">
        <f>O250*H250</f>
        <v>0</v>
      </c>
      <c r="Q250" s="231">
        <v>0</v>
      </c>
      <c r="R250" s="231">
        <f>Q250*H250</f>
        <v>0</v>
      </c>
      <c r="S250" s="231">
        <v>0</v>
      </c>
      <c r="T250" s="232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3" t="s">
        <v>197</v>
      </c>
      <c r="AT250" s="233" t="s">
        <v>194</v>
      </c>
      <c r="AU250" s="233" t="s">
        <v>86</v>
      </c>
      <c r="AY250" s="18" t="s">
        <v>192</v>
      </c>
      <c r="BE250" s="234">
        <f>IF(N250="základní",J250,0)</f>
        <v>0</v>
      </c>
      <c r="BF250" s="234">
        <f>IF(N250="snížená",J250,0)</f>
        <v>0</v>
      </c>
      <c r="BG250" s="234">
        <f>IF(N250="zákl. přenesená",J250,0)</f>
        <v>0</v>
      </c>
      <c r="BH250" s="234">
        <f>IF(N250="sníž. přenesená",J250,0)</f>
        <v>0</v>
      </c>
      <c r="BI250" s="234">
        <f>IF(N250="nulová",J250,0)</f>
        <v>0</v>
      </c>
      <c r="BJ250" s="18" t="s">
        <v>84</v>
      </c>
      <c r="BK250" s="234">
        <f>ROUND(I250*H250,2)</f>
        <v>0</v>
      </c>
      <c r="BL250" s="18" t="s">
        <v>197</v>
      </c>
      <c r="BM250" s="233" t="s">
        <v>653</v>
      </c>
    </row>
    <row r="251" s="13" customFormat="1">
      <c r="A251" s="13"/>
      <c r="B251" s="235"/>
      <c r="C251" s="236"/>
      <c r="D251" s="237" t="s">
        <v>199</v>
      </c>
      <c r="E251" s="238" t="s">
        <v>1</v>
      </c>
      <c r="F251" s="239" t="s">
        <v>396</v>
      </c>
      <c r="G251" s="236"/>
      <c r="H251" s="240">
        <v>3</v>
      </c>
      <c r="I251" s="241"/>
      <c r="J251" s="236"/>
      <c r="K251" s="236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199</v>
      </c>
      <c r="AU251" s="246" t="s">
        <v>86</v>
      </c>
      <c r="AV251" s="13" t="s">
        <v>86</v>
      </c>
      <c r="AW251" s="13" t="s">
        <v>33</v>
      </c>
      <c r="AX251" s="13" t="s">
        <v>76</v>
      </c>
      <c r="AY251" s="246" t="s">
        <v>192</v>
      </c>
    </row>
    <row r="252" s="13" customFormat="1">
      <c r="A252" s="13"/>
      <c r="B252" s="235"/>
      <c r="C252" s="236"/>
      <c r="D252" s="237" t="s">
        <v>199</v>
      </c>
      <c r="E252" s="238" t="s">
        <v>1</v>
      </c>
      <c r="F252" s="239" t="s">
        <v>397</v>
      </c>
      <c r="G252" s="236"/>
      <c r="H252" s="240">
        <v>7.5</v>
      </c>
      <c r="I252" s="241"/>
      <c r="J252" s="236"/>
      <c r="K252" s="236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199</v>
      </c>
      <c r="AU252" s="246" t="s">
        <v>86</v>
      </c>
      <c r="AV252" s="13" t="s">
        <v>86</v>
      </c>
      <c r="AW252" s="13" t="s">
        <v>33</v>
      </c>
      <c r="AX252" s="13" t="s">
        <v>76</v>
      </c>
      <c r="AY252" s="246" t="s">
        <v>192</v>
      </c>
    </row>
    <row r="253" s="15" customFormat="1">
      <c r="A253" s="15"/>
      <c r="B253" s="257"/>
      <c r="C253" s="258"/>
      <c r="D253" s="237" t="s">
        <v>199</v>
      </c>
      <c r="E253" s="259" t="s">
        <v>1</v>
      </c>
      <c r="F253" s="260" t="s">
        <v>230</v>
      </c>
      <c r="G253" s="258"/>
      <c r="H253" s="261">
        <v>10.5</v>
      </c>
      <c r="I253" s="262"/>
      <c r="J253" s="258"/>
      <c r="K253" s="258"/>
      <c r="L253" s="263"/>
      <c r="M253" s="264"/>
      <c r="N253" s="265"/>
      <c r="O253" s="265"/>
      <c r="P253" s="265"/>
      <c r="Q253" s="265"/>
      <c r="R253" s="265"/>
      <c r="S253" s="265"/>
      <c r="T253" s="26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7" t="s">
        <v>199</v>
      </c>
      <c r="AU253" s="267" t="s">
        <v>86</v>
      </c>
      <c r="AV253" s="15" t="s">
        <v>197</v>
      </c>
      <c r="AW253" s="15" t="s">
        <v>33</v>
      </c>
      <c r="AX253" s="15" t="s">
        <v>84</v>
      </c>
      <c r="AY253" s="267" t="s">
        <v>192</v>
      </c>
    </row>
    <row r="254" s="2" customFormat="1" ht="24.15" customHeight="1">
      <c r="A254" s="39"/>
      <c r="B254" s="40"/>
      <c r="C254" s="221" t="s">
        <v>392</v>
      </c>
      <c r="D254" s="221" t="s">
        <v>194</v>
      </c>
      <c r="E254" s="222" t="s">
        <v>384</v>
      </c>
      <c r="F254" s="223" t="s">
        <v>385</v>
      </c>
      <c r="G254" s="224" t="s">
        <v>223</v>
      </c>
      <c r="H254" s="225">
        <v>24</v>
      </c>
      <c r="I254" s="226"/>
      <c r="J254" s="227">
        <f>ROUND(I254*H254,2)</f>
        <v>0</v>
      </c>
      <c r="K254" s="228"/>
      <c r="L254" s="45"/>
      <c r="M254" s="229" t="s">
        <v>1</v>
      </c>
      <c r="N254" s="230" t="s">
        <v>41</v>
      </c>
      <c r="O254" s="92"/>
      <c r="P254" s="231">
        <f>O254*H254</f>
        <v>0</v>
      </c>
      <c r="Q254" s="231">
        <v>0</v>
      </c>
      <c r="R254" s="231">
        <f>Q254*H254</f>
        <v>0</v>
      </c>
      <c r="S254" s="231">
        <v>0</v>
      </c>
      <c r="T254" s="232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3" t="s">
        <v>197</v>
      </c>
      <c r="AT254" s="233" t="s">
        <v>194</v>
      </c>
      <c r="AU254" s="233" t="s">
        <v>86</v>
      </c>
      <c r="AY254" s="18" t="s">
        <v>192</v>
      </c>
      <c r="BE254" s="234">
        <f>IF(N254="základní",J254,0)</f>
        <v>0</v>
      </c>
      <c r="BF254" s="234">
        <f>IF(N254="snížená",J254,0)</f>
        <v>0</v>
      </c>
      <c r="BG254" s="234">
        <f>IF(N254="zákl. přenesená",J254,0)</f>
        <v>0</v>
      </c>
      <c r="BH254" s="234">
        <f>IF(N254="sníž. přenesená",J254,0)</f>
        <v>0</v>
      </c>
      <c r="BI254" s="234">
        <f>IF(N254="nulová",J254,0)</f>
        <v>0</v>
      </c>
      <c r="BJ254" s="18" t="s">
        <v>84</v>
      </c>
      <c r="BK254" s="234">
        <f>ROUND(I254*H254,2)</f>
        <v>0</v>
      </c>
      <c r="BL254" s="18" t="s">
        <v>197</v>
      </c>
      <c r="BM254" s="233" t="s">
        <v>654</v>
      </c>
    </row>
    <row r="255" s="13" customFormat="1">
      <c r="A255" s="13"/>
      <c r="B255" s="235"/>
      <c r="C255" s="236"/>
      <c r="D255" s="237" t="s">
        <v>199</v>
      </c>
      <c r="E255" s="238" t="s">
        <v>1</v>
      </c>
      <c r="F255" s="239" t="s">
        <v>225</v>
      </c>
      <c r="G255" s="236"/>
      <c r="H255" s="240">
        <v>24</v>
      </c>
      <c r="I255" s="241"/>
      <c r="J255" s="236"/>
      <c r="K255" s="236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199</v>
      </c>
      <c r="AU255" s="246" t="s">
        <v>86</v>
      </c>
      <c r="AV255" s="13" t="s">
        <v>86</v>
      </c>
      <c r="AW255" s="13" t="s">
        <v>33</v>
      </c>
      <c r="AX255" s="13" t="s">
        <v>84</v>
      </c>
      <c r="AY255" s="246" t="s">
        <v>192</v>
      </c>
    </row>
    <row r="256" s="2" customFormat="1" ht="16.5" customHeight="1">
      <c r="A256" s="39"/>
      <c r="B256" s="40"/>
      <c r="C256" s="221" t="s">
        <v>398</v>
      </c>
      <c r="D256" s="221" t="s">
        <v>194</v>
      </c>
      <c r="E256" s="222" t="s">
        <v>399</v>
      </c>
      <c r="F256" s="223" t="s">
        <v>400</v>
      </c>
      <c r="G256" s="224" t="s">
        <v>223</v>
      </c>
      <c r="H256" s="225">
        <v>10.5</v>
      </c>
      <c r="I256" s="226"/>
      <c r="J256" s="227">
        <f>ROUND(I256*H256,2)</f>
        <v>0</v>
      </c>
      <c r="K256" s="228"/>
      <c r="L256" s="45"/>
      <c r="M256" s="229" t="s">
        <v>1</v>
      </c>
      <c r="N256" s="230" t="s">
        <v>41</v>
      </c>
      <c r="O256" s="92"/>
      <c r="P256" s="231">
        <f>O256*H256</f>
        <v>0</v>
      </c>
      <c r="Q256" s="231">
        <v>0</v>
      </c>
      <c r="R256" s="231">
        <f>Q256*H256</f>
        <v>0</v>
      </c>
      <c r="S256" s="231">
        <v>0</v>
      </c>
      <c r="T256" s="232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3" t="s">
        <v>197</v>
      </c>
      <c r="AT256" s="233" t="s">
        <v>194</v>
      </c>
      <c r="AU256" s="233" t="s">
        <v>86</v>
      </c>
      <c r="AY256" s="18" t="s">
        <v>192</v>
      </c>
      <c r="BE256" s="234">
        <f>IF(N256="základní",J256,0)</f>
        <v>0</v>
      </c>
      <c r="BF256" s="234">
        <f>IF(N256="snížená",J256,0)</f>
        <v>0</v>
      </c>
      <c r="BG256" s="234">
        <f>IF(N256="zákl. přenesená",J256,0)</f>
        <v>0</v>
      </c>
      <c r="BH256" s="234">
        <f>IF(N256="sníž. přenesená",J256,0)</f>
        <v>0</v>
      </c>
      <c r="BI256" s="234">
        <f>IF(N256="nulová",J256,0)</f>
        <v>0</v>
      </c>
      <c r="BJ256" s="18" t="s">
        <v>84</v>
      </c>
      <c r="BK256" s="234">
        <f>ROUND(I256*H256,2)</f>
        <v>0</v>
      </c>
      <c r="BL256" s="18" t="s">
        <v>197</v>
      </c>
      <c r="BM256" s="233" t="s">
        <v>655</v>
      </c>
    </row>
    <row r="257" s="13" customFormat="1">
      <c r="A257" s="13"/>
      <c r="B257" s="235"/>
      <c r="C257" s="236"/>
      <c r="D257" s="237" t="s">
        <v>199</v>
      </c>
      <c r="E257" s="238" t="s">
        <v>1</v>
      </c>
      <c r="F257" s="239" t="s">
        <v>396</v>
      </c>
      <c r="G257" s="236"/>
      <c r="H257" s="240">
        <v>3</v>
      </c>
      <c r="I257" s="241"/>
      <c r="J257" s="236"/>
      <c r="K257" s="236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199</v>
      </c>
      <c r="AU257" s="246" t="s">
        <v>86</v>
      </c>
      <c r="AV257" s="13" t="s">
        <v>86</v>
      </c>
      <c r="AW257" s="13" t="s">
        <v>33</v>
      </c>
      <c r="AX257" s="13" t="s">
        <v>76</v>
      </c>
      <c r="AY257" s="246" t="s">
        <v>192</v>
      </c>
    </row>
    <row r="258" s="13" customFormat="1">
      <c r="A258" s="13"/>
      <c r="B258" s="235"/>
      <c r="C258" s="236"/>
      <c r="D258" s="237" t="s">
        <v>199</v>
      </c>
      <c r="E258" s="238" t="s">
        <v>1</v>
      </c>
      <c r="F258" s="239" t="s">
        <v>397</v>
      </c>
      <c r="G258" s="236"/>
      <c r="H258" s="240">
        <v>7.5</v>
      </c>
      <c r="I258" s="241"/>
      <c r="J258" s="236"/>
      <c r="K258" s="236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199</v>
      </c>
      <c r="AU258" s="246" t="s">
        <v>86</v>
      </c>
      <c r="AV258" s="13" t="s">
        <v>86</v>
      </c>
      <c r="AW258" s="13" t="s">
        <v>33</v>
      </c>
      <c r="AX258" s="13" t="s">
        <v>76</v>
      </c>
      <c r="AY258" s="246" t="s">
        <v>192</v>
      </c>
    </row>
    <row r="259" s="15" customFormat="1">
      <c r="A259" s="15"/>
      <c r="B259" s="257"/>
      <c r="C259" s="258"/>
      <c r="D259" s="237" t="s">
        <v>199</v>
      </c>
      <c r="E259" s="259" t="s">
        <v>1</v>
      </c>
      <c r="F259" s="260" t="s">
        <v>230</v>
      </c>
      <c r="G259" s="258"/>
      <c r="H259" s="261">
        <v>10.5</v>
      </c>
      <c r="I259" s="262"/>
      <c r="J259" s="258"/>
      <c r="K259" s="258"/>
      <c r="L259" s="263"/>
      <c r="M259" s="264"/>
      <c r="N259" s="265"/>
      <c r="O259" s="265"/>
      <c r="P259" s="265"/>
      <c r="Q259" s="265"/>
      <c r="R259" s="265"/>
      <c r="S259" s="265"/>
      <c r="T259" s="26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7" t="s">
        <v>199</v>
      </c>
      <c r="AU259" s="267" t="s">
        <v>86</v>
      </c>
      <c r="AV259" s="15" t="s">
        <v>197</v>
      </c>
      <c r="AW259" s="15" t="s">
        <v>33</v>
      </c>
      <c r="AX259" s="15" t="s">
        <v>84</v>
      </c>
      <c r="AY259" s="267" t="s">
        <v>192</v>
      </c>
    </row>
    <row r="260" s="2" customFormat="1" ht="21.75" customHeight="1">
      <c r="A260" s="39"/>
      <c r="B260" s="40"/>
      <c r="C260" s="221" t="s">
        <v>402</v>
      </c>
      <c r="D260" s="221" t="s">
        <v>194</v>
      </c>
      <c r="E260" s="222" t="s">
        <v>407</v>
      </c>
      <c r="F260" s="223" t="s">
        <v>408</v>
      </c>
      <c r="G260" s="224" t="s">
        <v>223</v>
      </c>
      <c r="H260" s="225">
        <v>10.5</v>
      </c>
      <c r="I260" s="226"/>
      <c r="J260" s="227">
        <f>ROUND(I260*H260,2)</f>
        <v>0</v>
      </c>
      <c r="K260" s="228"/>
      <c r="L260" s="45"/>
      <c r="M260" s="229" t="s">
        <v>1</v>
      </c>
      <c r="N260" s="230" t="s">
        <v>41</v>
      </c>
      <c r="O260" s="92"/>
      <c r="P260" s="231">
        <f>O260*H260</f>
        <v>0</v>
      </c>
      <c r="Q260" s="231">
        <v>0</v>
      </c>
      <c r="R260" s="231">
        <f>Q260*H260</f>
        <v>0</v>
      </c>
      <c r="S260" s="231">
        <v>0</v>
      </c>
      <c r="T260" s="232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3" t="s">
        <v>197</v>
      </c>
      <c r="AT260" s="233" t="s">
        <v>194</v>
      </c>
      <c r="AU260" s="233" t="s">
        <v>86</v>
      </c>
      <c r="AY260" s="18" t="s">
        <v>192</v>
      </c>
      <c r="BE260" s="234">
        <f>IF(N260="základní",J260,0)</f>
        <v>0</v>
      </c>
      <c r="BF260" s="234">
        <f>IF(N260="snížená",J260,0)</f>
        <v>0</v>
      </c>
      <c r="BG260" s="234">
        <f>IF(N260="zákl. přenesená",J260,0)</f>
        <v>0</v>
      </c>
      <c r="BH260" s="234">
        <f>IF(N260="sníž. přenesená",J260,0)</f>
        <v>0</v>
      </c>
      <c r="BI260" s="234">
        <f>IF(N260="nulová",J260,0)</f>
        <v>0</v>
      </c>
      <c r="BJ260" s="18" t="s">
        <v>84</v>
      </c>
      <c r="BK260" s="234">
        <f>ROUND(I260*H260,2)</f>
        <v>0</v>
      </c>
      <c r="BL260" s="18" t="s">
        <v>197</v>
      </c>
      <c r="BM260" s="233" t="s">
        <v>656</v>
      </c>
    </row>
    <row r="261" s="13" customFormat="1">
      <c r="A261" s="13"/>
      <c r="B261" s="235"/>
      <c r="C261" s="236"/>
      <c r="D261" s="237" t="s">
        <v>199</v>
      </c>
      <c r="E261" s="238" t="s">
        <v>1</v>
      </c>
      <c r="F261" s="239" t="s">
        <v>396</v>
      </c>
      <c r="G261" s="236"/>
      <c r="H261" s="240">
        <v>3</v>
      </c>
      <c r="I261" s="241"/>
      <c r="J261" s="236"/>
      <c r="K261" s="236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199</v>
      </c>
      <c r="AU261" s="246" t="s">
        <v>86</v>
      </c>
      <c r="AV261" s="13" t="s">
        <v>86</v>
      </c>
      <c r="AW261" s="13" t="s">
        <v>33</v>
      </c>
      <c r="AX261" s="13" t="s">
        <v>76</v>
      </c>
      <c r="AY261" s="246" t="s">
        <v>192</v>
      </c>
    </row>
    <row r="262" s="13" customFormat="1">
      <c r="A262" s="13"/>
      <c r="B262" s="235"/>
      <c r="C262" s="236"/>
      <c r="D262" s="237" t="s">
        <v>199</v>
      </c>
      <c r="E262" s="238" t="s">
        <v>1</v>
      </c>
      <c r="F262" s="239" t="s">
        <v>397</v>
      </c>
      <c r="G262" s="236"/>
      <c r="H262" s="240">
        <v>7.5</v>
      </c>
      <c r="I262" s="241"/>
      <c r="J262" s="236"/>
      <c r="K262" s="236"/>
      <c r="L262" s="242"/>
      <c r="M262" s="243"/>
      <c r="N262" s="244"/>
      <c r="O262" s="244"/>
      <c r="P262" s="244"/>
      <c r="Q262" s="244"/>
      <c r="R262" s="244"/>
      <c r="S262" s="244"/>
      <c r="T262" s="24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6" t="s">
        <v>199</v>
      </c>
      <c r="AU262" s="246" t="s">
        <v>86</v>
      </c>
      <c r="AV262" s="13" t="s">
        <v>86</v>
      </c>
      <c r="AW262" s="13" t="s">
        <v>33</v>
      </c>
      <c r="AX262" s="13" t="s">
        <v>76</v>
      </c>
      <c r="AY262" s="246" t="s">
        <v>192</v>
      </c>
    </row>
    <row r="263" s="15" customFormat="1">
      <c r="A263" s="15"/>
      <c r="B263" s="257"/>
      <c r="C263" s="258"/>
      <c r="D263" s="237" t="s">
        <v>199</v>
      </c>
      <c r="E263" s="259" t="s">
        <v>1</v>
      </c>
      <c r="F263" s="260" t="s">
        <v>230</v>
      </c>
      <c r="G263" s="258"/>
      <c r="H263" s="261">
        <v>10.5</v>
      </c>
      <c r="I263" s="262"/>
      <c r="J263" s="258"/>
      <c r="K263" s="258"/>
      <c r="L263" s="263"/>
      <c r="M263" s="264"/>
      <c r="N263" s="265"/>
      <c r="O263" s="265"/>
      <c r="P263" s="265"/>
      <c r="Q263" s="265"/>
      <c r="R263" s="265"/>
      <c r="S263" s="265"/>
      <c r="T263" s="26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7" t="s">
        <v>199</v>
      </c>
      <c r="AU263" s="267" t="s">
        <v>86</v>
      </c>
      <c r="AV263" s="15" t="s">
        <v>197</v>
      </c>
      <c r="AW263" s="15" t="s">
        <v>33</v>
      </c>
      <c r="AX263" s="15" t="s">
        <v>84</v>
      </c>
      <c r="AY263" s="267" t="s">
        <v>192</v>
      </c>
    </row>
    <row r="264" s="2" customFormat="1" ht="24.15" customHeight="1">
      <c r="A264" s="39"/>
      <c r="B264" s="40"/>
      <c r="C264" s="221" t="s">
        <v>406</v>
      </c>
      <c r="D264" s="221" t="s">
        <v>194</v>
      </c>
      <c r="E264" s="222" t="s">
        <v>416</v>
      </c>
      <c r="F264" s="223" t="s">
        <v>417</v>
      </c>
      <c r="G264" s="224" t="s">
        <v>223</v>
      </c>
      <c r="H264" s="225">
        <v>13.5</v>
      </c>
      <c r="I264" s="226"/>
      <c r="J264" s="227">
        <f>ROUND(I264*H264,2)</f>
        <v>0</v>
      </c>
      <c r="K264" s="228"/>
      <c r="L264" s="45"/>
      <c r="M264" s="229" t="s">
        <v>1</v>
      </c>
      <c r="N264" s="230" t="s">
        <v>41</v>
      </c>
      <c r="O264" s="92"/>
      <c r="P264" s="231">
        <f>O264*H264</f>
        <v>0</v>
      </c>
      <c r="Q264" s="231">
        <v>0</v>
      </c>
      <c r="R264" s="231">
        <f>Q264*H264</f>
        <v>0</v>
      </c>
      <c r="S264" s="231">
        <v>0</v>
      </c>
      <c r="T264" s="232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3" t="s">
        <v>197</v>
      </c>
      <c r="AT264" s="233" t="s">
        <v>194</v>
      </c>
      <c r="AU264" s="233" t="s">
        <v>86</v>
      </c>
      <c r="AY264" s="18" t="s">
        <v>192</v>
      </c>
      <c r="BE264" s="234">
        <f>IF(N264="základní",J264,0)</f>
        <v>0</v>
      </c>
      <c r="BF264" s="234">
        <f>IF(N264="snížená",J264,0)</f>
        <v>0</v>
      </c>
      <c r="BG264" s="234">
        <f>IF(N264="zákl. přenesená",J264,0)</f>
        <v>0</v>
      </c>
      <c r="BH264" s="234">
        <f>IF(N264="sníž. přenesená",J264,0)</f>
        <v>0</v>
      </c>
      <c r="BI264" s="234">
        <f>IF(N264="nulová",J264,0)</f>
        <v>0</v>
      </c>
      <c r="BJ264" s="18" t="s">
        <v>84</v>
      </c>
      <c r="BK264" s="234">
        <f>ROUND(I264*H264,2)</f>
        <v>0</v>
      </c>
      <c r="BL264" s="18" t="s">
        <v>197</v>
      </c>
      <c r="BM264" s="233" t="s">
        <v>657</v>
      </c>
    </row>
    <row r="265" s="13" customFormat="1">
      <c r="A265" s="13"/>
      <c r="B265" s="235"/>
      <c r="C265" s="236"/>
      <c r="D265" s="237" t="s">
        <v>199</v>
      </c>
      <c r="E265" s="238" t="s">
        <v>1</v>
      </c>
      <c r="F265" s="239" t="s">
        <v>414</v>
      </c>
      <c r="G265" s="236"/>
      <c r="H265" s="240">
        <v>6</v>
      </c>
      <c r="I265" s="241"/>
      <c r="J265" s="236"/>
      <c r="K265" s="236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199</v>
      </c>
      <c r="AU265" s="246" t="s">
        <v>86</v>
      </c>
      <c r="AV265" s="13" t="s">
        <v>86</v>
      </c>
      <c r="AW265" s="13" t="s">
        <v>33</v>
      </c>
      <c r="AX265" s="13" t="s">
        <v>76</v>
      </c>
      <c r="AY265" s="246" t="s">
        <v>192</v>
      </c>
    </row>
    <row r="266" s="13" customFormat="1">
      <c r="A266" s="13"/>
      <c r="B266" s="235"/>
      <c r="C266" s="236"/>
      <c r="D266" s="237" t="s">
        <v>199</v>
      </c>
      <c r="E266" s="238" t="s">
        <v>1</v>
      </c>
      <c r="F266" s="239" t="s">
        <v>397</v>
      </c>
      <c r="G266" s="236"/>
      <c r="H266" s="240">
        <v>7.5</v>
      </c>
      <c r="I266" s="241"/>
      <c r="J266" s="236"/>
      <c r="K266" s="236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199</v>
      </c>
      <c r="AU266" s="246" t="s">
        <v>86</v>
      </c>
      <c r="AV266" s="13" t="s">
        <v>86</v>
      </c>
      <c r="AW266" s="13" t="s">
        <v>33</v>
      </c>
      <c r="AX266" s="13" t="s">
        <v>76</v>
      </c>
      <c r="AY266" s="246" t="s">
        <v>192</v>
      </c>
    </row>
    <row r="267" s="15" customFormat="1">
      <c r="A267" s="15"/>
      <c r="B267" s="257"/>
      <c r="C267" s="258"/>
      <c r="D267" s="237" t="s">
        <v>199</v>
      </c>
      <c r="E267" s="259" t="s">
        <v>1</v>
      </c>
      <c r="F267" s="260" t="s">
        <v>230</v>
      </c>
      <c r="G267" s="258"/>
      <c r="H267" s="261">
        <v>13.5</v>
      </c>
      <c r="I267" s="262"/>
      <c r="J267" s="258"/>
      <c r="K267" s="258"/>
      <c r="L267" s="263"/>
      <c r="M267" s="264"/>
      <c r="N267" s="265"/>
      <c r="O267" s="265"/>
      <c r="P267" s="265"/>
      <c r="Q267" s="265"/>
      <c r="R267" s="265"/>
      <c r="S267" s="265"/>
      <c r="T267" s="266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7" t="s">
        <v>199</v>
      </c>
      <c r="AU267" s="267" t="s">
        <v>86</v>
      </c>
      <c r="AV267" s="15" t="s">
        <v>197</v>
      </c>
      <c r="AW267" s="15" t="s">
        <v>33</v>
      </c>
      <c r="AX267" s="15" t="s">
        <v>84</v>
      </c>
      <c r="AY267" s="267" t="s">
        <v>192</v>
      </c>
    </row>
    <row r="268" s="2" customFormat="1" ht="33" customHeight="1">
      <c r="A268" s="39"/>
      <c r="B268" s="40"/>
      <c r="C268" s="221" t="s">
        <v>410</v>
      </c>
      <c r="D268" s="221" t="s">
        <v>194</v>
      </c>
      <c r="E268" s="222" t="s">
        <v>420</v>
      </c>
      <c r="F268" s="223" t="s">
        <v>421</v>
      </c>
      <c r="G268" s="224" t="s">
        <v>223</v>
      </c>
      <c r="H268" s="225">
        <v>13</v>
      </c>
      <c r="I268" s="226"/>
      <c r="J268" s="227">
        <f>ROUND(I268*H268,2)</f>
        <v>0</v>
      </c>
      <c r="K268" s="228"/>
      <c r="L268" s="45"/>
      <c r="M268" s="229" t="s">
        <v>1</v>
      </c>
      <c r="N268" s="230" t="s">
        <v>41</v>
      </c>
      <c r="O268" s="92"/>
      <c r="P268" s="231">
        <f>O268*H268</f>
        <v>0</v>
      </c>
      <c r="Q268" s="231">
        <v>0</v>
      </c>
      <c r="R268" s="231">
        <f>Q268*H268</f>
        <v>0</v>
      </c>
      <c r="S268" s="231">
        <v>0</v>
      </c>
      <c r="T268" s="232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3" t="s">
        <v>422</v>
      </c>
      <c r="AT268" s="233" t="s">
        <v>194</v>
      </c>
      <c r="AU268" s="233" t="s">
        <v>86</v>
      </c>
      <c r="AY268" s="18" t="s">
        <v>192</v>
      </c>
      <c r="BE268" s="234">
        <f>IF(N268="základní",J268,0)</f>
        <v>0</v>
      </c>
      <c r="BF268" s="234">
        <f>IF(N268="snížená",J268,0)</f>
        <v>0</v>
      </c>
      <c r="BG268" s="234">
        <f>IF(N268="zákl. přenesená",J268,0)</f>
        <v>0</v>
      </c>
      <c r="BH268" s="234">
        <f>IF(N268="sníž. přenesená",J268,0)</f>
        <v>0</v>
      </c>
      <c r="BI268" s="234">
        <f>IF(N268="nulová",J268,0)</f>
        <v>0</v>
      </c>
      <c r="BJ268" s="18" t="s">
        <v>84</v>
      </c>
      <c r="BK268" s="234">
        <f>ROUND(I268*H268,2)</f>
        <v>0</v>
      </c>
      <c r="BL268" s="18" t="s">
        <v>422</v>
      </c>
      <c r="BM268" s="233" t="s">
        <v>658</v>
      </c>
    </row>
    <row r="269" s="13" customFormat="1">
      <c r="A269" s="13"/>
      <c r="B269" s="235"/>
      <c r="C269" s="236"/>
      <c r="D269" s="237" t="s">
        <v>199</v>
      </c>
      <c r="E269" s="238" t="s">
        <v>1</v>
      </c>
      <c r="F269" s="239" t="s">
        <v>424</v>
      </c>
      <c r="G269" s="236"/>
      <c r="H269" s="240">
        <v>5.5</v>
      </c>
      <c r="I269" s="241"/>
      <c r="J269" s="236"/>
      <c r="K269" s="236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199</v>
      </c>
      <c r="AU269" s="246" t="s">
        <v>86</v>
      </c>
      <c r="AV269" s="13" t="s">
        <v>86</v>
      </c>
      <c r="AW269" s="13" t="s">
        <v>33</v>
      </c>
      <c r="AX269" s="13" t="s">
        <v>76</v>
      </c>
      <c r="AY269" s="246" t="s">
        <v>192</v>
      </c>
    </row>
    <row r="270" s="13" customFormat="1">
      <c r="A270" s="13"/>
      <c r="B270" s="235"/>
      <c r="C270" s="236"/>
      <c r="D270" s="237" t="s">
        <v>199</v>
      </c>
      <c r="E270" s="238" t="s">
        <v>1</v>
      </c>
      <c r="F270" s="239" t="s">
        <v>397</v>
      </c>
      <c r="G270" s="236"/>
      <c r="H270" s="240">
        <v>7.5</v>
      </c>
      <c r="I270" s="241"/>
      <c r="J270" s="236"/>
      <c r="K270" s="236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199</v>
      </c>
      <c r="AU270" s="246" t="s">
        <v>86</v>
      </c>
      <c r="AV270" s="13" t="s">
        <v>86</v>
      </c>
      <c r="AW270" s="13" t="s">
        <v>33</v>
      </c>
      <c r="AX270" s="13" t="s">
        <v>76</v>
      </c>
      <c r="AY270" s="246" t="s">
        <v>192</v>
      </c>
    </row>
    <row r="271" s="15" customFormat="1">
      <c r="A271" s="15"/>
      <c r="B271" s="257"/>
      <c r="C271" s="258"/>
      <c r="D271" s="237" t="s">
        <v>199</v>
      </c>
      <c r="E271" s="259" t="s">
        <v>1</v>
      </c>
      <c r="F271" s="260" t="s">
        <v>230</v>
      </c>
      <c r="G271" s="258"/>
      <c r="H271" s="261">
        <v>13</v>
      </c>
      <c r="I271" s="262"/>
      <c r="J271" s="258"/>
      <c r="K271" s="258"/>
      <c r="L271" s="263"/>
      <c r="M271" s="264"/>
      <c r="N271" s="265"/>
      <c r="O271" s="265"/>
      <c r="P271" s="265"/>
      <c r="Q271" s="265"/>
      <c r="R271" s="265"/>
      <c r="S271" s="265"/>
      <c r="T271" s="266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7" t="s">
        <v>199</v>
      </c>
      <c r="AU271" s="267" t="s">
        <v>86</v>
      </c>
      <c r="AV271" s="15" t="s">
        <v>197</v>
      </c>
      <c r="AW271" s="15" t="s">
        <v>33</v>
      </c>
      <c r="AX271" s="15" t="s">
        <v>84</v>
      </c>
      <c r="AY271" s="267" t="s">
        <v>192</v>
      </c>
    </row>
    <row r="272" s="2" customFormat="1" ht="33" customHeight="1">
      <c r="A272" s="39"/>
      <c r="B272" s="40"/>
      <c r="C272" s="221" t="s">
        <v>415</v>
      </c>
      <c r="D272" s="221" t="s">
        <v>194</v>
      </c>
      <c r="E272" s="222" t="s">
        <v>388</v>
      </c>
      <c r="F272" s="223" t="s">
        <v>389</v>
      </c>
      <c r="G272" s="224" t="s">
        <v>223</v>
      </c>
      <c r="H272" s="225">
        <v>48</v>
      </c>
      <c r="I272" s="226"/>
      <c r="J272" s="227">
        <f>ROUND(I272*H272,2)</f>
        <v>0</v>
      </c>
      <c r="K272" s="228"/>
      <c r="L272" s="45"/>
      <c r="M272" s="229" t="s">
        <v>1</v>
      </c>
      <c r="N272" s="230" t="s">
        <v>41</v>
      </c>
      <c r="O272" s="92"/>
      <c r="P272" s="231">
        <f>O272*H272</f>
        <v>0</v>
      </c>
      <c r="Q272" s="231">
        <v>0</v>
      </c>
      <c r="R272" s="231">
        <f>Q272*H272</f>
        <v>0</v>
      </c>
      <c r="S272" s="231">
        <v>0</v>
      </c>
      <c r="T272" s="232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3" t="s">
        <v>197</v>
      </c>
      <c r="AT272" s="233" t="s">
        <v>194</v>
      </c>
      <c r="AU272" s="233" t="s">
        <v>86</v>
      </c>
      <c r="AY272" s="18" t="s">
        <v>192</v>
      </c>
      <c r="BE272" s="234">
        <f>IF(N272="základní",J272,0)</f>
        <v>0</v>
      </c>
      <c r="BF272" s="234">
        <f>IF(N272="snížená",J272,0)</f>
        <v>0</v>
      </c>
      <c r="BG272" s="234">
        <f>IF(N272="zákl. přenesená",J272,0)</f>
        <v>0</v>
      </c>
      <c r="BH272" s="234">
        <f>IF(N272="sníž. přenesená",J272,0)</f>
        <v>0</v>
      </c>
      <c r="BI272" s="234">
        <f>IF(N272="nulová",J272,0)</f>
        <v>0</v>
      </c>
      <c r="BJ272" s="18" t="s">
        <v>84</v>
      </c>
      <c r="BK272" s="234">
        <f>ROUND(I272*H272,2)</f>
        <v>0</v>
      </c>
      <c r="BL272" s="18" t="s">
        <v>197</v>
      </c>
      <c r="BM272" s="233" t="s">
        <v>659</v>
      </c>
    </row>
    <row r="273" s="13" customFormat="1">
      <c r="A273" s="13"/>
      <c r="B273" s="235"/>
      <c r="C273" s="236"/>
      <c r="D273" s="237" t="s">
        <v>199</v>
      </c>
      <c r="E273" s="238" t="s">
        <v>1</v>
      </c>
      <c r="F273" s="239" t="s">
        <v>391</v>
      </c>
      <c r="G273" s="236"/>
      <c r="H273" s="240">
        <v>48</v>
      </c>
      <c r="I273" s="241"/>
      <c r="J273" s="236"/>
      <c r="K273" s="236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199</v>
      </c>
      <c r="AU273" s="246" t="s">
        <v>86</v>
      </c>
      <c r="AV273" s="13" t="s">
        <v>86</v>
      </c>
      <c r="AW273" s="13" t="s">
        <v>33</v>
      </c>
      <c r="AX273" s="13" t="s">
        <v>84</v>
      </c>
      <c r="AY273" s="246" t="s">
        <v>192</v>
      </c>
    </row>
    <row r="274" s="2" customFormat="1" ht="24.15" customHeight="1">
      <c r="A274" s="39"/>
      <c r="B274" s="40"/>
      <c r="C274" s="221" t="s">
        <v>419</v>
      </c>
      <c r="D274" s="221" t="s">
        <v>194</v>
      </c>
      <c r="E274" s="222" t="s">
        <v>411</v>
      </c>
      <c r="F274" s="223" t="s">
        <v>412</v>
      </c>
      <c r="G274" s="224" t="s">
        <v>223</v>
      </c>
      <c r="H274" s="225">
        <v>13.5</v>
      </c>
      <c r="I274" s="226"/>
      <c r="J274" s="227">
        <f>ROUND(I274*H274,2)</f>
        <v>0</v>
      </c>
      <c r="K274" s="228"/>
      <c r="L274" s="45"/>
      <c r="M274" s="229" t="s">
        <v>1</v>
      </c>
      <c r="N274" s="230" t="s">
        <v>41</v>
      </c>
      <c r="O274" s="92"/>
      <c r="P274" s="231">
        <f>O274*H274</f>
        <v>0</v>
      </c>
      <c r="Q274" s="231">
        <v>0</v>
      </c>
      <c r="R274" s="231">
        <f>Q274*H274</f>
        <v>0</v>
      </c>
      <c r="S274" s="231">
        <v>0</v>
      </c>
      <c r="T274" s="232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3" t="s">
        <v>197</v>
      </c>
      <c r="AT274" s="233" t="s">
        <v>194</v>
      </c>
      <c r="AU274" s="233" t="s">
        <v>86</v>
      </c>
      <c r="AY274" s="18" t="s">
        <v>192</v>
      </c>
      <c r="BE274" s="234">
        <f>IF(N274="základní",J274,0)</f>
        <v>0</v>
      </c>
      <c r="BF274" s="234">
        <f>IF(N274="snížená",J274,0)</f>
        <v>0</v>
      </c>
      <c r="BG274" s="234">
        <f>IF(N274="zákl. přenesená",J274,0)</f>
        <v>0</v>
      </c>
      <c r="BH274" s="234">
        <f>IF(N274="sníž. přenesená",J274,0)</f>
        <v>0</v>
      </c>
      <c r="BI274" s="234">
        <f>IF(N274="nulová",J274,0)</f>
        <v>0</v>
      </c>
      <c r="BJ274" s="18" t="s">
        <v>84</v>
      </c>
      <c r="BK274" s="234">
        <f>ROUND(I274*H274,2)</f>
        <v>0</v>
      </c>
      <c r="BL274" s="18" t="s">
        <v>197</v>
      </c>
      <c r="BM274" s="233" t="s">
        <v>660</v>
      </c>
    </row>
    <row r="275" s="13" customFormat="1">
      <c r="A275" s="13"/>
      <c r="B275" s="235"/>
      <c r="C275" s="236"/>
      <c r="D275" s="237" t="s">
        <v>199</v>
      </c>
      <c r="E275" s="238" t="s">
        <v>1</v>
      </c>
      <c r="F275" s="239" t="s">
        <v>414</v>
      </c>
      <c r="G275" s="236"/>
      <c r="H275" s="240">
        <v>6</v>
      </c>
      <c r="I275" s="241"/>
      <c r="J275" s="236"/>
      <c r="K275" s="236"/>
      <c r="L275" s="242"/>
      <c r="M275" s="243"/>
      <c r="N275" s="244"/>
      <c r="O275" s="244"/>
      <c r="P275" s="244"/>
      <c r="Q275" s="244"/>
      <c r="R275" s="244"/>
      <c r="S275" s="244"/>
      <c r="T275" s="24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6" t="s">
        <v>199</v>
      </c>
      <c r="AU275" s="246" t="s">
        <v>86</v>
      </c>
      <c r="AV275" s="13" t="s">
        <v>86</v>
      </c>
      <c r="AW275" s="13" t="s">
        <v>33</v>
      </c>
      <c r="AX275" s="13" t="s">
        <v>76</v>
      </c>
      <c r="AY275" s="246" t="s">
        <v>192</v>
      </c>
    </row>
    <row r="276" s="13" customFormat="1">
      <c r="A276" s="13"/>
      <c r="B276" s="235"/>
      <c r="C276" s="236"/>
      <c r="D276" s="237" t="s">
        <v>199</v>
      </c>
      <c r="E276" s="238" t="s">
        <v>1</v>
      </c>
      <c r="F276" s="239" t="s">
        <v>397</v>
      </c>
      <c r="G276" s="236"/>
      <c r="H276" s="240">
        <v>7.5</v>
      </c>
      <c r="I276" s="241"/>
      <c r="J276" s="236"/>
      <c r="K276" s="236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199</v>
      </c>
      <c r="AU276" s="246" t="s">
        <v>86</v>
      </c>
      <c r="AV276" s="13" t="s">
        <v>86</v>
      </c>
      <c r="AW276" s="13" t="s">
        <v>33</v>
      </c>
      <c r="AX276" s="13" t="s">
        <v>76</v>
      </c>
      <c r="AY276" s="246" t="s">
        <v>192</v>
      </c>
    </row>
    <row r="277" s="15" customFormat="1">
      <c r="A277" s="15"/>
      <c r="B277" s="257"/>
      <c r="C277" s="258"/>
      <c r="D277" s="237" t="s">
        <v>199</v>
      </c>
      <c r="E277" s="259" t="s">
        <v>1</v>
      </c>
      <c r="F277" s="260" t="s">
        <v>230</v>
      </c>
      <c r="G277" s="258"/>
      <c r="H277" s="261">
        <v>13.5</v>
      </c>
      <c r="I277" s="262"/>
      <c r="J277" s="258"/>
      <c r="K277" s="258"/>
      <c r="L277" s="263"/>
      <c r="M277" s="264"/>
      <c r="N277" s="265"/>
      <c r="O277" s="265"/>
      <c r="P277" s="265"/>
      <c r="Q277" s="265"/>
      <c r="R277" s="265"/>
      <c r="S277" s="265"/>
      <c r="T277" s="266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7" t="s">
        <v>199</v>
      </c>
      <c r="AU277" s="267" t="s">
        <v>86</v>
      </c>
      <c r="AV277" s="15" t="s">
        <v>197</v>
      </c>
      <c r="AW277" s="15" t="s">
        <v>33</v>
      </c>
      <c r="AX277" s="15" t="s">
        <v>84</v>
      </c>
      <c r="AY277" s="267" t="s">
        <v>192</v>
      </c>
    </row>
    <row r="278" s="2" customFormat="1" ht="24.15" customHeight="1">
      <c r="A278" s="39"/>
      <c r="B278" s="40"/>
      <c r="C278" s="221" t="s">
        <v>425</v>
      </c>
      <c r="D278" s="221" t="s">
        <v>194</v>
      </c>
      <c r="E278" s="222" t="s">
        <v>426</v>
      </c>
      <c r="F278" s="223" t="s">
        <v>427</v>
      </c>
      <c r="G278" s="224" t="s">
        <v>223</v>
      </c>
      <c r="H278" s="225">
        <v>2.6400000000000001</v>
      </c>
      <c r="I278" s="226"/>
      <c r="J278" s="227">
        <f>ROUND(I278*H278,2)</f>
        <v>0</v>
      </c>
      <c r="K278" s="228"/>
      <c r="L278" s="45"/>
      <c r="M278" s="229" t="s">
        <v>1</v>
      </c>
      <c r="N278" s="230" t="s">
        <v>41</v>
      </c>
      <c r="O278" s="92"/>
      <c r="P278" s="231">
        <f>O278*H278</f>
        <v>0</v>
      </c>
      <c r="Q278" s="231">
        <v>0.089219999999999994</v>
      </c>
      <c r="R278" s="231">
        <f>Q278*H278</f>
        <v>0.2355408</v>
      </c>
      <c r="S278" s="231">
        <v>0</v>
      </c>
      <c r="T278" s="232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3" t="s">
        <v>197</v>
      </c>
      <c r="AT278" s="233" t="s">
        <v>194</v>
      </c>
      <c r="AU278" s="233" t="s">
        <v>86</v>
      </c>
      <c r="AY278" s="18" t="s">
        <v>192</v>
      </c>
      <c r="BE278" s="234">
        <f>IF(N278="základní",J278,0)</f>
        <v>0</v>
      </c>
      <c r="BF278" s="234">
        <f>IF(N278="snížená",J278,0)</f>
        <v>0</v>
      </c>
      <c r="BG278" s="234">
        <f>IF(N278="zákl. přenesená",J278,0)</f>
        <v>0</v>
      </c>
      <c r="BH278" s="234">
        <f>IF(N278="sníž. přenesená",J278,0)</f>
        <v>0</v>
      </c>
      <c r="BI278" s="234">
        <f>IF(N278="nulová",J278,0)</f>
        <v>0</v>
      </c>
      <c r="BJ278" s="18" t="s">
        <v>84</v>
      </c>
      <c r="BK278" s="234">
        <f>ROUND(I278*H278,2)</f>
        <v>0</v>
      </c>
      <c r="BL278" s="18" t="s">
        <v>197</v>
      </c>
      <c r="BM278" s="233" t="s">
        <v>661</v>
      </c>
    </row>
    <row r="279" s="13" customFormat="1">
      <c r="A279" s="13"/>
      <c r="B279" s="235"/>
      <c r="C279" s="236"/>
      <c r="D279" s="237" t="s">
        <v>199</v>
      </c>
      <c r="E279" s="238" t="s">
        <v>1</v>
      </c>
      <c r="F279" s="239" t="s">
        <v>429</v>
      </c>
      <c r="G279" s="236"/>
      <c r="H279" s="240">
        <v>2.6400000000000001</v>
      </c>
      <c r="I279" s="241"/>
      <c r="J279" s="236"/>
      <c r="K279" s="236"/>
      <c r="L279" s="242"/>
      <c r="M279" s="243"/>
      <c r="N279" s="244"/>
      <c r="O279" s="244"/>
      <c r="P279" s="244"/>
      <c r="Q279" s="244"/>
      <c r="R279" s="244"/>
      <c r="S279" s="244"/>
      <c r="T279" s="24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6" t="s">
        <v>199</v>
      </c>
      <c r="AU279" s="246" t="s">
        <v>86</v>
      </c>
      <c r="AV279" s="13" t="s">
        <v>86</v>
      </c>
      <c r="AW279" s="13" t="s">
        <v>33</v>
      </c>
      <c r="AX279" s="13" t="s">
        <v>84</v>
      </c>
      <c r="AY279" s="246" t="s">
        <v>192</v>
      </c>
    </row>
    <row r="280" s="2" customFormat="1" ht="24.15" customHeight="1">
      <c r="A280" s="39"/>
      <c r="B280" s="40"/>
      <c r="C280" s="268" t="s">
        <v>430</v>
      </c>
      <c r="D280" s="268" t="s">
        <v>283</v>
      </c>
      <c r="E280" s="269" t="s">
        <v>431</v>
      </c>
      <c r="F280" s="270" t="s">
        <v>432</v>
      </c>
      <c r="G280" s="271" t="s">
        <v>223</v>
      </c>
      <c r="H280" s="272">
        <v>2.7189999999999999</v>
      </c>
      <c r="I280" s="273"/>
      <c r="J280" s="274">
        <f>ROUND(I280*H280,2)</f>
        <v>0</v>
      </c>
      <c r="K280" s="275"/>
      <c r="L280" s="276"/>
      <c r="M280" s="277" t="s">
        <v>1</v>
      </c>
      <c r="N280" s="278" t="s">
        <v>41</v>
      </c>
      <c r="O280" s="92"/>
      <c r="P280" s="231">
        <f>O280*H280</f>
        <v>0</v>
      </c>
      <c r="Q280" s="231">
        <v>0.113</v>
      </c>
      <c r="R280" s="231">
        <f>Q280*H280</f>
        <v>0.30724699999999999</v>
      </c>
      <c r="S280" s="231">
        <v>0</v>
      </c>
      <c r="T280" s="232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3" t="s">
        <v>249</v>
      </c>
      <c r="AT280" s="233" t="s">
        <v>283</v>
      </c>
      <c r="AU280" s="233" t="s">
        <v>86</v>
      </c>
      <c r="AY280" s="18" t="s">
        <v>192</v>
      </c>
      <c r="BE280" s="234">
        <f>IF(N280="základní",J280,0)</f>
        <v>0</v>
      </c>
      <c r="BF280" s="234">
        <f>IF(N280="snížená",J280,0)</f>
        <v>0</v>
      </c>
      <c r="BG280" s="234">
        <f>IF(N280="zákl. přenesená",J280,0)</f>
        <v>0</v>
      </c>
      <c r="BH280" s="234">
        <f>IF(N280="sníž. přenesená",J280,0)</f>
        <v>0</v>
      </c>
      <c r="BI280" s="234">
        <f>IF(N280="nulová",J280,0)</f>
        <v>0</v>
      </c>
      <c r="BJ280" s="18" t="s">
        <v>84</v>
      </c>
      <c r="BK280" s="234">
        <f>ROUND(I280*H280,2)</f>
        <v>0</v>
      </c>
      <c r="BL280" s="18" t="s">
        <v>197</v>
      </c>
      <c r="BM280" s="233" t="s">
        <v>662</v>
      </c>
    </row>
    <row r="281" s="13" customFormat="1">
      <c r="A281" s="13"/>
      <c r="B281" s="235"/>
      <c r="C281" s="236"/>
      <c r="D281" s="237" t="s">
        <v>199</v>
      </c>
      <c r="E281" s="236"/>
      <c r="F281" s="239" t="s">
        <v>713</v>
      </c>
      <c r="G281" s="236"/>
      <c r="H281" s="240">
        <v>2.7189999999999999</v>
      </c>
      <c r="I281" s="241"/>
      <c r="J281" s="236"/>
      <c r="K281" s="236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199</v>
      </c>
      <c r="AU281" s="246" t="s">
        <v>86</v>
      </c>
      <c r="AV281" s="13" t="s">
        <v>86</v>
      </c>
      <c r="AW281" s="13" t="s">
        <v>4</v>
      </c>
      <c r="AX281" s="13" t="s">
        <v>84</v>
      </c>
      <c r="AY281" s="246" t="s">
        <v>192</v>
      </c>
    </row>
    <row r="282" s="12" customFormat="1" ht="22.8" customHeight="1">
      <c r="A282" s="12"/>
      <c r="B282" s="205"/>
      <c r="C282" s="206"/>
      <c r="D282" s="207" t="s">
        <v>75</v>
      </c>
      <c r="E282" s="219" t="s">
        <v>249</v>
      </c>
      <c r="F282" s="219" t="s">
        <v>435</v>
      </c>
      <c r="G282" s="206"/>
      <c r="H282" s="206"/>
      <c r="I282" s="209"/>
      <c r="J282" s="220">
        <f>BK282</f>
        <v>0</v>
      </c>
      <c r="K282" s="206"/>
      <c r="L282" s="211"/>
      <c r="M282" s="212"/>
      <c r="N282" s="213"/>
      <c r="O282" s="213"/>
      <c r="P282" s="214">
        <f>SUM(P283:P306)</f>
        <v>0</v>
      </c>
      <c r="Q282" s="213"/>
      <c r="R282" s="214">
        <f>SUM(R283:R306)</f>
        <v>10.958122400000002</v>
      </c>
      <c r="S282" s="213"/>
      <c r="T282" s="215">
        <f>SUM(T283:T306)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6" t="s">
        <v>84</v>
      </c>
      <c r="AT282" s="217" t="s">
        <v>75</v>
      </c>
      <c r="AU282" s="217" t="s">
        <v>84</v>
      </c>
      <c r="AY282" s="216" t="s">
        <v>192</v>
      </c>
      <c r="BK282" s="218">
        <f>SUM(BK283:BK306)</f>
        <v>0</v>
      </c>
    </row>
    <row r="283" s="2" customFormat="1" ht="24.15" customHeight="1">
      <c r="A283" s="39"/>
      <c r="B283" s="40"/>
      <c r="C283" s="221" t="s">
        <v>436</v>
      </c>
      <c r="D283" s="221" t="s">
        <v>194</v>
      </c>
      <c r="E283" s="222" t="s">
        <v>437</v>
      </c>
      <c r="F283" s="223" t="s">
        <v>438</v>
      </c>
      <c r="G283" s="224" t="s">
        <v>280</v>
      </c>
      <c r="H283" s="225">
        <v>188</v>
      </c>
      <c r="I283" s="226"/>
      <c r="J283" s="227">
        <f>ROUND(I283*H283,2)</f>
        <v>0</v>
      </c>
      <c r="K283" s="228"/>
      <c r="L283" s="45"/>
      <c r="M283" s="229" t="s">
        <v>1</v>
      </c>
      <c r="N283" s="230" t="s">
        <v>41</v>
      </c>
      <c r="O283" s="92"/>
      <c r="P283" s="231">
        <f>O283*H283</f>
        <v>0</v>
      </c>
      <c r="Q283" s="231">
        <v>0</v>
      </c>
      <c r="R283" s="231">
        <f>Q283*H283</f>
        <v>0</v>
      </c>
      <c r="S283" s="231">
        <v>0</v>
      </c>
      <c r="T283" s="232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3" t="s">
        <v>197</v>
      </c>
      <c r="AT283" s="233" t="s">
        <v>194</v>
      </c>
      <c r="AU283" s="233" t="s">
        <v>86</v>
      </c>
      <c r="AY283" s="18" t="s">
        <v>192</v>
      </c>
      <c r="BE283" s="234">
        <f>IF(N283="základní",J283,0)</f>
        <v>0</v>
      </c>
      <c r="BF283" s="234">
        <f>IF(N283="snížená",J283,0)</f>
        <v>0</v>
      </c>
      <c r="BG283" s="234">
        <f>IF(N283="zákl. přenesená",J283,0)</f>
        <v>0</v>
      </c>
      <c r="BH283" s="234">
        <f>IF(N283="sníž. přenesená",J283,0)</f>
        <v>0</v>
      </c>
      <c r="BI283" s="234">
        <f>IF(N283="nulová",J283,0)</f>
        <v>0</v>
      </c>
      <c r="BJ283" s="18" t="s">
        <v>84</v>
      </c>
      <c r="BK283" s="234">
        <f>ROUND(I283*H283,2)</f>
        <v>0</v>
      </c>
      <c r="BL283" s="18" t="s">
        <v>197</v>
      </c>
      <c r="BM283" s="233" t="s">
        <v>664</v>
      </c>
    </row>
    <row r="284" s="13" customFormat="1">
      <c r="A284" s="13"/>
      <c r="B284" s="235"/>
      <c r="C284" s="236"/>
      <c r="D284" s="237" t="s">
        <v>199</v>
      </c>
      <c r="E284" s="238" t="s">
        <v>1</v>
      </c>
      <c r="F284" s="239" t="s">
        <v>99</v>
      </c>
      <c r="G284" s="236"/>
      <c r="H284" s="240">
        <v>188</v>
      </c>
      <c r="I284" s="241"/>
      <c r="J284" s="236"/>
      <c r="K284" s="236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199</v>
      </c>
      <c r="AU284" s="246" t="s">
        <v>86</v>
      </c>
      <c r="AV284" s="13" t="s">
        <v>86</v>
      </c>
      <c r="AW284" s="13" t="s">
        <v>33</v>
      </c>
      <c r="AX284" s="13" t="s">
        <v>84</v>
      </c>
      <c r="AY284" s="246" t="s">
        <v>192</v>
      </c>
    </row>
    <row r="285" s="2" customFormat="1" ht="16.5" customHeight="1">
      <c r="A285" s="39"/>
      <c r="B285" s="40"/>
      <c r="C285" s="268" t="s">
        <v>440</v>
      </c>
      <c r="D285" s="268" t="s">
        <v>283</v>
      </c>
      <c r="E285" s="269" t="s">
        <v>441</v>
      </c>
      <c r="F285" s="270" t="s">
        <v>442</v>
      </c>
      <c r="G285" s="271" t="s">
        <v>280</v>
      </c>
      <c r="H285" s="272">
        <v>190.81999999999999</v>
      </c>
      <c r="I285" s="273"/>
      <c r="J285" s="274">
        <f>ROUND(I285*H285,2)</f>
        <v>0</v>
      </c>
      <c r="K285" s="275"/>
      <c r="L285" s="276"/>
      <c r="M285" s="277" t="s">
        <v>1</v>
      </c>
      <c r="N285" s="278" t="s">
        <v>41</v>
      </c>
      <c r="O285" s="92"/>
      <c r="P285" s="231">
        <f>O285*H285</f>
        <v>0</v>
      </c>
      <c r="Q285" s="231">
        <v>0.00027</v>
      </c>
      <c r="R285" s="231">
        <f>Q285*H285</f>
        <v>0.051521400000000002</v>
      </c>
      <c r="S285" s="231">
        <v>0</v>
      </c>
      <c r="T285" s="232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3" t="s">
        <v>249</v>
      </c>
      <c r="AT285" s="233" t="s">
        <v>283</v>
      </c>
      <c r="AU285" s="233" t="s">
        <v>86</v>
      </c>
      <c r="AY285" s="18" t="s">
        <v>192</v>
      </c>
      <c r="BE285" s="234">
        <f>IF(N285="základní",J285,0)</f>
        <v>0</v>
      </c>
      <c r="BF285" s="234">
        <f>IF(N285="snížená",J285,0)</f>
        <v>0</v>
      </c>
      <c r="BG285" s="234">
        <f>IF(N285="zákl. přenesená",J285,0)</f>
        <v>0</v>
      </c>
      <c r="BH285" s="234">
        <f>IF(N285="sníž. přenesená",J285,0)</f>
        <v>0</v>
      </c>
      <c r="BI285" s="234">
        <f>IF(N285="nulová",J285,0)</f>
        <v>0</v>
      </c>
      <c r="BJ285" s="18" t="s">
        <v>84</v>
      </c>
      <c r="BK285" s="234">
        <f>ROUND(I285*H285,2)</f>
        <v>0</v>
      </c>
      <c r="BL285" s="18" t="s">
        <v>197</v>
      </c>
      <c r="BM285" s="233" t="s">
        <v>665</v>
      </c>
    </row>
    <row r="286" s="13" customFormat="1">
      <c r="A286" s="13"/>
      <c r="B286" s="235"/>
      <c r="C286" s="236"/>
      <c r="D286" s="237" t="s">
        <v>199</v>
      </c>
      <c r="E286" s="236"/>
      <c r="F286" s="239" t="s">
        <v>714</v>
      </c>
      <c r="G286" s="236"/>
      <c r="H286" s="240">
        <v>190.81999999999999</v>
      </c>
      <c r="I286" s="241"/>
      <c r="J286" s="236"/>
      <c r="K286" s="236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199</v>
      </c>
      <c r="AU286" s="246" t="s">
        <v>86</v>
      </c>
      <c r="AV286" s="13" t="s">
        <v>86</v>
      </c>
      <c r="AW286" s="13" t="s">
        <v>4</v>
      </c>
      <c r="AX286" s="13" t="s">
        <v>84</v>
      </c>
      <c r="AY286" s="246" t="s">
        <v>192</v>
      </c>
    </row>
    <row r="287" s="2" customFormat="1" ht="16.5" customHeight="1">
      <c r="A287" s="39"/>
      <c r="B287" s="40"/>
      <c r="C287" s="221" t="s">
        <v>445</v>
      </c>
      <c r="D287" s="221" t="s">
        <v>194</v>
      </c>
      <c r="E287" s="222" t="s">
        <v>446</v>
      </c>
      <c r="F287" s="223" t="s">
        <v>447</v>
      </c>
      <c r="G287" s="224" t="s">
        <v>280</v>
      </c>
      <c r="H287" s="225">
        <v>188</v>
      </c>
      <c r="I287" s="226"/>
      <c r="J287" s="227">
        <f>ROUND(I287*H287,2)</f>
        <v>0</v>
      </c>
      <c r="K287" s="228"/>
      <c r="L287" s="45"/>
      <c r="M287" s="229" t="s">
        <v>1</v>
      </c>
      <c r="N287" s="230" t="s">
        <v>41</v>
      </c>
      <c r="O287" s="92"/>
      <c r="P287" s="231">
        <f>O287*H287</f>
        <v>0</v>
      </c>
      <c r="Q287" s="231">
        <v>0</v>
      </c>
      <c r="R287" s="231">
        <f>Q287*H287</f>
        <v>0</v>
      </c>
      <c r="S287" s="231">
        <v>0</v>
      </c>
      <c r="T287" s="232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3" t="s">
        <v>197</v>
      </c>
      <c r="AT287" s="233" t="s">
        <v>194</v>
      </c>
      <c r="AU287" s="233" t="s">
        <v>86</v>
      </c>
      <c r="AY287" s="18" t="s">
        <v>192</v>
      </c>
      <c r="BE287" s="234">
        <f>IF(N287="základní",J287,0)</f>
        <v>0</v>
      </c>
      <c r="BF287" s="234">
        <f>IF(N287="snížená",J287,0)</f>
        <v>0</v>
      </c>
      <c r="BG287" s="234">
        <f>IF(N287="zákl. přenesená",J287,0)</f>
        <v>0</v>
      </c>
      <c r="BH287" s="234">
        <f>IF(N287="sníž. přenesená",J287,0)</f>
        <v>0</v>
      </c>
      <c r="BI287" s="234">
        <f>IF(N287="nulová",J287,0)</f>
        <v>0</v>
      </c>
      <c r="BJ287" s="18" t="s">
        <v>84</v>
      </c>
      <c r="BK287" s="234">
        <f>ROUND(I287*H287,2)</f>
        <v>0</v>
      </c>
      <c r="BL287" s="18" t="s">
        <v>197</v>
      </c>
      <c r="BM287" s="233" t="s">
        <v>667</v>
      </c>
    </row>
    <row r="288" s="13" customFormat="1">
      <c r="A288" s="13"/>
      <c r="B288" s="235"/>
      <c r="C288" s="236"/>
      <c r="D288" s="237" t="s">
        <v>199</v>
      </c>
      <c r="E288" s="238" t="s">
        <v>1</v>
      </c>
      <c r="F288" s="239" t="s">
        <v>99</v>
      </c>
      <c r="G288" s="236"/>
      <c r="H288" s="240">
        <v>188</v>
      </c>
      <c r="I288" s="241"/>
      <c r="J288" s="236"/>
      <c r="K288" s="236"/>
      <c r="L288" s="242"/>
      <c r="M288" s="243"/>
      <c r="N288" s="244"/>
      <c r="O288" s="244"/>
      <c r="P288" s="244"/>
      <c r="Q288" s="244"/>
      <c r="R288" s="244"/>
      <c r="S288" s="244"/>
      <c r="T288" s="24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6" t="s">
        <v>199</v>
      </c>
      <c r="AU288" s="246" t="s">
        <v>86</v>
      </c>
      <c r="AV288" s="13" t="s">
        <v>86</v>
      </c>
      <c r="AW288" s="13" t="s">
        <v>33</v>
      </c>
      <c r="AX288" s="13" t="s">
        <v>84</v>
      </c>
      <c r="AY288" s="246" t="s">
        <v>192</v>
      </c>
    </row>
    <row r="289" s="2" customFormat="1" ht="24.15" customHeight="1">
      <c r="A289" s="39"/>
      <c r="B289" s="40"/>
      <c r="C289" s="221" t="s">
        <v>449</v>
      </c>
      <c r="D289" s="221" t="s">
        <v>194</v>
      </c>
      <c r="E289" s="222" t="s">
        <v>450</v>
      </c>
      <c r="F289" s="223" t="s">
        <v>451</v>
      </c>
      <c r="G289" s="224" t="s">
        <v>280</v>
      </c>
      <c r="H289" s="225">
        <v>188</v>
      </c>
      <c r="I289" s="226"/>
      <c r="J289" s="227">
        <f>ROUND(I289*H289,2)</f>
        <v>0</v>
      </c>
      <c r="K289" s="228"/>
      <c r="L289" s="45"/>
      <c r="M289" s="229" t="s">
        <v>1</v>
      </c>
      <c r="N289" s="230" t="s">
        <v>41</v>
      </c>
      <c r="O289" s="92"/>
      <c r="P289" s="231">
        <f>O289*H289</f>
        <v>0</v>
      </c>
      <c r="Q289" s="231">
        <v>0</v>
      </c>
      <c r="R289" s="231">
        <f>Q289*H289</f>
        <v>0</v>
      </c>
      <c r="S289" s="231">
        <v>0</v>
      </c>
      <c r="T289" s="232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3" t="s">
        <v>197</v>
      </c>
      <c r="AT289" s="233" t="s">
        <v>194</v>
      </c>
      <c r="AU289" s="233" t="s">
        <v>86</v>
      </c>
      <c r="AY289" s="18" t="s">
        <v>192</v>
      </c>
      <c r="BE289" s="234">
        <f>IF(N289="základní",J289,0)</f>
        <v>0</v>
      </c>
      <c r="BF289" s="234">
        <f>IF(N289="snížená",J289,0)</f>
        <v>0</v>
      </c>
      <c r="BG289" s="234">
        <f>IF(N289="zákl. přenesená",J289,0)</f>
        <v>0</v>
      </c>
      <c r="BH289" s="234">
        <f>IF(N289="sníž. přenesená",J289,0)</f>
        <v>0</v>
      </c>
      <c r="BI289" s="234">
        <f>IF(N289="nulová",J289,0)</f>
        <v>0</v>
      </c>
      <c r="BJ289" s="18" t="s">
        <v>84</v>
      </c>
      <c r="BK289" s="234">
        <f>ROUND(I289*H289,2)</f>
        <v>0</v>
      </c>
      <c r="BL289" s="18" t="s">
        <v>197</v>
      </c>
      <c r="BM289" s="233" t="s">
        <v>668</v>
      </c>
    </row>
    <row r="290" s="13" customFormat="1">
      <c r="A290" s="13"/>
      <c r="B290" s="235"/>
      <c r="C290" s="236"/>
      <c r="D290" s="237" t="s">
        <v>199</v>
      </c>
      <c r="E290" s="238" t="s">
        <v>1</v>
      </c>
      <c r="F290" s="239" t="s">
        <v>99</v>
      </c>
      <c r="G290" s="236"/>
      <c r="H290" s="240">
        <v>188</v>
      </c>
      <c r="I290" s="241"/>
      <c r="J290" s="236"/>
      <c r="K290" s="236"/>
      <c r="L290" s="242"/>
      <c r="M290" s="243"/>
      <c r="N290" s="244"/>
      <c r="O290" s="244"/>
      <c r="P290" s="244"/>
      <c r="Q290" s="244"/>
      <c r="R290" s="244"/>
      <c r="S290" s="244"/>
      <c r="T290" s="24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6" t="s">
        <v>199</v>
      </c>
      <c r="AU290" s="246" t="s">
        <v>86</v>
      </c>
      <c r="AV290" s="13" t="s">
        <v>86</v>
      </c>
      <c r="AW290" s="13" t="s">
        <v>33</v>
      </c>
      <c r="AX290" s="13" t="s">
        <v>84</v>
      </c>
      <c r="AY290" s="246" t="s">
        <v>192</v>
      </c>
    </row>
    <row r="291" s="2" customFormat="1" ht="33" customHeight="1">
      <c r="A291" s="39"/>
      <c r="B291" s="40"/>
      <c r="C291" s="221" t="s">
        <v>453</v>
      </c>
      <c r="D291" s="221" t="s">
        <v>194</v>
      </c>
      <c r="E291" s="222" t="s">
        <v>454</v>
      </c>
      <c r="F291" s="223" t="s">
        <v>455</v>
      </c>
      <c r="G291" s="224" t="s">
        <v>456</v>
      </c>
      <c r="H291" s="225">
        <v>23</v>
      </c>
      <c r="I291" s="226"/>
      <c r="J291" s="227">
        <f>ROUND(I291*H291,2)</f>
        <v>0</v>
      </c>
      <c r="K291" s="228"/>
      <c r="L291" s="45"/>
      <c r="M291" s="229" t="s">
        <v>1</v>
      </c>
      <c r="N291" s="230" t="s">
        <v>41</v>
      </c>
      <c r="O291" s="92"/>
      <c r="P291" s="231">
        <f>O291*H291</f>
        <v>0</v>
      </c>
      <c r="Q291" s="231">
        <v>0.36191000000000001</v>
      </c>
      <c r="R291" s="231">
        <f>Q291*H291</f>
        <v>8.3239300000000007</v>
      </c>
      <c r="S291" s="231">
        <v>0</v>
      </c>
      <c r="T291" s="232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3" t="s">
        <v>197</v>
      </c>
      <c r="AT291" s="233" t="s">
        <v>194</v>
      </c>
      <c r="AU291" s="233" t="s">
        <v>86</v>
      </c>
      <c r="AY291" s="18" t="s">
        <v>192</v>
      </c>
      <c r="BE291" s="234">
        <f>IF(N291="základní",J291,0)</f>
        <v>0</v>
      </c>
      <c r="BF291" s="234">
        <f>IF(N291="snížená",J291,0)</f>
        <v>0</v>
      </c>
      <c r="BG291" s="234">
        <f>IF(N291="zákl. přenesená",J291,0)</f>
        <v>0</v>
      </c>
      <c r="BH291" s="234">
        <f>IF(N291="sníž. přenesená",J291,0)</f>
        <v>0</v>
      </c>
      <c r="BI291" s="234">
        <f>IF(N291="nulová",J291,0)</f>
        <v>0</v>
      </c>
      <c r="BJ291" s="18" t="s">
        <v>84</v>
      </c>
      <c r="BK291" s="234">
        <f>ROUND(I291*H291,2)</f>
        <v>0</v>
      </c>
      <c r="BL291" s="18" t="s">
        <v>197</v>
      </c>
      <c r="BM291" s="233" t="s">
        <v>669</v>
      </c>
    </row>
    <row r="292" s="13" customFormat="1">
      <c r="A292" s="13"/>
      <c r="B292" s="235"/>
      <c r="C292" s="236"/>
      <c r="D292" s="237" t="s">
        <v>199</v>
      </c>
      <c r="E292" s="238" t="s">
        <v>1</v>
      </c>
      <c r="F292" s="239" t="s">
        <v>144</v>
      </c>
      <c r="G292" s="236"/>
      <c r="H292" s="240">
        <v>23</v>
      </c>
      <c r="I292" s="241"/>
      <c r="J292" s="236"/>
      <c r="K292" s="236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199</v>
      </c>
      <c r="AU292" s="246" t="s">
        <v>86</v>
      </c>
      <c r="AV292" s="13" t="s">
        <v>86</v>
      </c>
      <c r="AW292" s="13" t="s">
        <v>33</v>
      </c>
      <c r="AX292" s="13" t="s">
        <v>84</v>
      </c>
      <c r="AY292" s="246" t="s">
        <v>192</v>
      </c>
    </row>
    <row r="293" s="2" customFormat="1" ht="24.15" customHeight="1">
      <c r="A293" s="39"/>
      <c r="B293" s="40"/>
      <c r="C293" s="268" t="s">
        <v>458</v>
      </c>
      <c r="D293" s="268" t="s">
        <v>283</v>
      </c>
      <c r="E293" s="269" t="s">
        <v>459</v>
      </c>
      <c r="F293" s="270" t="s">
        <v>460</v>
      </c>
      <c r="G293" s="271" t="s">
        <v>456</v>
      </c>
      <c r="H293" s="272">
        <v>17</v>
      </c>
      <c r="I293" s="273"/>
      <c r="J293" s="274">
        <f>ROUND(I293*H293,2)</f>
        <v>0</v>
      </c>
      <c r="K293" s="275"/>
      <c r="L293" s="276"/>
      <c r="M293" s="277" t="s">
        <v>1</v>
      </c>
      <c r="N293" s="278" t="s">
        <v>41</v>
      </c>
      <c r="O293" s="92"/>
      <c r="P293" s="231">
        <f>O293*H293</f>
        <v>0</v>
      </c>
      <c r="Q293" s="231">
        <v>0.11</v>
      </c>
      <c r="R293" s="231">
        <f>Q293*H293</f>
        <v>1.8700000000000001</v>
      </c>
      <c r="S293" s="231">
        <v>0</v>
      </c>
      <c r="T293" s="232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3" t="s">
        <v>249</v>
      </c>
      <c r="AT293" s="233" t="s">
        <v>283</v>
      </c>
      <c r="AU293" s="233" t="s">
        <v>86</v>
      </c>
      <c r="AY293" s="18" t="s">
        <v>192</v>
      </c>
      <c r="BE293" s="234">
        <f>IF(N293="základní",J293,0)</f>
        <v>0</v>
      </c>
      <c r="BF293" s="234">
        <f>IF(N293="snížená",J293,0)</f>
        <v>0</v>
      </c>
      <c r="BG293" s="234">
        <f>IF(N293="zákl. přenesená",J293,0)</f>
        <v>0</v>
      </c>
      <c r="BH293" s="234">
        <f>IF(N293="sníž. přenesená",J293,0)</f>
        <v>0</v>
      </c>
      <c r="BI293" s="234">
        <f>IF(N293="nulová",J293,0)</f>
        <v>0</v>
      </c>
      <c r="BJ293" s="18" t="s">
        <v>84</v>
      </c>
      <c r="BK293" s="234">
        <f>ROUND(I293*H293,2)</f>
        <v>0</v>
      </c>
      <c r="BL293" s="18" t="s">
        <v>197</v>
      </c>
      <c r="BM293" s="233" t="s">
        <v>670</v>
      </c>
    </row>
    <row r="294" s="13" customFormat="1">
      <c r="A294" s="13"/>
      <c r="B294" s="235"/>
      <c r="C294" s="236"/>
      <c r="D294" s="237" t="s">
        <v>199</v>
      </c>
      <c r="E294" s="238" t="s">
        <v>1</v>
      </c>
      <c r="F294" s="239" t="s">
        <v>462</v>
      </c>
      <c r="G294" s="236"/>
      <c r="H294" s="240">
        <v>17</v>
      </c>
      <c r="I294" s="241"/>
      <c r="J294" s="236"/>
      <c r="K294" s="236"/>
      <c r="L294" s="242"/>
      <c r="M294" s="243"/>
      <c r="N294" s="244"/>
      <c r="O294" s="244"/>
      <c r="P294" s="244"/>
      <c r="Q294" s="244"/>
      <c r="R294" s="244"/>
      <c r="S294" s="244"/>
      <c r="T294" s="24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6" t="s">
        <v>199</v>
      </c>
      <c r="AU294" s="246" t="s">
        <v>86</v>
      </c>
      <c r="AV294" s="13" t="s">
        <v>86</v>
      </c>
      <c r="AW294" s="13" t="s">
        <v>33</v>
      </c>
      <c r="AX294" s="13" t="s">
        <v>84</v>
      </c>
      <c r="AY294" s="246" t="s">
        <v>192</v>
      </c>
    </row>
    <row r="295" s="2" customFormat="1" ht="24.15" customHeight="1">
      <c r="A295" s="39"/>
      <c r="B295" s="40"/>
      <c r="C295" s="268" t="s">
        <v>463</v>
      </c>
      <c r="D295" s="268" t="s">
        <v>283</v>
      </c>
      <c r="E295" s="269" t="s">
        <v>464</v>
      </c>
      <c r="F295" s="270" t="s">
        <v>465</v>
      </c>
      <c r="G295" s="271" t="s">
        <v>456</v>
      </c>
      <c r="H295" s="272">
        <v>5</v>
      </c>
      <c r="I295" s="273"/>
      <c r="J295" s="274">
        <f>ROUND(I295*H295,2)</f>
        <v>0</v>
      </c>
      <c r="K295" s="275"/>
      <c r="L295" s="276"/>
      <c r="M295" s="277" t="s">
        <v>1</v>
      </c>
      <c r="N295" s="278" t="s">
        <v>41</v>
      </c>
      <c r="O295" s="92"/>
      <c r="P295" s="231">
        <f>O295*H295</f>
        <v>0</v>
      </c>
      <c r="Q295" s="231">
        <v>0.11</v>
      </c>
      <c r="R295" s="231">
        <f>Q295*H295</f>
        <v>0.55000000000000004</v>
      </c>
      <c r="S295" s="231">
        <v>0</v>
      </c>
      <c r="T295" s="232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3" t="s">
        <v>249</v>
      </c>
      <c r="AT295" s="233" t="s">
        <v>283</v>
      </c>
      <c r="AU295" s="233" t="s">
        <v>86</v>
      </c>
      <c r="AY295" s="18" t="s">
        <v>192</v>
      </c>
      <c r="BE295" s="234">
        <f>IF(N295="základní",J295,0)</f>
        <v>0</v>
      </c>
      <c r="BF295" s="234">
        <f>IF(N295="snížená",J295,0)</f>
        <v>0</v>
      </c>
      <c r="BG295" s="234">
        <f>IF(N295="zákl. přenesená",J295,0)</f>
        <v>0</v>
      </c>
      <c r="BH295" s="234">
        <f>IF(N295="sníž. přenesená",J295,0)</f>
        <v>0</v>
      </c>
      <c r="BI295" s="234">
        <f>IF(N295="nulová",J295,0)</f>
        <v>0</v>
      </c>
      <c r="BJ295" s="18" t="s">
        <v>84</v>
      </c>
      <c r="BK295" s="234">
        <f>ROUND(I295*H295,2)</f>
        <v>0</v>
      </c>
      <c r="BL295" s="18" t="s">
        <v>197</v>
      </c>
      <c r="BM295" s="233" t="s">
        <v>671</v>
      </c>
    </row>
    <row r="296" s="13" customFormat="1">
      <c r="A296" s="13"/>
      <c r="B296" s="235"/>
      <c r="C296" s="236"/>
      <c r="D296" s="237" t="s">
        <v>199</v>
      </c>
      <c r="E296" s="238" t="s">
        <v>1</v>
      </c>
      <c r="F296" s="239" t="s">
        <v>148</v>
      </c>
      <c r="G296" s="236"/>
      <c r="H296" s="240">
        <v>5</v>
      </c>
      <c r="I296" s="241"/>
      <c r="J296" s="236"/>
      <c r="K296" s="236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199</v>
      </c>
      <c r="AU296" s="246" t="s">
        <v>86</v>
      </c>
      <c r="AV296" s="13" t="s">
        <v>86</v>
      </c>
      <c r="AW296" s="13" t="s">
        <v>33</v>
      </c>
      <c r="AX296" s="13" t="s">
        <v>84</v>
      </c>
      <c r="AY296" s="246" t="s">
        <v>192</v>
      </c>
    </row>
    <row r="297" s="2" customFormat="1" ht="24.15" customHeight="1">
      <c r="A297" s="39"/>
      <c r="B297" s="40"/>
      <c r="C297" s="268" t="s">
        <v>467</v>
      </c>
      <c r="D297" s="268" t="s">
        <v>283</v>
      </c>
      <c r="E297" s="269" t="s">
        <v>468</v>
      </c>
      <c r="F297" s="270" t="s">
        <v>469</v>
      </c>
      <c r="G297" s="271" t="s">
        <v>456</v>
      </c>
      <c r="H297" s="272">
        <v>1</v>
      </c>
      <c r="I297" s="273"/>
      <c r="J297" s="274">
        <f>ROUND(I297*H297,2)</f>
        <v>0</v>
      </c>
      <c r="K297" s="275"/>
      <c r="L297" s="276"/>
      <c r="M297" s="277" t="s">
        <v>1</v>
      </c>
      <c r="N297" s="278" t="s">
        <v>41</v>
      </c>
      <c r="O297" s="92"/>
      <c r="P297" s="231">
        <f>O297*H297</f>
        <v>0</v>
      </c>
      <c r="Q297" s="231">
        <v>0.11</v>
      </c>
      <c r="R297" s="231">
        <f>Q297*H297</f>
        <v>0.11</v>
      </c>
      <c r="S297" s="231">
        <v>0</v>
      </c>
      <c r="T297" s="232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3" t="s">
        <v>249</v>
      </c>
      <c r="AT297" s="233" t="s">
        <v>283</v>
      </c>
      <c r="AU297" s="233" t="s">
        <v>86</v>
      </c>
      <c r="AY297" s="18" t="s">
        <v>192</v>
      </c>
      <c r="BE297" s="234">
        <f>IF(N297="základní",J297,0)</f>
        <v>0</v>
      </c>
      <c r="BF297" s="234">
        <f>IF(N297="snížená",J297,0)</f>
        <v>0</v>
      </c>
      <c r="BG297" s="234">
        <f>IF(N297="zákl. přenesená",J297,0)</f>
        <v>0</v>
      </c>
      <c r="BH297" s="234">
        <f>IF(N297="sníž. přenesená",J297,0)</f>
        <v>0</v>
      </c>
      <c r="BI297" s="234">
        <f>IF(N297="nulová",J297,0)</f>
        <v>0</v>
      </c>
      <c r="BJ297" s="18" t="s">
        <v>84</v>
      </c>
      <c r="BK297" s="234">
        <f>ROUND(I297*H297,2)</f>
        <v>0</v>
      </c>
      <c r="BL297" s="18" t="s">
        <v>197</v>
      </c>
      <c r="BM297" s="233" t="s">
        <v>715</v>
      </c>
    </row>
    <row r="298" s="13" customFormat="1">
      <c r="A298" s="13"/>
      <c r="B298" s="235"/>
      <c r="C298" s="236"/>
      <c r="D298" s="237" t="s">
        <v>199</v>
      </c>
      <c r="E298" s="238" t="s">
        <v>1</v>
      </c>
      <c r="F298" s="239" t="s">
        <v>146</v>
      </c>
      <c r="G298" s="236"/>
      <c r="H298" s="240">
        <v>1</v>
      </c>
      <c r="I298" s="241"/>
      <c r="J298" s="236"/>
      <c r="K298" s="236"/>
      <c r="L298" s="242"/>
      <c r="M298" s="243"/>
      <c r="N298" s="244"/>
      <c r="O298" s="244"/>
      <c r="P298" s="244"/>
      <c r="Q298" s="244"/>
      <c r="R298" s="244"/>
      <c r="S298" s="244"/>
      <c r="T298" s="24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6" t="s">
        <v>199</v>
      </c>
      <c r="AU298" s="246" t="s">
        <v>86</v>
      </c>
      <c r="AV298" s="13" t="s">
        <v>86</v>
      </c>
      <c r="AW298" s="13" t="s">
        <v>33</v>
      </c>
      <c r="AX298" s="13" t="s">
        <v>84</v>
      </c>
      <c r="AY298" s="246" t="s">
        <v>192</v>
      </c>
    </row>
    <row r="299" s="2" customFormat="1" ht="16.5" customHeight="1">
      <c r="A299" s="39"/>
      <c r="B299" s="40"/>
      <c r="C299" s="268" t="s">
        <v>471</v>
      </c>
      <c r="D299" s="268" t="s">
        <v>283</v>
      </c>
      <c r="E299" s="269" t="s">
        <v>472</v>
      </c>
      <c r="F299" s="270" t="s">
        <v>473</v>
      </c>
      <c r="G299" s="271" t="s">
        <v>474</v>
      </c>
      <c r="H299" s="272">
        <v>23</v>
      </c>
      <c r="I299" s="273"/>
      <c r="J299" s="274">
        <f>ROUND(I299*H299,2)</f>
        <v>0</v>
      </c>
      <c r="K299" s="275"/>
      <c r="L299" s="276"/>
      <c r="M299" s="277" t="s">
        <v>1</v>
      </c>
      <c r="N299" s="278" t="s">
        <v>41</v>
      </c>
      <c r="O299" s="92"/>
      <c r="P299" s="231">
        <f>O299*H299</f>
        <v>0</v>
      </c>
      <c r="Q299" s="231">
        <v>0</v>
      </c>
      <c r="R299" s="231">
        <f>Q299*H299</f>
        <v>0</v>
      </c>
      <c r="S299" s="231">
        <v>0</v>
      </c>
      <c r="T299" s="232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3" t="s">
        <v>249</v>
      </c>
      <c r="AT299" s="233" t="s">
        <v>283</v>
      </c>
      <c r="AU299" s="233" t="s">
        <v>86</v>
      </c>
      <c r="AY299" s="18" t="s">
        <v>192</v>
      </c>
      <c r="BE299" s="234">
        <f>IF(N299="základní",J299,0)</f>
        <v>0</v>
      </c>
      <c r="BF299" s="234">
        <f>IF(N299="snížená",J299,0)</f>
        <v>0</v>
      </c>
      <c r="BG299" s="234">
        <f>IF(N299="zákl. přenesená",J299,0)</f>
        <v>0</v>
      </c>
      <c r="BH299" s="234">
        <f>IF(N299="sníž. přenesená",J299,0)</f>
        <v>0</v>
      </c>
      <c r="BI299" s="234">
        <f>IF(N299="nulová",J299,0)</f>
        <v>0</v>
      </c>
      <c r="BJ299" s="18" t="s">
        <v>84</v>
      </c>
      <c r="BK299" s="234">
        <f>ROUND(I299*H299,2)</f>
        <v>0</v>
      </c>
      <c r="BL299" s="18" t="s">
        <v>197</v>
      </c>
      <c r="BM299" s="233" t="s">
        <v>672</v>
      </c>
    </row>
    <row r="300" s="13" customFormat="1">
      <c r="A300" s="13"/>
      <c r="B300" s="235"/>
      <c r="C300" s="236"/>
      <c r="D300" s="237" t="s">
        <v>199</v>
      </c>
      <c r="E300" s="238" t="s">
        <v>1</v>
      </c>
      <c r="F300" s="239" t="s">
        <v>144</v>
      </c>
      <c r="G300" s="236"/>
      <c r="H300" s="240">
        <v>23</v>
      </c>
      <c r="I300" s="241"/>
      <c r="J300" s="236"/>
      <c r="K300" s="236"/>
      <c r="L300" s="242"/>
      <c r="M300" s="243"/>
      <c r="N300" s="244"/>
      <c r="O300" s="244"/>
      <c r="P300" s="244"/>
      <c r="Q300" s="244"/>
      <c r="R300" s="244"/>
      <c r="S300" s="244"/>
      <c r="T300" s="24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6" t="s">
        <v>199</v>
      </c>
      <c r="AU300" s="246" t="s">
        <v>86</v>
      </c>
      <c r="AV300" s="13" t="s">
        <v>86</v>
      </c>
      <c r="AW300" s="13" t="s">
        <v>33</v>
      </c>
      <c r="AX300" s="13" t="s">
        <v>84</v>
      </c>
      <c r="AY300" s="246" t="s">
        <v>192</v>
      </c>
    </row>
    <row r="301" s="2" customFormat="1" ht="24.15" customHeight="1">
      <c r="A301" s="39"/>
      <c r="B301" s="40"/>
      <c r="C301" s="221" t="s">
        <v>476</v>
      </c>
      <c r="D301" s="221" t="s">
        <v>194</v>
      </c>
      <c r="E301" s="222" t="s">
        <v>477</v>
      </c>
      <c r="F301" s="223" t="s">
        <v>478</v>
      </c>
      <c r="G301" s="224" t="s">
        <v>246</v>
      </c>
      <c r="H301" s="225">
        <v>0.5</v>
      </c>
      <c r="I301" s="226"/>
      <c r="J301" s="227">
        <f>ROUND(I301*H301,2)</f>
        <v>0</v>
      </c>
      <c r="K301" s="228"/>
      <c r="L301" s="45"/>
      <c r="M301" s="229" t="s">
        <v>1</v>
      </c>
      <c r="N301" s="230" t="s">
        <v>41</v>
      </c>
      <c r="O301" s="92"/>
      <c r="P301" s="231">
        <f>O301*H301</f>
        <v>0</v>
      </c>
      <c r="Q301" s="231">
        <v>0</v>
      </c>
      <c r="R301" s="231">
        <f>Q301*H301</f>
        <v>0</v>
      </c>
      <c r="S301" s="231">
        <v>0</v>
      </c>
      <c r="T301" s="232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3" t="s">
        <v>197</v>
      </c>
      <c r="AT301" s="233" t="s">
        <v>194</v>
      </c>
      <c r="AU301" s="233" t="s">
        <v>86</v>
      </c>
      <c r="AY301" s="18" t="s">
        <v>192</v>
      </c>
      <c r="BE301" s="234">
        <f>IF(N301="základní",J301,0)</f>
        <v>0</v>
      </c>
      <c r="BF301" s="234">
        <f>IF(N301="snížená",J301,0)</f>
        <v>0</v>
      </c>
      <c r="BG301" s="234">
        <f>IF(N301="zákl. přenesená",J301,0)</f>
        <v>0</v>
      </c>
      <c r="BH301" s="234">
        <f>IF(N301="sníž. přenesená",J301,0)</f>
        <v>0</v>
      </c>
      <c r="BI301" s="234">
        <f>IF(N301="nulová",J301,0)</f>
        <v>0</v>
      </c>
      <c r="BJ301" s="18" t="s">
        <v>84</v>
      </c>
      <c r="BK301" s="234">
        <f>ROUND(I301*H301,2)</f>
        <v>0</v>
      </c>
      <c r="BL301" s="18" t="s">
        <v>197</v>
      </c>
      <c r="BM301" s="233" t="s">
        <v>716</v>
      </c>
    </row>
    <row r="302" s="13" customFormat="1">
      <c r="A302" s="13"/>
      <c r="B302" s="235"/>
      <c r="C302" s="236"/>
      <c r="D302" s="237" t="s">
        <v>199</v>
      </c>
      <c r="E302" s="238" t="s">
        <v>1</v>
      </c>
      <c r="F302" s="239" t="s">
        <v>480</v>
      </c>
      <c r="G302" s="236"/>
      <c r="H302" s="240">
        <v>0.5</v>
      </c>
      <c r="I302" s="241"/>
      <c r="J302" s="236"/>
      <c r="K302" s="236"/>
      <c r="L302" s="242"/>
      <c r="M302" s="243"/>
      <c r="N302" s="244"/>
      <c r="O302" s="244"/>
      <c r="P302" s="244"/>
      <c r="Q302" s="244"/>
      <c r="R302" s="244"/>
      <c r="S302" s="244"/>
      <c r="T302" s="24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6" t="s">
        <v>199</v>
      </c>
      <c r="AU302" s="246" t="s">
        <v>86</v>
      </c>
      <c r="AV302" s="13" t="s">
        <v>86</v>
      </c>
      <c r="AW302" s="13" t="s">
        <v>33</v>
      </c>
      <c r="AX302" s="13" t="s">
        <v>84</v>
      </c>
      <c r="AY302" s="246" t="s">
        <v>192</v>
      </c>
    </row>
    <row r="303" s="2" customFormat="1" ht="16.5" customHeight="1">
      <c r="A303" s="39"/>
      <c r="B303" s="40"/>
      <c r="C303" s="221" t="s">
        <v>481</v>
      </c>
      <c r="D303" s="221" t="s">
        <v>194</v>
      </c>
      <c r="E303" s="222" t="s">
        <v>482</v>
      </c>
      <c r="F303" s="223" t="s">
        <v>483</v>
      </c>
      <c r="G303" s="224" t="s">
        <v>280</v>
      </c>
      <c r="H303" s="225">
        <v>197.40000000000001</v>
      </c>
      <c r="I303" s="226"/>
      <c r="J303" s="227">
        <f>ROUND(I303*H303,2)</f>
        <v>0</v>
      </c>
      <c r="K303" s="228"/>
      <c r="L303" s="45"/>
      <c r="M303" s="229" t="s">
        <v>1</v>
      </c>
      <c r="N303" s="230" t="s">
        <v>41</v>
      </c>
      <c r="O303" s="92"/>
      <c r="P303" s="231">
        <f>O303*H303</f>
        <v>0</v>
      </c>
      <c r="Q303" s="231">
        <v>0.00019000000000000001</v>
      </c>
      <c r="R303" s="231">
        <f>Q303*H303</f>
        <v>0.037506000000000005</v>
      </c>
      <c r="S303" s="231">
        <v>0</v>
      </c>
      <c r="T303" s="232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3" t="s">
        <v>197</v>
      </c>
      <c r="AT303" s="233" t="s">
        <v>194</v>
      </c>
      <c r="AU303" s="233" t="s">
        <v>86</v>
      </c>
      <c r="AY303" s="18" t="s">
        <v>192</v>
      </c>
      <c r="BE303" s="234">
        <f>IF(N303="základní",J303,0)</f>
        <v>0</v>
      </c>
      <c r="BF303" s="234">
        <f>IF(N303="snížená",J303,0)</f>
        <v>0</v>
      </c>
      <c r="BG303" s="234">
        <f>IF(N303="zákl. přenesená",J303,0)</f>
        <v>0</v>
      </c>
      <c r="BH303" s="234">
        <f>IF(N303="sníž. přenesená",J303,0)</f>
        <v>0</v>
      </c>
      <c r="BI303" s="234">
        <f>IF(N303="nulová",J303,0)</f>
        <v>0</v>
      </c>
      <c r="BJ303" s="18" t="s">
        <v>84</v>
      </c>
      <c r="BK303" s="234">
        <f>ROUND(I303*H303,2)</f>
        <v>0</v>
      </c>
      <c r="BL303" s="18" t="s">
        <v>197</v>
      </c>
      <c r="BM303" s="233" t="s">
        <v>674</v>
      </c>
    </row>
    <row r="304" s="13" customFormat="1">
      <c r="A304" s="13"/>
      <c r="B304" s="235"/>
      <c r="C304" s="236"/>
      <c r="D304" s="237" t="s">
        <v>199</v>
      </c>
      <c r="E304" s="238" t="s">
        <v>1</v>
      </c>
      <c r="F304" s="239" t="s">
        <v>485</v>
      </c>
      <c r="G304" s="236"/>
      <c r="H304" s="240">
        <v>197.40000000000001</v>
      </c>
      <c r="I304" s="241"/>
      <c r="J304" s="236"/>
      <c r="K304" s="236"/>
      <c r="L304" s="242"/>
      <c r="M304" s="243"/>
      <c r="N304" s="244"/>
      <c r="O304" s="244"/>
      <c r="P304" s="244"/>
      <c r="Q304" s="244"/>
      <c r="R304" s="244"/>
      <c r="S304" s="244"/>
      <c r="T304" s="24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6" t="s">
        <v>199</v>
      </c>
      <c r="AU304" s="246" t="s">
        <v>86</v>
      </c>
      <c r="AV304" s="13" t="s">
        <v>86</v>
      </c>
      <c r="AW304" s="13" t="s">
        <v>33</v>
      </c>
      <c r="AX304" s="13" t="s">
        <v>84</v>
      </c>
      <c r="AY304" s="246" t="s">
        <v>192</v>
      </c>
    </row>
    <row r="305" s="2" customFormat="1" ht="24.15" customHeight="1">
      <c r="A305" s="39"/>
      <c r="B305" s="40"/>
      <c r="C305" s="221" t="s">
        <v>143</v>
      </c>
      <c r="D305" s="221" t="s">
        <v>194</v>
      </c>
      <c r="E305" s="222" t="s">
        <v>486</v>
      </c>
      <c r="F305" s="223" t="s">
        <v>487</v>
      </c>
      <c r="G305" s="224" t="s">
        <v>280</v>
      </c>
      <c r="H305" s="225">
        <v>168.5</v>
      </c>
      <c r="I305" s="226"/>
      <c r="J305" s="227">
        <f>ROUND(I305*H305,2)</f>
        <v>0</v>
      </c>
      <c r="K305" s="228"/>
      <c r="L305" s="45"/>
      <c r="M305" s="229" t="s">
        <v>1</v>
      </c>
      <c r="N305" s="230" t="s">
        <v>41</v>
      </c>
      <c r="O305" s="92"/>
      <c r="P305" s="231">
        <f>O305*H305</f>
        <v>0</v>
      </c>
      <c r="Q305" s="231">
        <v>9.0000000000000006E-05</v>
      </c>
      <c r="R305" s="231">
        <f>Q305*H305</f>
        <v>0.015165000000000001</v>
      </c>
      <c r="S305" s="231">
        <v>0</v>
      </c>
      <c r="T305" s="232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3" t="s">
        <v>197</v>
      </c>
      <c r="AT305" s="233" t="s">
        <v>194</v>
      </c>
      <c r="AU305" s="233" t="s">
        <v>86</v>
      </c>
      <c r="AY305" s="18" t="s">
        <v>192</v>
      </c>
      <c r="BE305" s="234">
        <f>IF(N305="základní",J305,0)</f>
        <v>0</v>
      </c>
      <c r="BF305" s="234">
        <f>IF(N305="snížená",J305,0)</f>
        <v>0</v>
      </c>
      <c r="BG305" s="234">
        <f>IF(N305="zákl. přenesená",J305,0)</f>
        <v>0</v>
      </c>
      <c r="BH305" s="234">
        <f>IF(N305="sníž. přenesená",J305,0)</f>
        <v>0</v>
      </c>
      <c r="BI305" s="234">
        <f>IF(N305="nulová",J305,0)</f>
        <v>0</v>
      </c>
      <c r="BJ305" s="18" t="s">
        <v>84</v>
      </c>
      <c r="BK305" s="234">
        <f>ROUND(I305*H305,2)</f>
        <v>0</v>
      </c>
      <c r="BL305" s="18" t="s">
        <v>197</v>
      </c>
      <c r="BM305" s="233" t="s">
        <v>675</v>
      </c>
    </row>
    <row r="306" s="13" customFormat="1">
      <c r="A306" s="13"/>
      <c r="B306" s="235"/>
      <c r="C306" s="236"/>
      <c r="D306" s="237" t="s">
        <v>199</v>
      </c>
      <c r="E306" s="238" t="s">
        <v>1</v>
      </c>
      <c r="F306" s="239" t="s">
        <v>489</v>
      </c>
      <c r="G306" s="236"/>
      <c r="H306" s="240">
        <v>168.5</v>
      </c>
      <c r="I306" s="241"/>
      <c r="J306" s="236"/>
      <c r="K306" s="236"/>
      <c r="L306" s="242"/>
      <c r="M306" s="243"/>
      <c r="N306" s="244"/>
      <c r="O306" s="244"/>
      <c r="P306" s="244"/>
      <c r="Q306" s="244"/>
      <c r="R306" s="244"/>
      <c r="S306" s="244"/>
      <c r="T306" s="24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6" t="s">
        <v>199</v>
      </c>
      <c r="AU306" s="246" t="s">
        <v>86</v>
      </c>
      <c r="AV306" s="13" t="s">
        <v>86</v>
      </c>
      <c r="AW306" s="13" t="s">
        <v>33</v>
      </c>
      <c r="AX306" s="13" t="s">
        <v>84</v>
      </c>
      <c r="AY306" s="246" t="s">
        <v>192</v>
      </c>
    </row>
    <row r="307" s="12" customFormat="1" ht="22.8" customHeight="1">
      <c r="A307" s="12"/>
      <c r="B307" s="205"/>
      <c r="C307" s="206"/>
      <c r="D307" s="207" t="s">
        <v>75</v>
      </c>
      <c r="E307" s="219" t="s">
        <v>255</v>
      </c>
      <c r="F307" s="219" t="s">
        <v>490</v>
      </c>
      <c r="G307" s="206"/>
      <c r="H307" s="206"/>
      <c r="I307" s="209"/>
      <c r="J307" s="220">
        <f>BK307</f>
        <v>0</v>
      </c>
      <c r="K307" s="206"/>
      <c r="L307" s="211"/>
      <c r="M307" s="212"/>
      <c r="N307" s="213"/>
      <c r="O307" s="213"/>
      <c r="P307" s="214">
        <f>SUM(P308:P318)</f>
        <v>0</v>
      </c>
      <c r="Q307" s="213"/>
      <c r="R307" s="214">
        <f>SUM(R308:R318)</f>
        <v>0.0286</v>
      </c>
      <c r="S307" s="213"/>
      <c r="T307" s="215">
        <f>SUM(T308:T318)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6" t="s">
        <v>84</v>
      </c>
      <c r="AT307" s="217" t="s">
        <v>75</v>
      </c>
      <c r="AU307" s="217" t="s">
        <v>84</v>
      </c>
      <c r="AY307" s="216" t="s">
        <v>192</v>
      </c>
      <c r="BK307" s="218">
        <f>SUM(BK308:BK318)</f>
        <v>0</v>
      </c>
    </row>
    <row r="308" s="2" customFormat="1" ht="24.15" customHeight="1">
      <c r="A308" s="39"/>
      <c r="B308" s="40"/>
      <c r="C308" s="221" t="s">
        <v>491</v>
      </c>
      <c r="D308" s="221" t="s">
        <v>194</v>
      </c>
      <c r="E308" s="222" t="s">
        <v>492</v>
      </c>
      <c r="F308" s="223" t="s">
        <v>493</v>
      </c>
      <c r="G308" s="224" t="s">
        <v>280</v>
      </c>
      <c r="H308" s="225">
        <v>130</v>
      </c>
      <c r="I308" s="226"/>
      <c r="J308" s="227">
        <f>ROUND(I308*H308,2)</f>
        <v>0</v>
      </c>
      <c r="K308" s="228"/>
      <c r="L308" s="45"/>
      <c r="M308" s="229" t="s">
        <v>1</v>
      </c>
      <c r="N308" s="230" t="s">
        <v>41</v>
      </c>
      <c r="O308" s="92"/>
      <c r="P308" s="231">
        <f>O308*H308</f>
        <v>0</v>
      </c>
      <c r="Q308" s="231">
        <v>0.00022000000000000001</v>
      </c>
      <c r="R308" s="231">
        <f>Q308*H308</f>
        <v>0.0286</v>
      </c>
      <c r="S308" s="231">
        <v>0</v>
      </c>
      <c r="T308" s="232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3" t="s">
        <v>197</v>
      </c>
      <c r="AT308" s="233" t="s">
        <v>194</v>
      </c>
      <c r="AU308" s="233" t="s">
        <v>86</v>
      </c>
      <c r="AY308" s="18" t="s">
        <v>192</v>
      </c>
      <c r="BE308" s="234">
        <f>IF(N308="základní",J308,0)</f>
        <v>0</v>
      </c>
      <c r="BF308" s="234">
        <f>IF(N308="snížená",J308,0)</f>
        <v>0</v>
      </c>
      <c r="BG308" s="234">
        <f>IF(N308="zákl. přenesená",J308,0)</f>
        <v>0</v>
      </c>
      <c r="BH308" s="234">
        <f>IF(N308="sníž. přenesená",J308,0)</f>
        <v>0</v>
      </c>
      <c r="BI308" s="234">
        <f>IF(N308="nulová",J308,0)</f>
        <v>0</v>
      </c>
      <c r="BJ308" s="18" t="s">
        <v>84</v>
      </c>
      <c r="BK308" s="234">
        <f>ROUND(I308*H308,2)</f>
        <v>0</v>
      </c>
      <c r="BL308" s="18" t="s">
        <v>197</v>
      </c>
      <c r="BM308" s="233" t="s">
        <v>676</v>
      </c>
    </row>
    <row r="309" s="13" customFormat="1">
      <c r="A309" s="13"/>
      <c r="B309" s="235"/>
      <c r="C309" s="236"/>
      <c r="D309" s="237" t="s">
        <v>199</v>
      </c>
      <c r="E309" s="238" t="s">
        <v>1</v>
      </c>
      <c r="F309" s="239" t="s">
        <v>495</v>
      </c>
      <c r="G309" s="236"/>
      <c r="H309" s="240">
        <v>10</v>
      </c>
      <c r="I309" s="241"/>
      <c r="J309" s="236"/>
      <c r="K309" s="236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199</v>
      </c>
      <c r="AU309" s="246" t="s">
        <v>86</v>
      </c>
      <c r="AV309" s="13" t="s">
        <v>86</v>
      </c>
      <c r="AW309" s="13" t="s">
        <v>33</v>
      </c>
      <c r="AX309" s="13" t="s">
        <v>76</v>
      </c>
      <c r="AY309" s="246" t="s">
        <v>192</v>
      </c>
    </row>
    <row r="310" s="13" customFormat="1">
      <c r="A310" s="13"/>
      <c r="B310" s="235"/>
      <c r="C310" s="236"/>
      <c r="D310" s="237" t="s">
        <v>199</v>
      </c>
      <c r="E310" s="238" t="s">
        <v>1</v>
      </c>
      <c r="F310" s="239" t="s">
        <v>496</v>
      </c>
      <c r="G310" s="236"/>
      <c r="H310" s="240">
        <v>80</v>
      </c>
      <c r="I310" s="241"/>
      <c r="J310" s="236"/>
      <c r="K310" s="236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199</v>
      </c>
      <c r="AU310" s="246" t="s">
        <v>86</v>
      </c>
      <c r="AV310" s="13" t="s">
        <v>86</v>
      </c>
      <c r="AW310" s="13" t="s">
        <v>33</v>
      </c>
      <c r="AX310" s="13" t="s">
        <v>76</v>
      </c>
      <c r="AY310" s="246" t="s">
        <v>192</v>
      </c>
    </row>
    <row r="311" s="13" customFormat="1">
      <c r="A311" s="13"/>
      <c r="B311" s="235"/>
      <c r="C311" s="236"/>
      <c r="D311" s="237" t="s">
        <v>199</v>
      </c>
      <c r="E311" s="238" t="s">
        <v>1</v>
      </c>
      <c r="F311" s="239" t="s">
        <v>497</v>
      </c>
      <c r="G311" s="236"/>
      <c r="H311" s="240">
        <v>40</v>
      </c>
      <c r="I311" s="241"/>
      <c r="J311" s="236"/>
      <c r="K311" s="236"/>
      <c r="L311" s="242"/>
      <c r="M311" s="243"/>
      <c r="N311" s="244"/>
      <c r="O311" s="244"/>
      <c r="P311" s="244"/>
      <c r="Q311" s="244"/>
      <c r="R311" s="244"/>
      <c r="S311" s="244"/>
      <c r="T311" s="24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6" t="s">
        <v>199</v>
      </c>
      <c r="AU311" s="246" t="s">
        <v>86</v>
      </c>
      <c r="AV311" s="13" t="s">
        <v>86</v>
      </c>
      <c r="AW311" s="13" t="s">
        <v>33</v>
      </c>
      <c r="AX311" s="13" t="s">
        <v>76</v>
      </c>
      <c r="AY311" s="246" t="s">
        <v>192</v>
      </c>
    </row>
    <row r="312" s="15" customFormat="1">
      <c r="A312" s="15"/>
      <c r="B312" s="257"/>
      <c r="C312" s="258"/>
      <c r="D312" s="237" t="s">
        <v>199</v>
      </c>
      <c r="E312" s="259" t="s">
        <v>1</v>
      </c>
      <c r="F312" s="260" t="s">
        <v>230</v>
      </c>
      <c r="G312" s="258"/>
      <c r="H312" s="261">
        <v>130</v>
      </c>
      <c r="I312" s="262"/>
      <c r="J312" s="258"/>
      <c r="K312" s="258"/>
      <c r="L312" s="263"/>
      <c r="M312" s="264"/>
      <c r="N312" s="265"/>
      <c r="O312" s="265"/>
      <c r="P312" s="265"/>
      <c r="Q312" s="265"/>
      <c r="R312" s="265"/>
      <c r="S312" s="265"/>
      <c r="T312" s="26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7" t="s">
        <v>199</v>
      </c>
      <c r="AU312" s="267" t="s">
        <v>86</v>
      </c>
      <c r="AV312" s="15" t="s">
        <v>197</v>
      </c>
      <c r="AW312" s="15" t="s">
        <v>33</v>
      </c>
      <c r="AX312" s="15" t="s">
        <v>84</v>
      </c>
      <c r="AY312" s="267" t="s">
        <v>192</v>
      </c>
    </row>
    <row r="313" s="2" customFormat="1" ht="24.15" customHeight="1">
      <c r="A313" s="39"/>
      <c r="B313" s="40"/>
      <c r="C313" s="221" t="s">
        <v>498</v>
      </c>
      <c r="D313" s="221" t="s">
        <v>194</v>
      </c>
      <c r="E313" s="222" t="s">
        <v>499</v>
      </c>
      <c r="F313" s="223" t="s">
        <v>500</v>
      </c>
      <c r="G313" s="224" t="s">
        <v>280</v>
      </c>
      <c r="H313" s="225">
        <v>30</v>
      </c>
      <c r="I313" s="226"/>
      <c r="J313" s="227">
        <f>ROUND(I313*H313,2)</f>
        <v>0</v>
      </c>
      <c r="K313" s="228"/>
      <c r="L313" s="45"/>
      <c r="M313" s="229" t="s">
        <v>1</v>
      </c>
      <c r="N313" s="230" t="s">
        <v>41</v>
      </c>
      <c r="O313" s="92"/>
      <c r="P313" s="231">
        <f>O313*H313</f>
        <v>0</v>
      </c>
      <c r="Q313" s="231">
        <v>0</v>
      </c>
      <c r="R313" s="231">
        <f>Q313*H313</f>
        <v>0</v>
      </c>
      <c r="S313" s="231">
        <v>0</v>
      </c>
      <c r="T313" s="232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3" t="s">
        <v>197</v>
      </c>
      <c r="AT313" s="233" t="s">
        <v>194</v>
      </c>
      <c r="AU313" s="233" t="s">
        <v>86</v>
      </c>
      <c r="AY313" s="18" t="s">
        <v>192</v>
      </c>
      <c r="BE313" s="234">
        <f>IF(N313="základní",J313,0)</f>
        <v>0</v>
      </c>
      <c r="BF313" s="234">
        <f>IF(N313="snížená",J313,0)</f>
        <v>0</v>
      </c>
      <c r="BG313" s="234">
        <f>IF(N313="zákl. přenesená",J313,0)</f>
        <v>0</v>
      </c>
      <c r="BH313" s="234">
        <f>IF(N313="sníž. přenesená",J313,0)</f>
        <v>0</v>
      </c>
      <c r="BI313" s="234">
        <f>IF(N313="nulová",J313,0)</f>
        <v>0</v>
      </c>
      <c r="BJ313" s="18" t="s">
        <v>84</v>
      </c>
      <c r="BK313" s="234">
        <f>ROUND(I313*H313,2)</f>
        <v>0</v>
      </c>
      <c r="BL313" s="18" t="s">
        <v>197</v>
      </c>
      <c r="BM313" s="233" t="s">
        <v>677</v>
      </c>
    </row>
    <row r="314" s="13" customFormat="1">
      <c r="A314" s="13"/>
      <c r="B314" s="235"/>
      <c r="C314" s="236"/>
      <c r="D314" s="237" t="s">
        <v>199</v>
      </c>
      <c r="E314" s="238" t="s">
        <v>1</v>
      </c>
      <c r="F314" s="239" t="s">
        <v>495</v>
      </c>
      <c r="G314" s="236"/>
      <c r="H314" s="240">
        <v>10</v>
      </c>
      <c r="I314" s="241"/>
      <c r="J314" s="236"/>
      <c r="K314" s="236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199</v>
      </c>
      <c r="AU314" s="246" t="s">
        <v>86</v>
      </c>
      <c r="AV314" s="13" t="s">
        <v>86</v>
      </c>
      <c r="AW314" s="13" t="s">
        <v>33</v>
      </c>
      <c r="AX314" s="13" t="s">
        <v>76</v>
      </c>
      <c r="AY314" s="246" t="s">
        <v>192</v>
      </c>
    </row>
    <row r="315" s="13" customFormat="1">
      <c r="A315" s="13"/>
      <c r="B315" s="235"/>
      <c r="C315" s="236"/>
      <c r="D315" s="237" t="s">
        <v>199</v>
      </c>
      <c r="E315" s="238" t="s">
        <v>1</v>
      </c>
      <c r="F315" s="239" t="s">
        <v>502</v>
      </c>
      <c r="G315" s="236"/>
      <c r="H315" s="240">
        <v>20</v>
      </c>
      <c r="I315" s="241"/>
      <c r="J315" s="236"/>
      <c r="K315" s="236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199</v>
      </c>
      <c r="AU315" s="246" t="s">
        <v>86</v>
      </c>
      <c r="AV315" s="13" t="s">
        <v>86</v>
      </c>
      <c r="AW315" s="13" t="s">
        <v>33</v>
      </c>
      <c r="AX315" s="13" t="s">
        <v>76</v>
      </c>
      <c r="AY315" s="246" t="s">
        <v>192</v>
      </c>
    </row>
    <row r="316" s="15" customFormat="1">
      <c r="A316" s="15"/>
      <c r="B316" s="257"/>
      <c r="C316" s="258"/>
      <c r="D316" s="237" t="s">
        <v>199</v>
      </c>
      <c r="E316" s="259" t="s">
        <v>1</v>
      </c>
      <c r="F316" s="260" t="s">
        <v>230</v>
      </c>
      <c r="G316" s="258"/>
      <c r="H316" s="261">
        <v>30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199</v>
      </c>
      <c r="AU316" s="267" t="s">
        <v>86</v>
      </c>
      <c r="AV316" s="15" t="s">
        <v>197</v>
      </c>
      <c r="AW316" s="15" t="s">
        <v>33</v>
      </c>
      <c r="AX316" s="15" t="s">
        <v>84</v>
      </c>
      <c r="AY316" s="267" t="s">
        <v>192</v>
      </c>
    </row>
    <row r="317" s="2" customFormat="1" ht="24.15" customHeight="1">
      <c r="A317" s="39"/>
      <c r="B317" s="40"/>
      <c r="C317" s="221" t="s">
        <v>503</v>
      </c>
      <c r="D317" s="221" t="s">
        <v>194</v>
      </c>
      <c r="E317" s="222" t="s">
        <v>504</v>
      </c>
      <c r="F317" s="223" t="s">
        <v>505</v>
      </c>
      <c r="G317" s="224" t="s">
        <v>280</v>
      </c>
      <c r="H317" s="225">
        <v>80</v>
      </c>
      <c r="I317" s="226"/>
      <c r="J317" s="227">
        <f>ROUND(I317*H317,2)</f>
        <v>0</v>
      </c>
      <c r="K317" s="228"/>
      <c r="L317" s="45"/>
      <c r="M317" s="229" t="s">
        <v>1</v>
      </c>
      <c r="N317" s="230" t="s">
        <v>41</v>
      </c>
      <c r="O317" s="92"/>
      <c r="P317" s="231">
        <f>O317*H317</f>
        <v>0</v>
      </c>
      <c r="Q317" s="231">
        <v>0</v>
      </c>
      <c r="R317" s="231">
        <f>Q317*H317</f>
        <v>0</v>
      </c>
      <c r="S317" s="231">
        <v>0</v>
      </c>
      <c r="T317" s="232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3" t="s">
        <v>197</v>
      </c>
      <c r="AT317" s="233" t="s">
        <v>194</v>
      </c>
      <c r="AU317" s="233" t="s">
        <v>86</v>
      </c>
      <c r="AY317" s="18" t="s">
        <v>192</v>
      </c>
      <c r="BE317" s="234">
        <f>IF(N317="základní",J317,0)</f>
        <v>0</v>
      </c>
      <c r="BF317" s="234">
        <f>IF(N317="snížená",J317,0)</f>
        <v>0</v>
      </c>
      <c r="BG317" s="234">
        <f>IF(N317="zákl. přenesená",J317,0)</f>
        <v>0</v>
      </c>
      <c r="BH317" s="234">
        <f>IF(N317="sníž. přenesená",J317,0)</f>
        <v>0</v>
      </c>
      <c r="BI317" s="234">
        <f>IF(N317="nulová",J317,0)</f>
        <v>0</v>
      </c>
      <c r="BJ317" s="18" t="s">
        <v>84</v>
      </c>
      <c r="BK317" s="234">
        <f>ROUND(I317*H317,2)</f>
        <v>0</v>
      </c>
      <c r="BL317" s="18" t="s">
        <v>197</v>
      </c>
      <c r="BM317" s="233" t="s">
        <v>678</v>
      </c>
    </row>
    <row r="318" s="13" customFormat="1">
      <c r="A318" s="13"/>
      <c r="B318" s="235"/>
      <c r="C318" s="236"/>
      <c r="D318" s="237" t="s">
        <v>199</v>
      </c>
      <c r="E318" s="238" t="s">
        <v>1</v>
      </c>
      <c r="F318" s="239" t="s">
        <v>496</v>
      </c>
      <c r="G318" s="236"/>
      <c r="H318" s="240">
        <v>80</v>
      </c>
      <c r="I318" s="241"/>
      <c r="J318" s="236"/>
      <c r="K318" s="236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199</v>
      </c>
      <c r="AU318" s="246" t="s">
        <v>86</v>
      </c>
      <c r="AV318" s="13" t="s">
        <v>86</v>
      </c>
      <c r="AW318" s="13" t="s">
        <v>33</v>
      </c>
      <c r="AX318" s="13" t="s">
        <v>84</v>
      </c>
      <c r="AY318" s="246" t="s">
        <v>192</v>
      </c>
    </row>
    <row r="319" s="12" customFormat="1" ht="22.8" customHeight="1">
      <c r="A319" s="12"/>
      <c r="B319" s="205"/>
      <c r="C319" s="206"/>
      <c r="D319" s="207" t="s">
        <v>75</v>
      </c>
      <c r="E319" s="219" t="s">
        <v>507</v>
      </c>
      <c r="F319" s="219" t="s">
        <v>508</v>
      </c>
      <c r="G319" s="206"/>
      <c r="H319" s="206"/>
      <c r="I319" s="209"/>
      <c r="J319" s="220">
        <f>BK319</f>
        <v>0</v>
      </c>
      <c r="K319" s="206"/>
      <c r="L319" s="211"/>
      <c r="M319" s="212"/>
      <c r="N319" s="213"/>
      <c r="O319" s="213"/>
      <c r="P319" s="214">
        <f>SUM(P320:P331)</f>
        <v>0</v>
      </c>
      <c r="Q319" s="213"/>
      <c r="R319" s="214">
        <f>SUM(R320:R331)</f>
        <v>0</v>
      </c>
      <c r="S319" s="213"/>
      <c r="T319" s="215">
        <f>SUM(T320:T331)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6" t="s">
        <v>84</v>
      </c>
      <c r="AT319" s="217" t="s">
        <v>75</v>
      </c>
      <c r="AU319" s="217" t="s">
        <v>84</v>
      </c>
      <c r="AY319" s="216" t="s">
        <v>192</v>
      </c>
      <c r="BK319" s="218">
        <f>SUM(BK320:BK331)</f>
        <v>0</v>
      </c>
    </row>
    <row r="320" s="2" customFormat="1" ht="21.75" customHeight="1">
      <c r="A320" s="39"/>
      <c r="B320" s="40"/>
      <c r="C320" s="221" t="s">
        <v>509</v>
      </c>
      <c r="D320" s="221" t="s">
        <v>194</v>
      </c>
      <c r="E320" s="222" t="s">
        <v>510</v>
      </c>
      <c r="F320" s="223" t="s">
        <v>511</v>
      </c>
      <c r="G320" s="224" t="s">
        <v>335</v>
      </c>
      <c r="H320" s="225">
        <v>43.183999999999998</v>
      </c>
      <c r="I320" s="226"/>
      <c r="J320" s="227">
        <f>ROUND(I320*H320,2)</f>
        <v>0</v>
      </c>
      <c r="K320" s="228"/>
      <c r="L320" s="45"/>
      <c r="M320" s="229" t="s">
        <v>1</v>
      </c>
      <c r="N320" s="230" t="s">
        <v>41</v>
      </c>
      <c r="O320" s="92"/>
      <c r="P320" s="231">
        <f>O320*H320</f>
        <v>0</v>
      </c>
      <c r="Q320" s="231">
        <v>0</v>
      </c>
      <c r="R320" s="231">
        <f>Q320*H320</f>
        <v>0</v>
      </c>
      <c r="S320" s="231">
        <v>0</v>
      </c>
      <c r="T320" s="232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3" t="s">
        <v>197</v>
      </c>
      <c r="AT320" s="233" t="s">
        <v>194</v>
      </c>
      <c r="AU320" s="233" t="s">
        <v>86</v>
      </c>
      <c r="AY320" s="18" t="s">
        <v>192</v>
      </c>
      <c r="BE320" s="234">
        <f>IF(N320="základní",J320,0)</f>
        <v>0</v>
      </c>
      <c r="BF320" s="234">
        <f>IF(N320="snížená",J320,0)</f>
        <v>0</v>
      </c>
      <c r="BG320" s="234">
        <f>IF(N320="zákl. přenesená",J320,0)</f>
        <v>0</v>
      </c>
      <c r="BH320" s="234">
        <f>IF(N320="sníž. přenesená",J320,0)</f>
        <v>0</v>
      </c>
      <c r="BI320" s="234">
        <f>IF(N320="nulová",J320,0)</f>
        <v>0</v>
      </c>
      <c r="BJ320" s="18" t="s">
        <v>84</v>
      </c>
      <c r="BK320" s="234">
        <f>ROUND(I320*H320,2)</f>
        <v>0</v>
      </c>
      <c r="BL320" s="18" t="s">
        <v>197</v>
      </c>
      <c r="BM320" s="233" t="s">
        <v>679</v>
      </c>
    </row>
    <row r="321" s="13" customFormat="1">
      <c r="A321" s="13"/>
      <c r="B321" s="235"/>
      <c r="C321" s="236"/>
      <c r="D321" s="237" t="s">
        <v>199</v>
      </c>
      <c r="E321" s="238" t="s">
        <v>1</v>
      </c>
      <c r="F321" s="239" t="s">
        <v>513</v>
      </c>
      <c r="G321" s="236"/>
      <c r="H321" s="240">
        <v>43.183999999999998</v>
      </c>
      <c r="I321" s="241"/>
      <c r="J321" s="236"/>
      <c r="K321" s="236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199</v>
      </c>
      <c r="AU321" s="246" t="s">
        <v>86</v>
      </c>
      <c r="AV321" s="13" t="s">
        <v>86</v>
      </c>
      <c r="AW321" s="13" t="s">
        <v>33</v>
      </c>
      <c r="AX321" s="13" t="s">
        <v>84</v>
      </c>
      <c r="AY321" s="246" t="s">
        <v>192</v>
      </c>
    </row>
    <row r="322" s="2" customFormat="1" ht="24.15" customHeight="1">
      <c r="A322" s="39"/>
      <c r="B322" s="40"/>
      <c r="C322" s="221" t="s">
        <v>514</v>
      </c>
      <c r="D322" s="221" t="s">
        <v>194</v>
      </c>
      <c r="E322" s="222" t="s">
        <v>515</v>
      </c>
      <c r="F322" s="223" t="s">
        <v>516</v>
      </c>
      <c r="G322" s="224" t="s">
        <v>335</v>
      </c>
      <c r="H322" s="225">
        <v>863.67999999999995</v>
      </c>
      <c r="I322" s="226"/>
      <c r="J322" s="227">
        <f>ROUND(I322*H322,2)</f>
        <v>0</v>
      </c>
      <c r="K322" s="228"/>
      <c r="L322" s="45"/>
      <c r="M322" s="229" t="s">
        <v>1</v>
      </c>
      <c r="N322" s="230" t="s">
        <v>41</v>
      </c>
      <c r="O322" s="92"/>
      <c r="P322" s="231">
        <f>O322*H322</f>
        <v>0</v>
      </c>
      <c r="Q322" s="231">
        <v>0</v>
      </c>
      <c r="R322" s="231">
        <f>Q322*H322</f>
        <v>0</v>
      </c>
      <c r="S322" s="231">
        <v>0</v>
      </c>
      <c r="T322" s="232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3" t="s">
        <v>197</v>
      </c>
      <c r="AT322" s="233" t="s">
        <v>194</v>
      </c>
      <c r="AU322" s="233" t="s">
        <v>86</v>
      </c>
      <c r="AY322" s="18" t="s">
        <v>192</v>
      </c>
      <c r="BE322" s="234">
        <f>IF(N322="základní",J322,0)</f>
        <v>0</v>
      </c>
      <c r="BF322" s="234">
        <f>IF(N322="snížená",J322,0)</f>
        <v>0</v>
      </c>
      <c r="BG322" s="234">
        <f>IF(N322="zákl. přenesená",J322,0)</f>
        <v>0</v>
      </c>
      <c r="BH322" s="234">
        <f>IF(N322="sníž. přenesená",J322,0)</f>
        <v>0</v>
      </c>
      <c r="BI322" s="234">
        <f>IF(N322="nulová",J322,0)</f>
        <v>0</v>
      </c>
      <c r="BJ322" s="18" t="s">
        <v>84</v>
      </c>
      <c r="BK322" s="234">
        <f>ROUND(I322*H322,2)</f>
        <v>0</v>
      </c>
      <c r="BL322" s="18" t="s">
        <v>197</v>
      </c>
      <c r="BM322" s="233" t="s">
        <v>680</v>
      </c>
    </row>
    <row r="323" s="13" customFormat="1">
      <c r="A323" s="13"/>
      <c r="B323" s="235"/>
      <c r="C323" s="236"/>
      <c r="D323" s="237" t="s">
        <v>199</v>
      </c>
      <c r="E323" s="238" t="s">
        <v>1</v>
      </c>
      <c r="F323" s="239" t="s">
        <v>518</v>
      </c>
      <c r="G323" s="236"/>
      <c r="H323" s="240">
        <v>863.67999999999995</v>
      </c>
      <c r="I323" s="241"/>
      <c r="J323" s="236"/>
      <c r="K323" s="236"/>
      <c r="L323" s="242"/>
      <c r="M323" s="243"/>
      <c r="N323" s="244"/>
      <c r="O323" s="244"/>
      <c r="P323" s="244"/>
      <c r="Q323" s="244"/>
      <c r="R323" s="244"/>
      <c r="S323" s="244"/>
      <c r="T323" s="24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6" t="s">
        <v>199</v>
      </c>
      <c r="AU323" s="246" t="s">
        <v>86</v>
      </c>
      <c r="AV323" s="13" t="s">
        <v>86</v>
      </c>
      <c r="AW323" s="13" t="s">
        <v>33</v>
      </c>
      <c r="AX323" s="13" t="s">
        <v>84</v>
      </c>
      <c r="AY323" s="246" t="s">
        <v>192</v>
      </c>
    </row>
    <row r="324" s="2" customFormat="1" ht="24.15" customHeight="1">
      <c r="A324" s="39"/>
      <c r="B324" s="40"/>
      <c r="C324" s="221" t="s">
        <v>519</v>
      </c>
      <c r="D324" s="221" t="s">
        <v>194</v>
      </c>
      <c r="E324" s="222" t="s">
        <v>520</v>
      </c>
      <c r="F324" s="223" t="s">
        <v>521</v>
      </c>
      <c r="G324" s="224" t="s">
        <v>335</v>
      </c>
      <c r="H324" s="225">
        <v>43.183999999999998</v>
      </c>
      <c r="I324" s="226"/>
      <c r="J324" s="227">
        <f>ROUND(I324*H324,2)</f>
        <v>0</v>
      </c>
      <c r="K324" s="228"/>
      <c r="L324" s="45"/>
      <c r="M324" s="229" t="s">
        <v>1</v>
      </c>
      <c r="N324" s="230" t="s">
        <v>41</v>
      </c>
      <c r="O324" s="92"/>
      <c r="P324" s="231">
        <f>O324*H324</f>
        <v>0</v>
      </c>
      <c r="Q324" s="231">
        <v>0</v>
      </c>
      <c r="R324" s="231">
        <f>Q324*H324</f>
        <v>0</v>
      </c>
      <c r="S324" s="231">
        <v>0</v>
      </c>
      <c r="T324" s="232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3" t="s">
        <v>197</v>
      </c>
      <c r="AT324" s="233" t="s">
        <v>194</v>
      </c>
      <c r="AU324" s="233" t="s">
        <v>86</v>
      </c>
      <c r="AY324" s="18" t="s">
        <v>192</v>
      </c>
      <c r="BE324" s="234">
        <f>IF(N324="základní",J324,0)</f>
        <v>0</v>
      </c>
      <c r="BF324" s="234">
        <f>IF(N324="snížená",J324,0)</f>
        <v>0</v>
      </c>
      <c r="BG324" s="234">
        <f>IF(N324="zákl. přenesená",J324,0)</f>
        <v>0</v>
      </c>
      <c r="BH324" s="234">
        <f>IF(N324="sníž. přenesená",J324,0)</f>
        <v>0</v>
      </c>
      <c r="BI324" s="234">
        <f>IF(N324="nulová",J324,0)</f>
        <v>0</v>
      </c>
      <c r="BJ324" s="18" t="s">
        <v>84</v>
      </c>
      <c r="BK324" s="234">
        <f>ROUND(I324*H324,2)</f>
        <v>0</v>
      </c>
      <c r="BL324" s="18" t="s">
        <v>197</v>
      </c>
      <c r="BM324" s="233" t="s">
        <v>681</v>
      </c>
    </row>
    <row r="325" s="13" customFormat="1">
      <c r="A325" s="13"/>
      <c r="B325" s="235"/>
      <c r="C325" s="236"/>
      <c r="D325" s="237" t="s">
        <v>199</v>
      </c>
      <c r="E325" s="238" t="s">
        <v>1</v>
      </c>
      <c r="F325" s="239" t="s">
        <v>513</v>
      </c>
      <c r="G325" s="236"/>
      <c r="H325" s="240">
        <v>43.183999999999998</v>
      </c>
      <c r="I325" s="241"/>
      <c r="J325" s="236"/>
      <c r="K325" s="236"/>
      <c r="L325" s="242"/>
      <c r="M325" s="243"/>
      <c r="N325" s="244"/>
      <c r="O325" s="244"/>
      <c r="P325" s="244"/>
      <c r="Q325" s="244"/>
      <c r="R325" s="244"/>
      <c r="S325" s="244"/>
      <c r="T325" s="24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6" t="s">
        <v>199</v>
      </c>
      <c r="AU325" s="246" t="s">
        <v>86</v>
      </c>
      <c r="AV325" s="13" t="s">
        <v>86</v>
      </c>
      <c r="AW325" s="13" t="s">
        <v>33</v>
      </c>
      <c r="AX325" s="13" t="s">
        <v>84</v>
      </c>
      <c r="AY325" s="246" t="s">
        <v>192</v>
      </c>
    </row>
    <row r="326" s="2" customFormat="1" ht="33" customHeight="1">
      <c r="A326" s="39"/>
      <c r="B326" s="40"/>
      <c r="C326" s="221" t="s">
        <v>523</v>
      </c>
      <c r="D326" s="221" t="s">
        <v>194</v>
      </c>
      <c r="E326" s="222" t="s">
        <v>524</v>
      </c>
      <c r="F326" s="223" t="s">
        <v>525</v>
      </c>
      <c r="G326" s="224" t="s">
        <v>335</v>
      </c>
      <c r="H326" s="225">
        <v>11.564</v>
      </c>
      <c r="I326" s="226"/>
      <c r="J326" s="227">
        <f>ROUND(I326*H326,2)</f>
        <v>0</v>
      </c>
      <c r="K326" s="228"/>
      <c r="L326" s="45"/>
      <c r="M326" s="229" t="s">
        <v>1</v>
      </c>
      <c r="N326" s="230" t="s">
        <v>41</v>
      </c>
      <c r="O326" s="92"/>
      <c r="P326" s="231">
        <f>O326*H326</f>
        <v>0</v>
      </c>
      <c r="Q326" s="231">
        <v>0</v>
      </c>
      <c r="R326" s="231">
        <f>Q326*H326</f>
        <v>0</v>
      </c>
      <c r="S326" s="231">
        <v>0</v>
      </c>
      <c r="T326" s="232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3" t="s">
        <v>197</v>
      </c>
      <c r="AT326" s="233" t="s">
        <v>194</v>
      </c>
      <c r="AU326" s="233" t="s">
        <v>86</v>
      </c>
      <c r="AY326" s="18" t="s">
        <v>192</v>
      </c>
      <c r="BE326" s="234">
        <f>IF(N326="základní",J326,0)</f>
        <v>0</v>
      </c>
      <c r="BF326" s="234">
        <f>IF(N326="snížená",J326,0)</f>
        <v>0</v>
      </c>
      <c r="BG326" s="234">
        <f>IF(N326="zákl. přenesená",J326,0)</f>
        <v>0</v>
      </c>
      <c r="BH326" s="234">
        <f>IF(N326="sníž. přenesená",J326,0)</f>
        <v>0</v>
      </c>
      <c r="BI326" s="234">
        <f>IF(N326="nulová",J326,0)</f>
        <v>0</v>
      </c>
      <c r="BJ326" s="18" t="s">
        <v>84</v>
      </c>
      <c r="BK326" s="234">
        <f>ROUND(I326*H326,2)</f>
        <v>0</v>
      </c>
      <c r="BL326" s="18" t="s">
        <v>197</v>
      </c>
      <c r="BM326" s="233" t="s">
        <v>682</v>
      </c>
    </row>
    <row r="327" s="13" customFormat="1">
      <c r="A327" s="13"/>
      <c r="B327" s="235"/>
      <c r="C327" s="236"/>
      <c r="D327" s="237" t="s">
        <v>199</v>
      </c>
      <c r="E327" s="238" t="s">
        <v>150</v>
      </c>
      <c r="F327" s="239" t="s">
        <v>717</v>
      </c>
      <c r="G327" s="236"/>
      <c r="H327" s="240">
        <v>11.564</v>
      </c>
      <c r="I327" s="241"/>
      <c r="J327" s="236"/>
      <c r="K327" s="236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199</v>
      </c>
      <c r="AU327" s="246" t="s">
        <v>86</v>
      </c>
      <c r="AV327" s="13" t="s">
        <v>86</v>
      </c>
      <c r="AW327" s="13" t="s">
        <v>33</v>
      </c>
      <c r="AX327" s="13" t="s">
        <v>84</v>
      </c>
      <c r="AY327" s="246" t="s">
        <v>192</v>
      </c>
    </row>
    <row r="328" s="2" customFormat="1" ht="24.15" customHeight="1">
      <c r="A328" s="39"/>
      <c r="B328" s="40"/>
      <c r="C328" s="221" t="s">
        <v>528</v>
      </c>
      <c r="D328" s="221" t="s">
        <v>194</v>
      </c>
      <c r="E328" s="222" t="s">
        <v>529</v>
      </c>
      <c r="F328" s="223" t="s">
        <v>334</v>
      </c>
      <c r="G328" s="224" t="s">
        <v>335</v>
      </c>
      <c r="H328" s="225">
        <v>16.620000000000001</v>
      </c>
      <c r="I328" s="226"/>
      <c r="J328" s="227">
        <f>ROUND(I328*H328,2)</f>
        <v>0</v>
      </c>
      <c r="K328" s="228"/>
      <c r="L328" s="45"/>
      <c r="M328" s="229" t="s">
        <v>1</v>
      </c>
      <c r="N328" s="230" t="s">
        <v>41</v>
      </c>
      <c r="O328" s="92"/>
      <c r="P328" s="231">
        <f>O328*H328</f>
        <v>0</v>
      </c>
      <c r="Q328" s="231">
        <v>0</v>
      </c>
      <c r="R328" s="231">
        <f>Q328*H328</f>
        <v>0</v>
      </c>
      <c r="S328" s="231">
        <v>0</v>
      </c>
      <c r="T328" s="232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3" t="s">
        <v>197</v>
      </c>
      <c r="AT328" s="233" t="s">
        <v>194</v>
      </c>
      <c r="AU328" s="233" t="s">
        <v>86</v>
      </c>
      <c r="AY328" s="18" t="s">
        <v>192</v>
      </c>
      <c r="BE328" s="234">
        <f>IF(N328="základní",J328,0)</f>
        <v>0</v>
      </c>
      <c r="BF328" s="234">
        <f>IF(N328="snížená",J328,0)</f>
        <v>0</v>
      </c>
      <c r="BG328" s="234">
        <f>IF(N328="zákl. přenesená",J328,0)</f>
        <v>0</v>
      </c>
      <c r="BH328" s="234">
        <f>IF(N328="sníž. přenesená",J328,0)</f>
        <v>0</v>
      </c>
      <c r="BI328" s="234">
        <f>IF(N328="nulová",J328,0)</f>
        <v>0</v>
      </c>
      <c r="BJ328" s="18" t="s">
        <v>84</v>
      </c>
      <c r="BK328" s="234">
        <f>ROUND(I328*H328,2)</f>
        <v>0</v>
      </c>
      <c r="BL328" s="18" t="s">
        <v>197</v>
      </c>
      <c r="BM328" s="233" t="s">
        <v>684</v>
      </c>
    </row>
    <row r="329" s="13" customFormat="1">
      <c r="A329" s="13"/>
      <c r="B329" s="235"/>
      <c r="C329" s="236"/>
      <c r="D329" s="237" t="s">
        <v>199</v>
      </c>
      <c r="E329" s="238" t="s">
        <v>156</v>
      </c>
      <c r="F329" s="239" t="s">
        <v>718</v>
      </c>
      <c r="G329" s="236"/>
      <c r="H329" s="240">
        <v>16.620000000000001</v>
      </c>
      <c r="I329" s="241"/>
      <c r="J329" s="236"/>
      <c r="K329" s="236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199</v>
      </c>
      <c r="AU329" s="246" t="s">
        <v>86</v>
      </c>
      <c r="AV329" s="13" t="s">
        <v>86</v>
      </c>
      <c r="AW329" s="13" t="s">
        <v>33</v>
      </c>
      <c r="AX329" s="13" t="s">
        <v>84</v>
      </c>
      <c r="AY329" s="246" t="s">
        <v>192</v>
      </c>
    </row>
    <row r="330" s="2" customFormat="1" ht="37.8" customHeight="1">
      <c r="A330" s="39"/>
      <c r="B330" s="40"/>
      <c r="C330" s="221" t="s">
        <v>531</v>
      </c>
      <c r="D330" s="221" t="s">
        <v>194</v>
      </c>
      <c r="E330" s="222" t="s">
        <v>532</v>
      </c>
      <c r="F330" s="223" t="s">
        <v>533</v>
      </c>
      <c r="G330" s="224" t="s">
        <v>335</v>
      </c>
      <c r="H330" s="225">
        <v>15</v>
      </c>
      <c r="I330" s="226"/>
      <c r="J330" s="227">
        <f>ROUND(I330*H330,2)</f>
        <v>0</v>
      </c>
      <c r="K330" s="228"/>
      <c r="L330" s="45"/>
      <c r="M330" s="229" t="s">
        <v>1</v>
      </c>
      <c r="N330" s="230" t="s">
        <v>41</v>
      </c>
      <c r="O330" s="92"/>
      <c r="P330" s="231">
        <f>O330*H330</f>
        <v>0</v>
      </c>
      <c r="Q330" s="231">
        <v>0</v>
      </c>
      <c r="R330" s="231">
        <f>Q330*H330</f>
        <v>0</v>
      </c>
      <c r="S330" s="231">
        <v>0</v>
      </c>
      <c r="T330" s="232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3" t="s">
        <v>197</v>
      </c>
      <c r="AT330" s="233" t="s">
        <v>194</v>
      </c>
      <c r="AU330" s="233" t="s">
        <v>86</v>
      </c>
      <c r="AY330" s="18" t="s">
        <v>192</v>
      </c>
      <c r="BE330" s="234">
        <f>IF(N330="základní",J330,0)</f>
        <v>0</v>
      </c>
      <c r="BF330" s="234">
        <f>IF(N330="snížená",J330,0)</f>
        <v>0</v>
      </c>
      <c r="BG330" s="234">
        <f>IF(N330="zákl. přenesená",J330,0)</f>
        <v>0</v>
      </c>
      <c r="BH330" s="234">
        <f>IF(N330="sníž. přenesená",J330,0)</f>
        <v>0</v>
      </c>
      <c r="BI330" s="234">
        <f>IF(N330="nulová",J330,0)</f>
        <v>0</v>
      </c>
      <c r="BJ330" s="18" t="s">
        <v>84</v>
      </c>
      <c r="BK330" s="234">
        <f>ROUND(I330*H330,2)</f>
        <v>0</v>
      </c>
      <c r="BL330" s="18" t="s">
        <v>197</v>
      </c>
      <c r="BM330" s="233" t="s">
        <v>686</v>
      </c>
    </row>
    <row r="331" s="13" customFormat="1">
      <c r="A331" s="13"/>
      <c r="B331" s="235"/>
      <c r="C331" s="236"/>
      <c r="D331" s="237" t="s">
        <v>199</v>
      </c>
      <c r="E331" s="238" t="s">
        <v>153</v>
      </c>
      <c r="F331" s="239" t="s">
        <v>293</v>
      </c>
      <c r="G331" s="236"/>
      <c r="H331" s="240">
        <v>15</v>
      </c>
      <c r="I331" s="241"/>
      <c r="J331" s="236"/>
      <c r="K331" s="236"/>
      <c r="L331" s="242"/>
      <c r="M331" s="243"/>
      <c r="N331" s="244"/>
      <c r="O331" s="244"/>
      <c r="P331" s="244"/>
      <c r="Q331" s="244"/>
      <c r="R331" s="244"/>
      <c r="S331" s="244"/>
      <c r="T331" s="24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6" t="s">
        <v>199</v>
      </c>
      <c r="AU331" s="246" t="s">
        <v>86</v>
      </c>
      <c r="AV331" s="13" t="s">
        <v>86</v>
      </c>
      <c r="AW331" s="13" t="s">
        <v>33</v>
      </c>
      <c r="AX331" s="13" t="s">
        <v>84</v>
      </c>
      <c r="AY331" s="246" t="s">
        <v>192</v>
      </c>
    </row>
    <row r="332" s="12" customFormat="1" ht="22.8" customHeight="1">
      <c r="A332" s="12"/>
      <c r="B332" s="205"/>
      <c r="C332" s="206"/>
      <c r="D332" s="207" t="s">
        <v>75</v>
      </c>
      <c r="E332" s="219" t="s">
        <v>536</v>
      </c>
      <c r="F332" s="219" t="s">
        <v>537</v>
      </c>
      <c r="G332" s="206"/>
      <c r="H332" s="206"/>
      <c r="I332" s="209"/>
      <c r="J332" s="220">
        <f>BK332</f>
        <v>0</v>
      </c>
      <c r="K332" s="206"/>
      <c r="L332" s="211"/>
      <c r="M332" s="212"/>
      <c r="N332" s="213"/>
      <c r="O332" s="213"/>
      <c r="P332" s="214">
        <f>SUM(P333:P335)</f>
        <v>0</v>
      </c>
      <c r="Q332" s="213"/>
      <c r="R332" s="214">
        <f>SUM(R333:R335)</f>
        <v>0</v>
      </c>
      <c r="S332" s="213"/>
      <c r="T332" s="215">
        <f>SUM(T333:T335)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6" t="s">
        <v>84</v>
      </c>
      <c r="AT332" s="217" t="s">
        <v>75</v>
      </c>
      <c r="AU332" s="217" t="s">
        <v>84</v>
      </c>
      <c r="AY332" s="216" t="s">
        <v>192</v>
      </c>
      <c r="BK332" s="218">
        <f>SUM(BK333:BK335)</f>
        <v>0</v>
      </c>
    </row>
    <row r="333" s="2" customFormat="1" ht="33" customHeight="1">
      <c r="A333" s="39"/>
      <c r="B333" s="40"/>
      <c r="C333" s="221" t="s">
        <v>538</v>
      </c>
      <c r="D333" s="221" t="s">
        <v>194</v>
      </c>
      <c r="E333" s="222" t="s">
        <v>539</v>
      </c>
      <c r="F333" s="223" t="s">
        <v>540</v>
      </c>
      <c r="G333" s="224" t="s">
        <v>335</v>
      </c>
      <c r="H333" s="225">
        <v>169.90299999999999</v>
      </c>
      <c r="I333" s="226"/>
      <c r="J333" s="227">
        <f>ROUND(I333*H333,2)</f>
        <v>0</v>
      </c>
      <c r="K333" s="228"/>
      <c r="L333" s="45"/>
      <c r="M333" s="229" t="s">
        <v>1</v>
      </c>
      <c r="N333" s="230" t="s">
        <v>41</v>
      </c>
      <c r="O333" s="92"/>
      <c r="P333" s="231">
        <f>O333*H333</f>
        <v>0</v>
      </c>
      <c r="Q333" s="231">
        <v>0</v>
      </c>
      <c r="R333" s="231">
        <f>Q333*H333</f>
        <v>0</v>
      </c>
      <c r="S333" s="231">
        <v>0</v>
      </c>
      <c r="T333" s="232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3" t="s">
        <v>197</v>
      </c>
      <c r="AT333" s="233" t="s">
        <v>194</v>
      </c>
      <c r="AU333" s="233" t="s">
        <v>86</v>
      </c>
      <c r="AY333" s="18" t="s">
        <v>192</v>
      </c>
      <c r="BE333" s="234">
        <f>IF(N333="základní",J333,0)</f>
        <v>0</v>
      </c>
      <c r="BF333" s="234">
        <f>IF(N333="snížená",J333,0)</f>
        <v>0</v>
      </c>
      <c r="BG333" s="234">
        <f>IF(N333="zákl. přenesená",J333,0)</f>
        <v>0</v>
      </c>
      <c r="BH333" s="234">
        <f>IF(N333="sníž. přenesená",J333,0)</f>
        <v>0</v>
      </c>
      <c r="BI333" s="234">
        <f>IF(N333="nulová",J333,0)</f>
        <v>0</v>
      </c>
      <c r="BJ333" s="18" t="s">
        <v>84</v>
      </c>
      <c r="BK333" s="234">
        <f>ROUND(I333*H333,2)</f>
        <v>0</v>
      </c>
      <c r="BL333" s="18" t="s">
        <v>197</v>
      </c>
      <c r="BM333" s="233" t="s">
        <v>687</v>
      </c>
    </row>
    <row r="334" s="2" customFormat="1" ht="24.15" customHeight="1">
      <c r="A334" s="39"/>
      <c r="B334" s="40"/>
      <c r="C334" s="221" t="s">
        <v>542</v>
      </c>
      <c r="D334" s="221" t="s">
        <v>194</v>
      </c>
      <c r="E334" s="222" t="s">
        <v>543</v>
      </c>
      <c r="F334" s="223" t="s">
        <v>544</v>
      </c>
      <c r="G334" s="224" t="s">
        <v>335</v>
      </c>
      <c r="H334" s="225">
        <v>10.958</v>
      </c>
      <c r="I334" s="226"/>
      <c r="J334" s="227">
        <f>ROUND(I334*H334,2)</f>
        <v>0</v>
      </c>
      <c r="K334" s="228"/>
      <c r="L334" s="45"/>
      <c r="M334" s="229" t="s">
        <v>1</v>
      </c>
      <c r="N334" s="230" t="s">
        <v>41</v>
      </c>
      <c r="O334" s="92"/>
      <c r="P334" s="231">
        <f>O334*H334</f>
        <v>0</v>
      </c>
      <c r="Q334" s="231">
        <v>0</v>
      </c>
      <c r="R334" s="231">
        <f>Q334*H334</f>
        <v>0</v>
      </c>
      <c r="S334" s="231">
        <v>0</v>
      </c>
      <c r="T334" s="232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3" t="s">
        <v>197</v>
      </c>
      <c r="AT334" s="233" t="s">
        <v>194</v>
      </c>
      <c r="AU334" s="233" t="s">
        <v>86</v>
      </c>
      <c r="AY334" s="18" t="s">
        <v>192</v>
      </c>
      <c r="BE334" s="234">
        <f>IF(N334="základní",J334,0)</f>
        <v>0</v>
      </c>
      <c r="BF334" s="234">
        <f>IF(N334="snížená",J334,0)</f>
        <v>0</v>
      </c>
      <c r="BG334" s="234">
        <f>IF(N334="zákl. přenesená",J334,0)</f>
        <v>0</v>
      </c>
      <c r="BH334" s="234">
        <f>IF(N334="sníž. přenesená",J334,0)</f>
        <v>0</v>
      </c>
      <c r="BI334" s="234">
        <f>IF(N334="nulová",J334,0)</f>
        <v>0</v>
      </c>
      <c r="BJ334" s="18" t="s">
        <v>84</v>
      </c>
      <c r="BK334" s="234">
        <f>ROUND(I334*H334,2)</f>
        <v>0</v>
      </c>
      <c r="BL334" s="18" t="s">
        <v>197</v>
      </c>
      <c r="BM334" s="233" t="s">
        <v>688</v>
      </c>
    </row>
    <row r="335" s="13" customFormat="1">
      <c r="A335" s="13"/>
      <c r="B335" s="235"/>
      <c r="C335" s="236"/>
      <c r="D335" s="237" t="s">
        <v>199</v>
      </c>
      <c r="E335" s="238" t="s">
        <v>1</v>
      </c>
      <c r="F335" s="239" t="s">
        <v>719</v>
      </c>
      <c r="G335" s="236"/>
      <c r="H335" s="240">
        <v>10.958</v>
      </c>
      <c r="I335" s="241"/>
      <c r="J335" s="236"/>
      <c r="K335" s="236"/>
      <c r="L335" s="242"/>
      <c r="M335" s="290"/>
      <c r="N335" s="291"/>
      <c r="O335" s="291"/>
      <c r="P335" s="291"/>
      <c r="Q335" s="291"/>
      <c r="R335" s="291"/>
      <c r="S335" s="291"/>
      <c r="T335" s="29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6" t="s">
        <v>199</v>
      </c>
      <c r="AU335" s="246" t="s">
        <v>86</v>
      </c>
      <c r="AV335" s="13" t="s">
        <v>86</v>
      </c>
      <c r="AW335" s="13" t="s">
        <v>33</v>
      </c>
      <c r="AX335" s="13" t="s">
        <v>84</v>
      </c>
      <c r="AY335" s="246" t="s">
        <v>192</v>
      </c>
    </row>
    <row r="336" s="2" customFormat="1" ht="6.96" customHeight="1">
      <c r="A336" s="39"/>
      <c r="B336" s="67"/>
      <c r="C336" s="68"/>
      <c r="D336" s="68"/>
      <c r="E336" s="68"/>
      <c r="F336" s="68"/>
      <c r="G336" s="68"/>
      <c r="H336" s="68"/>
      <c r="I336" s="68"/>
      <c r="J336" s="68"/>
      <c r="K336" s="68"/>
      <c r="L336" s="45"/>
      <c r="M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</row>
  </sheetData>
  <sheetProtection sheet="1" autoFilter="0" formatColumns="0" formatRows="0" objects="1" scenarios="1" spinCount="100000" saltValue="JsMKD6aFi1JJktlZgFXnwoNkUw5ecsZHhhYIrZ6osz526MDrgK6EyPwoLp22AzTfLJkOFF12GroLgdQbNSRBmw==" hashValue="4FwLligyorMz0mwW8Q9yULtGNVFcWaqomzluU7wse/JS7z6TYgmoJvhR3vae8Ja7WPhrSXiGtxwqNE9//BgVjA==" algorithmName="SHA-512" password="CC35"/>
  <autoFilter ref="C123:K33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26.25" customHeight="1">
      <c r="B7" s="21"/>
      <c r="E7" s="143" t="str">
        <f>'Rekapitulace stavby'!K6</f>
        <v>Obec Řendějov - vodovodní přípojky, místní části Jiřice, Nový Samechov, Řendějov a Starý Samechov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720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26</v>
      </c>
      <c r="G12" s="39"/>
      <c r="H12" s="39"/>
      <c r="I12" s="142" t="s">
        <v>22</v>
      </c>
      <c r="J12" s="146" t="str">
        <f>'Rekapitulace stavby'!AN8</f>
        <v>26. 9. 2024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463 56 967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>Vodohospodářská společnost Vrchlice – Maleč. a.s</v>
      </c>
      <c r="F21" s="39"/>
      <c r="G21" s="39"/>
      <c r="H21" s="39"/>
      <c r="I21" s="142" t="s">
        <v>27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34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ROUND((SUM(BE118:BE128)),  2)</f>
        <v>0</v>
      </c>
      <c r="G33" s="39"/>
      <c r="H33" s="39"/>
      <c r="I33" s="157">
        <v>0.20999999999999999</v>
      </c>
      <c r="J33" s="156">
        <f>ROUND(((SUM(BE118:BE128))*I33),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ROUND((SUM(BF118:BF128)),  2)</f>
        <v>0</v>
      </c>
      <c r="G34" s="39"/>
      <c r="H34" s="39"/>
      <c r="I34" s="157">
        <v>0.12</v>
      </c>
      <c r="J34" s="156">
        <f>ROUND(((SUM(BF118:BF128))*I34),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ROUND((SUM(BG118:BG128)),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ROUND((SUM(BH118:BH128)),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ROUND((SUM(BI118:BI128)),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Obec Řendějov - vodovodní přípojky, místní části Jiřice, Nový Samechov, Řendějov a Starý Samechov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Vodohospodářská společnost Vrchlice – Maleč. a.s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165</v>
      </c>
      <c r="D94" s="178"/>
      <c r="E94" s="178"/>
      <c r="F94" s="178"/>
      <c r="G94" s="178"/>
      <c r="H94" s="178"/>
      <c r="I94" s="178"/>
      <c r="J94" s="179" t="s">
        <v>166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167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168</v>
      </c>
    </row>
    <row r="97" s="9" customFormat="1" ht="24.96" customHeight="1">
      <c r="A97" s="9"/>
      <c r="B97" s="181"/>
      <c r="C97" s="182"/>
      <c r="D97" s="183" t="s">
        <v>720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721</v>
      </c>
      <c r="E98" s="190"/>
      <c r="F98" s="190"/>
      <c r="G98" s="190"/>
      <c r="H98" s="190"/>
      <c r="I98" s="190"/>
      <c r="J98" s="191">
        <f>J126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177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6.25" customHeight="1">
      <c r="A108" s="39"/>
      <c r="B108" s="40"/>
      <c r="C108" s="41"/>
      <c r="D108" s="41"/>
      <c r="E108" s="176" t="str">
        <f>E7</f>
        <v>Obec Řendějov - vodovodní přípojky, místní části Jiřice, Nový Samechov, Řendějov a Starý Samechov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VRN - Vedlejší rozpočtové náklady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 xml:space="preserve"> </v>
      </c>
      <c r="G112" s="41"/>
      <c r="H112" s="41"/>
      <c r="I112" s="33" t="s">
        <v>22</v>
      </c>
      <c r="J112" s="80" t="str">
        <f>IF(J12="","",J12)</f>
        <v>26. 9. 2024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40.05" customHeight="1">
      <c r="A114" s="39"/>
      <c r="B114" s="40"/>
      <c r="C114" s="33" t="s">
        <v>24</v>
      </c>
      <c r="D114" s="41"/>
      <c r="E114" s="41"/>
      <c r="F114" s="28" t="str">
        <f>E15</f>
        <v xml:space="preserve"> </v>
      </c>
      <c r="G114" s="41"/>
      <c r="H114" s="41"/>
      <c r="I114" s="33" t="s">
        <v>30</v>
      </c>
      <c r="J114" s="37" t="str">
        <f>E21</f>
        <v>Vodohospodářská společnost Vrchlice – Maleč. a.s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34</v>
      </c>
      <c r="J115" s="37" t="str">
        <f>E24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3"/>
      <c r="B117" s="194"/>
      <c r="C117" s="195" t="s">
        <v>178</v>
      </c>
      <c r="D117" s="196" t="s">
        <v>61</v>
      </c>
      <c r="E117" s="196" t="s">
        <v>57</v>
      </c>
      <c r="F117" s="196" t="s">
        <v>58</v>
      </c>
      <c r="G117" s="196" t="s">
        <v>179</v>
      </c>
      <c r="H117" s="196" t="s">
        <v>180</v>
      </c>
      <c r="I117" s="196" t="s">
        <v>181</v>
      </c>
      <c r="J117" s="197" t="s">
        <v>166</v>
      </c>
      <c r="K117" s="198" t="s">
        <v>182</v>
      </c>
      <c r="L117" s="199"/>
      <c r="M117" s="101" t="s">
        <v>1</v>
      </c>
      <c r="N117" s="102" t="s">
        <v>40</v>
      </c>
      <c r="O117" s="102" t="s">
        <v>183</v>
      </c>
      <c r="P117" s="102" t="s">
        <v>184</v>
      </c>
      <c r="Q117" s="102" t="s">
        <v>185</v>
      </c>
      <c r="R117" s="102" t="s">
        <v>186</v>
      </c>
      <c r="S117" s="102" t="s">
        <v>187</v>
      </c>
      <c r="T117" s="103" t="s">
        <v>188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9"/>
      <c r="B118" s="40"/>
      <c r="C118" s="108" t="s">
        <v>189</v>
      </c>
      <c r="D118" s="41"/>
      <c r="E118" s="41"/>
      <c r="F118" s="41"/>
      <c r="G118" s="41"/>
      <c r="H118" s="41"/>
      <c r="I118" s="41"/>
      <c r="J118" s="200">
        <f>BK118</f>
        <v>0</v>
      </c>
      <c r="K118" s="41"/>
      <c r="L118" s="45"/>
      <c r="M118" s="104"/>
      <c r="N118" s="201"/>
      <c r="O118" s="105"/>
      <c r="P118" s="202">
        <f>P119</f>
        <v>0</v>
      </c>
      <c r="Q118" s="105"/>
      <c r="R118" s="202">
        <f>R119</f>
        <v>0</v>
      </c>
      <c r="S118" s="105"/>
      <c r="T118" s="203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75</v>
      </c>
      <c r="AU118" s="18" t="s">
        <v>168</v>
      </c>
      <c r="BK118" s="204">
        <f>BK119</f>
        <v>0</v>
      </c>
    </row>
    <row r="119" s="12" customFormat="1" ht="25.92" customHeight="1">
      <c r="A119" s="12"/>
      <c r="B119" s="205"/>
      <c r="C119" s="206"/>
      <c r="D119" s="207" t="s">
        <v>75</v>
      </c>
      <c r="E119" s="208" t="s">
        <v>96</v>
      </c>
      <c r="F119" s="208" t="s">
        <v>97</v>
      </c>
      <c r="G119" s="206"/>
      <c r="H119" s="206"/>
      <c r="I119" s="209"/>
      <c r="J119" s="210">
        <f>BK119</f>
        <v>0</v>
      </c>
      <c r="K119" s="206"/>
      <c r="L119" s="211"/>
      <c r="M119" s="212"/>
      <c r="N119" s="213"/>
      <c r="O119" s="213"/>
      <c r="P119" s="214">
        <f>P120+SUM(P121:P126)</f>
        <v>0</v>
      </c>
      <c r="Q119" s="213"/>
      <c r="R119" s="214">
        <f>R120+SUM(R121:R126)</f>
        <v>0</v>
      </c>
      <c r="S119" s="213"/>
      <c r="T119" s="215">
        <f>T120+SUM(T121:T126)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6" t="s">
        <v>234</v>
      </c>
      <c r="AT119" s="217" t="s">
        <v>75</v>
      </c>
      <c r="AU119" s="217" t="s">
        <v>76</v>
      </c>
      <c r="AY119" s="216" t="s">
        <v>192</v>
      </c>
      <c r="BK119" s="218">
        <f>BK120+SUM(BK121:BK126)</f>
        <v>0</v>
      </c>
    </row>
    <row r="120" s="2" customFormat="1" ht="24.15" customHeight="1">
      <c r="A120" s="39"/>
      <c r="B120" s="40"/>
      <c r="C120" s="221" t="s">
        <v>84</v>
      </c>
      <c r="D120" s="221" t="s">
        <v>194</v>
      </c>
      <c r="E120" s="222" t="s">
        <v>722</v>
      </c>
      <c r="F120" s="223" t="s">
        <v>723</v>
      </c>
      <c r="G120" s="224" t="s">
        <v>724</v>
      </c>
      <c r="H120" s="225">
        <v>1</v>
      </c>
      <c r="I120" s="226"/>
      <c r="J120" s="227">
        <f>ROUND(I120*H120,2)</f>
        <v>0</v>
      </c>
      <c r="K120" s="228"/>
      <c r="L120" s="45"/>
      <c r="M120" s="229" t="s">
        <v>1</v>
      </c>
      <c r="N120" s="230" t="s">
        <v>41</v>
      </c>
      <c r="O120" s="92"/>
      <c r="P120" s="231">
        <f>O120*H120</f>
        <v>0</v>
      </c>
      <c r="Q120" s="231">
        <v>0</v>
      </c>
      <c r="R120" s="231">
        <f>Q120*H120</f>
        <v>0</v>
      </c>
      <c r="S120" s="231">
        <v>0</v>
      </c>
      <c r="T120" s="232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3" t="s">
        <v>422</v>
      </c>
      <c r="AT120" s="233" t="s">
        <v>194</v>
      </c>
      <c r="AU120" s="233" t="s">
        <v>84</v>
      </c>
      <c r="AY120" s="18" t="s">
        <v>192</v>
      </c>
      <c r="BE120" s="234">
        <f>IF(N120="základní",J120,0)</f>
        <v>0</v>
      </c>
      <c r="BF120" s="234">
        <f>IF(N120="snížená",J120,0)</f>
        <v>0</v>
      </c>
      <c r="BG120" s="234">
        <f>IF(N120="zákl. přenesená",J120,0)</f>
        <v>0</v>
      </c>
      <c r="BH120" s="234">
        <f>IF(N120="sníž. přenesená",J120,0)</f>
        <v>0</v>
      </c>
      <c r="BI120" s="234">
        <f>IF(N120="nulová",J120,0)</f>
        <v>0</v>
      </c>
      <c r="BJ120" s="18" t="s">
        <v>84</v>
      </c>
      <c r="BK120" s="234">
        <f>ROUND(I120*H120,2)</f>
        <v>0</v>
      </c>
      <c r="BL120" s="18" t="s">
        <v>422</v>
      </c>
      <c r="BM120" s="233" t="s">
        <v>725</v>
      </c>
    </row>
    <row r="121" s="2" customFormat="1" ht="49.05" customHeight="1">
      <c r="A121" s="39"/>
      <c r="B121" s="40"/>
      <c r="C121" s="221" t="s">
        <v>86</v>
      </c>
      <c r="D121" s="221" t="s">
        <v>194</v>
      </c>
      <c r="E121" s="222" t="s">
        <v>726</v>
      </c>
      <c r="F121" s="223" t="s">
        <v>727</v>
      </c>
      <c r="G121" s="224" t="s">
        <v>724</v>
      </c>
      <c r="H121" s="225">
        <v>1</v>
      </c>
      <c r="I121" s="226"/>
      <c r="J121" s="227">
        <f>ROUND(I121*H121,2)</f>
        <v>0</v>
      </c>
      <c r="K121" s="228"/>
      <c r="L121" s="45"/>
      <c r="M121" s="229" t="s">
        <v>1</v>
      </c>
      <c r="N121" s="230" t="s">
        <v>41</v>
      </c>
      <c r="O121" s="92"/>
      <c r="P121" s="231">
        <f>O121*H121</f>
        <v>0</v>
      </c>
      <c r="Q121" s="231">
        <v>0</v>
      </c>
      <c r="R121" s="231">
        <f>Q121*H121</f>
        <v>0</v>
      </c>
      <c r="S121" s="231">
        <v>0</v>
      </c>
      <c r="T121" s="232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3" t="s">
        <v>422</v>
      </c>
      <c r="AT121" s="233" t="s">
        <v>194</v>
      </c>
      <c r="AU121" s="233" t="s">
        <v>84</v>
      </c>
      <c r="AY121" s="18" t="s">
        <v>192</v>
      </c>
      <c r="BE121" s="234">
        <f>IF(N121="základní",J121,0)</f>
        <v>0</v>
      </c>
      <c r="BF121" s="234">
        <f>IF(N121="snížená",J121,0)</f>
        <v>0</v>
      </c>
      <c r="BG121" s="234">
        <f>IF(N121="zákl. přenesená",J121,0)</f>
        <v>0</v>
      </c>
      <c r="BH121" s="234">
        <f>IF(N121="sníž. přenesená",J121,0)</f>
        <v>0</v>
      </c>
      <c r="BI121" s="234">
        <f>IF(N121="nulová",J121,0)</f>
        <v>0</v>
      </c>
      <c r="BJ121" s="18" t="s">
        <v>84</v>
      </c>
      <c r="BK121" s="234">
        <f>ROUND(I121*H121,2)</f>
        <v>0</v>
      </c>
      <c r="BL121" s="18" t="s">
        <v>422</v>
      </c>
      <c r="BM121" s="233" t="s">
        <v>728</v>
      </c>
    </row>
    <row r="122" s="2" customFormat="1" ht="21.75" customHeight="1">
      <c r="A122" s="39"/>
      <c r="B122" s="40"/>
      <c r="C122" s="221" t="s">
        <v>113</v>
      </c>
      <c r="D122" s="221" t="s">
        <v>194</v>
      </c>
      <c r="E122" s="222" t="s">
        <v>729</v>
      </c>
      <c r="F122" s="223" t="s">
        <v>730</v>
      </c>
      <c r="G122" s="224" t="s">
        <v>724</v>
      </c>
      <c r="H122" s="225">
        <v>1</v>
      </c>
      <c r="I122" s="226"/>
      <c r="J122" s="227">
        <f>ROUND(I122*H122,2)</f>
        <v>0</v>
      </c>
      <c r="K122" s="228"/>
      <c r="L122" s="45"/>
      <c r="M122" s="229" t="s">
        <v>1</v>
      </c>
      <c r="N122" s="230" t="s">
        <v>41</v>
      </c>
      <c r="O122" s="92"/>
      <c r="P122" s="231">
        <f>O122*H122</f>
        <v>0</v>
      </c>
      <c r="Q122" s="231">
        <v>0</v>
      </c>
      <c r="R122" s="231">
        <f>Q122*H122</f>
        <v>0</v>
      </c>
      <c r="S122" s="231">
        <v>0</v>
      </c>
      <c r="T122" s="232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3" t="s">
        <v>422</v>
      </c>
      <c r="AT122" s="233" t="s">
        <v>194</v>
      </c>
      <c r="AU122" s="233" t="s">
        <v>84</v>
      </c>
      <c r="AY122" s="18" t="s">
        <v>192</v>
      </c>
      <c r="BE122" s="234">
        <f>IF(N122="základní",J122,0)</f>
        <v>0</v>
      </c>
      <c r="BF122" s="234">
        <f>IF(N122="snížená",J122,0)</f>
        <v>0</v>
      </c>
      <c r="BG122" s="234">
        <f>IF(N122="zákl. přenesená",J122,0)</f>
        <v>0</v>
      </c>
      <c r="BH122" s="234">
        <f>IF(N122="sníž. přenesená",J122,0)</f>
        <v>0</v>
      </c>
      <c r="BI122" s="234">
        <f>IF(N122="nulová",J122,0)</f>
        <v>0</v>
      </c>
      <c r="BJ122" s="18" t="s">
        <v>84</v>
      </c>
      <c r="BK122" s="234">
        <f>ROUND(I122*H122,2)</f>
        <v>0</v>
      </c>
      <c r="BL122" s="18" t="s">
        <v>422</v>
      </c>
      <c r="BM122" s="233" t="s">
        <v>731</v>
      </c>
    </row>
    <row r="123" s="2" customFormat="1" ht="16.5" customHeight="1">
      <c r="A123" s="39"/>
      <c r="B123" s="40"/>
      <c r="C123" s="221" t="s">
        <v>197</v>
      </c>
      <c r="D123" s="221" t="s">
        <v>194</v>
      </c>
      <c r="E123" s="222" t="s">
        <v>732</v>
      </c>
      <c r="F123" s="223" t="s">
        <v>733</v>
      </c>
      <c r="G123" s="224" t="s">
        <v>724</v>
      </c>
      <c r="H123" s="225">
        <v>1</v>
      </c>
      <c r="I123" s="226"/>
      <c r="J123" s="227">
        <f>ROUND(I123*H123,2)</f>
        <v>0</v>
      </c>
      <c r="K123" s="228"/>
      <c r="L123" s="45"/>
      <c r="M123" s="229" t="s">
        <v>1</v>
      </c>
      <c r="N123" s="230" t="s">
        <v>41</v>
      </c>
      <c r="O123" s="92"/>
      <c r="P123" s="231">
        <f>O123*H123</f>
        <v>0</v>
      </c>
      <c r="Q123" s="231">
        <v>0</v>
      </c>
      <c r="R123" s="231">
        <f>Q123*H123</f>
        <v>0</v>
      </c>
      <c r="S123" s="231">
        <v>0</v>
      </c>
      <c r="T123" s="232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3" t="s">
        <v>422</v>
      </c>
      <c r="AT123" s="233" t="s">
        <v>194</v>
      </c>
      <c r="AU123" s="233" t="s">
        <v>84</v>
      </c>
      <c r="AY123" s="18" t="s">
        <v>192</v>
      </c>
      <c r="BE123" s="234">
        <f>IF(N123="základní",J123,0)</f>
        <v>0</v>
      </c>
      <c r="BF123" s="234">
        <f>IF(N123="snížená",J123,0)</f>
        <v>0</v>
      </c>
      <c r="BG123" s="234">
        <f>IF(N123="zákl. přenesená",J123,0)</f>
        <v>0</v>
      </c>
      <c r="BH123" s="234">
        <f>IF(N123="sníž. přenesená",J123,0)</f>
        <v>0</v>
      </c>
      <c r="BI123" s="234">
        <f>IF(N123="nulová",J123,0)</f>
        <v>0</v>
      </c>
      <c r="BJ123" s="18" t="s">
        <v>84</v>
      </c>
      <c r="BK123" s="234">
        <f>ROUND(I123*H123,2)</f>
        <v>0</v>
      </c>
      <c r="BL123" s="18" t="s">
        <v>422</v>
      </c>
      <c r="BM123" s="233" t="s">
        <v>734</v>
      </c>
    </row>
    <row r="124" s="2" customFormat="1" ht="24.15" customHeight="1">
      <c r="A124" s="39"/>
      <c r="B124" s="40"/>
      <c r="C124" s="221" t="s">
        <v>234</v>
      </c>
      <c r="D124" s="221" t="s">
        <v>194</v>
      </c>
      <c r="E124" s="222" t="s">
        <v>735</v>
      </c>
      <c r="F124" s="223" t="s">
        <v>736</v>
      </c>
      <c r="G124" s="224" t="s">
        <v>724</v>
      </c>
      <c r="H124" s="225">
        <v>1</v>
      </c>
      <c r="I124" s="226"/>
      <c r="J124" s="227">
        <f>ROUND(I124*H124,2)</f>
        <v>0</v>
      </c>
      <c r="K124" s="228"/>
      <c r="L124" s="45"/>
      <c r="M124" s="229" t="s">
        <v>1</v>
      </c>
      <c r="N124" s="230" t="s">
        <v>41</v>
      </c>
      <c r="O124" s="92"/>
      <c r="P124" s="231">
        <f>O124*H124</f>
        <v>0</v>
      </c>
      <c r="Q124" s="231">
        <v>0</v>
      </c>
      <c r="R124" s="231">
        <f>Q124*H124</f>
        <v>0</v>
      </c>
      <c r="S124" s="231">
        <v>0</v>
      </c>
      <c r="T124" s="232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3" t="s">
        <v>422</v>
      </c>
      <c r="AT124" s="233" t="s">
        <v>194</v>
      </c>
      <c r="AU124" s="233" t="s">
        <v>84</v>
      </c>
      <c r="AY124" s="18" t="s">
        <v>192</v>
      </c>
      <c r="BE124" s="234">
        <f>IF(N124="základní",J124,0)</f>
        <v>0</v>
      </c>
      <c r="BF124" s="234">
        <f>IF(N124="snížená",J124,0)</f>
        <v>0</v>
      </c>
      <c r="BG124" s="234">
        <f>IF(N124="zákl. přenesená",J124,0)</f>
        <v>0</v>
      </c>
      <c r="BH124" s="234">
        <f>IF(N124="sníž. přenesená",J124,0)</f>
        <v>0</v>
      </c>
      <c r="BI124" s="234">
        <f>IF(N124="nulová",J124,0)</f>
        <v>0</v>
      </c>
      <c r="BJ124" s="18" t="s">
        <v>84</v>
      </c>
      <c r="BK124" s="234">
        <f>ROUND(I124*H124,2)</f>
        <v>0</v>
      </c>
      <c r="BL124" s="18" t="s">
        <v>422</v>
      </c>
      <c r="BM124" s="233" t="s">
        <v>737</v>
      </c>
    </row>
    <row r="125" s="2" customFormat="1">
      <c r="A125" s="39"/>
      <c r="B125" s="40"/>
      <c r="C125" s="41"/>
      <c r="D125" s="237" t="s">
        <v>738</v>
      </c>
      <c r="E125" s="41"/>
      <c r="F125" s="293" t="s">
        <v>739</v>
      </c>
      <c r="G125" s="41"/>
      <c r="H125" s="41"/>
      <c r="I125" s="294"/>
      <c r="J125" s="41"/>
      <c r="K125" s="41"/>
      <c r="L125" s="45"/>
      <c r="M125" s="295"/>
      <c r="N125" s="296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738</v>
      </c>
      <c r="AU125" s="18" t="s">
        <v>84</v>
      </c>
    </row>
    <row r="126" s="12" customFormat="1" ht="22.8" customHeight="1">
      <c r="A126" s="12"/>
      <c r="B126" s="205"/>
      <c r="C126" s="206"/>
      <c r="D126" s="207" t="s">
        <v>75</v>
      </c>
      <c r="E126" s="219" t="s">
        <v>740</v>
      </c>
      <c r="F126" s="219" t="s">
        <v>741</v>
      </c>
      <c r="G126" s="206"/>
      <c r="H126" s="206"/>
      <c r="I126" s="209"/>
      <c r="J126" s="220">
        <f>BK126</f>
        <v>0</v>
      </c>
      <c r="K126" s="206"/>
      <c r="L126" s="211"/>
      <c r="M126" s="212"/>
      <c r="N126" s="213"/>
      <c r="O126" s="213"/>
      <c r="P126" s="214">
        <f>SUM(P127:P128)</f>
        <v>0</v>
      </c>
      <c r="Q126" s="213"/>
      <c r="R126" s="214">
        <f>SUM(R127:R128)</f>
        <v>0</v>
      </c>
      <c r="S126" s="213"/>
      <c r="T126" s="215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6" t="s">
        <v>234</v>
      </c>
      <c r="AT126" s="217" t="s">
        <v>75</v>
      </c>
      <c r="AU126" s="217" t="s">
        <v>84</v>
      </c>
      <c r="AY126" s="216" t="s">
        <v>192</v>
      </c>
      <c r="BK126" s="218">
        <f>SUM(BK127:BK128)</f>
        <v>0</v>
      </c>
    </row>
    <row r="127" s="2" customFormat="1" ht="16.5" customHeight="1">
      <c r="A127" s="39"/>
      <c r="B127" s="40"/>
      <c r="C127" s="221" t="s">
        <v>238</v>
      </c>
      <c r="D127" s="221" t="s">
        <v>194</v>
      </c>
      <c r="E127" s="222" t="s">
        <v>742</v>
      </c>
      <c r="F127" s="223" t="s">
        <v>741</v>
      </c>
      <c r="G127" s="224" t="s">
        <v>724</v>
      </c>
      <c r="H127" s="225">
        <v>1</v>
      </c>
      <c r="I127" s="226"/>
      <c r="J127" s="227">
        <f>ROUND(I127*H127,2)</f>
        <v>0</v>
      </c>
      <c r="K127" s="228"/>
      <c r="L127" s="45"/>
      <c r="M127" s="229" t="s">
        <v>1</v>
      </c>
      <c r="N127" s="230" t="s">
        <v>41</v>
      </c>
      <c r="O127" s="92"/>
      <c r="P127" s="231">
        <f>O127*H127</f>
        <v>0</v>
      </c>
      <c r="Q127" s="231">
        <v>0</v>
      </c>
      <c r="R127" s="231">
        <f>Q127*H127</f>
        <v>0</v>
      </c>
      <c r="S127" s="231">
        <v>0</v>
      </c>
      <c r="T127" s="23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3" t="s">
        <v>743</v>
      </c>
      <c r="AT127" s="233" t="s">
        <v>194</v>
      </c>
      <c r="AU127" s="233" t="s">
        <v>86</v>
      </c>
      <c r="AY127" s="18" t="s">
        <v>192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8" t="s">
        <v>84</v>
      </c>
      <c r="BK127" s="234">
        <f>ROUND(I127*H127,2)</f>
        <v>0</v>
      </c>
      <c r="BL127" s="18" t="s">
        <v>743</v>
      </c>
      <c r="BM127" s="233" t="s">
        <v>744</v>
      </c>
    </row>
    <row r="128" s="2" customFormat="1" ht="16.5" customHeight="1">
      <c r="A128" s="39"/>
      <c r="B128" s="40"/>
      <c r="C128" s="221" t="s">
        <v>243</v>
      </c>
      <c r="D128" s="221" t="s">
        <v>194</v>
      </c>
      <c r="E128" s="222" t="s">
        <v>745</v>
      </c>
      <c r="F128" s="223" t="s">
        <v>746</v>
      </c>
      <c r="G128" s="224" t="s">
        <v>724</v>
      </c>
      <c r="H128" s="225">
        <v>1</v>
      </c>
      <c r="I128" s="226"/>
      <c r="J128" s="227">
        <f>ROUND(I128*H128,2)</f>
        <v>0</v>
      </c>
      <c r="K128" s="228"/>
      <c r="L128" s="45"/>
      <c r="M128" s="297" t="s">
        <v>1</v>
      </c>
      <c r="N128" s="298" t="s">
        <v>41</v>
      </c>
      <c r="O128" s="299"/>
      <c r="P128" s="300">
        <f>O128*H128</f>
        <v>0</v>
      </c>
      <c r="Q128" s="300">
        <v>0</v>
      </c>
      <c r="R128" s="300">
        <f>Q128*H128</f>
        <v>0</v>
      </c>
      <c r="S128" s="300">
        <v>0</v>
      </c>
      <c r="T128" s="30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3" t="s">
        <v>743</v>
      </c>
      <c r="AT128" s="233" t="s">
        <v>194</v>
      </c>
      <c r="AU128" s="233" t="s">
        <v>86</v>
      </c>
      <c r="AY128" s="18" t="s">
        <v>192</v>
      </c>
      <c r="BE128" s="234">
        <f>IF(N128="základní",J128,0)</f>
        <v>0</v>
      </c>
      <c r="BF128" s="234">
        <f>IF(N128="snížená",J128,0)</f>
        <v>0</v>
      </c>
      <c r="BG128" s="234">
        <f>IF(N128="zákl. přenesená",J128,0)</f>
        <v>0</v>
      </c>
      <c r="BH128" s="234">
        <f>IF(N128="sníž. přenesená",J128,0)</f>
        <v>0</v>
      </c>
      <c r="BI128" s="234">
        <f>IF(N128="nulová",J128,0)</f>
        <v>0</v>
      </c>
      <c r="BJ128" s="18" t="s">
        <v>84</v>
      </c>
      <c r="BK128" s="234">
        <f>ROUND(I128*H128,2)</f>
        <v>0</v>
      </c>
      <c r="BL128" s="18" t="s">
        <v>743</v>
      </c>
      <c r="BM128" s="233" t="s">
        <v>747</v>
      </c>
    </row>
    <row r="129" s="2" customFormat="1" ht="6.96" customHeight="1">
      <c r="A129" s="39"/>
      <c r="B129" s="67"/>
      <c r="C129" s="68"/>
      <c r="D129" s="68"/>
      <c r="E129" s="68"/>
      <c r="F129" s="68"/>
      <c r="G129" s="68"/>
      <c r="H129" s="68"/>
      <c r="I129" s="68"/>
      <c r="J129" s="68"/>
      <c r="K129" s="68"/>
      <c r="L129" s="45"/>
      <c r="M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</sheetData>
  <sheetProtection sheet="1" autoFilter="0" formatColumns="0" formatRows="0" objects="1" scenarios="1" spinCount="100000" saltValue="ufav6B6qwiq4LnNuKOIkvyrQboirEro2JnyUWczRzI+YjVFkJOlr8GWMYQTcG8ZsPl+NGetvJ7hC75bbg8fc3w==" hashValue="p7rsrqJoJrnB3uiX5t4BXcp9mxTyZLYoPKgNOp1zjYhpyoUO+JGNzksAWKS6wSHo/2yDI9s16pk0IVAou0+cGQ==" algorithmName="SHA-512" password="CC35"/>
  <autoFilter ref="C117:K12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748</v>
      </c>
      <c r="H4" s="21"/>
    </row>
    <row r="5" s="1" customFormat="1" ht="12" customHeight="1">
      <c r="B5" s="21"/>
      <c r="C5" s="302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303" t="s">
        <v>16</v>
      </c>
      <c r="D6" s="304" t="s">
        <v>17</v>
      </c>
      <c r="E6" s="1"/>
      <c r="F6" s="1"/>
      <c r="H6" s="21"/>
    </row>
    <row r="7" s="1" customFormat="1" ht="24.75" customHeight="1">
      <c r="B7" s="21"/>
      <c r="C7" s="142" t="s">
        <v>22</v>
      </c>
      <c r="D7" s="146" t="str">
        <f>'Rekapitulace stavby'!AN8</f>
        <v>26. 9. 2024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305"/>
      <c r="C9" s="306" t="s">
        <v>57</v>
      </c>
      <c r="D9" s="307" t="s">
        <v>58</v>
      </c>
      <c r="E9" s="307" t="s">
        <v>179</v>
      </c>
      <c r="F9" s="308" t="s">
        <v>749</v>
      </c>
      <c r="G9" s="193"/>
      <c r="H9" s="305"/>
    </row>
    <row r="10" s="2" customFormat="1" ht="26.4" customHeight="1">
      <c r="A10" s="39"/>
      <c r="B10" s="45"/>
      <c r="C10" s="309" t="s">
        <v>81</v>
      </c>
      <c r="D10" s="309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310" t="s">
        <v>99</v>
      </c>
      <c r="D11" s="311" t="s">
        <v>100</v>
      </c>
      <c r="E11" s="312" t="s">
        <v>1</v>
      </c>
      <c r="F11" s="313">
        <v>366</v>
      </c>
      <c r="G11" s="39"/>
      <c r="H11" s="45"/>
    </row>
    <row r="12" s="2" customFormat="1" ht="16.8" customHeight="1">
      <c r="A12" s="39"/>
      <c r="B12" s="45"/>
      <c r="C12" s="314" t="s">
        <v>99</v>
      </c>
      <c r="D12" s="314" t="s">
        <v>201</v>
      </c>
      <c r="E12" s="18" t="s">
        <v>1</v>
      </c>
      <c r="F12" s="315">
        <v>366</v>
      </c>
      <c r="G12" s="39"/>
      <c r="H12" s="45"/>
    </row>
    <row r="13" s="2" customFormat="1" ht="16.8" customHeight="1">
      <c r="A13" s="39"/>
      <c r="B13" s="45"/>
      <c r="C13" s="316" t="s">
        <v>750</v>
      </c>
      <c r="D13" s="39"/>
      <c r="E13" s="39"/>
      <c r="F13" s="39"/>
      <c r="G13" s="39"/>
      <c r="H13" s="45"/>
    </row>
    <row r="14" s="2" customFormat="1" ht="16.8" customHeight="1">
      <c r="A14" s="39"/>
      <c r="B14" s="45"/>
      <c r="C14" s="314" t="s">
        <v>195</v>
      </c>
      <c r="D14" s="314" t="s">
        <v>196</v>
      </c>
      <c r="E14" s="18" t="s">
        <v>1</v>
      </c>
      <c r="F14" s="315">
        <v>0</v>
      </c>
      <c r="G14" s="39"/>
      <c r="H14" s="45"/>
    </row>
    <row r="15" s="2" customFormat="1">
      <c r="A15" s="39"/>
      <c r="B15" s="45"/>
      <c r="C15" s="314" t="s">
        <v>269</v>
      </c>
      <c r="D15" s="314" t="s">
        <v>270</v>
      </c>
      <c r="E15" s="18" t="s">
        <v>246</v>
      </c>
      <c r="F15" s="315">
        <v>203.13</v>
      </c>
      <c r="G15" s="39"/>
      <c r="H15" s="45"/>
    </row>
    <row r="16" s="2" customFormat="1" ht="16.8" customHeight="1">
      <c r="A16" s="39"/>
      <c r="B16" s="45"/>
      <c r="C16" s="314" t="s">
        <v>289</v>
      </c>
      <c r="D16" s="314" t="s">
        <v>290</v>
      </c>
      <c r="E16" s="18" t="s">
        <v>223</v>
      </c>
      <c r="F16" s="315">
        <v>834.39999999999998</v>
      </c>
      <c r="G16" s="39"/>
      <c r="H16" s="45"/>
    </row>
    <row r="17" s="2" customFormat="1" ht="16.8" customHeight="1">
      <c r="A17" s="39"/>
      <c r="B17" s="45"/>
      <c r="C17" s="314" t="s">
        <v>294</v>
      </c>
      <c r="D17" s="314" t="s">
        <v>295</v>
      </c>
      <c r="E17" s="18" t="s">
        <v>223</v>
      </c>
      <c r="F17" s="315">
        <v>834.39999999999998</v>
      </c>
      <c r="G17" s="39"/>
      <c r="H17" s="45"/>
    </row>
    <row r="18" s="2" customFormat="1" ht="16.8" customHeight="1">
      <c r="A18" s="39"/>
      <c r="B18" s="45"/>
      <c r="C18" s="314" t="s">
        <v>353</v>
      </c>
      <c r="D18" s="314" t="s">
        <v>354</v>
      </c>
      <c r="E18" s="18" t="s">
        <v>246</v>
      </c>
      <c r="F18" s="315">
        <v>60.840000000000003</v>
      </c>
      <c r="G18" s="39"/>
      <c r="H18" s="45"/>
    </row>
    <row r="19" s="2" customFormat="1" ht="16.8" customHeight="1">
      <c r="A19" s="39"/>
      <c r="B19" s="45"/>
      <c r="C19" s="314" t="s">
        <v>368</v>
      </c>
      <c r="D19" s="314" t="s">
        <v>369</v>
      </c>
      <c r="E19" s="18" t="s">
        <v>246</v>
      </c>
      <c r="F19" s="315">
        <v>24.359999999999999</v>
      </c>
      <c r="G19" s="39"/>
      <c r="H19" s="45"/>
    </row>
    <row r="20" s="2" customFormat="1" ht="16.8" customHeight="1">
      <c r="A20" s="39"/>
      <c r="B20" s="45"/>
      <c r="C20" s="314" t="s">
        <v>437</v>
      </c>
      <c r="D20" s="314" t="s">
        <v>438</v>
      </c>
      <c r="E20" s="18" t="s">
        <v>280</v>
      </c>
      <c r="F20" s="315">
        <v>366</v>
      </c>
      <c r="G20" s="39"/>
      <c r="H20" s="45"/>
    </row>
    <row r="21" s="2" customFormat="1" ht="16.8" customHeight="1">
      <c r="A21" s="39"/>
      <c r="B21" s="45"/>
      <c r="C21" s="314" t="s">
        <v>446</v>
      </c>
      <c r="D21" s="314" t="s">
        <v>447</v>
      </c>
      <c r="E21" s="18" t="s">
        <v>280</v>
      </c>
      <c r="F21" s="315">
        <v>366</v>
      </c>
      <c r="G21" s="39"/>
      <c r="H21" s="45"/>
    </row>
    <row r="22" s="2" customFormat="1" ht="16.8" customHeight="1">
      <c r="A22" s="39"/>
      <c r="B22" s="45"/>
      <c r="C22" s="314" t="s">
        <v>450</v>
      </c>
      <c r="D22" s="314" t="s">
        <v>451</v>
      </c>
      <c r="E22" s="18" t="s">
        <v>280</v>
      </c>
      <c r="F22" s="315">
        <v>366</v>
      </c>
      <c r="G22" s="39"/>
      <c r="H22" s="45"/>
    </row>
    <row r="23" s="2" customFormat="1" ht="16.8" customHeight="1">
      <c r="A23" s="39"/>
      <c r="B23" s="45"/>
      <c r="C23" s="314" t="s">
        <v>482</v>
      </c>
      <c r="D23" s="314" t="s">
        <v>483</v>
      </c>
      <c r="E23" s="18" t="s">
        <v>280</v>
      </c>
      <c r="F23" s="315">
        <v>384.30000000000001</v>
      </c>
      <c r="G23" s="39"/>
      <c r="H23" s="45"/>
    </row>
    <row r="24" s="2" customFormat="1" ht="16.8" customHeight="1">
      <c r="A24" s="39"/>
      <c r="B24" s="45"/>
      <c r="C24" s="314" t="s">
        <v>486</v>
      </c>
      <c r="D24" s="314" t="s">
        <v>487</v>
      </c>
      <c r="E24" s="18" t="s">
        <v>280</v>
      </c>
      <c r="F24" s="315">
        <v>298</v>
      </c>
      <c r="G24" s="39"/>
      <c r="H24" s="45"/>
    </row>
    <row r="25" s="2" customFormat="1" ht="16.8" customHeight="1">
      <c r="A25" s="39"/>
      <c r="B25" s="45"/>
      <c r="C25" s="310" t="s">
        <v>202</v>
      </c>
      <c r="D25" s="311" t="s">
        <v>751</v>
      </c>
      <c r="E25" s="312" t="s">
        <v>1</v>
      </c>
      <c r="F25" s="313">
        <v>0</v>
      </c>
      <c r="G25" s="39"/>
      <c r="H25" s="45"/>
    </row>
    <row r="26" s="2" customFormat="1" ht="16.8" customHeight="1">
      <c r="A26" s="39"/>
      <c r="B26" s="45"/>
      <c r="C26" s="314" t="s">
        <v>202</v>
      </c>
      <c r="D26" s="314" t="s">
        <v>203</v>
      </c>
      <c r="E26" s="18" t="s">
        <v>1</v>
      </c>
      <c r="F26" s="315">
        <v>0</v>
      </c>
      <c r="G26" s="39"/>
      <c r="H26" s="45"/>
    </row>
    <row r="27" s="2" customFormat="1" ht="16.8" customHeight="1">
      <c r="A27" s="39"/>
      <c r="B27" s="45"/>
      <c r="C27" s="310" t="s">
        <v>102</v>
      </c>
      <c r="D27" s="311" t="s">
        <v>103</v>
      </c>
      <c r="E27" s="312" t="s">
        <v>1</v>
      </c>
      <c r="F27" s="313">
        <v>65</v>
      </c>
      <c r="G27" s="39"/>
      <c r="H27" s="45"/>
    </row>
    <row r="28" s="2" customFormat="1" ht="16.8" customHeight="1">
      <c r="A28" s="39"/>
      <c r="B28" s="45"/>
      <c r="C28" s="314" t="s">
        <v>102</v>
      </c>
      <c r="D28" s="314" t="s">
        <v>216</v>
      </c>
      <c r="E28" s="18" t="s">
        <v>1</v>
      </c>
      <c r="F28" s="315">
        <v>65</v>
      </c>
      <c r="G28" s="39"/>
      <c r="H28" s="45"/>
    </row>
    <row r="29" s="2" customFormat="1" ht="16.8" customHeight="1">
      <c r="A29" s="39"/>
      <c r="B29" s="45"/>
      <c r="C29" s="316" t="s">
        <v>750</v>
      </c>
      <c r="D29" s="39"/>
      <c r="E29" s="39"/>
      <c r="F29" s="39"/>
      <c r="G29" s="39"/>
      <c r="H29" s="45"/>
    </row>
    <row r="30" s="2" customFormat="1" ht="16.8" customHeight="1">
      <c r="A30" s="39"/>
      <c r="B30" s="45"/>
      <c r="C30" s="314" t="s">
        <v>195</v>
      </c>
      <c r="D30" s="314" t="s">
        <v>196</v>
      </c>
      <c r="E30" s="18" t="s">
        <v>1</v>
      </c>
      <c r="F30" s="315">
        <v>0</v>
      </c>
      <c r="G30" s="39"/>
      <c r="H30" s="45"/>
    </row>
    <row r="31" s="2" customFormat="1">
      <c r="A31" s="39"/>
      <c r="B31" s="45"/>
      <c r="C31" s="314" t="s">
        <v>221</v>
      </c>
      <c r="D31" s="314" t="s">
        <v>222</v>
      </c>
      <c r="E31" s="18" t="s">
        <v>223</v>
      </c>
      <c r="F31" s="315">
        <v>39</v>
      </c>
      <c r="G31" s="39"/>
      <c r="H31" s="45"/>
    </row>
    <row r="32" s="2" customFormat="1">
      <c r="A32" s="39"/>
      <c r="B32" s="45"/>
      <c r="C32" s="314" t="s">
        <v>231</v>
      </c>
      <c r="D32" s="314" t="s">
        <v>232</v>
      </c>
      <c r="E32" s="18" t="s">
        <v>223</v>
      </c>
      <c r="F32" s="315">
        <v>39</v>
      </c>
      <c r="G32" s="39"/>
      <c r="H32" s="45"/>
    </row>
    <row r="33" s="2" customFormat="1" ht="16.8" customHeight="1">
      <c r="A33" s="39"/>
      <c r="B33" s="45"/>
      <c r="C33" s="314" t="s">
        <v>235</v>
      </c>
      <c r="D33" s="314" t="s">
        <v>236</v>
      </c>
      <c r="E33" s="18" t="s">
        <v>223</v>
      </c>
      <c r="F33" s="315">
        <v>89.400000000000006</v>
      </c>
      <c r="G33" s="39"/>
      <c r="H33" s="45"/>
    </row>
    <row r="34" s="2" customFormat="1">
      <c r="A34" s="39"/>
      <c r="B34" s="45"/>
      <c r="C34" s="314" t="s">
        <v>269</v>
      </c>
      <c r="D34" s="314" t="s">
        <v>270</v>
      </c>
      <c r="E34" s="18" t="s">
        <v>246</v>
      </c>
      <c r="F34" s="315">
        <v>203.13</v>
      </c>
      <c r="G34" s="39"/>
      <c r="H34" s="45"/>
    </row>
    <row r="35" s="2" customFormat="1" ht="16.8" customHeight="1">
      <c r="A35" s="39"/>
      <c r="B35" s="45"/>
      <c r="C35" s="314" t="s">
        <v>379</v>
      </c>
      <c r="D35" s="314" t="s">
        <v>380</v>
      </c>
      <c r="E35" s="18" t="s">
        <v>223</v>
      </c>
      <c r="F35" s="315">
        <v>40.200000000000003</v>
      </c>
      <c r="G35" s="39"/>
      <c r="H35" s="45"/>
    </row>
    <row r="36" s="2" customFormat="1" ht="16.8" customHeight="1">
      <c r="A36" s="39"/>
      <c r="B36" s="45"/>
      <c r="C36" s="314" t="s">
        <v>384</v>
      </c>
      <c r="D36" s="314" t="s">
        <v>385</v>
      </c>
      <c r="E36" s="18" t="s">
        <v>223</v>
      </c>
      <c r="F36" s="315">
        <v>39</v>
      </c>
      <c r="G36" s="39"/>
      <c r="H36" s="45"/>
    </row>
    <row r="37" s="2" customFormat="1">
      <c r="A37" s="39"/>
      <c r="B37" s="45"/>
      <c r="C37" s="314" t="s">
        <v>388</v>
      </c>
      <c r="D37" s="314" t="s">
        <v>389</v>
      </c>
      <c r="E37" s="18" t="s">
        <v>223</v>
      </c>
      <c r="F37" s="315">
        <v>78</v>
      </c>
      <c r="G37" s="39"/>
      <c r="H37" s="45"/>
    </row>
    <row r="38" s="2" customFormat="1" ht="16.8" customHeight="1">
      <c r="A38" s="39"/>
      <c r="B38" s="45"/>
      <c r="C38" s="314" t="s">
        <v>492</v>
      </c>
      <c r="D38" s="314" t="s">
        <v>493</v>
      </c>
      <c r="E38" s="18" t="s">
        <v>280</v>
      </c>
      <c r="F38" s="315">
        <v>250</v>
      </c>
      <c r="G38" s="39"/>
      <c r="H38" s="45"/>
    </row>
    <row r="39" s="2" customFormat="1" ht="16.8" customHeight="1">
      <c r="A39" s="39"/>
      <c r="B39" s="45"/>
      <c r="C39" s="314" t="s">
        <v>504</v>
      </c>
      <c r="D39" s="314" t="s">
        <v>505</v>
      </c>
      <c r="E39" s="18" t="s">
        <v>280</v>
      </c>
      <c r="F39" s="315">
        <v>130</v>
      </c>
      <c r="G39" s="39"/>
      <c r="H39" s="45"/>
    </row>
    <row r="40" s="2" customFormat="1" ht="16.8" customHeight="1">
      <c r="A40" s="39"/>
      <c r="B40" s="45"/>
      <c r="C40" s="314" t="s">
        <v>343</v>
      </c>
      <c r="D40" s="314" t="s">
        <v>344</v>
      </c>
      <c r="E40" s="18" t="s">
        <v>335</v>
      </c>
      <c r="F40" s="315">
        <v>195.696</v>
      </c>
      <c r="G40" s="39"/>
      <c r="H40" s="45"/>
    </row>
    <row r="41" s="2" customFormat="1" ht="16.8" customHeight="1">
      <c r="A41" s="39"/>
      <c r="B41" s="45"/>
      <c r="C41" s="310" t="s">
        <v>106</v>
      </c>
      <c r="D41" s="311" t="s">
        <v>107</v>
      </c>
      <c r="E41" s="312" t="s">
        <v>1</v>
      </c>
      <c r="F41" s="313">
        <v>12</v>
      </c>
      <c r="G41" s="39"/>
      <c r="H41" s="45"/>
    </row>
    <row r="42" s="2" customFormat="1" ht="16.8" customHeight="1">
      <c r="A42" s="39"/>
      <c r="B42" s="45"/>
      <c r="C42" s="314" t="s">
        <v>106</v>
      </c>
      <c r="D42" s="314" t="s">
        <v>217</v>
      </c>
      <c r="E42" s="18" t="s">
        <v>1</v>
      </c>
      <c r="F42" s="315">
        <v>12</v>
      </c>
      <c r="G42" s="39"/>
      <c r="H42" s="45"/>
    </row>
    <row r="43" s="2" customFormat="1" ht="16.8" customHeight="1">
      <c r="A43" s="39"/>
      <c r="B43" s="45"/>
      <c r="C43" s="316" t="s">
        <v>750</v>
      </c>
      <c r="D43" s="39"/>
      <c r="E43" s="39"/>
      <c r="F43" s="39"/>
      <c r="G43" s="39"/>
      <c r="H43" s="45"/>
    </row>
    <row r="44" s="2" customFormat="1" ht="16.8" customHeight="1">
      <c r="A44" s="39"/>
      <c r="B44" s="45"/>
      <c r="C44" s="314" t="s">
        <v>195</v>
      </c>
      <c r="D44" s="314" t="s">
        <v>196</v>
      </c>
      <c r="E44" s="18" t="s">
        <v>1</v>
      </c>
      <c r="F44" s="315">
        <v>0</v>
      </c>
      <c r="G44" s="39"/>
      <c r="H44" s="45"/>
    </row>
    <row r="45" s="2" customFormat="1">
      <c r="A45" s="39"/>
      <c r="B45" s="45"/>
      <c r="C45" s="314" t="s">
        <v>226</v>
      </c>
      <c r="D45" s="314" t="s">
        <v>227</v>
      </c>
      <c r="E45" s="18" t="s">
        <v>223</v>
      </c>
      <c r="F45" s="315">
        <v>25.199999999999999</v>
      </c>
      <c r="G45" s="39"/>
      <c r="H45" s="45"/>
    </row>
    <row r="46" s="2" customFormat="1" ht="16.8" customHeight="1">
      <c r="A46" s="39"/>
      <c r="B46" s="45"/>
      <c r="C46" s="314" t="s">
        <v>235</v>
      </c>
      <c r="D46" s="314" t="s">
        <v>236</v>
      </c>
      <c r="E46" s="18" t="s">
        <v>223</v>
      </c>
      <c r="F46" s="315">
        <v>89.400000000000006</v>
      </c>
      <c r="G46" s="39"/>
      <c r="H46" s="45"/>
    </row>
    <row r="47" s="2" customFormat="1" ht="16.8" customHeight="1">
      <c r="A47" s="39"/>
      <c r="B47" s="45"/>
      <c r="C47" s="314" t="s">
        <v>239</v>
      </c>
      <c r="D47" s="314" t="s">
        <v>240</v>
      </c>
      <c r="E47" s="18" t="s">
        <v>223</v>
      </c>
      <c r="F47" s="315">
        <v>31.199999999999999</v>
      </c>
      <c r="G47" s="39"/>
      <c r="H47" s="45"/>
    </row>
    <row r="48" s="2" customFormat="1">
      <c r="A48" s="39"/>
      <c r="B48" s="45"/>
      <c r="C48" s="314" t="s">
        <v>269</v>
      </c>
      <c r="D48" s="314" t="s">
        <v>270</v>
      </c>
      <c r="E48" s="18" t="s">
        <v>246</v>
      </c>
      <c r="F48" s="315">
        <v>203.13</v>
      </c>
      <c r="G48" s="39"/>
      <c r="H48" s="45"/>
    </row>
    <row r="49" s="2" customFormat="1" ht="16.8" customHeight="1">
      <c r="A49" s="39"/>
      <c r="B49" s="45"/>
      <c r="C49" s="314" t="s">
        <v>393</v>
      </c>
      <c r="D49" s="314" t="s">
        <v>394</v>
      </c>
      <c r="E49" s="18" t="s">
        <v>223</v>
      </c>
      <c r="F49" s="315">
        <v>25.199999999999999</v>
      </c>
      <c r="G49" s="39"/>
      <c r="H49" s="45"/>
    </row>
    <row r="50" s="2" customFormat="1" ht="16.8" customHeight="1">
      <c r="A50" s="39"/>
      <c r="B50" s="45"/>
      <c r="C50" s="314" t="s">
        <v>403</v>
      </c>
      <c r="D50" s="314" t="s">
        <v>404</v>
      </c>
      <c r="E50" s="18" t="s">
        <v>223</v>
      </c>
      <c r="F50" s="315">
        <v>25.199999999999999</v>
      </c>
      <c r="G50" s="39"/>
      <c r="H50" s="45"/>
    </row>
    <row r="51" s="2" customFormat="1" ht="16.8" customHeight="1">
      <c r="A51" s="39"/>
      <c r="B51" s="45"/>
      <c r="C51" s="314" t="s">
        <v>399</v>
      </c>
      <c r="D51" s="314" t="s">
        <v>400</v>
      </c>
      <c r="E51" s="18" t="s">
        <v>223</v>
      </c>
      <c r="F51" s="315">
        <v>25.199999999999999</v>
      </c>
      <c r="G51" s="39"/>
      <c r="H51" s="45"/>
    </row>
    <row r="52" s="2" customFormat="1" ht="16.8" customHeight="1">
      <c r="A52" s="39"/>
      <c r="B52" s="45"/>
      <c r="C52" s="314" t="s">
        <v>407</v>
      </c>
      <c r="D52" s="314" t="s">
        <v>408</v>
      </c>
      <c r="E52" s="18" t="s">
        <v>223</v>
      </c>
      <c r="F52" s="315">
        <v>25.199999999999999</v>
      </c>
      <c r="G52" s="39"/>
      <c r="H52" s="45"/>
    </row>
    <row r="53" s="2" customFormat="1" ht="16.8" customHeight="1">
      <c r="A53" s="39"/>
      <c r="B53" s="45"/>
      <c r="C53" s="314" t="s">
        <v>416</v>
      </c>
      <c r="D53" s="314" t="s">
        <v>417</v>
      </c>
      <c r="E53" s="18" t="s">
        <v>223</v>
      </c>
      <c r="F53" s="315">
        <v>32.399999999999999</v>
      </c>
      <c r="G53" s="39"/>
      <c r="H53" s="45"/>
    </row>
    <row r="54" s="2" customFormat="1">
      <c r="A54" s="39"/>
      <c r="B54" s="45"/>
      <c r="C54" s="314" t="s">
        <v>420</v>
      </c>
      <c r="D54" s="314" t="s">
        <v>421</v>
      </c>
      <c r="E54" s="18" t="s">
        <v>223</v>
      </c>
      <c r="F54" s="315">
        <v>31.199999999999999</v>
      </c>
      <c r="G54" s="39"/>
      <c r="H54" s="45"/>
    </row>
    <row r="55" s="2" customFormat="1" ht="16.8" customHeight="1">
      <c r="A55" s="39"/>
      <c r="B55" s="45"/>
      <c r="C55" s="314" t="s">
        <v>411</v>
      </c>
      <c r="D55" s="314" t="s">
        <v>412</v>
      </c>
      <c r="E55" s="18" t="s">
        <v>223</v>
      </c>
      <c r="F55" s="315">
        <v>32.399999999999999</v>
      </c>
      <c r="G55" s="39"/>
      <c r="H55" s="45"/>
    </row>
    <row r="56" s="2" customFormat="1" ht="16.8" customHeight="1">
      <c r="A56" s="39"/>
      <c r="B56" s="45"/>
      <c r="C56" s="314" t="s">
        <v>492</v>
      </c>
      <c r="D56" s="314" t="s">
        <v>493</v>
      </c>
      <c r="E56" s="18" t="s">
        <v>280</v>
      </c>
      <c r="F56" s="315">
        <v>250</v>
      </c>
      <c r="G56" s="39"/>
      <c r="H56" s="45"/>
    </row>
    <row r="57" s="2" customFormat="1" ht="16.8" customHeight="1">
      <c r="A57" s="39"/>
      <c r="B57" s="45"/>
      <c r="C57" s="314" t="s">
        <v>499</v>
      </c>
      <c r="D57" s="314" t="s">
        <v>500</v>
      </c>
      <c r="E57" s="18" t="s">
        <v>280</v>
      </c>
      <c r="F57" s="315">
        <v>72</v>
      </c>
      <c r="G57" s="39"/>
      <c r="H57" s="45"/>
    </row>
    <row r="58" s="2" customFormat="1" ht="16.8" customHeight="1">
      <c r="A58" s="39"/>
      <c r="B58" s="45"/>
      <c r="C58" s="314" t="s">
        <v>343</v>
      </c>
      <c r="D58" s="314" t="s">
        <v>344</v>
      </c>
      <c r="E58" s="18" t="s">
        <v>335</v>
      </c>
      <c r="F58" s="315">
        <v>195.696</v>
      </c>
      <c r="G58" s="39"/>
      <c r="H58" s="45"/>
    </row>
    <row r="59" s="2" customFormat="1" ht="16.8" customHeight="1">
      <c r="A59" s="39"/>
      <c r="B59" s="45"/>
      <c r="C59" s="310" t="s">
        <v>752</v>
      </c>
      <c r="D59" s="311" t="s">
        <v>753</v>
      </c>
      <c r="E59" s="312" t="s">
        <v>1</v>
      </c>
      <c r="F59" s="313">
        <v>2</v>
      </c>
      <c r="G59" s="39"/>
      <c r="H59" s="45"/>
    </row>
    <row r="60" s="2" customFormat="1" ht="16.8" customHeight="1">
      <c r="A60" s="39"/>
      <c r="B60" s="45"/>
      <c r="C60" s="310" t="s">
        <v>108</v>
      </c>
      <c r="D60" s="311" t="s">
        <v>109</v>
      </c>
      <c r="E60" s="312" t="s">
        <v>1</v>
      </c>
      <c r="F60" s="313">
        <v>2</v>
      </c>
      <c r="G60" s="39"/>
      <c r="H60" s="45"/>
    </row>
    <row r="61" s="2" customFormat="1" ht="16.8" customHeight="1">
      <c r="A61" s="39"/>
      <c r="B61" s="45"/>
      <c r="C61" s="314" t="s">
        <v>108</v>
      </c>
      <c r="D61" s="314" t="s">
        <v>220</v>
      </c>
      <c r="E61" s="18" t="s">
        <v>1</v>
      </c>
      <c r="F61" s="315">
        <v>2</v>
      </c>
      <c r="G61" s="39"/>
      <c r="H61" s="45"/>
    </row>
    <row r="62" s="2" customFormat="1" ht="16.8" customHeight="1">
      <c r="A62" s="39"/>
      <c r="B62" s="45"/>
      <c r="C62" s="316" t="s">
        <v>750</v>
      </c>
      <c r="D62" s="39"/>
      <c r="E62" s="39"/>
      <c r="F62" s="39"/>
      <c r="G62" s="39"/>
      <c r="H62" s="45"/>
    </row>
    <row r="63" s="2" customFormat="1" ht="16.8" customHeight="1">
      <c r="A63" s="39"/>
      <c r="B63" s="45"/>
      <c r="C63" s="314" t="s">
        <v>195</v>
      </c>
      <c r="D63" s="314" t="s">
        <v>196</v>
      </c>
      <c r="E63" s="18" t="s">
        <v>1</v>
      </c>
      <c r="F63" s="315">
        <v>0</v>
      </c>
      <c r="G63" s="39"/>
      <c r="H63" s="45"/>
    </row>
    <row r="64" s="2" customFormat="1">
      <c r="A64" s="39"/>
      <c r="B64" s="45"/>
      <c r="C64" s="314" t="s">
        <v>269</v>
      </c>
      <c r="D64" s="314" t="s">
        <v>270</v>
      </c>
      <c r="E64" s="18" t="s">
        <v>246</v>
      </c>
      <c r="F64" s="315">
        <v>203.13</v>
      </c>
      <c r="G64" s="39"/>
      <c r="H64" s="45"/>
    </row>
    <row r="65" s="2" customFormat="1" ht="16.8" customHeight="1">
      <c r="A65" s="39"/>
      <c r="B65" s="45"/>
      <c r="C65" s="314" t="s">
        <v>379</v>
      </c>
      <c r="D65" s="314" t="s">
        <v>380</v>
      </c>
      <c r="E65" s="18" t="s">
        <v>223</v>
      </c>
      <c r="F65" s="315">
        <v>40.200000000000003</v>
      </c>
      <c r="G65" s="39"/>
      <c r="H65" s="45"/>
    </row>
    <row r="66" s="2" customFormat="1" ht="16.8" customHeight="1">
      <c r="A66" s="39"/>
      <c r="B66" s="45"/>
      <c r="C66" s="314" t="s">
        <v>426</v>
      </c>
      <c r="D66" s="314" t="s">
        <v>427</v>
      </c>
      <c r="E66" s="18" t="s">
        <v>223</v>
      </c>
      <c r="F66" s="315">
        <v>1.3200000000000001</v>
      </c>
      <c r="G66" s="39"/>
      <c r="H66" s="45"/>
    </row>
    <row r="67" s="2" customFormat="1" ht="16.8" customHeight="1">
      <c r="A67" s="39"/>
      <c r="B67" s="45"/>
      <c r="C67" s="310" t="s">
        <v>110</v>
      </c>
      <c r="D67" s="311" t="s">
        <v>111</v>
      </c>
      <c r="E67" s="312" t="s">
        <v>1</v>
      </c>
      <c r="F67" s="313">
        <v>147</v>
      </c>
      <c r="G67" s="39"/>
      <c r="H67" s="45"/>
    </row>
    <row r="68" s="2" customFormat="1" ht="16.8" customHeight="1">
      <c r="A68" s="39"/>
      <c r="B68" s="45"/>
      <c r="C68" s="316" t="s">
        <v>750</v>
      </c>
      <c r="D68" s="39"/>
      <c r="E68" s="39"/>
      <c r="F68" s="39"/>
      <c r="G68" s="39"/>
      <c r="H68" s="45"/>
    </row>
    <row r="69" s="2" customFormat="1">
      <c r="A69" s="39"/>
      <c r="B69" s="45"/>
      <c r="C69" s="314" t="s">
        <v>307</v>
      </c>
      <c r="D69" s="314" t="s">
        <v>308</v>
      </c>
      <c r="E69" s="18" t="s">
        <v>246</v>
      </c>
      <c r="F69" s="315">
        <v>470.79000000000002</v>
      </c>
      <c r="G69" s="39"/>
      <c r="H69" s="45"/>
    </row>
    <row r="70" s="2" customFormat="1" ht="16.8" customHeight="1">
      <c r="A70" s="39"/>
      <c r="B70" s="45"/>
      <c r="C70" s="310" t="s">
        <v>754</v>
      </c>
      <c r="D70" s="311" t="s">
        <v>755</v>
      </c>
      <c r="E70" s="312" t="s">
        <v>1</v>
      </c>
      <c r="F70" s="313">
        <v>77</v>
      </c>
      <c r="G70" s="39"/>
      <c r="H70" s="45"/>
    </row>
    <row r="71" s="2" customFormat="1" ht="16.8" customHeight="1">
      <c r="A71" s="39"/>
      <c r="B71" s="45"/>
      <c r="C71" s="310" t="s">
        <v>114</v>
      </c>
      <c r="D71" s="311" t="s">
        <v>114</v>
      </c>
      <c r="E71" s="312" t="s">
        <v>1</v>
      </c>
      <c r="F71" s="313">
        <v>198</v>
      </c>
      <c r="G71" s="39"/>
      <c r="H71" s="45"/>
    </row>
    <row r="72" s="2" customFormat="1" ht="16.8" customHeight="1">
      <c r="A72" s="39"/>
      <c r="B72" s="45"/>
      <c r="C72" s="314" t="s">
        <v>114</v>
      </c>
      <c r="D72" s="314" t="s">
        <v>219</v>
      </c>
      <c r="E72" s="18" t="s">
        <v>1</v>
      </c>
      <c r="F72" s="315">
        <v>198</v>
      </c>
      <c r="G72" s="39"/>
      <c r="H72" s="45"/>
    </row>
    <row r="73" s="2" customFormat="1" ht="16.8" customHeight="1">
      <c r="A73" s="39"/>
      <c r="B73" s="45"/>
      <c r="C73" s="316" t="s">
        <v>750</v>
      </c>
      <c r="D73" s="39"/>
      <c r="E73" s="39"/>
      <c r="F73" s="39"/>
      <c r="G73" s="39"/>
      <c r="H73" s="45"/>
    </row>
    <row r="74" s="2" customFormat="1" ht="16.8" customHeight="1">
      <c r="A74" s="39"/>
      <c r="B74" s="45"/>
      <c r="C74" s="314" t="s">
        <v>195</v>
      </c>
      <c r="D74" s="314" t="s">
        <v>196</v>
      </c>
      <c r="E74" s="18" t="s">
        <v>1</v>
      </c>
      <c r="F74" s="315">
        <v>0</v>
      </c>
      <c r="G74" s="39"/>
      <c r="H74" s="45"/>
    </row>
    <row r="75" s="2" customFormat="1" ht="16.8" customHeight="1">
      <c r="A75" s="39"/>
      <c r="B75" s="45"/>
      <c r="C75" s="314" t="s">
        <v>250</v>
      </c>
      <c r="D75" s="314" t="s">
        <v>251</v>
      </c>
      <c r="E75" s="18" t="s">
        <v>223</v>
      </c>
      <c r="F75" s="315">
        <v>130.80000000000001</v>
      </c>
      <c r="G75" s="39"/>
      <c r="H75" s="45"/>
    </row>
    <row r="76" s="2" customFormat="1">
      <c r="A76" s="39"/>
      <c r="B76" s="45"/>
      <c r="C76" s="314" t="s">
        <v>269</v>
      </c>
      <c r="D76" s="314" t="s">
        <v>270</v>
      </c>
      <c r="E76" s="18" t="s">
        <v>246</v>
      </c>
      <c r="F76" s="315">
        <v>203.13</v>
      </c>
      <c r="G76" s="39"/>
      <c r="H76" s="45"/>
    </row>
    <row r="77" s="2" customFormat="1">
      <c r="A77" s="39"/>
      <c r="B77" s="45"/>
      <c r="C77" s="314" t="s">
        <v>307</v>
      </c>
      <c r="D77" s="314" t="s">
        <v>308</v>
      </c>
      <c r="E77" s="18" t="s">
        <v>246</v>
      </c>
      <c r="F77" s="315">
        <v>470.79000000000002</v>
      </c>
      <c r="G77" s="39"/>
      <c r="H77" s="45"/>
    </row>
    <row r="78" s="2" customFormat="1" ht="16.8" customHeight="1">
      <c r="A78" s="39"/>
      <c r="B78" s="45"/>
      <c r="C78" s="314" t="s">
        <v>363</v>
      </c>
      <c r="D78" s="314" t="s">
        <v>364</v>
      </c>
      <c r="E78" s="18" t="s">
        <v>223</v>
      </c>
      <c r="F78" s="315">
        <v>130.80000000000001</v>
      </c>
      <c r="G78" s="39"/>
      <c r="H78" s="45"/>
    </row>
    <row r="79" s="2" customFormat="1" ht="16.8" customHeight="1">
      <c r="A79" s="39"/>
      <c r="B79" s="45"/>
      <c r="C79" s="310" t="s">
        <v>117</v>
      </c>
      <c r="D79" s="311" t="s">
        <v>117</v>
      </c>
      <c r="E79" s="312" t="s">
        <v>1</v>
      </c>
      <c r="F79" s="313">
        <v>68</v>
      </c>
      <c r="G79" s="39"/>
      <c r="H79" s="45"/>
    </row>
    <row r="80" s="2" customFormat="1" ht="16.8" customHeight="1">
      <c r="A80" s="39"/>
      <c r="B80" s="45"/>
      <c r="C80" s="314" t="s">
        <v>117</v>
      </c>
      <c r="D80" s="314" t="s">
        <v>204</v>
      </c>
      <c r="E80" s="18" t="s">
        <v>1</v>
      </c>
      <c r="F80" s="315">
        <v>68</v>
      </c>
      <c r="G80" s="39"/>
      <c r="H80" s="45"/>
    </row>
    <row r="81" s="2" customFormat="1" ht="16.8" customHeight="1">
      <c r="A81" s="39"/>
      <c r="B81" s="45"/>
      <c r="C81" s="316" t="s">
        <v>750</v>
      </c>
      <c r="D81" s="39"/>
      <c r="E81" s="39"/>
      <c r="F81" s="39"/>
      <c r="G81" s="39"/>
      <c r="H81" s="45"/>
    </row>
    <row r="82" s="2" customFormat="1" ht="16.8" customHeight="1">
      <c r="A82" s="39"/>
      <c r="B82" s="45"/>
      <c r="C82" s="314" t="s">
        <v>195</v>
      </c>
      <c r="D82" s="314" t="s">
        <v>196</v>
      </c>
      <c r="E82" s="18" t="s">
        <v>1</v>
      </c>
      <c r="F82" s="315">
        <v>0</v>
      </c>
      <c r="G82" s="39"/>
      <c r="H82" s="45"/>
    </row>
    <row r="83" s="2" customFormat="1">
      <c r="A83" s="39"/>
      <c r="B83" s="45"/>
      <c r="C83" s="314" t="s">
        <v>269</v>
      </c>
      <c r="D83" s="314" t="s">
        <v>270</v>
      </c>
      <c r="E83" s="18" t="s">
        <v>246</v>
      </c>
      <c r="F83" s="315">
        <v>203.13</v>
      </c>
      <c r="G83" s="39"/>
      <c r="H83" s="45"/>
    </row>
    <row r="84" s="2" customFormat="1">
      <c r="A84" s="39"/>
      <c r="B84" s="45"/>
      <c r="C84" s="314" t="s">
        <v>278</v>
      </c>
      <c r="D84" s="314" t="s">
        <v>279</v>
      </c>
      <c r="E84" s="18" t="s">
        <v>280</v>
      </c>
      <c r="F84" s="315">
        <v>68</v>
      </c>
      <c r="G84" s="39"/>
      <c r="H84" s="45"/>
    </row>
    <row r="85" s="2" customFormat="1" ht="16.8" customHeight="1">
      <c r="A85" s="39"/>
      <c r="B85" s="45"/>
      <c r="C85" s="314" t="s">
        <v>289</v>
      </c>
      <c r="D85" s="314" t="s">
        <v>290</v>
      </c>
      <c r="E85" s="18" t="s">
        <v>223</v>
      </c>
      <c r="F85" s="315">
        <v>834.39999999999998</v>
      </c>
      <c r="G85" s="39"/>
      <c r="H85" s="45"/>
    </row>
    <row r="86" s="2" customFormat="1" ht="16.8" customHeight="1">
      <c r="A86" s="39"/>
      <c r="B86" s="45"/>
      <c r="C86" s="314" t="s">
        <v>294</v>
      </c>
      <c r="D86" s="314" t="s">
        <v>295</v>
      </c>
      <c r="E86" s="18" t="s">
        <v>223</v>
      </c>
      <c r="F86" s="315">
        <v>834.39999999999998</v>
      </c>
      <c r="G86" s="39"/>
      <c r="H86" s="45"/>
    </row>
    <row r="87" s="2" customFormat="1" ht="16.8" customHeight="1">
      <c r="A87" s="39"/>
      <c r="B87" s="45"/>
      <c r="C87" s="314" t="s">
        <v>353</v>
      </c>
      <c r="D87" s="314" t="s">
        <v>354</v>
      </c>
      <c r="E87" s="18" t="s">
        <v>246</v>
      </c>
      <c r="F87" s="315">
        <v>60.840000000000003</v>
      </c>
      <c r="G87" s="39"/>
      <c r="H87" s="45"/>
    </row>
    <row r="88" s="2" customFormat="1" ht="16.8" customHeight="1">
      <c r="A88" s="39"/>
      <c r="B88" s="45"/>
      <c r="C88" s="314" t="s">
        <v>486</v>
      </c>
      <c r="D88" s="314" t="s">
        <v>487</v>
      </c>
      <c r="E88" s="18" t="s">
        <v>280</v>
      </c>
      <c r="F88" s="315">
        <v>298</v>
      </c>
      <c r="G88" s="39"/>
      <c r="H88" s="45"/>
    </row>
    <row r="89" s="2" customFormat="1" ht="16.8" customHeight="1">
      <c r="A89" s="39"/>
      <c r="B89" s="45"/>
      <c r="C89" s="314" t="s">
        <v>284</v>
      </c>
      <c r="D89" s="314" t="s">
        <v>285</v>
      </c>
      <c r="E89" s="18" t="s">
        <v>280</v>
      </c>
      <c r="F89" s="315">
        <v>71.400000000000006</v>
      </c>
      <c r="G89" s="39"/>
      <c r="H89" s="45"/>
    </row>
    <row r="90" s="2" customFormat="1" ht="16.8" customHeight="1">
      <c r="A90" s="39"/>
      <c r="B90" s="45"/>
      <c r="C90" s="310" t="s">
        <v>756</v>
      </c>
      <c r="D90" s="311" t="s">
        <v>757</v>
      </c>
      <c r="E90" s="312" t="s">
        <v>1</v>
      </c>
      <c r="F90" s="313">
        <v>21</v>
      </c>
      <c r="G90" s="39"/>
      <c r="H90" s="45"/>
    </row>
    <row r="91" s="2" customFormat="1" ht="16.8" customHeight="1">
      <c r="A91" s="39"/>
      <c r="B91" s="45"/>
      <c r="C91" s="310" t="s">
        <v>120</v>
      </c>
      <c r="D91" s="311" t="s">
        <v>121</v>
      </c>
      <c r="E91" s="312" t="s">
        <v>1</v>
      </c>
      <c r="F91" s="313">
        <v>21</v>
      </c>
      <c r="G91" s="39"/>
      <c r="H91" s="45"/>
    </row>
    <row r="92" s="2" customFormat="1" ht="16.8" customHeight="1">
      <c r="A92" s="39"/>
      <c r="B92" s="45"/>
      <c r="C92" s="314" t="s">
        <v>120</v>
      </c>
      <c r="D92" s="314" t="s">
        <v>218</v>
      </c>
      <c r="E92" s="18" t="s">
        <v>1</v>
      </c>
      <c r="F92" s="315">
        <v>21</v>
      </c>
      <c r="G92" s="39"/>
      <c r="H92" s="45"/>
    </row>
    <row r="93" s="2" customFormat="1" ht="16.8" customHeight="1">
      <c r="A93" s="39"/>
      <c r="B93" s="45"/>
      <c r="C93" s="316" t="s">
        <v>750</v>
      </c>
      <c r="D93" s="39"/>
      <c r="E93" s="39"/>
      <c r="F93" s="39"/>
      <c r="G93" s="39"/>
      <c r="H93" s="45"/>
    </row>
    <row r="94" s="2" customFormat="1" ht="16.8" customHeight="1">
      <c r="A94" s="39"/>
      <c r="B94" s="45"/>
      <c r="C94" s="314" t="s">
        <v>195</v>
      </c>
      <c r="D94" s="314" t="s">
        <v>196</v>
      </c>
      <c r="E94" s="18" t="s">
        <v>1</v>
      </c>
      <c r="F94" s="315">
        <v>0</v>
      </c>
      <c r="G94" s="39"/>
      <c r="H94" s="45"/>
    </row>
    <row r="95" s="2" customFormat="1">
      <c r="A95" s="39"/>
      <c r="B95" s="45"/>
      <c r="C95" s="314" t="s">
        <v>307</v>
      </c>
      <c r="D95" s="314" t="s">
        <v>308</v>
      </c>
      <c r="E95" s="18" t="s">
        <v>246</v>
      </c>
      <c r="F95" s="315">
        <v>470.79000000000002</v>
      </c>
      <c r="G95" s="39"/>
      <c r="H95" s="45"/>
    </row>
    <row r="96" s="2" customFormat="1" ht="16.8" customHeight="1">
      <c r="A96" s="39"/>
      <c r="B96" s="45"/>
      <c r="C96" s="314" t="s">
        <v>374</v>
      </c>
      <c r="D96" s="314" t="s">
        <v>375</v>
      </c>
      <c r="E96" s="18" t="s">
        <v>223</v>
      </c>
      <c r="F96" s="315">
        <v>12.6</v>
      </c>
      <c r="G96" s="39"/>
      <c r="H96" s="45"/>
    </row>
    <row r="97" s="2" customFormat="1" ht="16.8" customHeight="1">
      <c r="A97" s="39"/>
      <c r="B97" s="45"/>
      <c r="C97" s="310" t="s">
        <v>122</v>
      </c>
      <c r="D97" s="311" t="s">
        <v>122</v>
      </c>
      <c r="E97" s="312" t="s">
        <v>1</v>
      </c>
      <c r="F97" s="313">
        <v>1.3999999999999999</v>
      </c>
      <c r="G97" s="39"/>
      <c r="H97" s="45"/>
    </row>
    <row r="98" s="2" customFormat="1" ht="16.8" customHeight="1">
      <c r="A98" s="39"/>
      <c r="B98" s="45"/>
      <c r="C98" s="314" t="s">
        <v>210</v>
      </c>
      <c r="D98" s="314" t="s">
        <v>211</v>
      </c>
      <c r="E98" s="18" t="s">
        <v>1</v>
      </c>
      <c r="F98" s="315">
        <v>0</v>
      </c>
      <c r="G98" s="39"/>
      <c r="H98" s="45"/>
    </row>
    <row r="99" s="2" customFormat="1" ht="16.8" customHeight="1">
      <c r="A99" s="39"/>
      <c r="B99" s="45"/>
      <c r="C99" s="314" t="s">
        <v>212</v>
      </c>
      <c r="D99" s="314" t="s">
        <v>213</v>
      </c>
      <c r="E99" s="18" t="s">
        <v>1</v>
      </c>
      <c r="F99" s="315">
        <v>0</v>
      </c>
      <c r="G99" s="39"/>
      <c r="H99" s="45"/>
    </row>
    <row r="100" s="2" customFormat="1" ht="16.8" customHeight="1">
      <c r="A100" s="39"/>
      <c r="B100" s="45"/>
      <c r="C100" s="314" t="s">
        <v>122</v>
      </c>
      <c r="D100" s="314" t="s">
        <v>214</v>
      </c>
      <c r="E100" s="18" t="s">
        <v>1</v>
      </c>
      <c r="F100" s="315">
        <v>1.3999999999999999</v>
      </c>
      <c r="G100" s="39"/>
      <c r="H100" s="45"/>
    </row>
    <row r="101" s="2" customFormat="1" ht="16.8" customHeight="1">
      <c r="A101" s="39"/>
      <c r="B101" s="45"/>
      <c r="C101" s="316" t="s">
        <v>750</v>
      </c>
      <c r="D101" s="39"/>
      <c r="E101" s="39"/>
      <c r="F101" s="39"/>
      <c r="G101" s="39"/>
      <c r="H101" s="45"/>
    </row>
    <row r="102" s="2" customFormat="1" ht="16.8" customHeight="1">
      <c r="A102" s="39"/>
      <c r="B102" s="45"/>
      <c r="C102" s="314" t="s">
        <v>195</v>
      </c>
      <c r="D102" s="314" t="s">
        <v>196</v>
      </c>
      <c r="E102" s="18" t="s">
        <v>1</v>
      </c>
      <c r="F102" s="315">
        <v>0</v>
      </c>
      <c r="G102" s="39"/>
      <c r="H102" s="45"/>
    </row>
    <row r="103" s="2" customFormat="1" ht="16.8" customHeight="1">
      <c r="A103" s="39"/>
      <c r="B103" s="45"/>
      <c r="C103" s="314" t="s">
        <v>261</v>
      </c>
      <c r="D103" s="314" t="s">
        <v>262</v>
      </c>
      <c r="E103" s="18" t="s">
        <v>246</v>
      </c>
      <c r="F103" s="315">
        <v>120.51000000000001</v>
      </c>
      <c r="G103" s="39"/>
      <c r="H103" s="45"/>
    </row>
    <row r="104" s="2" customFormat="1">
      <c r="A104" s="39"/>
      <c r="B104" s="45"/>
      <c r="C104" s="314" t="s">
        <v>269</v>
      </c>
      <c r="D104" s="314" t="s">
        <v>270</v>
      </c>
      <c r="E104" s="18" t="s">
        <v>246</v>
      </c>
      <c r="F104" s="315">
        <v>203.13</v>
      </c>
      <c r="G104" s="39"/>
      <c r="H104" s="45"/>
    </row>
    <row r="105" s="2" customFormat="1" ht="16.8" customHeight="1">
      <c r="A105" s="39"/>
      <c r="B105" s="45"/>
      <c r="C105" s="314" t="s">
        <v>289</v>
      </c>
      <c r="D105" s="314" t="s">
        <v>290</v>
      </c>
      <c r="E105" s="18" t="s">
        <v>223</v>
      </c>
      <c r="F105" s="315">
        <v>834.39999999999998</v>
      </c>
      <c r="G105" s="39"/>
      <c r="H105" s="45"/>
    </row>
    <row r="106" s="2" customFormat="1" ht="16.8" customHeight="1">
      <c r="A106" s="39"/>
      <c r="B106" s="45"/>
      <c r="C106" s="314" t="s">
        <v>294</v>
      </c>
      <c r="D106" s="314" t="s">
        <v>295</v>
      </c>
      <c r="E106" s="18" t="s">
        <v>223</v>
      </c>
      <c r="F106" s="315">
        <v>834.39999999999998</v>
      </c>
      <c r="G106" s="39"/>
      <c r="H106" s="45"/>
    </row>
    <row r="107" s="2" customFormat="1" ht="16.8" customHeight="1">
      <c r="A107" s="39"/>
      <c r="B107" s="45"/>
      <c r="C107" s="314" t="s">
        <v>298</v>
      </c>
      <c r="D107" s="314" t="s">
        <v>299</v>
      </c>
      <c r="E107" s="18" t="s">
        <v>223</v>
      </c>
      <c r="F107" s="315">
        <v>168</v>
      </c>
      <c r="G107" s="39"/>
      <c r="H107" s="45"/>
    </row>
    <row r="108" s="2" customFormat="1" ht="16.8" customHeight="1">
      <c r="A108" s="39"/>
      <c r="B108" s="45"/>
      <c r="C108" s="314" t="s">
        <v>303</v>
      </c>
      <c r="D108" s="314" t="s">
        <v>304</v>
      </c>
      <c r="E108" s="18" t="s">
        <v>223</v>
      </c>
      <c r="F108" s="315">
        <v>168</v>
      </c>
      <c r="G108" s="39"/>
      <c r="H108" s="45"/>
    </row>
    <row r="109" s="2" customFormat="1">
      <c r="A109" s="39"/>
      <c r="B109" s="45"/>
      <c r="C109" s="314" t="s">
        <v>307</v>
      </c>
      <c r="D109" s="314" t="s">
        <v>308</v>
      </c>
      <c r="E109" s="18" t="s">
        <v>246</v>
      </c>
      <c r="F109" s="315">
        <v>470.79000000000002</v>
      </c>
      <c r="G109" s="39"/>
      <c r="H109" s="45"/>
    </row>
    <row r="110" s="2" customFormat="1">
      <c r="A110" s="39"/>
      <c r="B110" s="45"/>
      <c r="C110" s="314" t="s">
        <v>319</v>
      </c>
      <c r="D110" s="314" t="s">
        <v>320</v>
      </c>
      <c r="E110" s="18" t="s">
        <v>246</v>
      </c>
      <c r="F110" s="315">
        <v>208.96000000000001</v>
      </c>
      <c r="G110" s="39"/>
      <c r="H110" s="45"/>
    </row>
    <row r="111" s="2" customFormat="1">
      <c r="A111" s="39"/>
      <c r="B111" s="45"/>
      <c r="C111" s="314" t="s">
        <v>324</v>
      </c>
      <c r="D111" s="314" t="s">
        <v>325</v>
      </c>
      <c r="E111" s="18" t="s">
        <v>246</v>
      </c>
      <c r="F111" s="315">
        <v>2089.5999999999999</v>
      </c>
      <c r="G111" s="39"/>
      <c r="H111" s="45"/>
    </row>
    <row r="112" s="2" customFormat="1" ht="16.8" customHeight="1">
      <c r="A112" s="39"/>
      <c r="B112" s="45"/>
      <c r="C112" s="314" t="s">
        <v>333</v>
      </c>
      <c r="D112" s="314" t="s">
        <v>334</v>
      </c>
      <c r="E112" s="18" t="s">
        <v>335</v>
      </c>
      <c r="F112" s="315">
        <v>376.12799999999999</v>
      </c>
      <c r="G112" s="39"/>
      <c r="H112" s="45"/>
    </row>
    <row r="113" s="2" customFormat="1" ht="16.8" customHeight="1">
      <c r="A113" s="39"/>
      <c r="B113" s="45"/>
      <c r="C113" s="314" t="s">
        <v>339</v>
      </c>
      <c r="D113" s="314" t="s">
        <v>340</v>
      </c>
      <c r="E113" s="18" t="s">
        <v>246</v>
      </c>
      <c r="F113" s="315">
        <v>223.40000000000001</v>
      </c>
      <c r="G113" s="39"/>
      <c r="H113" s="45"/>
    </row>
    <row r="114" s="2" customFormat="1" ht="16.8" customHeight="1">
      <c r="A114" s="39"/>
      <c r="B114" s="45"/>
      <c r="C114" s="314" t="s">
        <v>343</v>
      </c>
      <c r="D114" s="314" t="s">
        <v>344</v>
      </c>
      <c r="E114" s="18" t="s">
        <v>335</v>
      </c>
      <c r="F114" s="315">
        <v>195.696</v>
      </c>
      <c r="G114" s="39"/>
      <c r="H114" s="45"/>
    </row>
    <row r="115" s="2" customFormat="1" ht="16.8" customHeight="1">
      <c r="A115" s="39"/>
      <c r="B115" s="45"/>
      <c r="C115" s="310" t="s">
        <v>124</v>
      </c>
      <c r="D115" s="311" t="s">
        <v>125</v>
      </c>
      <c r="E115" s="312" t="s">
        <v>1</v>
      </c>
      <c r="F115" s="313">
        <v>120.51000000000001</v>
      </c>
      <c r="G115" s="39"/>
      <c r="H115" s="45"/>
    </row>
    <row r="116" s="2" customFormat="1" ht="16.8" customHeight="1">
      <c r="A116" s="39"/>
      <c r="B116" s="45"/>
      <c r="C116" s="314" t="s">
        <v>1</v>
      </c>
      <c r="D116" s="314" t="s">
        <v>264</v>
      </c>
      <c r="E116" s="18" t="s">
        <v>1</v>
      </c>
      <c r="F116" s="315">
        <v>36</v>
      </c>
      <c r="G116" s="39"/>
      <c r="H116" s="45"/>
    </row>
    <row r="117" s="2" customFormat="1" ht="16.8" customHeight="1">
      <c r="A117" s="39"/>
      <c r="B117" s="45"/>
      <c r="C117" s="314" t="s">
        <v>1</v>
      </c>
      <c r="D117" s="314" t="s">
        <v>265</v>
      </c>
      <c r="E117" s="18" t="s">
        <v>1</v>
      </c>
      <c r="F117" s="315">
        <v>4.2000000000000002</v>
      </c>
      <c r="G117" s="39"/>
      <c r="H117" s="45"/>
    </row>
    <row r="118" s="2" customFormat="1" ht="16.8" customHeight="1">
      <c r="A118" s="39"/>
      <c r="B118" s="45"/>
      <c r="C118" s="314" t="s">
        <v>1</v>
      </c>
      <c r="D118" s="314" t="s">
        <v>266</v>
      </c>
      <c r="E118" s="18" t="s">
        <v>1</v>
      </c>
      <c r="F118" s="315">
        <v>2.3999999999999999</v>
      </c>
      <c r="G118" s="39"/>
      <c r="H118" s="45"/>
    </row>
    <row r="119" s="2" customFormat="1" ht="16.8" customHeight="1">
      <c r="A119" s="39"/>
      <c r="B119" s="45"/>
      <c r="C119" s="314" t="s">
        <v>1</v>
      </c>
      <c r="D119" s="314" t="s">
        <v>267</v>
      </c>
      <c r="E119" s="18" t="s">
        <v>1</v>
      </c>
      <c r="F119" s="315">
        <v>77.909999999999997</v>
      </c>
      <c r="G119" s="39"/>
      <c r="H119" s="45"/>
    </row>
    <row r="120" s="2" customFormat="1" ht="16.8" customHeight="1">
      <c r="A120" s="39"/>
      <c r="B120" s="45"/>
      <c r="C120" s="314" t="s">
        <v>124</v>
      </c>
      <c r="D120" s="314" t="s">
        <v>230</v>
      </c>
      <c r="E120" s="18" t="s">
        <v>1</v>
      </c>
      <c r="F120" s="315">
        <v>120.51000000000001</v>
      </c>
      <c r="G120" s="39"/>
      <c r="H120" s="45"/>
    </row>
    <row r="121" s="2" customFormat="1" ht="16.8" customHeight="1">
      <c r="A121" s="39"/>
      <c r="B121" s="45"/>
      <c r="C121" s="316" t="s">
        <v>750</v>
      </c>
      <c r="D121" s="39"/>
      <c r="E121" s="39"/>
      <c r="F121" s="39"/>
      <c r="G121" s="39"/>
      <c r="H121" s="45"/>
    </row>
    <row r="122" s="2" customFormat="1" ht="16.8" customHeight="1">
      <c r="A122" s="39"/>
      <c r="B122" s="45"/>
      <c r="C122" s="314" t="s">
        <v>261</v>
      </c>
      <c r="D122" s="314" t="s">
        <v>262</v>
      </c>
      <c r="E122" s="18" t="s">
        <v>246</v>
      </c>
      <c r="F122" s="315">
        <v>120.51000000000001</v>
      </c>
      <c r="G122" s="39"/>
      <c r="H122" s="45"/>
    </row>
    <row r="123" s="2" customFormat="1" ht="16.8" customHeight="1">
      <c r="A123" s="39"/>
      <c r="B123" s="45"/>
      <c r="C123" s="314" t="s">
        <v>244</v>
      </c>
      <c r="D123" s="314" t="s">
        <v>245</v>
      </c>
      <c r="E123" s="18" t="s">
        <v>246</v>
      </c>
      <c r="F123" s="315">
        <v>64.727999999999994</v>
      </c>
      <c r="G123" s="39"/>
      <c r="H123" s="45"/>
    </row>
    <row r="124" s="2" customFormat="1">
      <c r="A124" s="39"/>
      <c r="B124" s="45"/>
      <c r="C124" s="314" t="s">
        <v>307</v>
      </c>
      <c r="D124" s="314" t="s">
        <v>308</v>
      </c>
      <c r="E124" s="18" t="s">
        <v>246</v>
      </c>
      <c r="F124" s="315">
        <v>470.79000000000002</v>
      </c>
      <c r="G124" s="39"/>
      <c r="H124" s="45"/>
    </row>
    <row r="125" s="2" customFormat="1" ht="16.8" customHeight="1">
      <c r="A125" s="39"/>
      <c r="B125" s="45"/>
      <c r="C125" s="314" t="s">
        <v>328</v>
      </c>
      <c r="D125" s="314" t="s">
        <v>329</v>
      </c>
      <c r="E125" s="18" t="s">
        <v>246</v>
      </c>
      <c r="F125" s="315">
        <v>323.63999999999999</v>
      </c>
      <c r="G125" s="39"/>
      <c r="H125" s="45"/>
    </row>
    <row r="126" s="2" customFormat="1" ht="16.8" customHeight="1">
      <c r="A126" s="39"/>
      <c r="B126" s="45"/>
      <c r="C126" s="314" t="s">
        <v>339</v>
      </c>
      <c r="D126" s="314" t="s">
        <v>340</v>
      </c>
      <c r="E126" s="18" t="s">
        <v>246</v>
      </c>
      <c r="F126" s="315">
        <v>223.40000000000001</v>
      </c>
      <c r="G126" s="39"/>
      <c r="H126" s="45"/>
    </row>
    <row r="127" s="2" customFormat="1" ht="16.8" customHeight="1">
      <c r="A127" s="39"/>
      <c r="B127" s="45"/>
      <c r="C127" s="310" t="s">
        <v>127</v>
      </c>
      <c r="D127" s="311" t="s">
        <v>128</v>
      </c>
      <c r="E127" s="312" t="s">
        <v>1</v>
      </c>
      <c r="F127" s="313">
        <v>203.13</v>
      </c>
      <c r="G127" s="39"/>
      <c r="H127" s="45"/>
    </row>
    <row r="128" s="2" customFormat="1" ht="16.8" customHeight="1">
      <c r="A128" s="39"/>
      <c r="B128" s="45"/>
      <c r="C128" s="314" t="s">
        <v>1</v>
      </c>
      <c r="D128" s="314" t="s">
        <v>272</v>
      </c>
      <c r="E128" s="18" t="s">
        <v>1</v>
      </c>
      <c r="F128" s="315">
        <v>250.31999999999999</v>
      </c>
      <c r="G128" s="39"/>
      <c r="H128" s="45"/>
    </row>
    <row r="129" s="2" customFormat="1" ht="16.8" customHeight="1">
      <c r="A129" s="39"/>
      <c r="B129" s="45"/>
      <c r="C129" s="314" t="s">
        <v>1</v>
      </c>
      <c r="D129" s="314" t="s">
        <v>273</v>
      </c>
      <c r="E129" s="18" t="s">
        <v>1</v>
      </c>
      <c r="F129" s="315">
        <v>0</v>
      </c>
      <c r="G129" s="39"/>
      <c r="H129" s="45"/>
    </row>
    <row r="130" s="2" customFormat="1" ht="16.8" customHeight="1">
      <c r="A130" s="39"/>
      <c r="B130" s="45"/>
      <c r="C130" s="314" t="s">
        <v>1</v>
      </c>
      <c r="D130" s="314" t="s">
        <v>274</v>
      </c>
      <c r="E130" s="18" t="s">
        <v>1</v>
      </c>
      <c r="F130" s="315">
        <v>-2.52</v>
      </c>
      <c r="G130" s="39"/>
      <c r="H130" s="45"/>
    </row>
    <row r="131" s="2" customFormat="1" ht="16.8" customHeight="1">
      <c r="A131" s="39"/>
      <c r="B131" s="45"/>
      <c r="C131" s="314" t="s">
        <v>1</v>
      </c>
      <c r="D131" s="314" t="s">
        <v>275</v>
      </c>
      <c r="E131" s="18" t="s">
        <v>1</v>
      </c>
      <c r="F131" s="315">
        <v>-20.670000000000002</v>
      </c>
      <c r="G131" s="39"/>
      <c r="H131" s="45"/>
    </row>
    <row r="132" s="2" customFormat="1" ht="16.8" customHeight="1">
      <c r="A132" s="39"/>
      <c r="B132" s="45"/>
      <c r="C132" s="314" t="s">
        <v>1</v>
      </c>
      <c r="D132" s="314" t="s">
        <v>276</v>
      </c>
      <c r="E132" s="18" t="s">
        <v>1</v>
      </c>
      <c r="F132" s="315">
        <v>-23.760000000000002</v>
      </c>
      <c r="G132" s="39"/>
      <c r="H132" s="45"/>
    </row>
    <row r="133" s="2" customFormat="1" ht="16.8" customHeight="1">
      <c r="A133" s="39"/>
      <c r="B133" s="45"/>
      <c r="C133" s="314" t="s">
        <v>1</v>
      </c>
      <c r="D133" s="314" t="s">
        <v>277</v>
      </c>
      <c r="E133" s="18" t="s">
        <v>1</v>
      </c>
      <c r="F133" s="315">
        <v>-0.23999999999999999</v>
      </c>
      <c r="G133" s="39"/>
      <c r="H133" s="45"/>
    </row>
    <row r="134" s="2" customFormat="1" ht="16.8" customHeight="1">
      <c r="A134" s="39"/>
      <c r="B134" s="45"/>
      <c r="C134" s="314" t="s">
        <v>127</v>
      </c>
      <c r="D134" s="314" t="s">
        <v>230</v>
      </c>
      <c r="E134" s="18" t="s">
        <v>1</v>
      </c>
      <c r="F134" s="315">
        <v>203.13</v>
      </c>
      <c r="G134" s="39"/>
      <c r="H134" s="45"/>
    </row>
    <row r="135" s="2" customFormat="1" ht="16.8" customHeight="1">
      <c r="A135" s="39"/>
      <c r="B135" s="45"/>
      <c r="C135" s="316" t="s">
        <v>750</v>
      </c>
      <c r="D135" s="39"/>
      <c r="E135" s="39"/>
      <c r="F135" s="39"/>
      <c r="G135" s="39"/>
      <c r="H135" s="45"/>
    </row>
    <row r="136" s="2" customFormat="1">
      <c r="A136" s="39"/>
      <c r="B136" s="45"/>
      <c r="C136" s="314" t="s">
        <v>269</v>
      </c>
      <c r="D136" s="314" t="s">
        <v>270</v>
      </c>
      <c r="E136" s="18" t="s">
        <v>246</v>
      </c>
      <c r="F136" s="315">
        <v>203.13</v>
      </c>
      <c r="G136" s="39"/>
      <c r="H136" s="45"/>
    </row>
    <row r="137" s="2" customFormat="1" ht="16.8" customHeight="1">
      <c r="A137" s="39"/>
      <c r="B137" s="45"/>
      <c r="C137" s="314" t="s">
        <v>244</v>
      </c>
      <c r="D137" s="314" t="s">
        <v>245</v>
      </c>
      <c r="E137" s="18" t="s">
        <v>246</v>
      </c>
      <c r="F137" s="315">
        <v>64.727999999999994</v>
      </c>
      <c r="G137" s="39"/>
      <c r="H137" s="45"/>
    </row>
    <row r="138" s="2" customFormat="1">
      <c r="A138" s="39"/>
      <c r="B138" s="45"/>
      <c r="C138" s="314" t="s">
        <v>307</v>
      </c>
      <c r="D138" s="314" t="s">
        <v>308</v>
      </c>
      <c r="E138" s="18" t="s">
        <v>246</v>
      </c>
      <c r="F138" s="315">
        <v>470.79000000000002</v>
      </c>
      <c r="G138" s="39"/>
      <c r="H138" s="45"/>
    </row>
    <row r="139" s="2" customFormat="1" ht="16.8" customHeight="1">
      <c r="A139" s="39"/>
      <c r="B139" s="45"/>
      <c r="C139" s="314" t="s">
        <v>328</v>
      </c>
      <c r="D139" s="314" t="s">
        <v>329</v>
      </c>
      <c r="E139" s="18" t="s">
        <v>246</v>
      </c>
      <c r="F139" s="315">
        <v>323.63999999999999</v>
      </c>
      <c r="G139" s="39"/>
      <c r="H139" s="45"/>
    </row>
    <row r="140" s="2" customFormat="1" ht="16.8" customHeight="1">
      <c r="A140" s="39"/>
      <c r="B140" s="45"/>
      <c r="C140" s="314" t="s">
        <v>339</v>
      </c>
      <c r="D140" s="314" t="s">
        <v>340</v>
      </c>
      <c r="E140" s="18" t="s">
        <v>246</v>
      </c>
      <c r="F140" s="315">
        <v>223.40000000000001</v>
      </c>
      <c r="G140" s="39"/>
      <c r="H140" s="45"/>
    </row>
    <row r="141" s="2" customFormat="1" ht="16.8" customHeight="1">
      <c r="A141" s="39"/>
      <c r="B141" s="45"/>
      <c r="C141" s="310" t="s">
        <v>130</v>
      </c>
      <c r="D141" s="311" t="s">
        <v>131</v>
      </c>
      <c r="E141" s="312" t="s">
        <v>1</v>
      </c>
      <c r="F141" s="313">
        <v>24.359999999999999</v>
      </c>
      <c r="G141" s="39"/>
      <c r="H141" s="45"/>
    </row>
    <row r="142" s="2" customFormat="1" ht="16.8" customHeight="1">
      <c r="A142" s="39"/>
      <c r="B142" s="45"/>
      <c r="C142" s="314" t="s">
        <v>130</v>
      </c>
      <c r="D142" s="314" t="s">
        <v>371</v>
      </c>
      <c r="E142" s="18" t="s">
        <v>1</v>
      </c>
      <c r="F142" s="315">
        <v>24.359999999999999</v>
      </c>
      <c r="G142" s="39"/>
      <c r="H142" s="45"/>
    </row>
    <row r="143" s="2" customFormat="1" ht="16.8" customHeight="1">
      <c r="A143" s="39"/>
      <c r="B143" s="45"/>
      <c r="C143" s="316" t="s">
        <v>750</v>
      </c>
      <c r="D143" s="39"/>
      <c r="E143" s="39"/>
      <c r="F143" s="39"/>
      <c r="G143" s="39"/>
      <c r="H143" s="45"/>
    </row>
    <row r="144" s="2" customFormat="1" ht="16.8" customHeight="1">
      <c r="A144" s="39"/>
      <c r="B144" s="45"/>
      <c r="C144" s="314" t="s">
        <v>368</v>
      </c>
      <c r="D144" s="314" t="s">
        <v>369</v>
      </c>
      <c r="E144" s="18" t="s">
        <v>246</v>
      </c>
      <c r="F144" s="315">
        <v>24.359999999999999</v>
      </c>
      <c r="G144" s="39"/>
      <c r="H144" s="45"/>
    </row>
    <row r="145" s="2" customFormat="1">
      <c r="A145" s="39"/>
      <c r="B145" s="45"/>
      <c r="C145" s="314" t="s">
        <v>319</v>
      </c>
      <c r="D145" s="314" t="s">
        <v>320</v>
      </c>
      <c r="E145" s="18" t="s">
        <v>246</v>
      </c>
      <c r="F145" s="315">
        <v>208.96000000000001</v>
      </c>
      <c r="G145" s="39"/>
      <c r="H145" s="45"/>
    </row>
    <row r="146" s="2" customFormat="1">
      <c r="A146" s="39"/>
      <c r="B146" s="45"/>
      <c r="C146" s="314" t="s">
        <v>324</v>
      </c>
      <c r="D146" s="314" t="s">
        <v>325</v>
      </c>
      <c r="E146" s="18" t="s">
        <v>246</v>
      </c>
      <c r="F146" s="315">
        <v>2089.5999999999999</v>
      </c>
      <c r="G146" s="39"/>
      <c r="H146" s="45"/>
    </row>
    <row r="147" s="2" customFormat="1" ht="16.8" customHeight="1">
      <c r="A147" s="39"/>
      <c r="B147" s="45"/>
      <c r="C147" s="314" t="s">
        <v>333</v>
      </c>
      <c r="D147" s="314" t="s">
        <v>334</v>
      </c>
      <c r="E147" s="18" t="s">
        <v>335</v>
      </c>
      <c r="F147" s="315">
        <v>376.12799999999999</v>
      </c>
      <c r="G147" s="39"/>
      <c r="H147" s="45"/>
    </row>
    <row r="148" s="2" customFormat="1" ht="16.8" customHeight="1">
      <c r="A148" s="39"/>
      <c r="B148" s="45"/>
      <c r="C148" s="314" t="s">
        <v>339</v>
      </c>
      <c r="D148" s="314" t="s">
        <v>340</v>
      </c>
      <c r="E148" s="18" t="s">
        <v>246</v>
      </c>
      <c r="F148" s="315">
        <v>223.40000000000001</v>
      </c>
      <c r="G148" s="39"/>
      <c r="H148" s="45"/>
    </row>
    <row r="149" s="2" customFormat="1" ht="16.8" customHeight="1">
      <c r="A149" s="39"/>
      <c r="B149" s="45"/>
      <c r="C149" s="310" t="s">
        <v>133</v>
      </c>
      <c r="D149" s="311" t="s">
        <v>134</v>
      </c>
      <c r="E149" s="312" t="s">
        <v>1</v>
      </c>
      <c r="F149" s="313">
        <v>60.840000000000003</v>
      </c>
      <c r="G149" s="39"/>
      <c r="H149" s="45"/>
    </row>
    <row r="150" s="2" customFormat="1" ht="16.8" customHeight="1">
      <c r="A150" s="39"/>
      <c r="B150" s="45"/>
      <c r="C150" s="314" t="s">
        <v>133</v>
      </c>
      <c r="D150" s="314" t="s">
        <v>356</v>
      </c>
      <c r="E150" s="18" t="s">
        <v>1</v>
      </c>
      <c r="F150" s="315">
        <v>60.840000000000003</v>
      </c>
      <c r="G150" s="39"/>
      <c r="H150" s="45"/>
    </row>
    <row r="151" s="2" customFormat="1" ht="16.8" customHeight="1">
      <c r="A151" s="39"/>
      <c r="B151" s="45"/>
      <c r="C151" s="316" t="s">
        <v>750</v>
      </c>
      <c r="D151" s="39"/>
      <c r="E151" s="39"/>
      <c r="F151" s="39"/>
      <c r="G151" s="39"/>
      <c r="H151" s="45"/>
    </row>
    <row r="152" s="2" customFormat="1" ht="16.8" customHeight="1">
      <c r="A152" s="39"/>
      <c r="B152" s="45"/>
      <c r="C152" s="314" t="s">
        <v>353</v>
      </c>
      <c r="D152" s="314" t="s">
        <v>354</v>
      </c>
      <c r="E152" s="18" t="s">
        <v>246</v>
      </c>
      <c r="F152" s="315">
        <v>60.840000000000003</v>
      </c>
      <c r="G152" s="39"/>
      <c r="H152" s="45"/>
    </row>
    <row r="153" s="2" customFormat="1">
      <c r="A153" s="39"/>
      <c r="B153" s="45"/>
      <c r="C153" s="314" t="s">
        <v>319</v>
      </c>
      <c r="D153" s="314" t="s">
        <v>320</v>
      </c>
      <c r="E153" s="18" t="s">
        <v>246</v>
      </c>
      <c r="F153" s="315">
        <v>208.96000000000001</v>
      </c>
      <c r="G153" s="39"/>
      <c r="H153" s="45"/>
    </row>
    <row r="154" s="2" customFormat="1">
      <c r="A154" s="39"/>
      <c r="B154" s="45"/>
      <c r="C154" s="314" t="s">
        <v>324</v>
      </c>
      <c r="D154" s="314" t="s">
        <v>325</v>
      </c>
      <c r="E154" s="18" t="s">
        <v>246</v>
      </c>
      <c r="F154" s="315">
        <v>2089.5999999999999</v>
      </c>
      <c r="G154" s="39"/>
      <c r="H154" s="45"/>
    </row>
    <row r="155" s="2" customFormat="1" ht="16.8" customHeight="1">
      <c r="A155" s="39"/>
      <c r="B155" s="45"/>
      <c r="C155" s="314" t="s">
        <v>333</v>
      </c>
      <c r="D155" s="314" t="s">
        <v>334</v>
      </c>
      <c r="E155" s="18" t="s">
        <v>335</v>
      </c>
      <c r="F155" s="315">
        <v>376.12799999999999</v>
      </c>
      <c r="G155" s="39"/>
      <c r="H155" s="45"/>
    </row>
    <row r="156" s="2" customFormat="1" ht="16.8" customHeight="1">
      <c r="A156" s="39"/>
      <c r="B156" s="45"/>
      <c r="C156" s="314" t="s">
        <v>339</v>
      </c>
      <c r="D156" s="314" t="s">
        <v>340</v>
      </c>
      <c r="E156" s="18" t="s">
        <v>246</v>
      </c>
      <c r="F156" s="315">
        <v>223.40000000000001</v>
      </c>
      <c r="G156" s="39"/>
      <c r="H156" s="45"/>
    </row>
    <row r="157" s="2" customFormat="1" ht="16.8" customHeight="1">
      <c r="A157" s="39"/>
      <c r="B157" s="45"/>
      <c r="C157" s="314" t="s">
        <v>358</v>
      </c>
      <c r="D157" s="314" t="s">
        <v>359</v>
      </c>
      <c r="E157" s="18" t="s">
        <v>335</v>
      </c>
      <c r="F157" s="315">
        <v>121.68000000000001</v>
      </c>
      <c r="G157" s="39"/>
      <c r="H157" s="45"/>
    </row>
    <row r="158" s="2" customFormat="1" ht="16.8" customHeight="1">
      <c r="A158" s="39"/>
      <c r="B158" s="45"/>
      <c r="C158" s="310" t="s">
        <v>136</v>
      </c>
      <c r="D158" s="311" t="s">
        <v>137</v>
      </c>
      <c r="E158" s="312" t="s">
        <v>1</v>
      </c>
      <c r="F158" s="313">
        <v>24</v>
      </c>
      <c r="G158" s="39"/>
      <c r="H158" s="45"/>
    </row>
    <row r="159" s="2" customFormat="1" ht="16.8" customHeight="1">
      <c r="A159" s="39"/>
      <c r="B159" s="45"/>
      <c r="C159" s="314" t="s">
        <v>136</v>
      </c>
      <c r="D159" s="314" t="s">
        <v>208</v>
      </c>
      <c r="E159" s="18" t="s">
        <v>1</v>
      </c>
      <c r="F159" s="315">
        <v>24</v>
      </c>
      <c r="G159" s="39"/>
      <c r="H159" s="45"/>
    </row>
    <row r="160" s="2" customFormat="1" ht="16.8" customHeight="1">
      <c r="A160" s="39"/>
      <c r="B160" s="45"/>
      <c r="C160" s="316" t="s">
        <v>750</v>
      </c>
      <c r="D160" s="39"/>
      <c r="E160" s="39"/>
      <c r="F160" s="39"/>
      <c r="G160" s="39"/>
      <c r="H160" s="45"/>
    </row>
    <row r="161" s="2" customFormat="1" ht="16.8" customHeight="1">
      <c r="A161" s="39"/>
      <c r="B161" s="45"/>
      <c r="C161" s="314" t="s">
        <v>195</v>
      </c>
      <c r="D161" s="314" t="s">
        <v>196</v>
      </c>
      <c r="E161" s="18" t="s">
        <v>1</v>
      </c>
      <c r="F161" s="315">
        <v>0</v>
      </c>
      <c r="G161" s="39"/>
      <c r="H161" s="45"/>
    </row>
    <row r="162" s="2" customFormat="1" ht="16.8" customHeight="1">
      <c r="A162" s="39"/>
      <c r="B162" s="45"/>
      <c r="C162" s="314" t="s">
        <v>250</v>
      </c>
      <c r="D162" s="314" t="s">
        <v>251</v>
      </c>
      <c r="E162" s="18" t="s">
        <v>223</v>
      </c>
      <c r="F162" s="315">
        <v>130.80000000000001</v>
      </c>
      <c r="G162" s="39"/>
      <c r="H162" s="45"/>
    </row>
    <row r="163" s="2" customFormat="1" ht="16.8" customHeight="1">
      <c r="A163" s="39"/>
      <c r="B163" s="45"/>
      <c r="C163" s="314" t="s">
        <v>261</v>
      </c>
      <c r="D163" s="314" t="s">
        <v>262</v>
      </c>
      <c r="E163" s="18" t="s">
        <v>246</v>
      </c>
      <c r="F163" s="315">
        <v>120.51000000000001</v>
      </c>
      <c r="G163" s="39"/>
      <c r="H163" s="45"/>
    </row>
    <row r="164" s="2" customFormat="1" ht="16.8" customHeight="1">
      <c r="A164" s="39"/>
      <c r="B164" s="45"/>
      <c r="C164" s="314" t="s">
        <v>298</v>
      </c>
      <c r="D164" s="314" t="s">
        <v>299</v>
      </c>
      <c r="E164" s="18" t="s">
        <v>223</v>
      </c>
      <c r="F164" s="315">
        <v>168</v>
      </c>
      <c r="G164" s="39"/>
      <c r="H164" s="45"/>
    </row>
    <row r="165" s="2" customFormat="1" ht="16.8" customHeight="1">
      <c r="A165" s="39"/>
      <c r="B165" s="45"/>
      <c r="C165" s="314" t="s">
        <v>303</v>
      </c>
      <c r="D165" s="314" t="s">
        <v>304</v>
      </c>
      <c r="E165" s="18" t="s">
        <v>223</v>
      </c>
      <c r="F165" s="315">
        <v>168</v>
      </c>
      <c r="G165" s="39"/>
      <c r="H165" s="45"/>
    </row>
    <row r="166" s="2" customFormat="1">
      <c r="A166" s="39"/>
      <c r="B166" s="45"/>
      <c r="C166" s="314" t="s">
        <v>307</v>
      </c>
      <c r="D166" s="314" t="s">
        <v>308</v>
      </c>
      <c r="E166" s="18" t="s">
        <v>246</v>
      </c>
      <c r="F166" s="315">
        <v>470.79000000000002</v>
      </c>
      <c r="G166" s="39"/>
      <c r="H166" s="45"/>
    </row>
    <row r="167" s="2" customFormat="1" ht="16.8" customHeight="1">
      <c r="A167" s="39"/>
      <c r="B167" s="45"/>
      <c r="C167" s="314" t="s">
        <v>353</v>
      </c>
      <c r="D167" s="314" t="s">
        <v>354</v>
      </c>
      <c r="E167" s="18" t="s">
        <v>246</v>
      </c>
      <c r="F167" s="315">
        <v>60.840000000000003</v>
      </c>
      <c r="G167" s="39"/>
      <c r="H167" s="45"/>
    </row>
    <row r="168" s="2" customFormat="1" ht="16.8" customHeight="1">
      <c r="A168" s="39"/>
      <c r="B168" s="45"/>
      <c r="C168" s="314" t="s">
        <v>363</v>
      </c>
      <c r="D168" s="314" t="s">
        <v>364</v>
      </c>
      <c r="E168" s="18" t="s">
        <v>223</v>
      </c>
      <c r="F168" s="315">
        <v>130.80000000000001</v>
      </c>
      <c r="G168" s="39"/>
      <c r="H168" s="45"/>
    </row>
    <row r="169" s="2" customFormat="1" ht="16.8" customHeight="1">
      <c r="A169" s="39"/>
      <c r="B169" s="45"/>
      <c r="C169" s="314" t="s">
        <v>368</v>
      </c>
      <c r="D169" s="314" t="s">
        <v>369</v>
      </c>
      <c r="E169" s="18" t="s">
        <v>246</v>
      </c>
      <c r="F169" s="315">
        <v>24.359999999999999</v>
      </c>
      <c r="G169" s="39"/>
      <c r="H169" s="45"/>
    </row>
    <row r="170" s="2" customFormat="1" ht="16.8" customHeight="1">
      <c r="A170" s="39"/>
      <c r="B170" s="45"/>
      <c r="C170" s="310" t="s">
        <v>210</v>
      </c>
      <c r="D170" s="311" t="s">
        <v>758</v>
      </c>
      <c r="E170" s="312" t="s">
        <v>1</v>
      </c>
      <c r="F170" s="313">
        <v>0</v>
      </c>
      <c r="G170" s="39"/>
      <c r="H170" s="45"/>
    </row>
    <row r="171" s="2" customFormat="1" ht="16.8" customHeight="1">
      <c r="A171" s="39"/>
      <c r="B171" s="45"/>
      <c r="C171" s="314" t="s">
        <v>210</v>
      </c>
      <c r="D171" s="314" t="s">
        <v>211</v>
      </c>
      <c r="E171" s="18" t="s">
        <v>1</v>
      </c>
      <c r="F171" s="315">
        <v>0</v>
      </c>
      <c r="G171" s="39"/>
      <c r="H171" s="45"/>
    </row>
    <row r="172" s="2" customFormat="1" ht="16.8" customHeight="1">
      <c r="A172" s="39"/>
      <c r="B172" s="45"/>
      <c r="C172" s="310" t="s">
        <v>212</v>
      </c>
      <c r="D172" s="311" t="s">
        <v>759</v>
      </c>
      <c r="E172" s="312" t="s">
        <v>1</v>
      </c>
      <c r="F172" s="313">
        <v>0</v>
      </c>
      <c r="G172" s="39"/>
      <c r="H172" s="45"/>
    </row>
    <row r="173" s="2" customFormat="1" ht="16.8" customHeight="1">
      <c r="A173" s="39"/>
      <c r="B173" s="45"/>
      <c r="C173" s="314" t="s">
        <v>212</v>
      </c>
      <c r="D173" s="314" t="s">
        <v>213</v>
      </c>
      <c r="E173" s="18" t="s">
        <v>1</v>
      </c>
      <c r="F173" s="315">
        <v>0</v>
      </c>
      <c r="G173" s="39"/>
      <c r="H173" s="45"/>
    </row>
    <row r="174" s="2" customFormat="1" ht="16.8" customHeight="1">
      <c r="A174" s="39"/>
      <c r="B174" s="45"/>
      <c r="C174" s="310" t="s">
        <v>139</v>
      </c>
      <c r="D174" s="311" t="s">
        <v>140</v>
      </c>
      <c r="E174" s="312" t="s">
        <v>1</v>
      </c>
      <c r="F174" s="313">
        <v>12</v>
      </c>
      <c r="G174" s="39"/>
      <c r="H174" s="45"/>
    </row>
    <row r="175" s="2" customFormat="1" ht="16.8" customHeight="1">
      <c r="A175" s="39"/>
      <c r="B175" s="45"/>
      <c r="C175" s="314" t="s">
        <v>139</v>
      </c>
      <c r="D175" s="314" t="s">
        <v>209</v>
      </c>
      <c r="E175" s="18" t="s">
        <v>1</v>
      </c>
      <c r="F175" s="315">
        <v>12</v>
      </c>
      <c r="G175" s="39"/>
      <c r="H175" s="45"/>
    </row>
    <row r="176" s="2" customFormat="1" ht="16.8" customHeight="1">
      <c r="A176" s="39"/>
      <c r="B176" s="45"/>
      <c r="C176" s="316" t="s">
        <v>750</v>
      </c>
      <c r="D176" s="39"/>
      <c r="E176" s="39"/>
      <c r="F176" s="39"/>
      <c r="G176" s="39"/>
      <c r="H176" s="45"/>
    </row>
    <row r="177" s="2" customFormat="1" ht="16.8" customHeight="1">
      <c r="A177" s="39"/>
      <c r="B177" s="45"/>
      <c r="C177" s="314" t="s">
        <v>195</v>
      </c>
      <c r="D177" s="314" t="s">
        <v>196</v>
      </c>
      <c r="E177" s="18" t="s">
        <v>1</v>
      </c>
      <c r="F177" s="315">
        <v>0</v>
      </c>
      <c r="G177" s="39"/>
      <c r="H177" s="45"/>
    </row>
    <row r="178" s="2" customFormat="1">
      <c r="A178" s="39"/>
      <c r="B178" s="45"/>
      <c r="C178" s="314" t="s">
        <v>226</v>
      </c>
      <c r="D178" s="314" t="s">
        <v>227</v>
      </c>
      <c r="E178" s="18" t="s">
        <v>223</v>
      </c>
      <c r="F178" s="315">
        <v>25.199999999999999</v>
      </c>
      <c r="G178" s="39"/>
      <c r="H178" s="45"/>
    </row>
    <row r="179" s="2" customFormat="1" ht="16.8" customHeight="1">
      <c r="A179" s="39"/>
      <c r="B179" s="45"/>
      <c r="C179" s="314" t="s">
        <v>235</v>
      </c>
      <c r="D179" s="314" t="s">
        <v>236</v>
      </c>
      <c r="E179" s="18" t="s">
        <v>223</v>
      </c>
      <c r="F179" s="315">
        <v>89.400000000000006</v>
      </c>
      <c r="G179" s="39"/>
      <c r="H179" s="45"/>
    </row>
    <row r="180" s="2" customFormat="1" ht="16.8" customHeight="1">
      <c r="A180" s="39"/>
      <c r="B180" s="45"/>
      <c r="C180" s="314" t="s">
        <v>239</v>
      </c>
      <c r="D180" s="314" t="s">
        <v>240</v>
      </c>
      <c r="E180" s="18" t="s">
        <v>223</v>
      </c>
      <c r="F180" s="315">
        <v>31.199999999999999</v>
      </c>
      <c r="G180" s="39"/>
      <c r="H180" s="45"/>
    </row>
    <row r="181" s="2" customFormat="1" ht="16.8" customHeight="1">
      <c r="A181" s="39"/>
      <c r="B181" s="45"/>
      <c r="C181" s="314" t="s">
        <v>250</v>
      </c>
      <c r="D181" s="314" t="s">
        <v>251</v>
      </c>
      <c r="E181" s="18" t="s">
        <v>223</v>
      </c>
      <c r="F181" s="315">
        <v>130.80000000000001</v>
      </c>
      <c r="G181" s="39"/>
      <c r="H181" s="45"/>
    </row>
    <row r="182" s="2" customFormat="1" ht="16.8" customHeight="1">
      <c r="A182" s="39"/>
      <c r="B182" s="45"/>
      <c r="C182" s="314" t="s">
        <v>261</v>
      </c>
      <c r="D182" s="314" t="s">
        <v>262</v>
      </c>
      <c r="E182" s="18" t="s">
        <v>246</v>
      </c>
      <c r="F182" s="315">
        <v>120.51000000000001</v>
      </c>
      <c r="G182" s="39"/>
      <c r="H182" s="45"/>
    </row>
    <row r="183" s="2" customFormat="1">
      <c r="A183" s="39"/>
      <c r="B183" s="45"/>
      <c r="C183" s="314" t="s">
        <v>307</v>
      </c>
      <c r="D183" s="314" t="s">
        <v>308</v>
      </c>
      <c r="E183" s="18" t="s">
        <v>246</v>
      </c>
      <c r="F183" s="315">
        <v>470.79000000000002</v>
      </c>
      <c r="G183" s="39"/>
      <c r="H183" s="45"/>
    </row>
    <row r="184" s="2" customFormat="1" ht="16.8" customHeight="1">
      <c r="A184" s="39"/>
      <c r="B184" s="45"/>
      <c r="C184" s="314" t="s">
        <v>363</v>
      </c>
      <c r="D184" s="314" t="s">
        <v>364</v>
      </c>
      <c r="E184" s="18" t="s">
        <v>223</v>
      </c>
      <c r="F184" s="315">
        <v>130.80000000000001</v>
      </c>
      <c r="G184" s="39"/>
      <c r="H184" s="45"/>
    </row>
    <row r="185" s="2" customFormat="1" ht="16.8" customHeight="1">
      <c r="A185" s="39"/>
      <c r="B185" s="45"/>
      <c r="C185" s="314" t="s">
        <v>393</v>
      </c>
      <c r="D185" s="314" t="s">
        <v>394</v>
      </c>
      <c r="E185" s="18" t="s">
        <v>223</v>
      </c>
      <c r="F185" s="315">
        <v>25.199999999999999</v>
      </c>
      <c r="G185" s="39"/>
      <c r="H185" s="45"/>
    </row>
    <row r="186" s="2" customFormat="1" ht="16.8" customHeight="1">
      <c r="A186" s="39"/>
      <c r="B186" s="45"/>
      <c r="C186" s="314" t="s">
        <v>403</v>
      </c>
      <c r="D186" s="314" t="s">
        <v>404</v>
      </c>
      <c r="E186" s="18" t="s">
        <v>223</v>
      </c>
      <c r="F186" s="315">
        <v>25.199999999999999</v>
      </c>
      <c r="G186" s="39"/>
      <c r="H186" s="45"/>
    </row>
    <row r="187" s="2" customFormat="1" ht="16.8" customHeight="1">
      <c r="A187" s="39"/>
      <c r="B187" s="45"/>
      <c r="C187" s="314" t="s">
        <v>399</v>
      </c>
      <c r="D187" s="314" t="s">
        <v>400</v>
      </c>
      <c r="E187" s="18" t="s">
        <v>223</v>
      </c>
      <c r="F187" s="315">
        <v>25.199999999999999</v>
      </c>
      <c r="G187" s="39"/>
      <c r="H187" s="45"/>
    </row>
    <row r="188" s="2" customFormat="1" ht="16.8" customHeight="1">
      <c r="A188" s="39"/>
      <c r="B188" s="45"/>
      <c r="C188" s="314" t="s">
        <v>407</v>
      </c>
      <c r="D188" s="314" t="s">
        <v>408</v>
      </c>
      <c r="E188" s="18" t="s">
        <v>223</v>
      </c>
      <c r="F188" s="315">
        <v>25.199999999999999</v>
      </c>
      <c r="G188" s="39"/>
      <c r="H188" s="45"/>
    </row>
    <row r="189" s="2" customFormat="1" ht="16.8" customHeight="1">
      <c r="A189" s="39"/>
      <c r="B189" s="45"/>
      <c r="C189" s="314" t="s">
        <v>416</v>
      </c>
      <c r="D189" s="314" t="s">
        <v>417</v>
      </c>
      <c r="E189" s="18" t="s">
        <v>223</v>
      </c>
      <c r="F189" s="315">
        <v>32.399999999999999</v>
      </c>
      <c r="G189" s="39"/>
      <c r="H189" s="45"/>
    </row>
    <row r="190" s="2" customFormat="1">
      <c r="A190" s="39"/>
      <c r="B190" s="45"/>
      <c r="C190" s="314" t="s">
        <v>420</v>
      </c>
      <c r="D190" s="314" t="s">
        <v>421</v>
      </c>
      <c r="E190" s="18" t="s">
        <v>223</v>
      </c>
      <c r="F190" s="315">
        <v>31.199999999999999</v>
      </c>
      <c r="G190" s="39"/>
      <c r="H190" s="45"/>
    </row>
    <row r="191" s="2" customFormat="1" ht="16.8" customHeight="1">
      <c r="A191" s="39"/>
      <c r="B191" s="45"/>
      <c r="C191" s="314" t="s">
        <v>411</v>
      </c>
      <c r="D191" s="314" t="s">
        <v>412</v>
      </c>
      <c r="E191" s="18" t="s">
        <v>223</v>
      </c>
      <c r="F191" s="315">
        <v>32.399999999999999</v>
      </c>
      <c r="G191" s="39"/>
      <c r="H191" s="45"/>
    </row>
    <row r="192" s="2" customFormat="1" ht="16.8" customHeight="1">
      <c r="A192" s="39"/>
      <c r="B192" s="45"/>
      <c r="C192" s="314" t="s">
        <v>492</v>
      </c>
      <c r="D192" s="314" t="s">
        <v>493</v>
      </c>
      <c r="E192" s="18" t="s">
        <v>280</v>
      </c>
      <c r="F192" s="315">
        <v>250</v>
      </c>
      <c r="G192" s="39"/>
      <c r="H192" s="45"/>
    </row>
    <row r="193" s="2" customFormat="1" ht="16.8" customHeight="1">
      <c r="A193" s="39"/>
      <c r="B193" s="45"/>
      <c r="C193" s="314" t="s">
        <v>499</v>
      </c>
      <c r="D193" s="314" t="s">
        <v>500</v>
      </c>
      <c r="E193" s="18" t="s">
        <v>280</v>
      </c>
      <c r="F193" s="315">
        <v>72</v>
      </c>
      <c r="G193" s="39"/>
      <c r="H193" s="45"/>
    </row>
    <row r="194" s="2" customFormat="1" ht="16.8" customHeight="1">
      <c r="A194" s="39"/>
      <c r="B194" s="45"/>
      <c r="C194" s="314" t="s">
        <v>343</v>
      </c>
      <c r="D194" s="314" t="s">
        <v>344</v>
      </c>
      <c r="E194" s="18" t="s">
        <v>335</v>
      </c>
      <c r="F194" s="315">
        <v>195.696</v>
      </c>
      <c r="G194" s="39"/>
      <c r="H194" s="45"/>
    </row>
    <row r="195" s="2" customFormat="1" ht="16.8" customHeight="1">
      <c r="A195" s="39"/>
      <c r="B195" s="45"/>
      <c r="C195" s="310" t="s">
        <v>141</v>
      </c>
      <c r="D195" s="311" t="s">
        <v>142</v>
      </c>
      <c r="E195" s="312" t="s">
        <v>1</v>
      </c>
      <c r="F195" s="313">
        <v>53</v>
      </c>
      <c r="G195" s="39"/>
      <c r="H195" s="45"/>
    </row>
    <row r="196" s="2" customFormat="1" ht="16.8" customHeight="1">
      <c r="A196" s="39"/>
      <c r="B196" s="45"/>
      <c r="C196" s="314" t="s">
        <v>141</v>
      </c>
      <c r="D196" s="314" t="s">
        <v>200</v>
      </c>
      <c r="E196" s="18" t="s">
        <v>1</v>
      </c>
      <c r="F196" s="315">
        <v>53</v>
      </c>
      <c r="G196" s="39"/>
      <c r="H196" s="45"/>
    </row>
    <row r="197" s="2" customFormat="1" ht="16.8" customHeight="1">
      <c r="A197" s="39"/>
      <c r="B197" s="45"/>
      <c r="C197" s="316" t="s">
        <v>750</v>
      </c>
      <c r="D197" s="39"/>
      <c r="E197" s="39"/>
      <c r="F197" s="39"/>
      <c r="G197" s="39"/>
      <c r="H197" s="45"/>
    </row>
    <row r="198" s="2" customFormat="1" ht="16.8" customHeight="1">
      <c r="A198" s="39"/>
      <c r="B198" s="45"/>
      <c r="C198" s="314" t="s">
        <v>195</v>
      </c>
      <c r="D198" s="314" t="s">
        <v>196</v>
      </c>
      <c r="E198" s="18" t="s">
        <v>1</v>
      </c>
      <c r="F198" s="315">
        <v>0</v>
      </c>
      <c r="G198" s="39"/>
      <c r="H198" s="45"/>
    </row>
    <row r="199" s="2" customFormat="1" ht="16.8" customHeight="1">
      <c r="A199" s="39"/>
      <c r="B199" s="45"/>
      <c r="C199" s="314" t="s">
        <v>256</v>
      </c>
      <c r="D199" s="314" t="s">
        <v>257</v>
      </c>
      <c r="E199" s="18" t="s">
        <v>246</v>
      </c>
      <c r="F199" s="315">
        <v>53</v>
      </c>
      <c r="G199" s="39"/>
      <c r="H199" s="45"/>
    </row>
    <row r="200" s="2" customFormat="1" ht="16.8" customHeight="1">
      <c r="A200" s="39"/>
      <c r="B200" s="45"/>
      <c r="C200" s="314" t="s">
        <v>261</v>
      </c>
      <c r="D200" s="314" t="s">
        <v>262</v>
      </c>
      <c r="E200" s="18" t="s">
        <v>246</v>
      </c>
      <c r="F200" s="315">
        <v>120.51000000000001</v>
      </c>
      <c r="G200" s="39"/>
      <c r="H200" s="45"/>
    </row>
    <row r="201" s="2" customFormat="1" ht="16.8" customHeight="1">
      <c r="A201" s="39"/>
      <c r="B201" s="45"/>
      <c r="C201" s="314" t="s">
        <v>343</v>
      </c>
      <c r="D201" s="314" t="s">
        <v>344</v>
      </c>
      <c r="E201" s="18" t="s">
        <v>335</v>
      </c>
      <c r="F201" s="315">
        <v>195.696</v>
      </c>
      <c r="G201" s="39"/>
      <c r="H201" s="45"/>
    </row>
    <row r="202" s="2" customFormat="1" ht="16.8" customHeight="1">
      <c r="A202" s="39"/>
      <c r="B202" s="45"/>
      <c r="C202" s="310" t="s">
        <v>144</v>
      </c>
      <c r="D202" s="311" t="s">
        <v>145</v>
      </c>
      <c r="E202" s="312" t="s">
        <v>1</v>
      </c>
      <c r="F202" s="313">
        <v>53</v>
      </c>
      <c r="G202" s="39"/>
      <c r="H202" s="45"/>
    </row>
    <row r="203" s="2" customFormat="1" ht="16.8" customHeight="1">
      <c r="A203" s="39"/>
      <c r="B203" s="45"/>
      <c r="C203" s="314" t="s">
        <v>144</v>
      </c>
      <c r="D203" s="314" t="s">
        <v>205</v>
      </c>
      <c r="E203" s="18" t="s">
        <v>1</v>
      </c>
      <c r="F203" s="315">
        <v>53</v>
      </c>
      <c r="G203" s="39"/>
      <c r="H203" s="45"/>
    </row>
    <row r="204" s="2" customFormat="1" ht="16.8" customHeight="1">
      <c r="A204" s="39"/>
      <c r="B204" s="45"/>
      <c r="C204" s="316" t="s">
        <v>750</v>
      </c>
      <c r="D204" s="39"/>
      <c r="E204" s="39"/>
      <c r="F204" s="39"/>
      <c r="G204" s="39"/>
      <c r="H204" s="45"/>
    </row>
    <row r="205" s="2" customFormat="1" ht="16.8" customHeight="1">
      <c r="A205" s="39"/>
      <c r="B205" s="45"/>
      <c r="C205" s="314" t="s">
        <v>195</v>
      </c>
      <c r="D205" s="314" t="s">
        <v>196</v>
      </c>
      <c r="E205" s="18" t="s">
        <v>1</v>
      </c>
      <c r="F205" s="315">
        <v>0</v>
      </c>
      <c r="G205" s="39"/>
      <c r="H205" s="45"/>
    </row>
    <row r="206" s="2" customFormat="1">
      <c r="A206" s="39"/>
      <c r="B206" s="45"/>
      <c r="C206" s="314" t="s">
        <v>319</v>
      </c>
      <c r="D206" s="314" t="s">
        <v>320</v>
      </c>
      <c r="E206" s="18" t="s">
        <v>246</v>
      </c>
      <c r="F206" s="315">
        <v>208.96000000000001</v>
      </c>
      <c r="G206" s="39"/>
      <c r="H206" s="45"/>
    </row>
    <row r="207" s="2" customFormat="1">
      <c r="A207" s="39"/>
      <c r="B207" s="45"/>
      <c r="C207" s="314" t="s">
        <v>324</v>
      </c>
      <c r="D207" s="314" t="s">
        <v>325</v>
      </c>
      <c r="E207" s="18" t="s">
        <v>246</v>
      </c>
      <c r="F207" s="315">
        <v>2089.5999999999999</v>
      </c>
      <c r="G207" s="39"/>
      <c r="H207" s="45"/>
    </row>
    <row r="208" s="2" customFormat="1" ht="16.8" customHeight="1">
      <c r="A208" s="39"/>
      <c r="B208" s="45"/>
      <c r="C208" s="314" t="s">
        <v>333</v>
      </c>
      <c r="D208" s="314" t="s">
        <v>334</v>
      </c>
      <c r="E208" s="18" t="s">
        <v>335</v>
      </c>
      <c r="F208" s="315">
        <v>376.12799999999999</v>
      </c>
      <c r="G208" s="39"/>
      <c r="H208" s="45"/>
    </row>
    <row r="209" s="2" customFormat="1" ht="16.8" customHeight="1">
      <c r="A209" s="39"/>
      <c r="B209" s="45"/>
      <c r="C209" s="314" t="s">
        <v>339</v>
      </c>
      <c r="D209" s="314" t="s">
        <v>340</v>
      </c>
      <c r="E209" s="18" t="s">
        <v>246</v>
      </c>
      <c r="F209" s="315">
        <v>223.40000000000001</v>
      </c>
      <c r="G209" s="39"/>
      <c r="H209" s="45"/>
    </row>
    <row r="210" s="2" customFormat="1">
      <c r="A210" s="39"/>
      <c r="B210" s="45"/>
      <c r="C210" s="314" t="s">
        <v>454</v>
      </c>
      <c r="D210" s="314" t="s">
        <v>455</v>
      </c>
      <c r="E210" s="18" t="s">
        <v>456</v>
      </c>
      <c r="F210" s="315">
        <v>53</v>
      </c>
      <c r="G210" s="39"/>
      <c r="H210" s="45"/>
    </row>
    <row r="211" s="2" customFormat="1" ht="16.8" customHeight="1">
      <c r="A211" s="39"/>
      <c r="B211" s="45"/>
      <c r="C211" s="314" t="s">
        <v>472</v>
      </c>
      <c r="D211" s="314" t="s">
        <v>473</v>
      </c>
      <c r="E211" s="18" t="s">
        <v>474</v>
      </c>
      <c r="F211" s="315">
        <v>53</v>
      </c>
      <c r="G211" s="39"/>
      <c r="H211" s="45"/>
    </row>
    <row r="212" s="2" customFormat="1" ht="16.8" customHeight="1">
      <c r="A212" s="39"/>
      <c r="B212" s="45"/>
      <c r="C212" s="314" t="s">
        <v>459</v>
      </c>
      <c r="D212" s="314" t="s">
        <v>460</v>
      </c>
      <c r="E212" s="18" t="s">
        <v>456</v>
      </c>
      <c r="F212" s="315">
        <v>50</v>
      </c>
      <c r="G212" s="39"/>
      <c r="H212" s="45"/>
    </row>
    <row r="213" s="2" customFormat="1" ht="16.8" customHeight="1">
      <c r="A213" s="39"/>
      <c r="B213" s="45"/>
      <c r="C213" s="310" t="s">
        <v>760</v>
      </c>
      <c r="D213" s="311" t="s">
        <v>145</v>
      </c>
      <c r="E213" s="312" t="s">
        <v>1</v>
      </c>
      <c r="F213" s="313">
        <v>50</v>
      </c>
      <c r="G213" s="39"/>
      <c r="H213" s="45"/>
    </row>
    <row r="214" s="2" customFormat="1" ht="16.8" customHeight="1">
      <c r="A214" s="39"/>
      <c r="B214" s="45"/>
      <c r="C214" s="310" t="s">
        <v>146</v>
      </c>
      <c r="D214" s="311" t="s">
        <v>147</v>
      </c>
      <c r="E214" s="312" t="s">
        <v>1</v>
      </c>
      <c r="F214" s="313">
        <v>1</v>
      </c>
      <c r="G214" s="39"/>
      <c r="H214" s="45"/>
    </row>
    <row r="215" s="2" customFormat="1" ht="16.8" customHeight="1">
      <c r="A215" s="39"/>
      <c r="B215" s="45"/>
      <c r="C215" s="314" t="s">
        <v>146</v>
      </c>
      <c r="D215" s="314" t="s">
        <v>207</v>
      </c>
      <c r="E215" s="18" t="s">
        <v>1</v>
      </c>
      <c r="F215" s="315">
        <v>1</v>
      </c>
      <c r="G215" s="39"/>
      <c r="H215" s="45"/>
    </row>
    <row r="216" s="2" customFormat="1" ht="16.8" customHeight="1">
      <c r="A216" s="39"/>
      <c r="B216" s="45"/>
      <c r="C216" s="316" t="s">
        <v>750</v>
      </c>
      <c r="D216" s="39"/>
      <c r="E216" s="39"/>
      <c r="F216" s="39"/>
      <c r="G216" s="39"/>
      <c r="H216" s="45"/>
    </row>
    <row r="217" s="2" customFormat="1" ht="16.8" customHeight="1">
      <c r="A217" s="39"/>
      <c r="B217" s="45"/>
      <c r="C217" s="314" t="s">
        <v>195</v>
      </c>
      <c r="D217" s="314" t="s">
        <v>196</v>
      </c>
      <c r="E217" s="18" t="s">
        <v>1</v>
      </c>
      <c r="F217" s="315">
        <v>0</v>
      </c>
      <c r="G217" s="39"/>
      <c r="H217" s="45"/>
    </row>
    <row r="218" s="2" customFormat="1" ht="16.8" customHeight="1">
      <c r="A218" s="39"/>
      <c r="B218" s="45"/>
      <c r="C218" s="314" t="s">
        <v>459</v>
      </c>
      <c r="D218" s="314" t="s">
        <v>460</v>
      </c>
      <c r="E218" s="18" t="s">
        <v>456</v>
      </c>
      <c r="F218" s="315">
        <v>50</v>
      </c>
      <c r="G218" s="39"/>
      <c r="H218" s="45"/>
    </row>
    <row r="219" s="2" customFormat="1" ht="16.8" customHeight="1">
      <c r="A219" s="39"/>
      <c r="B219" s="45"/>
      <c r="C219" s="314" t="s">
        <v>468</v>
      </c>
      <c r="D219" s="314" t="s">
        <v>469</v>
      </c>
      <c r="E219" s="18" t="s">
        <v>456</v>
      </c>
      <c r="F219" s="315">
        <v>1</v>
      </c>
      <c r="G219" s="39"/>
      <c r="H219" s="45"/>
    </row>
    <row r="220" s="2" customFormat="1" ht="16.8" customHeight="1">
      <c r="A220" s="39"/>
      <c r="B220" s="45"/>
      <c r="C220" s="310" t="s">
        <v>148</v>
      </c>
      <c r="D220" s="311" t="s">
        <v>149</v>
      </c>
      <c r="E220" s="312" t="s">
        <v>1</v>
      </c>
      <c r="F220" s="313">
        <v>2</v>
      </c>
      <c r="G220" s="39"/>
      <c r="H220" s="45"/>
    </row>
    <row r="221" s="2" customFormat="1" ht="16.8" customHeight="1">
      <c r="A221" s="39"/>
      <c r="B221" s="45"/>
      <c r="C221" s="314" t="s">
        <v>148</v>
      </c>
      <c r="D221" s="314" t="s">
        <v>206</v>
      </c>
      <c r="E221" s="18" t="s">
        <v>1</v>
      </c>
      <c r="F221" s="315">
        <v>2</v>
      </c>
      <c r="G221" s="39"/>
      <c r="H221" s="45"/>
    </row>
    <row r="222" s="2" customFormat="1" ht="16.8" customHeight="1">
      <c r="A222" s="39"/>
      <c r="B222" s="45"/>
      <c r="C222" s="316" t="s">
        <v>750</v>
      </c>
      <c r="D222" s="39"/>
      <c r="E222" s="39"/>
      <c r="F222" s="39"/>
      <c r="G222" s="39"/>
      <c r="H222" s="45"/>
    </row>
    <row r="223" s="2" customFormat="1" ht="16.8" customHeight="1">
      <c r="A223" s="39"/>
      <c r="B223" s="45"/>
      <c r="C223" s="314" t="s">
        <v>195</v>
      </c>
      <c r="D223" s="314" t="s">
        <v>196</v>
      </c>
      <c r="E223" s="18" t="s">
        <v>1</v>
      </c>
      <c r="F223" s="315">
        <v>0</v>
      </c>
      <c r="G223" s="39"/>
      <c r="H223" s="45"/>
    </row>
    <row r="224" s="2" customFormat="1">
      <c r="A224" s="39"/>
      <c r="B224" s="45"/>
      <c r="C224" s="314" t="s">
        <v>319</v>
      </c>
      <c r="D224" s="314" t="s">
        <v>320</v>
      </c>
      <c r="E224" s="18" t="s">
        <v>246</v>
      </c>
      <c r="F224" s="315">
        <v>208.96000000000001</v>
      </c>
      <c r="G224" s="39"/>
      <c r="H224" s="45"/>
    </row>
    <row r="225" s="2" customFormat="1">
      <c r="A225" s="39"/>
      <c r="B225" s="45"/>
      <c r="C225" s="314" t="s">
        <v>324</v>
      </c>
      <c r="D225" s="314" t="s">
        <v>325</v>
      </c>
      <c r="E225" s="18" t="s">
        <v>246</v>
      </c>
      <c r="F225" s="315">
        <v>2089.5999999999999</v>
      </c>
      <c r="G225" s="39"/>
      <c r="H225" s="45"/>
    </row>
    <row r="226" s="2" customFormat="1" ht="16.8" customHeight="1">
      <c r="A226" s="39"/>
      <c r="B226" s="45"/>
      <c r="C226" s="314" t="s">
        <v>333</v>
      </c>
      <c r="D226" s="314" t="s">
        <v>334</v>
      </c>
      <c r="E226" s="18" t="s">
        <v>335</v>
      </c>
      <c r="F226" s="315">
        <v>376.12799999999999</v>
      </c>
      <c r="G226" s="39"/>
      <c r="H226" s="45"/>
    </row>
    <row r="227" s="2" customFormat="1" ht="16.8" customHeight="1">
      <c r="A227" s="39"/>
      <c r="B227" s="45"/>
      <c r="C227" s="314" t="s">
        <v>339</v>
      </c>
      <c r="D227" s="314" t="s">
        <v>340</v>
      </c>
      <c r="E227" s="18" t="s">
        <v>246</v>
      </c>
      <c r="F227" s="315">
        <v>223.40000000000001</v>
      </c>
      <c r="G227" s="39"/>
      <c r="H227" s="45"/>
    </row>
    <row r="228" s="2" customFormat="1" ht="16.8" customHeight="1">
      <c r="A228" s="39"/>
      <c r="B228" s="45"/>
      <c r="C228" s="314" t="s">
        <v>477</v>
      </c>
      <c r="D228" s="314" t="s">
        <v>478</v>
      </c>
      <c r="E228" s="18" t="s">
        <v>246</v>
      </c>
      <c r="F228" s="315">
        <v>0.20000000000000001</v>
      </c>
      <c r="G228" s="39"/>
      <c r="H228" s="45"/>
    </row>
    <row r="229" s="2" customFormat="1" ht="16.8" customHeight="1">
      <c r="A229" s="39"/>
      <c r="B229" s="45"/>
      <c r="C229" s="314" t="s">
        <v>459</v>
      </c>
      <c r="D229" s="314" t="s">
        <v>460</v>
      </c>
      <c r="E229" s="18" t="s">
        <v>456</v>
      </c>
      <c r="F229" s="315">
        <v>50</v>
      </c>
      <c r="G229" s="39"/>
      <c r="H229" s="45"/>
    </row>
    <row r="230" s="2" customFormat="1" ht="16.8" customHeight="1">
      <c r="A230" s="39"/>
      <c r="B230" s="45"/>
      <c r="C230" s="314" t="s">
        <v>464</v>
      </c>
      <c r="D230" s="314" t="s">
        <v>465</v>
      </c>
      <c r="E230" s="18" t="s">
        <v>456</v>
      </c>
      <c r="F230" s="315">
        <v>2</v>
      </c>
      <c r="G230" s="39"/>
      <c r="H230" s="45"/>
    </row>
    <row r="231" s="2" customFormat="1" ht="16.8" customHeight="1">
      <c r="A231" s="39"/>
      <c r="B231" s="45"/>
      <c r="C231" s="310" t="s">
        <v>761</v>
      </c>
      <c r="D231" s="311" t="s">
        <v>149</v>
      </c>
      <c r="E231" s="312" t="s">
        <v>1</v>
      </c>
      <c r="F231" s="313">
        <v>5</v>
      </c>
      <c r="G231" s="39"/>
      <c r="H231" s="45"/>
    </row>
    <row r="232" s="2" customFormat="1" ht="16.8" customHeight="1">
      <c r="A232" s="39"/>
      <c r="B232" s="45"/>
      <c r="C232" s="310" t="s">
        <v>150</v>
      </c>
      <c r="D232" s="311" t="s">
        <v>151</v>
      </c>
      <c r="E232" s="312" t="s">
        <v>1</v>
      </c>
      <c r="F232" s="313">
        <v>13.438000000000001</v>
      </c>
      <c r="G232" s="39"/>
      <c r="H232" s="45"/>
    </row>
    <row r="233" s="2" customFormat="1" ht="16.8" customHeight="1">
      <c r="A233" s="39"/>
      <c r="B233" s="45"/>
      <c r="C233" s="314" t="s">
        <v>150</v>
      </c>
      <c r="D233" s="314" t="s">
        <v>527</v>
      </c>
      <c r="E233" s="18" t="s">
        <v>1</v>
      </c>
      <c r="F233" s="315">
        <v>13.438000000000001</v>
      </c>
      <c r="G233" s="39"/>
      <c r="H233" s="45"/>
    </row>
    <row r="234" s="2" customFormat="1" ht="16.8" customHeight="1">
      <c r="A234" s="39"/>
      <c r="B234" s="45"/>
      <c r="C234" s="316" t="s">
        <v>750</v>
      </c>
      <c r="D234" s="39"/>
      <c r="E234" s="39"/>
      <c r="F234" s="39"/>
      <c r="G234" s="39"/>
      <c r="H234" s="45"/>
    </row>
    <row r="235" s="2" customFormat="1">
      <c r="A235" s="39"/>
      <c r="B235" s="45"/>
      <c r="C235" s="314" t="s">
        <v>524</v>
      </c>
      <c r="D235" s="314" t="s">
        <v>525</v>
      </c>
      <c r="E235" s="18" t="s">
        <v>335</v>
      </c>
      <c r="F235" s="315">
        <v>13.438000000000001</v>
      </c>
      <c r="G235" s="39"/>
      <c r="H235" s="45"/>
    </row>
    <row r="236" s="2" customFormat="1" ht="16.8" customHeight="1">
      <c r="A236" s="39"/>
      <c r="B236" s="45"/>
      <c r="C236" s="314" t="s">
        <v>510</v>
      </c>
      <c r="D236" s="314" t="s">
        <v>511</v>
      </c>
      <c r="E236" s="18" t="s">
        <v>335</v>
      </c>
      <c r="F236" s="315">
        <v>60.481000000000002</v>
      </c>
      <c r="G236" s="39"/>
      <c r="H236" s="45"/>
    </row>
    <row r="237" s="2" customFormat="1" ht="16.8" customHeight="1">
      <c r="A237" s="39"/>
      <c r="B237" s="45"/>
      <c r="C237" s="314" t="s">
        <v>515</v>
      </c>
      <c r="D237" s="314" t="s">
        <v>516</v>
      </c>
      <c r="E237" s="18" t="s">
        <v>335</v>
      </c>
      <c r="F237" s="315">
        <v>1209.6199999999999</v>
      </c>
      <c r="G237" s="39"/>
      <c r="H237" s="45"/>
    </row>
    <row r="238" s="2" customFormat="1" ht="16.8" customHeight="1">
      <c r="A238" s="39"/>
      <c r="B238" s="45"/>
      <c r="C238" s="314" t="s">
        <v>520</v>
      </c>
      <c r="D238" s="314" t="s">
        <v>521</v>
      </c>
      <c r="E238" s="18" t="s">
        <v>335</v>
      </c>
      <c r="F238" s="315">
        <v>60.481000000000002</v>
      </c>
      <c r="G238" s="39"/>
      <c r="H238" s="45"/>
    </row>
    <row r="239" s="2" customFormat="1" ht="16.8" customHeight="1">
      <c r="A239" s="39"/>
      <c r="B239" s="45"/>
      <c r="C239" s="310" t="s">
        <v>153</v>
      </c>
      <c r="D239" s="311" t="s">
        <v>154</v>
      </c>
      <c r="E239" s="312" t="s">
        <v>1</v>
      </c>
      <c r="F239" s="313">
        <v>22.667999999999999</v>
      </c>
      <c r="G239" s="39"/>
      <c r="H239" s="45"/>
    </row>
    <row r="240" s="2" customFormat="1" ht="16.8" customHeight="1">
      <c r="A240" s="39"/>
      <c r="B240" s="45"/>
      <c r="C240" s="314" t="s">
        <v>153</v>
      </c>
      <c r="D240" s="314" t="s">
        <v>535</v>
      </c>
      <c r="E240" s="18" t="s">
        <v>1</v>
      </c>
      <c r="F240" s="315">
        <v>22.667999999999999</v>
      </c>
      <c r="G240" s="39"/>
      <c r="H240" s="45"/>
    </row>
    <row r="241" s="2" customFormat="1" ht="16.8" customHeight="1">
      <c r="A241" s="39"/>
      <c r="B241" s="45"/>
      <c r="C241" s="316" t="s">
        <v>750</v>
      </c>
      <c r="D241" s="39"/>
      <c r="E241" s="39"/>
      <c r="F241" s="39"/>
      <c r="G241" s="39"/>
      <c r="H241" s="45"/>
    </row>
    <row r="242" s="2" customFormat="1">
      <c r="A242" s="39"/>
      <c r="B242" s="45"/>
      <c r="C242" s="314" t="s">
        <v>532</v>
      </c>
      <c r="D242" s="314" t="s">
        <v>533</v>
      </c>
      <c r="E242" s="18" t="s">
        <v>335</v>
      </c>
      <c r="F242" s="315">
        <v>22.667999999999999</v>
      </c>
      <c r="G242" s="39"/>
      <c r="H242" s="45"/>
    </row>
    <row r="243" s="2" customFormat="1" ht="16.8" customHeight="1">
      <c r="A243" s="39"/>
      <c r="B243" s="45"/>
      <c r="C243" s="314" t="s">
        <v>510</v>
      </c>
      <c r="D243" s="314" t="s">
        <v>511</v>
      </c>
      <c r="E243" s="18" t="s">
        <v>335</v>
      </c>
      <c r="F243" s="315">
        <v>60.481000000000002</v>
      </c>
      <c r="G243" s="39"/>
      <c r="H243" s="45"/>
    </row>
    <row r="244" s="2" customFormat="1" ht="16.8" customHeight="1">
      <c r="A244" s="39"/>
      <c r="B244" s="45"/>
      <c r="C244" s="314" t="s">
        <v>515</v>
      </c>
      <c r="D244" s="314" t="s">
        <v>516</v>
      </c>
      <c r="E244" s="18" t="s">
        <v>335</v>
      </c>
      <c r="F244" s="315">
        <v>1209.6199999999999</v>
      </c>
      <c r="G244" s="39"/>
      <c r="H244" s="45"/>
    </row>
    <row r="245" s="2" customFormat="1" ht="16.8" customHeight="1">
      <c r="A245" s="39"/>
      <c r="B245" s="45"/>
      <c r="C245" s="314" t="s">
        <v>520</v>
      </c>
      <c r="D245" s="314" t="s">
        <v>521</v>
      </c>
      <c r="E245" s="18" t="s">
        <v>335</v>
      </c>
      <c r="F245" s="315">
        <v>60.481000000000002</v>
      </c>
      <c r="G245" s="39"/>
      <c r="H245" s="45"/>
    </row>
    <row r="246" s="2" customFormat="1" ht="16.8" customHeight="1">
      <c r="A246" s="39"/>
      <c r="B246" s="45"/>
      <c r="C246" s="310" t="s">
        <v>156</v>
      </c>
      <c r="D246" s="311" t="s">
        <v>157</v>
      </c>
      <c r="E246" s="312" t="s">
        <v>1</v>
      </c>
      <c r="F246" s="313">
        <v>24.375</v>
      </c>
      <c r="G246" s="39"/>
      <c r="H246" s="45"/>
    </row>
    <row r="247" s="2" customFormat="1" ht="16.8" customHeight="1">
      <c r="A247" s="39"/>
      <c r="B247" s="45"/>
      <c r="C247" s="314" t="s">
        <v>156</v>
      </c>
      <c r="D247" s="314" t="s">
        <v>158</v>
      </c>
      <c r="E247" s="18" t="s">
        <v>1</v>
      </c>
      <c r="F247" s="315">
        <v>24.375</v>
      </c>
      <c r="G247" s="39"/>
      <c r="H247" s="45"/>
    </row>
    <row r="248" s="2" customFormat="1" ht="16.8" customHeight="1">
      <c r="A248" s="39"/>
      <c r="B248" s="45"/>
      <c r="C248" s="316" t="s">
        <v>750</v>
      </c>
      <c r="D248" s="39"/>
      <c r="E248" s="39"/>
      <c r="F248" s="39"/>
      <c r="G248" s="39"/>
      <c r="H248" s="45"/>
    </row>
    <row r="249" s="2" customFormat="1" ht="16.8" customHeight="1">
      <c r="A249" s="39"/>
      <c r="B249" s="45"/>
      <c r="C249" s="314" t="s">
        <v>529</v>
      </c>
      <c r="D249" s="314" t="s">
        <v>334</v>
      </c>
      <c r="E249" s="18" t="s">
        <v>335</v>
      </c>
      <c r="F249" s="315">
        <v>24.375</v>
      </c>
      <c r="G249" s="39"/>
      <c r="H249" s="45"/>
    </row>
    <row r="250" s="2" customFormat="1" ht="16.8" customHeight="1">
      <c r="A250" s="39"/>
      <c r="B250" s="45"/>
      <c r="C250" s="314" t="s">
        <v>510</v>
      </c>
      <c r="D250" s="314" t="s">
        <v>511</v>
      </c>
      <c r="E250" s="18" t="s">
        <v>335</v>
      </c>
      <c r="F250" s="315">
        <v>60.481000000000002</v>
      </c>
      <c r="G250" s="39"/>
      <c r="H250" s="45"/>
    </row>
    <row r="251" s="2" customFormat="1" ht="16.8" customHeight="1">
      <c r="A251" s="39"/>
      <c r="B251" s="45"/>
      <c r="C251" s="314" t="s">
        <v>515</v>
      </c>
      <c r="D251" s="314" t="s">
        <v>516</v>
      </c>
      <c r="E251" s="18" t="s">
        <v>335</v>
      </c>
      <c r="F251" s="315">
        <v>1209.6199999999999</v>
      </c>
      <c r="G251" s="39"/>
      <c r="H251" s="45"/>
    </row>
    <row r="252" s="2" customFormat="1" ht="16.8" customHeight="1">
      <c r="A252" s="39"/>
      <c r="B252" s="45"/>
      <c r="C252" s="314" t="s">
        <v>520</v>
      </c>
      <c r="D252" s="314" t="s">
        <v>521</v>
      </c>
      <c r="E252" s="18" t="s">
        <v>335</v>
      </c>
      <c r="F252" s="315">
        <v>60.481000000000002</v>
      </c>
      <c r="G252" s="39"/>
      <c r="H252" s="45"/>
    </row>
    <row r="253" s="2" customFormat="1" ht="16.8" customHeight="1">
      <c r="A253" s="39"/>
      <c r="B253" s="45"/>
      <c r="C253" s="310" t="s">
        <v>159</v>
      </c>
      <c r="D253" s="311" t="s">
        <v>159</v>
      </c>
      <c r="E253" s="312" t="s">
        <v>1</v>
      </c>
      <c r="F253" s="313">
        <v>0.59999999999999998</v>
      </c>
      <c r="G253" s="39"/>
      <c r="H253" s="45"/>
    </row>
    <row r="254" s="2" customFormat="1" ht="16.8" customHeight="1">
      <c r="A254" s="39"/>
      <c r="B254" s="45"/>
      <c r="C254" s="314" t="s">
        <v>159</v>
      </c>
      <c r="D254" s="314" t="s">
        <v>215</v>
      </c>
      <c r="E254" s="18" t="s">
        <v>1</v>
      </c>
      <c r="F254" s="315">
        <v>0.59999999999999998</v>
      </c>
      <c r="G254" s="39"/>
      <c r="H254" s="45"/>
    </row>
    <row r="255" s="2" customFormat="1" ht="16.8" customHeight="1">
      <c r="A255" s="39"/>
      <c r="B255" s="45"/>
      <c r="C255" s="316" t="s">
        <v>750</v>
      </c>
      <c r="D255" s="39"/>
      <c r="E255" s="39"/>
      <c r="F255" s="39"/>
      <c r="G255" s="39"/>
      <c r="H255" s="45"/>
    </row>
    <row r="256" s="2" customFormat="1" ht="16.8" customHeight="1">
      <c r="A256" s="39"/>
      <c r="B256" s="45"/>
      <c r="C256" s="314" t="s">
        <v>195</v>
      </c>
      <c r="D256" s="314" t="s">
        <v>196</v>
      </c>
      <c r="E256" s="18" t="s">
        <v>1</v>
      </c>
      <c r="F256" s="315">
        <v>0</v>
      </c>
      <c r="G256" s="39"/>
      <c r="H256" s="45"/>
    </row>
    <row r="257" s="2" customFormat="1">
      <c r="A257" s="39"/>
      <c r="B257" s="45"/>
      <c r="C257" s="314" t="s">
        <v>221</v>
      </c>
      <c r="D257" s="314" t="s">
        <v>222</v>
      </c>
      <c r="E257" s="18" t="s">
        <v>223</v>
      </c>
      <c r="F257" s="315">
        <v>39</v>
      </c>
      <c r="G257" s="39"/>
      <c r="H257" s="45"/>
    </row>
    <row r="258" s="2" customFormat="1">
      <c r="A258" s="39"/>
      <c r="B258" s="45"/>
      <c r="C258" s="314" t="s">
        <v>226</v>
      </c>
      <c r="D258" s="314" t="s">
        <v>227</v>
      </c>
      <c r="E258" s="18" t="s">
        <v>223</v>
      </c>
      <c r="F258" s="315">
        <v>25.199999999999999</v>
      </c>
      <c r="G258" s="39"/>
      <c r="H258" s="45"/>
    </row>
    <row r="259" s="2" customFormat="1">
      <c r="A259" s="39"/>
      <c r="B259" s="45"/>
      <c r="C259" s="314" t="s">
        <v>231</v>
      </c>
      <c r="D259" s="314" t="s">
        <v>232</v>
      </c>
      <c r="E259" s="18" t="s">
        <v>223</v>
      </c>
      <c r="F259" s="315">
        <v>39</v>
      </c>
      <c r="G259" s="39"/>
      <c r="H259" s="45"/>
    </row>
    <row r="260" s="2" customFormat="1" ht="16.8" customHeight="1">
      <c r="A260" s="39"/>
      <c r="B260" s="45"/>
      <c r="C260" s="314" t="s">
        <v>235</v>
      </c>
      <c r="D260" s="314" t="s">
        <v>236</v>
      </c>
      <c r="E260" s="18" t="s">
        <v>223</v>
      </c>
      <c r="F260" s="315">
        <v>89.400000000000006</v>
      </c>
      <c r="G260" s="39"/>
      <c r="H260" s="45"/>
    </row>
    <row r="261" s="2" customFormat="1" ht="16.8" customHeight="1">
      <c r="A261" s="39"/>
      <c r="B261" s="45"/>
      <c r="C261" s="314" t="s">
        <v>239</v>
      </c>
      <c r="D261" s="314" t="s">
        <v>240</v>
      </c>
      <c r="E261" s="18" t="s">
        <v>223</v>
      </c>
      <c r="F261" s="315">
        <v>31.199999999999999</v>
      </c>
      <c r="G261" s="39"/>
      <c r="H261" s="45"/>
    </row>
    <row r="262" s="2" customFormat="1" ht="16.8" customHeight="1">
      <c r="A262" s="39"/>
      <c r="B262" s="45"/>
      <c r="C262" s="314" t="s">
        <v>250</v>
      </c>
      <c r="D262" s="314" t="s">
        <v>251</v>
      </c>
      <c r="E262" s="18" t="s">
        <v>223</v>
      </c>
      <c r="F262" s="315">
        <v>130.80000000000001</v>
      </c>
      <c r="G262" s="39"/>
      <c r="H262" s="45"/>
    </row>
    <row r="263" s="2" customFormat="1">
      <c r="A263" s="39"/>
      <c r="B263" s="45"/>
      <c r="C263" s="314" t="s">
        <v>269</v>
      </c>
      <c r="D263" s="314" t="s">
        <v>270</v>
      </c>
      <c r="E263" s="18" t="s">
        <v>246</v>
      </c>
      <c r="F263" s="315">
        <v>203.13</v>
      </c>
      <c r="G263" s="39"/>
      <c r="H263" s="45"/>
    </row>
    <row r="264" s="2" customFormat="1">
      <c r="A264" s="39"/>
      <c r="B264" s="45"/>
      <c r="C264" s="314" t="s">
        <v>307</v>
      </c>
      <c r="D264" s="314" t="s">
        <v>308</v>
      </c>
      <c r="E264" s="18" t="s">
        <v>246</v>
      </c>
      <c r="F264" s="315">
        <v>470.79000000000002</v>
      </c>
      <c r="G264" s="39"/>
      <c r="H264" s="45"/>
    </row>
    <row r="265" s="2" customFormat="1" ht="16.8" customHeight="1">
      <c r="A265" s="39"/>
      <c r="B265" s="45"/>
      <c r="C265" s="314" t="s">
        <v>353</v>
      </c>
      <c r="D265" s="314" t="s">
        <v>354</v>
      </c>
      <c r="E265" s="18" t="s">
        <v>246</v>
      </c>
      <c r="F265" s="315">
        <v>60.840000000000003</v>
      </c>
      <c r="G265" s="39"/>
      <c r="H265" s="45"/>
    </row>
    <row r="266" s="2" customFormat="1" ht="16.8" customHeight="1">
      <c r="A266" s="39"/>
      <c r="B266" s="45"/>
      <c r="C266" s="314" t="s">
        <v>363</v>
      </c>
      <c r="D266" s="314" t="s">
        <v>364</v>
      </c>
      <c r="E266" s="18" t="s">
        <v>223</v>
      </c>
      <c r="F266" s="315">
        <v>130.80000000000001</v>
      </c>
      <c r="G266" s="39"/>
      <c r="H266" s="45"/>
    </row>
    <row r="267" s="2" customFormat="1" ht="16.8" customHeight="1">
      <c r="A267" s="39"/>
      <c r="B267" s="45"/>
      <c r="C267" s="314" t="s">
        <v>368</v>
      </c>
      <c r="D267" s="314" t="s">
        <v>369</v>
      </c>
      <c r="E267" s="18" t="s">
        <v>246</v>
      </c>
      <c r="F267" s="315">
        <v>24.359999999999999</v>
      </c>
      <c r="G267" s="39"/>
      <c r="H267" s="45"/>
    </row>
    <row r="268" s="2" customFormat="1" ht="16.8" customHeight="1">
      <c r="A268" s="39"/>
      <c r="B268" s="45"/>
      <c r="C268" s="314" t="s">
        <v>379</v>
      </c>
      <c r="D268" s="314" t="s">
        <v>380</v>
      </c>
      <c r="E268" s="18" t="s">
        <v>223</v>
      </c>
      <c r="F268" s="315">
        <v>40.200000000000003</v>
      </c>
      <c r="G268" s="39"/>
      <c r="H268" s="45"/>
    </row>
    <row r="269" s="2" customFormat="1" ht="16.8" customHeight="1">
      <c r="A269" s="39"/>
      <c r="B269" s="45"/>
      <c r="C269" s="314" t="s">
        <v>374</v>
      </c>
      <c r="D269" s="314" t="s">
        <v>375</v>
      </c>
      <c r="E269" s="18" t="s">
        <v>223</v>
      </c>
      <c r="F269" s="315">
        <v>12.6</v>
      </c>
      <c r="G269" s="39"/>
      <c r="H269" s="45"/>
    </row>
    <row r="270" s="2" customFormat="1" ht="16.8" customHeight="1">
      <c r="A270" s="39"/>
      <c r="B270" s="45"/>
      <c r="C270" s="314" t="s">
        <v>393</v>
      </c>
      <c r="D270" s="314" t="s">
        <v>394</v>
      </c>
      <c r="E270" s="18" t="s">
        <v>223</v>
      </c>
      <c r="F270" s="315">
        <v>25.199999999999999</v>
      </c>
      <c r="G270" s="39"/>
      <c r="H270" s="45"/>
    </row>
    <row r="271" s="2" customFormat="1" ht="16.8" customHeight="1">
      <c r="A271" s="39"/>
      <c r="B271" s="45"/>
      <c r="C271" s="314" t="s">
        <v>403</v>
      </c>
      <c r="D271" s="314" t="s">
        <v>404</v>
      </c>
      <c r="E271" s="18" t="s">
        <v>223</v>
      </c>
      <c r="F271" s="315">
        <v>25.199999999999999</v>
      </c>
      <c r="G271" s="39"/>
      <c r="H271" s="45"/>
    </row>
    <row r="272" s="2" customFormat="1" ht="16.8" customHeight="1">
      <c r="A272" s="39"/>
      <c r="B272" s="45"/>
      <c r="C272" s="314" t="s">
        <v>384</v>
      </c>
      <c r="D272" s="314" t="s">
        <v>385</v>
      </c>
      <c r="E272" s="18" t="s">
        <v>223</v>
      </c>
      <c r="F272" s="315">
        <v>39</v>
      </c>
      <c r="G272" s="39"/>
      <c r="H272" s="45"/>
    </row>
    <row r="273" s="2" customFormat="1" ht="16.8" customHeight="1">
      <c r="A273" s="39"/>
      <c r="B273" s="45"/>
      <c r="C273" s="314" t="s">
        <v>399</v>
      </c>
      <c r="D273" s="314" t="s">
        <v>400</v>
      </c>
      <c r="E273" s="18" t="s">
        <v>223</v>
      </c>
      <c r="F273" s="315">
        <v>25.199999999999999</v>
      </c>
      <c r="G273" s="39"/>
      <c r="H273" s="45"/>
    </row>
    <row r="274" s="2" customFormat="1" ht="16.8" customHeight="1">
      <c r="A274" s="39"/>
      <c r="B274" s="45"/>
      <c r="C274" s="314" t="s">
        <v>407</v>
      </c>
      <c r="D274" s="314" t="s">
        <v>408</v>
      </c>
      <c r="E274" s="18" t="s">
        <v>223</v>
      </c>
      <c r="F274" s="315">
        <v>25.199999999999999</v>
      </c>
      <c r="G274" s="39"/>
      <c r="H274" s="45"/>
    </row>
    <row r="275" s="2" customFormat="1" ht="16.8" customHeight="1">
      <c r="A275" s="39"/>
      <c r="B275" s="45"/>
      <c r="C275" s="314" t="s">
        <v>416</v>
      </c>
      <c r="D275" s="314" t="s">
        <v>417</v>
      </c>
      <c r="E275" s="18" t="s">
        <v>223</v>
      </c>
      <c r="F275" s="315">
        <v>32.399999999999999</v>
      </c>
      <c r="G275" s="39"/>
      <c r="H275" s="45"/>
    </row>
    <row r="276" s="2" customFormat="1">
      <c r="A276" s="39"/>
      <c r="B276" s="45"/>
      <c r="C276" s="314" t="s">
        <v>420</v>
      </c>
      <c r="D276" s="314" t="s">
        <v>421</v>
      </c>
      <c r="E276" s="18" t="s">
        <v>223</v>
      </c>
      <c r="F276" s="315">
        <v>31.199999999999999</v>
      </c>
      <c r="G276" s="39"/>
      <c r="H276" s="45"/>
    </row>
    <row r="277" s="2" customFormat="1">
      <c r="A277" s="39"/>
      <c r="B277" s="45"/>
      <c r="C277" s="314" t="s">
        <v>388</v>
      </c>
      <c r="D277" s="314" t="s">
        <v>389</v>
      </c>
      <c r="E277" s="18" t="s">
        <v>223</v>
      </c>
      <c r="F277" s="315">
        <v>78</v>
      </c>
      <c r="G277" s="39"/>
      <c r="H277" s="45"/>
    </row>
    <row r="278" s="2" customFormat="1" ht="16.8" customHeight="1">
      <c r="A278" s="39"/>
      <c r="B278" s="45"/>
      <c r="C278" s="314" t="s">
        <v>411</v>
      </c>
      <c r="D278" s="314" t="s">
        <v>412</v>
      </c>
      <c r="E278" s="18" t="s">
        <v>223</v>
      </c>
      <c r="F278" s="315">
        <v>32.399999999999999</v>
      </c>
      <c r="G278" s="39"/>
      <c r="H278" s="45"/>
    </row>
    <row r="279" s="2" customFormat="1" ht="16.8" customHeight="1">
      <c r="A279" s="39"/>
      <c r="B279" s="45"/>
      <c r="C279" s="314" t="s">
        <v>426</v>
      </c>
      <c r="D279" s="314" t="s">
        <v>427</v>
      </c>
      <c r="E279" s="18" t="s">
        <v>223</v>
      </c>
      <c r="F279" s="315">
        <v>1.3200000000000001</v>
      </c>
      <c r="G279" s="39"/>
      <c r="H279" s="45"/>
    </row>
    <row r="280" s="2" customFormat="1" ht="16.8" customHeight="1">
      <c r="A280" s="39"/>
      <c r="B280" s="45"/>
      <c r="C280" s="314" t="s">
        <v>343</v>
      </c>
      <c r="D280" s="314" t="s">
        <v>344</v>
      </c>
      <c r="E280" s="18" t="s">
        <v>335</v>
      </c>
      <c r="F280" s="315">
        <v>195.696</v>
      </c>
      <c r="G280" s="39"/>
      <c r="H280" s="45"/>
    </row>
    <row r="281" s="2" customFormat="1" ht="16.8" customHeight="1">
      <c r="A281" s="39"/>
      <c r="B281" s="45"/>
      <c r="C281" s="310" t="s">
        <v>161</v>
      </c>
      <c r="D281" s="311" t="s">
        <v>162</v>
      </c>
      <c r="E281" s="312" t="s">
        <v>1</v>
      </c>
      <c r="F281" s="313">
        <v>108.72</v>
      </c>
      <c r="G281" s="39"/>
      <c r="H281" s="45"/>
    </row>
    <row r="282" s="2" customFormat="1" ht="16.8" customHeight="1">
      <c r="A282" s="39"/>
      <c r="B282" s="45"/>
      <c r="C282" s="314" t="s">
        <v>1</v>
      </c>
      <c r="D282" s="314" t="s">
        <v>346</v>
      </c>
      <c r="E282" s="18" t="s">
        <v>1</v>
      </c>
      <c r="F282" s="315">
        <v>0</v>
      </c>
      <c r="G282" s="39"/>
      <c r="H282" s="45"/>
    </row>
    <row r="283" s="2" customFormat="1" ht="16.8" customHeight="1">
      <c r="A283" s="39"/>
      <c r="B283" s="45"/>
      <c r="C283" s="314" t="s">
        <v>1</v>
      </c>
      <c r="D283" s="314" t="s">
        <v>347</v>
      </c>
      <c r="E283" s="18" t="s">
        <v>1</v>
      </c>
      <c r="F283" s="315">
        <v>7.7999999999999998</v>
      </c>
      <c r="G283" s="39"/>
      <c r="H283" s="45"/>
    </row>
    <row r="284" s="2" customFormat="1" ht="16.8" customHeight="1">
      <c r="A284" s="39"/>
      <c r="B284" s="45"/>
      <c r="C284" s="314" t="s">
        <v>1</v>
      </c>
      <c r="D284" s="314" t="s">
        <v>348</v>
      </c>
      <c r="E284" s="18" t="s">
        <v>1</v>
      </c>
      <c r="F284" s="315">
        <v>4.6799999999999997</v>
      </c>
      <c r="G284" s="39"/>
      <c r="H284" s="45"/>
    </row>
    <row r="285" s="2" customFormat="1" ht="16.8" customHeight="1">
      <c r="A285" s="39"/>
      <c r="B285" s="45"/>
      <c r="C285" s="314" t="s">
        <v>1</v>
      </c>
      <c r="D285" s="314" t="s">
        <v>349</v>
      </c>
      <c r="E285" s="18" t="s">
        <v>1</v>
      </c>
      <c r="F285" s="315">
        <v>18.329999999999998</v>
      </c>
      <c r="G285" s="39"/>
      <c r="H285" s="45"/>
    </row>
    <row r="286" s="2" customFormat="1" ht="16.8" customHeight="1">
      <c r="A286" s="39"/>
      <c r="B286" s="45"/>
      <c r="C286" s="314" t="s">
        <v>1</v>
      </c>
      <c r="D286" s="314" t="s">
        <v>350</v>
      </c>
      <c r="E286" s="18" t="s">
        <v>1</v>
      </c>
      <c r="F286" s="315">
        <v>77.909999999999997</v>
      </c>
      <c r="G286" s="39"/>
      <c r="H286" s="45"/>
    </row>
    <row r="287" s="2" customFormat="1" ht="16.8" customHeight="1">
      <c r="A287" s="39"/>
      <c r="B287" s="45"/>
      <c r="C287" s="314" t="s">
        <v>161</v>
      </c>
      <c r="D287" s="314" t="s">
        <v>230</v>
      </c>
      <c r="E287" s="18" t="s">
        <v>1</v>
      </c>
      <c r="F287" s="315">
        <v>108.72</v>
      </c>
      <c r="G287" s="39"/>
      <c r="H287" s="45"/>
    </row>
    <row r="288" s="2" customFormat="1" ht="16.8" customHeight="1">
      <c r="A288" s="39"/>
      <c r="B288" s="45"/>
      <c r="C288" s="316" t="s">
        <v>750</v>
      </c>
      <c r="D288" s="39"/>
      <c r="E288" s="39"/>
      <c r="F288" s="39"/>
      <c r="G288" s="39"/>
      <c r="H288" s="45"/>
    </row>
    <row r="289" s="2" customFormat="1" ht="16.8" customHeight="1">
      <c r="A289" s="39"/>
      <c r="B289" s="45"/>
      <c r="C289" s="314" t="s">
        <v>343</v>
      </c>
      <c r="D289" s="314" t="s">
        <v>344</v>
      </c>
      <c r="E289" s="18" t="s">
        <v>335</v>
      </c>
      <c r="F289" s="315">
        <v>195.696</v>
      </c>
      <c r="G289" s="39"/>
      <c r="H289" s="45"/>
    </row>
    <row r="290" s="2" customFormat="1">
      <c r="A290" s="39"/>
      <c r="B290" s="45"/>
      <c r="C290" s="314" t="s">
        <v>319</v>
      </c>
      <c r="D290" s="314" t="s">
        <v>320</v>
      </c>
      <c r="E290" s="18" t="s">
        <v>246</v>
      </c>
      <c r="F290" s="315">
        <v>208.96000000000001</v>
      </c>
      <c r="G290" s="39"/>
      <c r="H290" s="45"/>
    </row>
    <row r="291" s="2" customFormat="1">
      <c r="A291" s="39"/>
      <c r="B291" s="45"/>
      <c r="C291" s="314" t="s">
        <v>324</v>
      </c>
      <c r="D291" s="314" t="s">
        <v>325</v>
      </c>
      <c r="E291" s="18" t="s">
        <v>246</v>
      </c>
      <c r="F291" s="315">
        <v>2089.5999999999999</v>
      </c>
      <c r="G291" s="39"/>
      <c r="H291" s="45"/>
    </row>
    <row r="292" s="2" customFormat="1" ht="16.8" customHeight="1">
      <c r="A292" s="39"/>
      <c r="B292" s="45"/>
      <c r="C292" s="314" t="s">
        <v>333</v>
      </c>
      <c r="D292" s="314" t="s">
        <v>334</v>
      </c>
      <c r="E292" s="18" t="s">
        <v>335</v>
      </c>
      <c r="F292" s="315">
        <v>376.12799999999999</v>
      </c>
      <c r="G292" s="39"/>
      <c r="H292" s="45"/>
    </row>
    <row r="293" s="2" customFormat="1" ht="26.4" customHeight="1">
      <c r="A293" s="39"/>
      <c r="B293" s="45"/>
      <c r="C293" s="309" t="s">
        <v>87</v>
      </c>
      <c r="D293" s="309" t="s">
        <v>88</v>
      </c>
      <c r="E293" s="39"/>
      <c r="F293" s="39"/>
      <c r="G293" s="39"/>
      <c r="H293" s="45"/>
    </row>
    <row r="294" s="2" customFormat="1" ht="16.8" customHeight="1">
      <c r="A294" s="39"/>
      <c r="B294" s="45"/>
      <c r="C294" s="310" t="s">
        <v>99</v>
      </c>
      <c r="D294" s="311" t="s">
        <v>100</v>
      </c>
      <c r="E294" s="312" t="s">
        <v>1</v>
      </c>
      <c r="F294" s="313">
        <v>306</v>
      </c>
      <c r="G294" s="39"/>
      <c r="H294" s="45"/>
    </row>
    <row r="295" s="2" customFormat="1" ht="16.8" customHeight="1">
      <c r="A295" s="39"/>
      <c r="B295" s="45"/>
      <c r="C295" s="314" t="s">
        <v>99</v>
      </c>
      <c r="D295" s="314" t="s">
        <v>562</v>
      </c>
      <c r="E295" s="18" t="s">
        <v>1</v>
      </c>
      <c r="F295" s="315">
        <v>306</v>
      </c>
      <c r="G295" s="39"/>
      <c r="H295" s="45"/>
    </row>
    <row r="296" s="2" customFormat="1" ht="16.8" customHeight="1">
      <c r="A296" s="39"/>
      <c r="B296" s="45"/>
      <c r="C296" s="316" t="s">
        <v>750</v>
      </c>
      <c r="D296" s="39"/>
      <c r="E296" s="39"/>
      <c r="F296" s="39"/>
      <c r="G296" s="39"/>
      <c r="H296" s="45"/>
    </row>
    <row r="297" s="2" customFormat="1" ht="16.8" customHeight="1">
      <c r="A297" s="39"/>
      <c r="B297" s="45"/>
      <c r="C297" s="314" t="s">
        <v>195</v>
      </c>
      <c r="D297" s="314" t="s">
        <v>196</v>
      </c>
      <c r="E297" s="18" t="s">
        <v>1</v>
      </c>
      <c r="F297" s="315">
        <v>0</v>
      </c>
      <c r="G297" s="39"/>
      <c r="H297" s="45"/>
    </row>
    <row r="298" s="2" customFormat="1">
      <c r="A298" s="39"/>
      <c r="B298" s="45"/>
      <c r="C298" s="314" t="s">
        <v>269</v>
      </c>
      <c r="D298" s="314" t="s">
        <v>270</v>
      </c>
      <c r="E298" s="18" t="s">
        <v>246</v>
      </c>
      <c r="F298" s="315">
        <v>164.02500000000001</v>
      </c>
      <c r="G298" s="39"/>
      <c r="H298" s="45"/>
    </row>
    <row r="299" s="2" customFormat="1" ht="16.8" customHeight="1">
      <c r="A299" s="39"/>
      <c r="B299" s="45"/>
      <c r="C299" s="314" t="s">
        <v>289</v>
      </c>
      <c r="D299" s="314" t="s">
        <v>290</v>
      </c>
      <c r="E299" s="18" t="s">
        <v>223</v>
      </c>
      <c r="F299" s="315">
        <v>649.60000000000002</v>
      </c>
      <c r="G299" s="39"/>
      <c r="H299" s="45"/>
    </row>
    <row r="300" s="2" customFormat="1" ht="16.8" customHeight="1">
      <c r="A300" s="39"/>
      <c r="B300" s="45"/>
      <c r="C300" s="314" t="s">
        <v>294</v>
      </c>
      <c r="D300" s="314" t="s">
        <v>295</v>
      </c>
      <c r="E300" s="18" t="s">
        <v>223</v>
      </c>
      <c r="F300" s="315">
        <v>649.60000000000002</v>
      </c>
      <c r="G300" s="39"/>
      <c r="H300" s="45"/>
    </row>
    <row r="301" s="2" customFormat="1" ht="16.8" customHeight="1">
      <c r="A301" s="39"/>
      <c r="B301" s="45"/>
      <c r="C301" s="314" t="s">
        <v>353</v>
      </c>
      <c r="D301" s="314" t="s">
        <v>354</v>
      </c>
      <c r="E301" s="18" t="s">
        <v>246</v>
      </c>
      <c r="F301" s="315">
        <v>50.759999999999998</v>
      </c>
      <c r="G301" s="39"/>
      <c r="H301" s="45"/>
    </row>
    <row r="302" s="2" customFormat="1" ht="16.8" customHeight="1">
      <c r="A302" s="39"/>
      <c r="B302" s="45"/>
      <c r="C302" s="314" t="s">
        <v>368</v>
      </c>
      <c r="D302" s="314" t="s">
        <v>369</v>
      </c>
      <c r="E302" s="18" t="s">
        <v>246</v>
      </c>
      <c r="F302" s="315">
        <v>21.585000000000001</v>
      </c>
      <c r="G302" s="39"/>
      <c r="H302" s="45"/>
    </row>
    <row r="303" s="2" customFormat="1" ht="16.8" customHeight="1">
      <c r="A303" s="39"/>
      <c r="B303" s="45"/>
      <c r="C303" s="314" t="s">
        <v>437</v>
      </c>
      <c r="D303" s="314" t="s">
        <v>438</v>
      </c>
      <c r="E303" s="18" t="s">
        <v>280</v>
      </c>
      <c r="F303" s="315">
        <v>306</v>
      </c>
      <c r="G303" s="39"/>
      <c r="H303" s="45"/>
    </row>
    <row r="304" s="2" customFormat="1" ht="16.8" customHeight="1">
      <c r="A304" s="39"/>
      <c r="B304" s="45"/>
      <c r="C304" s="314" t="s">
        <v>446</v>
      </c>
      <c r="D304" s="314" t="s">
        <v>447</v>
      </c>
      <c r="E304" s="18" t="s">
        <v>280</v>
      </c>
      <c r="F304" s="315">
        <v>306</v>
      </c>
      <c r="G304" s="39"/>
      <c r="H304" s="45"/>
    </row>
    <row r="305" s="2" customFormat="1" ht="16.8" customHeight="1">
      <c r="A305" s="39"/>
      <c r="B305" s="45"/>
      <c r="C305" s="314" t="s">
        <v>450</v>
      </c>
      <c r="D305" s="314" t="s">
        <v>451</v>
      </c>
      <c r="E305" s="18" t="s">
        <v>280</v>
      </c>
      <c r="F305" s="315">
        <v>306</v>
      </c>
      <c r="G305" s="39"/>
      <c r="H305" s="45"/>
    </row>
    <row r="306" s="2" customFormat="1" ht="16.8" customHeight="1">
      <c r="A306" s="39"/>
      <c r="B306" s="45"/>
      <c r="C306" s="314" t="s">
        <v>482</v>
      </c>
      <c r="D306" s="314" t="s">
        <v>483</v>
      </c>
      <c r="E306" s="18" t="s">
        <v>280</v>
      </c>
      <c r="F306" s="315">
        <v>321.30000000000001</v>
      </c>
      <c r="G306" s="39"/>
      <c r="H306" s="45"/>
    </row>
    <row r="307" s="2" customFormat="1" ht="16.8" customHeight="1">
      <c r="A307" s="39"/>
      <c r="B307" s="45"/>
      <c r="C307" s="314" t="s">
        <v>486</v>
      </c>
      <c r="D307" s="314" t="s">
        <v>487</v>
      </c>
      <c r="E307" s="18" t="s">
        <v>280</v>
      </c>
      <c r="F307" s="315">
        <v>232</v>
      </c>
      <c r="G307" s="39"/>
      <c r="H307" s="45"/>
    </row>
    <row r="308" s="2" customFormat="1" ht="16.8" customHeight="1">
      <c r="A308" s="39"/>
      <c r="B308" s="45"/>
      <c r="C308" s="310" t="s">
        <v>202</v>
      </c>
      <c r="D308" s="311" t="s">
        <v>751</v>
      </c>
      <c r="E308" s="312" t="s">
        <v>1</v>
      </c>
      <c r="F308" s="313">
        <v>0</v>
      </c>
      <c r="G308" s="39"/>
      <c r="H308" s="45"/>
    </row>
    <row r="309" s="2" customFormat="1" ht="16.8" customHeight="1">
      <c r="A309" s="39"/>
      <c r="B309" s="45"/>
      <c r="C309" s="314" t="s">
        <v>202</v>
      </c>
      <c r="D309" s="314" t="s">
        <v>203</v>
      </c>
      <c r="E309" s="18" t="s">
        <v>1</v>
      </c>
      <c r="F309" s="315">
        <v>0</v>
      </c>
      <c r="G309" s="39"/>
      <c r="H309" s="45"/>
    </row>
    <row r="310" s="2" customFormat="1" ht="16.8" customHeight="1">
      <c r="A310" s="39"/>
      <c r="B310" s="45"/>
      <c r="C310" s="310" t="s">
        <v>102</v>
      </c>
      <c r="D310" s="311" t="s">
        <v>103</v>
      </c>
      <c r="E310" s="312" t="s">
        <v>1</v>
      </c>
      <c r="F310" s="313">
        <v>17.5</v>
      </c>
      <c r="G310" s="39"/>
      <c r="H310" s="45"/>
    </row>
    <row r="311" s="2" customFormat="1" ht="16.8" customHeight="1">
      <c r="A311" s="39"/>
      <c r="B311" s="45"/>
      <c r="C311" s="314" t="s">
        <v>102</v>
      </c>
      <c r="D311" s="314" t="s">
        <v>568</v>
      </c>
      <c r="E311" s="18" t="s">
        <v>1</v>
      </c>
      <c r="F311" s="315">
        <v>17.5</v>
      </c>
      <c r="G311" s="39"/>
      <c r="H311" s="45"/>
    </row>
    <row r="312" s="2" customFormat="1" ht="16.8" customHeight="1">
      <c r="A312" s="39"/>
      <c r="B312" s="45"/>
      <c r="C312" s="316" t="s">
        <v>750</v>
      </c>
      <c r="D312" s="39"/>
      <c r="E312" s="39"/>
      <c r="F312" s="39"/>
      <c r="G312" s="39"/>
      <c r="H312" s="45"/>
    </row>
    <row r="313" s="2" customFormat="1" ht="16.8" customHeight="1">
      <c r="A313" s="39"/>
      <c r="B313" s="45"/>
      <c r="C313" s="314" t="s">
        <v>195</v>
      </c>
      <c r="D313" s="314" t="s">
        <v>196</v>
      </c>
      <c r="E313" s="18" t="s">
        <v>1</v>
      </c>
      <c r="F313" s="315">
        <v>0</v>
      </c>
      <c r="G313" s="39"/>
      <c r="H313" s="45"/>
    </row>
    <row r="314" s="2" customFormat="1">
      <c r="A314" s="39"/>
      <c r="B314" s="45"/>
      <c r="C314" s="314" t="s">
        <v>221</v>
      </c>
      <c r="D314" s="314" t="s">
        <v>222</v>
      </c>
      <c r="E314" s="18" t="s">
        <v>223</v>
      </c>
      <c r="F314" s="315">
        <v>10.5</v>
      </c>
      <c r="G314" s="39"/>
      <c r="H314" s="45"/>
    </row>
    <row r="315" s="2" customFormat="1">
      <c r="A315" s="39"/>
      <c r="B315" s="45"/>
      <c r="C315" s="314" t="s">
        <v>231</v>
      </c>
      <c r="D315" s="314" t="s">
        <v>232</v>
      </c>
      <c r="E315" s="18" t="s">
        <v>223</v>
      </c>
      <c r="F315" s="315">
        <v>10.5</v>
      </c>
      <c r="G315" s="39"/>
      <c r="H315" s="45"/>
    </row>
    <row r="316" s="2" customFormat="1" ht="16.8" customHeight="1">
      <c r="A316" s="39"/>
      <c r="B316" s="45"/>
      <c r="C316" s="314" t="s">
        <v>235</v>
      </c>
      <c r="D316" s="314" t="s">
        <v>236</v>
      </c>
      <c r="E316" s="18" t="s">
        <v>223</v>
      </c>
      <c r="F316" s="315">
        <v>73.5</v>
      </c>
      <c r="G316" s="39"/>
      <c r="H316" s="45"/>
    </row>
    <row r="317" s="2" customFormat="1">
      <c r="A317" s="39"/>
      <c r="B317" s="45"/>
      <c r="C317" s="314" t="s">
        <v>269</v>
      </c>
      <c r="D317" s="314" t="s">
        <v>270</v>
      </c>
      <c r="E317" s="18" t="s">
        <v>246</v>
      </c>
      <c r="F317" s="315">
        <v>164.02500000000001</v>
      </c>
      <c r="G317" s="39"/>
      <c r="H317" s="45"/>
    </row>
    <row r="318" s="2" customFormat="1" ht="16.8" customHeight="1">
      <c r="A318" s="39"/>
      <c r="B318" s="45"/>
      <c r="C318" s="314" t="s">
        <v>379</v>
      </c>
      <c r="D318" s="314" t="s">
        <v>380</v>
      </c>
      <c r="E318" s="18" t="s">
        <v>223</v>
      </c>
      <c r="F318" s="315">
        <v>12.6</v>
      </c>
      <c r="G318" s="39"/>
      <c r="H318" s="45"/>
    </row>
    <row r="319" s="2" customFormat="1" ht="16.8" customHeight="1">
      <c r="A319" s="39"/>
      <c r="B319" s="45"/>
      <c r="C319" s="314" t="s">
        <v>384</v>
      </c>
      <c r="D319" s="314" t="s">
        <v>385</v>
      </c>
      <c r="E319" s="18" t="s">
        <v>223</v>
      </c>
      <c r="F319" s="315">
        <v>10.5</v>
      </c>
      <c r="G319" s="39"/>
      <c r="H319" s="45"/>
    </row>
    <row r="320" s="2" customFormat="1">
      <c r="A320" s="39"/>
      <c r="B320" s="45"/>
      <c r="C320" s="314" t="s">
        <v>388</v>
      </c>
      <c r="D320" s="314" t="s">
        <v>389</v>
      </c>
      <c r="E320" s="18" t="s">
        <v>223</v>
      </c>
      <c r="F320" s="315">
        <v>21</v>
      </c>
      <c r="G320" s="39"/>
      <c r="H320" s="45"/>
    </row>
    <row r="321" s="2" customFormat="1" ht="16.8" customHeight="1">
      <c r="A321" s="39"/>
      <c r="B321" s="45"/>
      <c r="C321" s="314" t="s">
        <v>492</v>
      </c>
      <c r="D321" s="314" t="s">
        <v>493</v>
      </c>
      <c r="E321" s="18" t="s">
        <v>280</v>
      </c>
      <c r="F321" s="315">
        <v>185</v>
      </c>
      <c r="G321" s="39"/>
      <c r="H321" s="45"/>
    </row>
    <row r="322" s="2" customFormat="1" ht="16.8" customHeight="1">
      <c r="A322" s="39"/>
      <c r="B322" s="45"/>
      <c r="C322" s="314" t="s">
        <v>504</v>
      </c>
      <c r="D322" s="314" t="s">
        <v>505</v>
      </c>
      <c r="E322" s="18" t="s">
        <v>280</v>
      </c>
      <c r="F322" s="315">
        <v>35</v>
      </c>
      <c r="G322" s="39"/>
      <c r="H322" s="45"/>
    </row>
    <row r="323" s="2" customFormat="1" ht="16.8" customHeight="1">
      <c r="A323" s="39"/>
      <c r="B323" s="45"/>
      <c r="C323" s="314" t="s">
        <v>343</v>
      </c>
      <c r="D323" s="314" t="s">
        <v>344</v>
      </c>
      <c r="E323" s="18" t="s">
        <v>335</v>
      </c>
      <c r="F323" s="315">
        <v>169.26300000000001</v>
      </c>
      <c r="G323" s="39"/>
      <c r="H323" s="45"/>
    </row>
    <row r="324" s="2" customFormat="1" ht="16.8" customHeight="1">
      <c r="A324" s="39"/>
      <c r="B324" s="45"/>
      <c r="C324" s="310" t="s">
        <v>106</v>
      </c>
      <c r="D324" s="311" t="s">
        <v>107</v>
      </c>
      <c r="E324" s="312" t="s">
        <v>1</v>
      </c>
      <c r="F324" s="313">
        <v>15</v>
      </c>
      <c r="G324" s="39"/>
      <c r="H324" s="45"/>
    </row>
    <row r="325" s="2" customFormat="1" ht="16.8" customHeight="1">
      <c r="A325" s="39"/>
      <c r="B325" s="45"/>
      <c r="C325" s="314" t="s">
        <v>106</v>
      </c>
      <c r="D325" s="314" t="s">
        <v>569</v>
      </c>
      <c r="E325" s="18" t="s">
        <v>1</v>
      </c>
      <c r="F325" s="315">
        <v>15</v>
      </c>
      <c r="G325" s="39"/>
      <c r="H325" s="45"/>
    </row>
    <row r="326" s="2" customFormat="1" ht="16.8" customHeight="1">
      <c r="A326" s="39"/>
      <c r="B326" s="45"/>
      <c r="C326" s="316" t="s">
        <v>750</v>
      </c>
      <c r="D326" s="39"/>
      <c r="E326" s="39"/>
      <c r="F326" s="39"/>
      <c r="G326" s="39"/>
      <c r="H326" s="45"/>
    </row>
    <row r="327" s="2" customFormat="1" ht="16.8" customHeight="1">
      <c r="A327" s="39"/>
      <c r="B327" s="45"/>
      <c r="C327" s="314" t="s">
        <v>195</v>
      </c>
      <c r="D327" s="314" t="s">
        <v>196</v>
      </c>
      <c r="E327" s="18" t="s">
        <v>1</v>
      </c>
      <c r="F327" s="315">
        <v>0</v>
      </c>
      <c r="G327" s="39"/>
      <c r="H327" s="45"/>
    </row>
    <row r="328" s="2" customFormat="1">
      <c r="A328" s="39"/>
      <c r="B328" s="45"/>
      <c r="C328" s="314" t="s">
        <v>226</v>
      </c>
      <c r="D328" s="314" t="s">
        <v>227</v>
      </c>
      <c r="E328" s="18" t="s">
        <v>223</v>
      </c>
      <c r="F328" s="315">
        <v>31.5</v>
      </c>
      <c r="G328" s="39"/>
      <c r="H328" s="45"/>
    </row>
    <row r="329" s="2" customFormat="1" ht="16.8" customHeight="1">
      <c r="A329" s="39"/>
      <c r="B329" s="45"/>
      <c r="C329" s="314" t="s">
        <v>235</v>
      </c>
      <c r="D329" s="314" t="s">
        <v>236</v>
      </c>
      <c r="E329" s="18" t="s">
        <v>223</v>
      </c>
      <c r="F329" s="315">
        <v>73.5</v>
      </c>
      <c r="G329" s="39"/>
      <c r="H329" s="45"/>
    </row>
    <row r="330" s="2" customFormat="1" ht="16.8" customHeight="1">
      <c r="A330" s="39"/>
      <c r="B330" s="45"/>
      <c r="C330" s="314" t="s">
        <v>239</v>
      </c>
      <c r="D330" s="314" t="s">
        <v>240</v>
      </c>
      <c r="E330" s="18" t="s">
        <v>223</v>
      </c>
      <c r="F330" s="315">
        <v>39</v>
      </c>
      <c r="G330" s="39"/>
      <c r="H330" s="45"/>
    </row>
    <row r="331" s="2" customFormat="1">
      <c r="A331" s="39"/>
      <c r="B331" s="45"/>
      <c r="C331" s="314" t="s">
        <v>269</v>
      </c>
      <c r="D331" s="314" t="s">
        <v>270</v>
      </c>
      <c r="E331" s="18" t="s">
        <v>246</v>
      </c>
      <c r="F331" s="315">
        <v>164.02500000000001</v>
      </c>
      <c r="G331" s="39"/>
      <c r="H331" s="45"/>
    </row>
    <row r="332" s="2" customFormat="1" ht="16.8" customHeight="1">
      <c r="A332" s="39"/>
      <c r="B332" s="45"/>
      <c r="C332" s="314" t="s">
        <v>393</v>
      </c>
      <c r="D332" s="314" t="s">
        <v>394</v>
      </c>
      <c r="E332" s="18" t="s">
        <v>223</v>
      </c>
      <c r="F332" s="315">
        <v>31.5</v>
      </c>
      <c r="G332" s="39"/>
      <c r="H332" s="45"/>
    </row>
    <row r="333" s="2" customFormat="1" ht="16.8" customHeight="1">
      <c r="A333" s="39"/>
      <c r="B333" s="45"/>
      <c r="C333" s="314" t="s">
        <v>403</v>
      </c>
      <c r="D333" s="314" t="s">
        <v>404</v>
      </c>
      <c r="E333" s="18" t="s">
        <v>223</v>
      </c>
      <c r="F333" s="315">
        <v>31.5</v>
      </c>
      <c r="G333" s="39"/>
      <c r="H333" s="45"/>
    </row>
    <row r="334" s="2" customFormat="1" ht="16.8" customHeight="1">
      <c r="A334" s="39"/>
      <c r="B334" s="45"/>
      <c r="C334" s="314" t="s">
        <v>399</v>
      </c>
      <c r="D334" s="314" t="s">
        <v>400</v>
      </c>
      <c r="E334" s="18" t="s">
        <v>223</v>
      </c>
      <c r="F334" s="315">
        <v>31.5</v>
      </c>
      <c r="G334" s="39"/>
      <c r="H334" s="45"/>
    </row>
    <row r="335" s="2" customFormat="1" ht="16.8" customHeight="1">
      <c r="A335" s="39"/>
      <c r="B335" s="45"/>
      <c r="C335" s="314" t="s">
        <v>407</v>
      </c>
      <c r="D335" s="314" t="s">
        <v>408</v>
      </c>
      <c r="E335" s="18" t="s">
        <v>223</v>
      </c>
      <c r="F335" s="315">
        <v>31.5</v>
      </c>
      <c r="G335" s="39"/>
      <c r="H335" s="45"/>
    </row>
    <row r="336" s="2" customFormat="1" ht="16.8" customHeight="1">
      <c r="A336" s="39"/>
      <c r="B336" s="45"/>
      <c r="C336" s="314" t="s">
        <v>416</v>
      </c>
      <c r="D336" s="314" t="s">
        <v>417</v>
      </c>
      <c r="E336" s="18" t="s">
        <v>223</v>
      </c>
      <c r="F336" s="315">
        <v>40.5</v>
      </c>
      <c r="G336" s="39"/>
      <c r="H336" s="45"/>
    </row>
    <row r="337" s="2" customFormat="1">
      <c r="A337" s="39"/>
      <c r="B337" s="45"/>
      <c r="C337" s="314" t="s">
        <v>420</v>
      </c>
      <c r="D337" s="314" t="s">
        <v>421</v>
      </c>
      <c r="E337" s="18" t="s">
        <v>223</v>
      </c>
      <c r="F337" s="315">
        <v>39</v>
      </c>
      <c r="G337" s="39"/>
      <c r="H337" s="45"/>
    </row>
    <row r="338" s="2" customFormat="1" ht="16.8" customHeight="1">
      <c r="A338" s="39"/>
      <c r="B338" s="45"/>
      <c r="C338" s="314" t="s">
        <v>411</v>
      </c>
      <c r="D338" s="314" t="s">
        <v>412</v>
      </c>
      <c r="E338" s="18" t="s">
        <v>223</v>
      </c>
      <c r="F338" s="315">
        <v>40.5</v>
      </c>
      <c r="G338" s="39"/>
      <c r="H338" s="45"/>
    </row>
    <row r="339" s="2" customFormat="1" ht="16.8" customHeight="1">
      <c r="A339" s="39"/>
      <c r="B339" s="45"/>
      <c r="C339" s="314" t="s">
        <v>492</v>
      </c>
      <c r="D339" s="314" t="s">
        <v>493</v>
      </c>
      <c r="E339" s="18" t="s">
        <v>280</v>
      </c>
      <c r="F339" s="315">
        <v>185</v>
      </c>
      <c r="G339" s="39"/>
      <c r="H339" s="45"/>
    </row>
    <row r="340" s="2" customFormat="1" ht="16.8" customHeight="1">
      <c r="A340" s="39"/>
      <c r="B340" s="45"/>
      <c r="C340" s="314" t="s">
        <v>499</v>
      </c>
      <c r="D340" s="314" t="s">
        <v>500</v>
      </c>
      <c r="E340" s="18" t="s">
        <v>280</v>
      </c>
      <c r="F340" s="315">
        <v>90</v>
      </c>
      <c r="G340" s="39"/>
      <c r="H340" s="45"/>
    </row>
    <row r="341" s="2" customFormat="1" ht="16.8" customHeight="1">
      <c r="A341" s="39"/>
      <c r="B341" s="45"/>
      <c r="C341" s="314" t="s">
        <v>343</v>
      </c>
      <c r="D341" s="314" t="s">
        <v>344</v>
      </c>
      <c r="E341" s="18" t="s">
        <v>335</v>
      </c>
      <c r="F341" s="315">
        <v>169.26300000000001</v>
      </c>
      <c r="G341" s="39"/>
      <c r="H341" s="45"/>
    </row>
    <row r="342" s="2" customFormat="1" ht="16.8" customHeight="1">
      <c r="A342" s="39"/>
      <c r="B342" s="45"/>
      <c r="C342" s="310" t="s">
        <v>752</v>
      </c>
      <c r="D342" s="311" t="s">
        <v>753</v>
      </c>
      <c r="E342" s="312" t="s">
        <v>1</v>
      </c>
      <c r="F342" s="313">
        <v>2</v>
      </c>
      <c r="G342" s="39"/>
      <c r="H342" s="45"/>
    </row>
    <row r="343" s="2" customFormat="1" ht="16.8" customHeight="1">
      <c r="A343" s="39"/>
      <c r="B343" s="45"/>
      <c r="C343" s="310" t="s">
        <v>108</v>
      </c>
      <c r="D343" s="311" t="s">
        <v>109</v>
      </c>
      <c r="E343" s="312" t="s">
        <v>1</v>
      </c>
      <c r="F343" s="313">
        <v>3.5</v>
      </c>
      <c r="G343" s="39"/>
      <c r="H343" s="45"/>
    </row>
    <row r="344" s="2" customFormat="1" ht="16.8" customHeight="1">
      <c r="A344" s="39"/>
      <c r="B344" s="45"/>
      <c r="C344" s="314" t="s">
        <v>108</v>
      </c>
      <c r="D344" s="314" t="s">
        <v>572</v>
      </c>
      <c r="E344" s="18" t="s">
        <v>1</v>
      </c>
      <c r="F344" s="315">
        <v>3.5</v>
      </c>
      <c r="G344" s="39"/>
      <c r="H344" s="45"/>
    </row>
    <row r="345" s="2" customFormat="1" ht="16.8" customHeight="1">
      <c r="A345" s="39"/>
      <c r="B345" s="45"/>
      <c r="C345" s="316" t="s">
        <v>750</v>
      </c>
      <c r="D345" s="39"/>
      <c r="E345" s="39"/>
      <c r="F345" s="39"/>
      <c r="G345" s="39"/>
      <c r="H345" s="45"/>
    </row>
    <row r="346" s="2" customFormat="1" ht="16.8" customHeight="1">
      <c r="A346" s="39"/>
      <c r="B346" s="45"/>
      <c r="C346" s="314" t="s">
        <v>195</v>
      </c>
      <c r="D346" s="314" t="s">
        <v>196</v>
      </c>
      <c r="E346" s="18" t="s">
        <v>1</v>
      </c>
      <c r="F346" s="315">
        <v>0</v>
      </c>
      <c r="G346" s="39"/>
      <c r="H346" s="45"/>
    </row>
    <row r="347" s="2" customFormat="1">
      <c r="A347" s="39"/>
      <c r="B347" s="45"/>
      <c r="C347" s="314" t="s">
        <v>269</v>
      </c>
      <c r="D347" s="314" t="s">
        <v>270</v>
      </c>
      <c r="E347" s="18" t="s">
        <v>246</v>
      </c>
      <c r="F347" s="315">
        <v>164.02500000000001</v>
      </c>
      <c r="G347" s="39"/>
      <c r="H347" s="45"/>
    </row>
    <row r="348" s="2" customFormat="1" ht="16.8" customHeight="1">
      <c r="A348" s="39"/>
      <c r="B348" s="45"/>
      <c r="C348" s="314" t="s">
        <v>379</v>
      </c>
      <c r="D348" s="314" t="s">
        <v>380</v>
      </c>
      <c r="E348" s="18" t="s">
        <v>223</v>
      </c>
      <c r="F348" s="315">
        <v>12.6</v>
      </c>
      <c r="G348" s="39"/>
      <c r="H348" s="45"/>
    </row>
    <row r="349" s="2" customFormat="1" ht="16.8" customHeight="1">
      <c r="A349" s="39"/>
      <c r="B349" s="45"/>
      <c r="C349" s="314" t="s">
        <v>426</v>
      </c>
      <c r="D349" s="314" t="s">
        <v>427</v>
      </c>
      <c r="E349" s="18" t="s">
        <v>223</v>
      </c>
      <c r="F349" s="315">
        <v>2.3100000000000001</v>
      </c>
      <c r="G349" s="39"/>
      <c r="H349" s="45"/>
    </row>
    <row r="350" s="2" customFormat="1" ht="16.8" customHeight="1">
      <c r="A350" s="39"/>
      <c r="B350" s="45"/>
      <c r="C350" s="310" t="s">
        <v>110</v>
      </c>
      <c r="D350" s="311" t="s">
        <v>111</v>
      </c>
      <c r="E350" s="312" t="s">
        <v>1</v>
      </c>
      <c r="F350" s="313">
        <v>147</v>
      </c>
      <c r="G350" s="39"/>
      <c r="H350" s="45"/>
    </row>
    <row r="351" s="2" customFormat="1" ht="16.8" customHeight="1">
      <c r="A351" s="39"/>
      <c r="B351" s="45"/>
      <c r="C351" s="316" t="s">
        <v>750</v>
      </c>
      <c r="D351" s="39"/>
      <c r="E351" s="39"/>
      <c r="F351" s="39"/>
      <c r="G351" s="39"/>
      <c r="H351" s="45"/>
    </row>
    <row r="352" s="2" customFormat="1">
      <c r="A352" s="39"/>
      <c r="B352" s="45"/>
      <c r="C352" s="314" t="s">
        <v>307</v>
      </c>
      <c r="D352" s="314" t="s">
        <v>308</v>
      </c>
      <c r="E352" s="18" t="s">
        <v>246</v>
      </c>
      <c r="F352" s="315">
        <v>433.51499999999999</v>
      </c>
      <c r="G352" s="39"/>
      <c r="H352" s="45"/>
    </row>
    <row r="353" s="2" customFormat="1" ht="16.8" customHeight="1">
      <c r="A353" s="39"/>
      <c r="B353" s="45"/>
      <c r="C353" s="310" t="s">
        <v>754</v>
      </c>
      <c r="D353" s="311" t="s">
        <v>755</v>
      </c>
      <c r="E353" s="312" t="s">
        <v>1</v>
      </c>
      <c r="F353" s="313">
        <v>77</v>
      </c>
      <c r="G353" s="39"/>
      <c r="H353" s="45"/>
    </row>
    <row r="354" s="2" customFormat="1" ht="16.8" customHeight="1">
      <c r="A354" s="39"/>
      <c r="B354" s="45"/>
      <c r="C354" s="310" t="s">
        <v>114</v>
      </c>
      <c r="D354" s="311" t="s">
        <v>114</v>
      </c>
      <c r="E354" s="312" t="s">
        <v>1</v>
      </c>
      <c r="F354" s="313">
        <v>181</v>
      </c>
      <c r="G354" s="39"/>
      <c r="H354" s="45"/>
    </row>
    <row r="355" s="2" customFormat="1" ht="16.8" customHeight="1">
      <c r="A355" s="39"/>
      <c r="B355" s="45"/>
      <c r="C355" s="314" t="s">
        <v>114</v>
      </c>
      <c r="D355" s="314" t="s">
        <v>571</v>
      </c>
      <c r="E355" s="18" t="s">
        <v>1</v>
      </c>
      <c r="F355" s="315">
        <v>181</v>
      </c>
      <c r="G355" s="39"/>
      <c r="H355" s="45"/>
    </row>
    <row r="356" s="2" customFormat="1" ht="16.8" customHeight="1">
      <c r="A356" s="39"/>
      <c r="B356" s="45"/>
      <c r="C356" s="316" t="s">
        <v>750</v>
      </c>
      <c r="D356" s="39"/>
      <c r="E356" s="39"/>
      <c r="F356" s="39"/>
      <c r="G356" s="39"/>
      <c r="H356" s="45"/>
    </row>
    <row r="357" s="2" customFormat="1" ht="16.8" customHeight="1">
      <c r="A357" s="39"/>
      <c r="B357" s="45"/>
      <c r="C357" s="314" t="s">
        <v>195</v>
      </c>
      <c r="D357" s="314" t="s">
        <v>196</v>
      </c>
      <c r="E357" s="18" t="s">
        <v>1</v>
      </c>
      <c r="F357" s="315">
        <v>0</v>
      </c>
      <c r="G357" s="39"/>
      <c r="H357" s="45"/>
    </row>
    <row r="358" s="2" customFormat="1" ht="16.8" customHeight="1">
      <c r="A358" s="39"/>
      <c r="B358" s="45"/>
      <c r="C358" s="314" t="s">
        <v>250</v>
      </c>
      <c r="D358" s="314" t="s">
        <v>251</v>
      </c>
      <c r="E358" s="18" t="s">
        <v>223</v>
      </c>
      <c r="F358" s="315">
        <v>123.59999999999999</v>
      </c>
      <c r="G358" s="39"/>
      <c r="H358" s="45"/>
    </row>
    <row r="359" s="2" customFormat="1">
      <c r="A359" s="39"/>
      <c r="B359" s="45"/>
      <c r="C359" s="314" t="s">
        <v>269</v>
      </c>
      <c r="D359" s="314" t="s">
        <v>270</v>
      </c>
      <c r="E359" s="18" t="s">
        <v>246</v>
      </c>
      <c r="F359" s="315">
        <v>164.02500000000001</v>
      </c>
      <c r="G359" s="39"/>
      <c r="H359" s="45"/>
    </row>
    <row r="360" s="2" customFormat="1">
      <c r="A360" s="39"/>
      <c r="B360" s="45"/>
      <c r="C360" s="314" t="s">
        <v>307</v>
      </c>
      <c r="D360" s="314" t="s">
        <v>308</v>
      </c>
      <c r="E360" s="18" t="s">
        <v>246</v>
      </c>
      <c r="F360" s="315">
        <v>433.51499999999999</v>
      </c>
      <c r="G360" s="39"/>
      <c r="H360" s="45"/>
    </row>
    <row r="361" s="2" customFormat="1" ht="16.8" customHeight="1">
      <c r="A361" s="39"/>
      <c r="B361" s="45"/>
      <c r="C361" s="314" t="s">
        <v>363</v>
      </c>
      <c r="D361" s="314" t="s">
        <v>364</v>
      </c>
      <c r="E361" s="18" t="s">
        <v>223</v>
      </c>
      <c r="F361" s="315">
        <v>123.59999999999999</v>
      </c>
      <c r="G361" s="39"/>
      <c r="H361" s="45"/>
    </row>
    <row r="362" s="2" customFormat="1" ht="16.8" customHeight="1">
      <c r="A362" s="39"/>
      <c r="B362" s="45"/>
      <c r="C362" s="310" t="s">
        <v>117</v>
      </c>
      <c r="D362" s="311" t="s">
        <v>117</v>
      </c>
      <c r="E362" s="312" t="s">
        <v>1</v>
      </c>
      <c r="F362" s="313">
        <v>74</v>
      </c>
      <c r="G362" s="39"/>
      <c r="H362" s="45"/>
    </row>
    <row r="363" s="2" customFormat="1">
      <c r="A363" s="39"/>
      <c r="B363" s="45"/>
      <c r="C363" s="314" t="s">
        <v>117</v>
      </c>
      <c r="D363" s="314" t="s">
        <v>563</v>
      </c>
      <c r="E363" s="18" t="s">
        <v>1</v>
      </c>
      <c r="F363" s="315">
        <v>74</v>
      </c>
      <c r="G363" s="39"/>
      <c r="H363" s="45"/>
    </row>
    <row r="364" s="2" customFormat="1" ht="16.8" customHeight="1">
      <c r="A364" s="39"/>
      <c r="B364" s="45"/>
      <c r="C364" s="316" t="s">
        <v>750</v>
      </c>
      <c r="D364" s="39"/>
      <c r="E364" s="39"/>
      <c r="F364" s="39"/>
      <c r="G364" s="39"/>
      <c r="H364" s="45"/>
    </row>
    <row r="365" s="2" customFormat="1" ht="16.8" customHeight="1">
      <c r="A365" s="39"/>
      <c r="B365" s="45"/>
      <c r="C365" s="314" t="s">
        <v>195</v>
      </c>
      <c r="D365" s="314" t="s">
        <v>196</v>
      </c>
      <c r="E365" s="18" t="s">
        <v>1</v>
      </c>
      <c r="F365" s="315">
        <v>0</v>
      </c>
      <c r="G365" s="39"/>
      <c r="H365" s="45"/>
    </row>
    <row r="366" s="2" customFormat="1">
      <c r="A366" s="39"/>
      <c r="B366" s="45"/>
      <c r="C366" s="314" t="s">
        <v>269</v>
      </c>
      <c r="D366" s="314" t="s">
        <v>270</v>
      </c>
      <c r="E366" s="18" t="s">
        <v>246</v>
      </c>
      <c r="F366" s="315">
        <v>164.02500000000001</v>
      </c>
      <c r="G366" s="39"/>
      <c r="H366" s="45"/>
    </row>
    <row r="367" s="2" customFormat="1">
      <c r="A367" s="39"/>
      <c r="B367" s="45"/>
      <c r="C367" s="314" t="s">
        <v>278</v>
      </c>
      <c r="D367" s="314" t="s">
        <v>279</v>
      </c>
      <c r="E367" s="18" t="s">
        <v>280</v>
      </c>
      <c r="F367" s="315">
        <v>74</v>
      </c>
      <c r="G367" s="39"/>
      <c r="H367" s="45"/>
    </row>
    <row r="368" s="2" customFormat="1" ht="16.8" customHeight="1">
      <c r="A368" s="39"/>
      <c r="B368" s="45"/>
      <c r="C368" s="314" t="s">
        <v>289</v>
      </c>
      <c r="D368" s="314" t="s">
        <v>290</v>
      </c>
      <c r="E368" s="18" t="s">
        <v>223</v>
      </c>
      <c r="F368" s="315">
        <v>649.60000000000002</v>
      </c>
      <c r="G368" s="39"/>
      <c r="H368" s="45"/>
    </row>
    <row r="369" s="2" customFormat="1" ht="16.8" customHeight="1">
      <c r="A369" s="39"/>
      <c r="B369" s="45"/>
      <c r="C369" s="314" t="s">
        <v>294</v>
      </c>
      <c r="D369" s="314" t="s">
        <v>295</v>
      </c>
      <c r="E369" s="18" t="s">
        <v>223</v>
      </c>
      <c r="F369" s="315">
        <v>649.60000000000002</v>
      </c>
      <c r="G369" s="39"/>
      <c r="H369" s="45"/>
    </row>
    <row r="370" s="2" customFormat="1" ht="16.8" customHeight="1">
      <c r="A370" s="39"/>
      <c r="B370" s="45"/>
      <c r="C370" s="314" t="s">
        <v>353</v>
      </c>
      <c r="D370" s="314" t="s">
        <v>354</v>
      </c>
      <c r="E370" s="18" t="s">
        <v>246</v>
      </c>
      <c r="F370" s="315">
        <v>50.759999999999998</v>
      </c>
      <c r="G370" s="39"/>
      <c r="H370" s="45"/>
    </row>
    <row r="371" s="2" customFormat="1" ht="16.8" customHeight="1">
      <c r="A371" s="39"/>
      <c r="B371" s="45"/>
      <c r="C371" s="314" t="s">
        <v>486</v>
      </c>
      <c r="D371" s="314" t="s">
        <v>487</v>
      </c>
      <c r="E371" s="18" t="s">
        <v>280</v>
      </c>
      <c r="F371" s="315">
        <v>232</v>
      </c>
      <c r="G371" s="39"/>
      <c r="H371" s="45"/>
    </row>
    <row r="372" s="2" customFormat="1" ht="16.8" customHeight="1">
      <c r="A372" s="39"/>
      <c r="B372" s="45"/>
      <c r="C372" s="314" t="s">
        <v>284</v>
      </c>
      <c r="D372" s="314" t="s">
        <v>285</v>
      </c>
      <c r="E372" s="18" t="s">
        <v>280</v>
      </c>
      <c r="F372" s="315">
        <v>77.700000000000003</v>
      </c>
      <c r="G372" s="39"/>
      <c r="H372" s="45"/>
    </row>
    <row r="373" s="2" customFormat="1" ht="16.8" customHeight="1">
      <c r="A373" s="39"/>
      <c r="B373" s="45"/>
      <c r="C373" s="310" t="s">
        <v>756</v>
      </c>
      <c r="D373" s="311" t="s">
        <v>757</v>
      </c>
      <c r="E373" s="312" t="s">
        <v>1</v>
      </c>
      <c r="F373" s="313">
        <v>21</v>
      </c>
      <c r="G373" s="39"/>
      <c r="H373" s="45"/>
    </row>
    <row r="374" s="2" customFormat="1" ht="16.8" customHeight="1">
      <c r="A374" s="39"/>
      <c r="B374" s="45"/>
      <c r="C374" s="310" t="s">
        <v>120</v>
      </c>
      <c r="D374" s="311" t="s">
        <v>121</v>
      </c>
      <c r="E374" s="312" t="s">
        <v>1</v>
      </c>
      <c r="F374" s="313">
        <v>15</v>
      </c>
      <c r="G374" s="39"/>
      <c r="H374" s="45"/>
    </row>
    <row r="375" s="2" customFormat="1" ht="16.8" customHeight="1">
      <c r="A375" s="39"/>
      <c r="B375" s="45"/>
      <c r="C375" s="314" t="s">
        <v>120</v>
      </c>
      <c r="D375" s="314" t="s">
        <v>570</v>
      </c>
      <c r="E375" s="18" t="s">
        <v>1</v>
      </c>
      <c r="F375" s="315">
        <v>15</v>
      </c>
      <c r="G375" s="39"/>
      <c r="H375" s="45"/>
    </row>
    <row r="376" s="2" customFormat="1" ht="16.8" customHeight="1">
      <c r="A376" s="39"/>
      <c r="B376" s="45"/>
      <c r="C376" s="316" t="s">
        <v>750</v>
      </c>
      <c r="D376" s="39"/>
      <c r="E376" s="39"/>
      <c r="F376" s="39"/>
      <c r="G376" s="39"/>
      <c r="H376" s="45"/>
    </row>
    <row r="377" s="2" customFormat="1" ht="16.8" customHeight="1">
      <c r="A377" s="39"/>
      <c r="B377" s="45"/>
      <c r="C377" s="314" t="s">
        <v>195</v>
      </c>
      <c r="D377" s="314" t="s">
        <v>196</v>
      </c>
      <c r="E377" s="18" t="s">
        <v>1</v>
      </c>
      <c r="F377" s="315">
        <v>0</v>
      </c>
      <c r="G377" s="39"/>
      <c r="H377" s="45"/>
    </row>
    <row r="378" s="2" customFormat="1">
      <c r="A378" s="39"/>
      <c r="B378" s="45"/>
      <c r="C378" s="314" t="s">
        <v>307</v>
      </c>
      <c r="D378" s="314" t="s">
        <v>308</v>
      </c>
      <c r="E378" s="18" t="s">
        <v>246</v>
      </c>
      <c r="F378" s="315">
        <v>433.51499999999999</v>
      </c>
      <c r="G378" s="39"/>
      <c r="H378" s="45"/>
    </row>
    <row r="379" s="2" customFormat="1" ht="16.8" customHeight="1">
      <c r="A379" s="39"/>
      <c r="B379" s="45"/>
      <c r="C379" s="314" t="s">
        <v>374</v>
      </c>
      <c r="D379" s="314" t="s">
        <v>375</v>
      </c>
      <c r="E379" s="18" t="s">
        <v>223</v>
      </c>
      <c r="F379" s="315">
        <v>9</v>
      </c>
      <c r="G379" s="39"/>
      <c r="H379" s="45"/>
    </row>
    <row r="380" s="2" customFormat="1" ht="16.8" customHeight="1">
      <c r="A380" s="39"/>
      <c r="B380" s="45"/>
      <c r="C380" s="310" t="s">
        <v>122</v>
      </c>
      <c r="D380" s="311" t="s">
        <v>122</v>
      </c>
      <c r="E380" s="312" t="s">
        <v>1</v>
      </c>
      <c r="F380" s="313">
        <v>1.3999999999999999</v>
      </c>
      <c r="G380" s="39"/>
      <c r="H380" s="45"/>
    </row>
    <row r="381" s="2" customFormat="1" ht="16.8" customHeight="1">
      <c r="A381" s="39"/>
      <c r="B381" s="45"/>
      <c r="C381" s="314" t="s">
        <v>210</v>
      </c>
      <c r="D381" s="314" t="s">
        <v>211</v>
      </c>
      <c r="E381" s="18" t="s">
        <v>1</v>
      </c>
      <c r="F381" s="315">
        <v>0</v>
      </c>
      <c r="G381" s="39"/>
      <c r="H381" s="45"/>
    </row>
    <row r="382" s="2" customFormat="1" ht="16.8" customHeight="1">
      <c r="A382" s="39"/>
      <c r="B382" s="45"/>
      <c r="C382" s="314" t="s">
        <v>212</v>
      </c>
      <c r="D382" s="314" t="s">
        <v>213</v>
      </c>
      <c r="E382" s="18" t="s">
        <v>1</v>
      </c>
      <c r="F382" s="315">
        <v>0</v>
      </c>
      <c r="G382" s="39"/>
      <c r="H382" s="45"/>
    </row>
    <row r="383" s="2" customFormat="1" ht="16.8" customHeight="1">
      <c r="A383" s="39"/>
      <c r="B383" s="45"/>
      <c r="C383" s="314" t="s">
        <v>122</v>
      </c>
      <c r="D383" s="314" t="s">
        <v>214</v>
      </c>
      <c r="E383" s="18" t="s">
        <v>1</v>
      </c>
      <c r="F383" s="315">
        <v>1.3999999999999999</v>
      </c>
      <c r="G383" s="39"/>
      <c r="H383" s="45"/>
    </row>
    <row r="384" s="2" customFormat="1" ht="16.8" customHeight="1">
      <c r="A384" s="39"/>
      <c r="B384" s="45"/>
      <c r="C384" s="316" t="s">
        <v>750</v>
      </c>
      <c r="D384" s="39"/>
      <c r="E384" s="39"/>
      <c r="F384" s="39"/>
      <c r="G384" s="39"/>
      <c r="H384" s="45"/>
    </row>
    <row r="385" s="2" customFormat="1" ht="16.8" customHeight="1">
      <c r="A385" s="39"/>
      <c r="B385" s="45"/>
      <c r="C385" s="314" t="s">
        <v>195</v>
      </c>
      <c r="D385" s="314" t="s">
        <v>196</v>
      </c>
      <c r="E385" s="18" t="s">
        <v>1</v>
      </c>
      <c r="F385" s="315">
        <v>0</v>
      </c>
      <c r="G385" s="39"/>
      <c r="H385" s="45"/>
    </row>
    <row r="386" s="2" customFormat="1" ht="16.8" customHeight="1">
      <c r="A386" s="39"/>
      <c r="B386" s="45"/>
      <c r="C386" s="314" t="s">
        <v>261</v>
      </c>
      <c r="D386" s="314" t="s">
        <v>262</v>
      </c>
      <c r="E386" s="18" t="s">
        <v>246</v>
      </c>
      <c r="F386" s="315">
        <v>129.90000000000001</v>
      </c>
      <c r="G386" s="39"/>
      <c r="H386" s="45"/>
    </row>
    <row r="387" s="2" customFormat="1">
      <c r="A387" s="39"/>
      <c r="B387" s="45"/>
      <c r="C387" s="314" t="s">
        <v>269</v>
      </c>
      <c r="D387" s="314" t="s">
        <v>270</v>
      </c>
      <c r="E387" s="18" t="s">
        <v>246</v>
      </c>
      <c r="F387" s="315">
        <v>164.02500000000001</v>
      </c>
      <c r="G387" s="39"/>
      <c r="H387" s="45"/>
    </row>
    <row r="388" s="2" customFormat="1" ht="16.8" customHeight="1">
      <c r="A388" s="39"/>
      <c r="B388" s="45"/>
      <c r="C388" s="314" t="s">
        <v>289</v>
      </c>
      <c r="D388" s="314" t="s">
        <v>290</v>
      </c>
      <c r="E388" s="18" t="s">
        <v>223</v>
      </c>
      <c r="F388" s="315">
        <v>649.60000000000002</v>
      </c>
      <c r="G388" s="39"/>
      <c r="H388" s="45"/>
    </row>
    <row r="389" s="2" customFormat="1" ht="16.8" customHeight="1">
      <c r="A389" s="39"/>
      <c r="B389" s="45"/>
      <c r="C389" s="314" t="s">
        <v>294</v>
      </c>
      <c r="D389" s="314" t="s">
        <v>295</v>
      </c>
      <c r="E389" s="18" t="s">
        <v>223</v>
      </c>
      <c r="F389" s="315">
        <v>649.60000000000002</v>
      </c>
      <c r="G389" s="39"/>
      <c r="H389" s="45"/>
    </row>
    <row r="390" s="2" customFormat="1" ht="16.8" customHeight="1">
      <c r="A390" s="39"/>
      <c r="B390" s="45"/>
      <c r="C390" s="314" t="s">
        <v>298</v>
      </c>
      <c r="D390" s="314" t="s">
        <v>299</v>
      </c>
      <c r="E390" s="18" t="s">
        <v>223</v>
      </c>
      <c r="F390" s="315">
        <v>210</v>
      </c>
      <c r="G390" s="39"/>
      <c r="H390" s="45"/>
    </row>
    <row r="391" s="2" customFormat="1" ht="16.8" customHeight="1">
      <c r="A391" s="39"/>
      <c r="B391" s="45"/>
      <c r="C391" s="314" t="s">
        <v>303</v>
      </c>
      <c r="D391" s="314" t="s">
        <v>304</v>
      </c>
      <c r="E391" s="18" t="s">
        <v>223</v>
      </c>
      <c r="F391" s="315">
        <v>210</v>
      </c>
      <c r="G391" s="39"/>
      <c r="H391" s="45"/>
    </row>
    <row r="392" s="2" customFormat="1">
      <c r="A392" s="39"/>
      <c r="B392" s="45"/>
      <c r="C392" s="314" t="s">
        <v>307</v>
      </c>
      <c r="D392" s="314" t="s">
        <v>308</v>
      </c>
      <c r="E392" s="18" t="s">
        <v>246</v>
      </c>
      <c r="F392" s="315">
        <v>433.51499999999999</v>
      </c>
      <c r="G392" s="39"/>
      <c r="H392" s="45"/>
    </row>
    <row r="393" s="2" customFormat="1">
      <c r="A393" s="39"/>
      <c r="B393" s="45"/>
      <c r="C393" s="314" t="s">
        <v>319</v>
      </c>
      <c r="D393" s="314" t="s">
        <v>320</v>
      </c>
      <c r="E393" s="18" t="s">
        <v>246</v>
      </c>
      <c r="F393" s="315">
        <v>182.20400000000001</v>
      </c>
      <c r="G393" s="39"/>
      <c r="H393" s="45"/>
    </row>
    <row r="394" s="2" customFormat="1">
      <c r="A394" s="39"/>
      <c r="B394" s="45"/>
      <c r="C394" s="314" t="s">
        <v>324</v>
      </c>
      <c r="D394" s="314" t="s">
        <v>325</v>
      </c>
      <c r="E394" s="18" t="s">
        <v>246</v>
      </c>
      <c r="F394" s="315">
        <v>1822.04</v>
      </c>
      <c r="G394" s="39"/>
      <c r="H394" s="45"/>
    </row>
    <row r="395" s="2" customFormat="1" ht="16.8" customHeight="1">
      <c r="A395" s="39"/>
      <c r="B395" s="45"/>
      <c r="C395" s="314" t="s">
        <v>333</v>
      </c>
      <c r="D395" s="314" t="s">
        <v>334</v>
      </c>
      <c r="E395" s="18" t="s">
        <v>335</v>
      </c>
      <c r="F395" s="315">
        <v>327.96699999999998</v>
      </c>
      <c r="G395" s="39"/>
      <c r="H395" s="45"/>
    </row>
    <row r="396" s="2" customFormat="1" ht="16.8" customHeight="1">
      <c r="A396" s="39"/>
      <c r="B396" s="45"/>
      <c r="C396" s="314" t="s">
        <v>339</v>
      </c>
      <c r="D396" s="314" t="s">
        <v>340</v>
      </c>
      <c r="E396" s="18" t="s">
        <v>246</v>
      </c>
      <c r="F396" s="315">
        <v>205.756</v>
      </c>
      <c r="G396" s="39"/>
      <c r="H396" s="45"/>
    </row>
    <row r="397" s="2" customFormat="1" ht="16.8" customHeight="1">
      <c r="A397" s="39"/>
      <c r="B397" s="45"/>
      <c r="C397" s="314" t="s">
        <v>343</v>
      </c>
      <c r="D397" s="314" t="s">
        <v>344</v>
      </c>
      <c r="E397" s="18" t="s">
        <v>335</v>
      </c>
      <c r="F397" s="315">
        <v>169.26300000000001</v>
      </c>
      <c r="G397" s="39"/>
      <c r="H397" s="45"/>
    </row>
    <row r="398" s="2" customFormat="1" ht="16.8" customHeight="1">
      <c r="A398" s="39"/>
      <c r="B398" s="45"/>
      <c r="C398" s="310" t="s">
        <v>124</v>
      </c>
      <c r="D398" s="311" t="s">
        <v>125</v>
      </c>
      <c r="E398" s="312" t="s">
        <v>1</v>
      </c>
      <c r="F398" s="313">
        <v>129.90000000000001</v>
      </c>
      <c r="G398" s="39"/>
      <c r="H398" s="45"/>
    </row>
    <row r="399" s="2" customFormat="1" ht="16.8" customHeight="1">
      <c r="A399" s="39"/>
      <c r="B399" s="45"/>
      <c r="C399" s="314" t="s">
        <v>1</v>
      </c>
      <c r="D399" s="314" t="s">
        <v>264</v>
      </c>
      <c r="E399" s="18" t="s">
        <v>1</v>
      </c>
      <c r="F399" s="315">
        <v>45</v>
      </c>
      <c r="G399" s="39"/>
      <c r="H399" s="45"/>
    </row>
    <row r="400" s="2" customFormat="1" ht="16.8" customHeight="1">
      <c r="A400" s="39"/>
      <c r="B400" s="45"/>
      <c r="C400" s="314" t="s">
        <v>1</v>
      </c>
      <c r="D400" s="314" t="s">
        <v>265</v>
      </c>
      <c r="E400" s="18" t="s">
        <v>1</v>
      </c>
      <c r="F400" s="315">
        <v>5.25</v>
      </c>
      <c r="G400" s="39"/>
      <c r="H400" s="45"/>
    </row>
    <row r="401" s="2" customFormat="1" ht="16.8" customHeight="1">
      <c r="A401" s="39"/>
      <c r="B401" s="45"/>
      <c r="C401" s="314" t="s">
        <v>1</v>
      </c>
      <c r="D401" s="314" t="s">
        <v>266</v>
      </c>
      <c r="E401" s="18" t="s">
        <v>1</v>
      </c>
      <c r="F401" s="315">
        <v>3</v>
      </c>
      <c r="G401" s="39"/>
      <c r="H401" s="45"/>
    </row>
    <row r="402" s="2" customFormat="1" ht="16.8" customHeight="1">
      <c r="A402" s="39"/>
      <c r="B402" s="45"/>
      <c r="C402" s="314" t="s">
        <v>1</v>
      </c>
      <c r="D402" s="314" t="s">
        <v>267</v>
      </c>
      <c r="E402" s="18" t="s">
        <v>1</v>
      </c>
      <c r="F402" s="315">
        <v>73.5</v>
      </c>
      <c r="G402" s="39"/>
      <c r="H402" s="45"/>
    </row>
    <row r="403" s="2" customFormat="1" ht="16.8" customHeight="1">
      <c r="A403" s="39"/>
      <c r="B403" s="45"/>
      <c r="C403" s="314" t="s">
        <v>1</v>
      </c>
      <c r="D403" s="314" t="s">
        <v>573</v>
      </c>
      <c r="E403" s="18" t="s">
        <v>1</v>
      </c>
      <c r="F403" s="315">
        <v>3.1499999999999999</v>
      </c>
      <c r="G403" s="39"/>
      <c r="H403" s="45"/>
    </row>
    <row r="404" s="2" customFormat="1" ht="16.8" customHeight="1">
      <c r="A404" s="39"/>
      <c r="B404" s="45"/>
      <c r="C404" s="314" t="s">
        <v>124</v>
      </c>
      <c r="D404" s="314" t="s">
        <v>230</v>
      </c>
      <c r="E404" s="18" t="s">
        <v>1</v>
      </c>
      <c r="F404" s="315">
        <v>129.90000000000001</v>
      </c>
      <c r="G404" s="39"/>
      <c r="H404" s="45"/>
    </row>
    <row r="405" s="2" customFormat="1" ht="16.8" customHeight="1">
      <c r="A405" s="39"/>
      <c r="B405" s="45"/>
      <c r="C405" s="316" t="s">
        <v>750</v>
      </c>
      <c r="D405" s="39"/>
      <c r="E405" s="39"/>
      <c r="F405" s="39"/>
      <c r="G405" s="39"/>
      <c r="H405" s="45"/>
    </row>
    <row r="406" s="2" customFormat="1" ht="16.8" customHeight="1">
      <c r="A406" s="39"/>
      <c r="B406" s="45"/>
      <c r="C406" s="314" t="s">
        <v>261</v>
      </c>
      <c r="D406" s="314" t="s">
        <v>262</v>
      </c>
      <c r="E406" s="18" t="s">
        <v>246</v>
      </c>
      <c r="F406" s="315">
        <v>129.90000000000001</v>
      </c>
      <c r="G406" s="39"/>
      <c r="H406" s="45"/>
    </row>
    <row r="407" s="2" customFormat="1" ht="16.8" customHeight="1">
      <c r="A407" s="39"/>
      <c r="B407" s="45"/>
      <c r="C407" s="314" t="s">
        <v>244</v>
      </c>
      <c r="D407" s="314" t="s">
        <v>245</v>
      </c>
      <c r="E407" s="18" t="s">
        <v>246</v>
      </c>
      <c r="F407" s="315">
        <v>58.784999999999997</v>
      </c>
      <c r="G407" s="39"/>
      <c r="H407" s="45"/>
    </row>
    <row r="408" s="2" customFormat="1">
      <c r="A408" s="39"/>
      <c r="B408" s="45"/>
      <c r="C408" s="314" t="s">
        <v>307</v>
      </c>
      <c r="D408" s="314" t="s">
        <v>308</v>
      </c>
      <c r="E408" s="18" t="s">
        <v>246</v>
      </c>
      <c r="F408" s="315">
        <v>433.51499999999999</v>
      </c>
      <c r="G408" s="39"/>
      <c r="H408" s="45"/>
    </row>
    <row r="409" s="2" customFormat="1" ht="16.8" customHeight="1">
      <c r="A409" s="39"/>
      <c r="B409" s="45"/>
      <c r="C409" s="314" t="s">
        <v>328</v>
      </c>
      <c r="D409" s="314" t="s">
        <v>329</v>
      </c>
      <c r="E409" s="18" t="s">
        <v>246</v>
      </c>
      <c r="F409" s="315">
        <v>293.92500000000001</v>
      </c>
      <c r="G409" s="39"/>
      <c r="H409" s="45"/>
    </row>
    <row r="410" s="2" customFormat="1" ht="16.8" customHeight="1">
      <c r="A410" s="39"/>
      <c r="B410" s="45"/>
      <c r="C410" s="314" t="s">
        <v>339</v>
      </c>
      <c r="D410" s="314" t="s">
        <v>340</v>
      </c>
      <c r="E410" s="18" t="s">
        <v>246</v>
      </c>
      <c r="F410" s="315">
        <v>205.756</v>
      </c>
      <c r="G410" s="39"/>
      <c r="H410" s="45"/>
    </row>
    <row r="411" s="2" customFormat="1" ht="16.8" customHeight="1">
      <c r="A411" s="39"/>
      <c r="B411" s="45"/>
      <c r="C411" s="310" t="s">
        <v>127</v>
      </c>
      <c r="D411" s="311" t="s">
        <v>128</v>
      </c>
      <c r="E411" s="312" t="s">
        <v>1</v>
      </c>
      <c r="F411" s="313">
        <v>164.02500000000001</v>
      </c>
      <c r="G411" s="39"/>
      <c r="H411" s="45"/>
    </row>
    <row r="412" s="2" customFormat="1" ht="16.8" customHeight="1">
      <c r="A412" s="39"/>
      <c r="B412" s="45"/>
      <c r="C412" s="314" t="s">
        <v>1</v>
      </c>
      <c r="D412" s="314" t="s">
        <v>272</v>
      </c>
      <c r="E412" s="18" t="s">
        <v>1</v>
      </c>
      <c r="F412" s="315">
        <v>194.88</v>
      </c>
      <c r="G412" s="39"/>
      <c r="H412" s="45"/>
    </row>
    <row r="413" s="2" customFormat="1" ht="16.8" customHeight="1">
      <c r="A413" s="39"/>
      <c r="B413" s="45"/>
      <c r="C413" s="314" t="s">
        <v>1</v>
      </c>
      <c r="D413" s="314" t="s">
        <v>273</v>
      </c>
      <c r="E413" s="18" t="s">
        <v>1</v>
      </c>
      <c r="F413" s="315">
        <v>0</v>
      </c>
      <c r="G413" s="39"/>
      <c r="H413" s="45"/>
    </row>
    <row r="414" s="2" customFormat="1" ht="16.8" customHeight="1">
      <c r="A414" s="39"/>
      <c r="B414" s="45"/>
      <c r="C414" s="314" t="s">
        <v>1</v>
      </c>
      <c r="D414" s="314" t="s">
        <v>274</v>
      </c>
      <c r="E414" s="18" t="s">
        <v>1</v>
      </c>
      <c r="F414" s="315">
        <v>-3.1499999999999999</v>
      </c>
      <c r="G414" s="39"/>
      <c r="H414" s="45"/>
    </row>
    <row r="415" s="2" customFormat="1" ht="16.8" customHeight="1">
      <c r="A415" s="39"/>
      <c r="B415" s="45"/>
      <c r="C415" s="314" t="s">
        <v>1</v>
      </c>
      <c r="D415" s="314" t="s">
        <v>275</v>
      </c>
      <c r="E415" s="18" t="s">
        <v>1</v>
      </c>
      <c r="F415" s="315">
        <v>-5.5650000000000004</v>
      </c>
      <c r="G415" s="39"/>
      <c r="H415" s="45"/>
    </row>
    <row r="416" s="2" customFormat="1" ht="16.8" customHeight="1">
      <c r="A416" s="39"/>
      <c r="B416" s="45"/>
      <c r="C416" s="314" t="s">
        <v>1</v>
      </c>
      <c r="D416" s="314" t="s">
        <v>276</v>
      </c>
      <c r="E416" s="18" t="s">
        <v>1</v>
      </c>
      <c r="F416" s="315">
        <v>-21.719999999999999</v>
      </c>
      <c r="G416" s="39"/>
      <c r="H416" s="45"/>
    </row>
    <row r="417" s="2" customFormat="1" ht="16.8" customHeight="1">
      <c r="A417" s="39"/>
      <c r="B417" s="45"/>
      <c r="C417" s="314" t="s">
        <v>1</v>
      </c>
      <c r="D417" s="314" t="s">
        <v>277</v>
      </c>
      <c r="E417" s="18" t="s">
        <v>1</v>
      </c>
      <c r="F417" s="315">
        <v>-0.41999999999999998</v>
      </c>
      <c r="G417" s="39"/>
      <c r="H417" s="45"/>
    </row>
    <row r="418" s="2" customFormat="1" ht="16.8" customHeight="1">
      <c r="A418" s="39"/>
      <c r="B418" s="45"/>
      <c r="C418" s="314" t="s">
        <v>127</v>
      </c>
      <c r="D418" s="314" t="s">
        <v>230</v>
      </c>
      <c r="E418" s="18" t="s">
        <v>1</v>
      </c>
      <c r="F418" s="315">
        <v>164.02500000000001</v>
      </c>
      <c r="G418" s="39"/>
      <c r="H418" s="45"/>
    </row>
    <row r="419" s="2" customFormat="1" ht="16.8" customHeight="1">
      <c r="A419" s="39"/>
      <c r="B419" s="45"/>
      <c r="C419" s="316" t="s">
        <v>750</v>
      </c>
      <c r="D419" s="39"/>
      <c r="E419" s="39"/>
      <c r="F419" s="39"/>
      <c r="G419" s="39"/>
      <c r="H419" s="45"/>
    </row>
    <row r="420" s="2" customFormat="1">
      <c r="A420" s="39"/>
      <c r="B420" s="45"/>
      <c r="C420" s="314" t="s">
        <v>269</v>
      </c>
      <c r="D420" s="314" t="s">
        <v>270</v>
      </c>
      <c r="E420" s="18" t="s">
        <v>246</v>
      </c>
      <c r="F420" s="315">
        <v>164.02500000000001</v>
      </c>
      <c r="G420" s="39"/>
      <c r="H420" s="45"/>
    </row>
    <row r="421" s="2" customFormat="1" ht="16.8" customHeight="1">
      <c r="A421" s="39"/>
      <c r="B421" s="45"/>
      <c r="C421" s="314" t="s">
        <v>244</v>
      </c>
      <c r="D421" s="314" t="s">
        <v>245</v>
      </c>
      <c r="E421" s="18" t="s">
        <v>246</v>
      </c>
      <c r="F421" s="315">
        <v>58.784999999999997</v>
      </c>
      <c r="G421" s="39"/>
      <c r="H421" s="45"/>
    </row>
    <row r="422" s="2" customFormat="1">
      <c r="A422" s="39"/>
      <c r="B422" s="45"/>
      <c r="C422" s="314" t="s">
        <v>307</v>
      </c>
      <c r="D422" s="314" t="s">
        <v>308</v>
      </c>
      <c r="E422" s="18" t="s">
        <v>246</v>
      </c>
      <c r="F422" s="315">
        <v>433.51499999999999</v>
      </c>
      <c r="G422" s="39"/>
      <c r="H422" s="45"/>
    </row>
    <row r="423" s="2" customFormat="1" ht="16.8" customHeight="1">
      <c r="A423" s="39"/>
      <c r="B423" s="45"/>
      <c r="C423" s="314" t="s">
        <v>328</v>
      </c>
      <c r="D423" s="314" t="s">
        <v>329</v>
      </c>
      <c r="E423" s="18" t="s">
        <v>246</v>
      </c>
      <c r="F423" s="315">
        <v>293.92500000000001</v>
      </c>
      <c r="G423" s="39"/>
      <c r="H423" s="45"/>
    </row>
    <row r="424" s="2" customFormat="1" ht="16.8" customHeight="1">
      <c r="A424" s="39"/>
      <c r="B424" s="45"/>
      <c r="C424" s="314" t="s">
        <v>339</v>
      </c>
      <c r="D424" s="314" t="s">
        <v>340</v>
      </c>
      <c r="E424" s="18" t="s">
        <v>246</v>
      </c>
      <c r="F424" s="315">
        <v>205.756</v>
      </c>
      <c r="G424" s="39"/>
      <c r="H424" s="45"/>
    </row>
    <row r="425" s="2" customFormat="1" ht="16.8" customHeight="1">
      <c r="A425" s="39"/>
      <c r="B425" s="45"/>
      <c r="C425" s="310" t="s">
        <v>130</v>
      </c>
      <c r="D425" s="311" t="s">
        <v>131</v>
      </c>
      <c r="E425" s="312" t="s">
        <v>1</v>
      </c>
      <c r="F425" s="313">
        <v>21.585000000000001</v>
      </c>
      <c r="G425" s="39"/>
      <c r="H425" s="45"/>
    </row>
    <row r="426" s="2" customFormat="1" ht="16.8" customHeight="1">
      <c r="A426" s="39"/>
      <c r="B426" s="45"/>
      <c r="C426" s="314" t="s">
        <v>130</v>
      </c>
      <c r="D426" s="314" t="s">
        <v>578</v>
      </c>
      <c r="E426" s="18" t="s">
        <v>1</v>
      </c>
      <c r="F426" s="315">
        <v>21.585000000000001</v>
      </c>
      <c r="G426" s="39"/>
      <c r="H426" s="45"/>
    </row>
    <row r="427" s="2" customFormat="1" ht="16.8" customHeight="1">
      <c r="A427" s="39"/>
      <c r="B427" s="45"/>
      <c r="C427" s="316" t="s">
        <v>750</v>
      </c>
      <c r="D427" s="39"/>
      <c r="E427" s="39"/>
      <c r="F427" s="39"/>
      <c r="G427" s="39"/>
      <c r="H427" s="45"/>
    </row>
    <row r="428" s="2" customFormat="1" ht="16.8" customHeight="1">
      <c r="A428" s="39"/>
      <c r="B428" s="45"/>
      <c r="C428" s="314" t="s">
        <v>368</v>
      </c>
      <c r="D428" s="314" t="s">
        <v>369</v>
      </c>
      <c r="E428" s="18" t="s">
        <v>246</v>
      </c>
      <c r="F428" s="315">
        <v>21.585000000000001</v>
      </c>
      <c r="G428" s="39"/>
      <c r="H428" s="45"/>
    </row>
    <row r="429" s="2" customFormat="1">
      <c r="A429" s="39"/>
      <c r="B429" s="45"/>
      <c r="C429" s="314" t="s">
        <v>319</v>
      </c>
      <c r="D429" s="314" t="s">
        <v>320</v>
      </c>
      <c r="E429" s="18" t="s">
        <v>246</v>
      </c>
      <c r="F429" s="315">
        <v>182.20400000000001</v>
      </c>
      <c r="G429" s="39"/>
      <c r="H429" s="45"/>
    </row>
    <row r="430" s="2" customFormat="1">
      <c r="A430" s="39"/>
      <c r="B430" s="45"/>
      <c r="C430" s="314" t="s">
        <v>324</v>
      </c>
      <c r="D430" s="314" t="s">
        <v>325</v>
      </c>
      <c r="E430" s="18" t="s">
        <v>246</v>
      </c>
      <c r="F430" s="315">
        <v>1822.04</v>
      </c>
      <c r="G430" s="39"/>
      <c r="H430" s="45"/>
    </row>
    <row r="431" s="2" customFormat="1" ht="16.8" customHeight="1">
      <c r="A431" s="39"/>
      <c r="B431" s="45"/>
      <c r="C431" s="314" t="s">
        <v>333</v>
      </c>
      <c r="D431" s="314" t="s">
        <v>334</v>
      </c>
      <c r="E431" s="18" t="s">
        <v>335</v>
      </c>
      <c r="F431" s="315">
        <v>327.96699999999998</v>
      </c>
      <c r="G431" s="39"/>
      <c r="H431" s="45"/>
    </row>
    <row r="432" s="2" customFormat="1" ht="16.8" customHeight="1">
      <c r="A432" s="39"/>
      <c r="B432" s="45"/>
      <c r="C432" s="314" t="s">
        <v>339</v>
      </c>
      <c r="D432" s="314" t="s">
        <v>340</v>
      </c>
      <c r="E432" s="18" t="s">
        <v>246</v>
      </c>
      <c r="F432" s="315">
        <v>205.756</v>
      </c>
      <c r="G432" s="39"/>
      <c r="H432" s="45"/>
    </row>
    <row r="433" s="2" customFormat="1" ht="16.8" customHeight="1">
      <c r="A433" s="39"/>
      <c r="B433" s="45"/>
      <c r="C433" s="310" t="s">
        <v>133</v>
      </c>
      <c r="D433" s="311" t="s">
        <v>134</v>
      </c>
      <c r="E433" s="312" t="s">
        <v>1</v>
      </c>
      <c r="F433" s="313">
        <v>50.759999999999998</v>
      </c>
      <c r="G433" s="39"/>
      <c r="H433" s="45"/>
    </row>
    <row r="434" s="2" customFormat="1" ht="16.8" customHeight="1">
      <c r="A434" s="39"/>
      <c r="B434" s="45"/>
      <c r="C434" s="314" t="s">
        <v>133</v>
      </c>
      <c r="D434" s="314" t="s">
        <v>356</v>
      </c>
      <c r="E434" s="18" t="s">
        <v>1</v>
      </c>
      <c r="F434" s="315">
        <v>50.759999999999998</v>
      </c>
      <c r="G434" s="39"/>
      <c r="H434" s="45"/>
    </row>
    <row r="435" s="2" customFormat="1" ht="16.8" customHeight="1">
      <c r="A435" s="39"/>
      <c r="B435" s="45"/>
      <c r="C435" s="316" t="s">
        <v>750</v>
      </c>
      <c r="D435" s="39"/>
      <c r="E435" s="39"/>
      <c r="F435" s="39"/>
      <c r="G435" s="39"/>
      <c r="H435" s="45"/>
    </row>
    <row r="436" s="2" customFormat="1" ht="16.8" customHeight="1">
      <c r="A436" s="39"/>
      <c r="B436" s="45"/>
      <c r="C436" s="314" t="s">
        <v>353</v>
      </c>
      <c r="D436" s="314" t="s">
        <v>354</v>
      </c>
      <c r="E436" s="18" t="s">
        <v>246</v>
      </c>
      <c r="F436" s="315">
        <v>50.759999999999998</v>
      </c>
      <c r="G436" s="39"/>
      <c r="H436" s="45"/>
    </row>
    <row r="437" s="2" customFormat="1">
      <c r="A437" s="39"/>
      <c r="B437" s="45"/>
      <c r="C437" s="314" t="s">
        <v>319</v>
      </c>
      <c r="D437" s="314" t="s">
        <v>320</v>
      </c>
      <c r="E437" s="18" t="s">
        <v>246</v>
      </c>
      <c r="F437" s="315">
        <v>182.20400000000001</v>
      </c>
      <c r="G437" s="39"/>
      <c r="H437" s="45"/>
    </row>
    <row r="438" s="2" customFormat="1">
      <c r="A438" s="39"/>
      <c r="B438" s="45"/>
      <c r="C438" s="314" t="s">
        <v>324</v>
      </c>
      <c r="D438" s="314" t="s">
        <v>325</v>
      </c>
      <c r="E438" s="18" t="s">
        <v>246</v>
      </c>
      <c r="F438" s="315">
        <v>1822.04</v>
      </c>
      <c r="G438" s="39"/>
      <c r="H438" s="45"/>
    </row>
    <row r="439" s="2" customFormat="1" ht="16.8" customHeight="1">
      <c r="A439" s="39"/>
      <c r="B439" s="45"/>
      <c r="C439" s="314" t="s">
        <v>333</v>
      </c>
      <c r="D439" s="314" t="s">
        <v>334</v>
      </c>
      <c r="E439" s="18" t="s">
        <v>335</v>
      </c>
      <c r="F439" s="315">
        <v>327.96699999999998</v>
      </c>
      <c r="G439" s="39"/>
      <c r="H439" s="45"/>
    </row>
    <row r="440" s="2" customFormat="1" ht="16.8" customHeight="1">
      <c r="A440" s="39"/>
      <c r="B440" s="45"/>
      <c r="C440" s="314" t="s">
        <v>339</v>
      </c>
      <c r="D440" s="314" t="s">
        <v>340</v>
      </c>
      <c r="E440" s="18" t="s">
        <v>246</v>
      </c>
      <c r="F440" s="315">
        <v>205.756</v>
      </c>
      <c r="G440" s="39"/>
      <c r="H440" s="45"/>
    </row>
    <row r="441" s="2" customFormat="1" ht="16.8" customHeight="1">
      <c r="A441" s="39"/>
      <c r="B441" s="45"/>
      <c r="C441" s="314" t="s">
        <v>358</v>
      </c>
      <c r="D441" s="314" t="s">
        <v>359</v>
      </c>
      <c r="E441" s="18" t="s">
        <v>335</v>
      </c>
      <c r="F441" s="315">
        <v>101.52</v>
      </c>
      <c r="G441" s="39"/>
      <c r="H441" s="45"/>
    </row>
    <row r="442" s="2" customFormat="1" ht="16.8" customHeight="1">
      <c r="A442" s="39"/>
      <c r="B442" s="45"/>
      <c r="C442" s="310" t="s">
        <v>136</v>
      </c>
      <c r="D442" s="311" t="s">
        <v>137</v>
      </c>
      <c r="E442" s="312" t="s">
        <v>1</v>
      </c>
      <c r="F442" s="313">
        <v>30</v>
      </c>
      <c r="G442" s="39"/>
      <c r="H442" s="45"/>
    </row>
    <row r="443" s="2" customFormat="1" ht="16.8" customHeight="1">
      <c r="A443" s="39"/>
      <c r="B443" s="45"/>
      <c r="C443" s="314" t="s">
        <v>136</v>
      </c>
      <c r="D443" s="314" t="s">
        <v>566</v>
      </c>
      <c r="E443" s="18" t="s">
        <v>1</v>
      </c>
      <c r="F443" s="315">
        <v>30</v>
      </c>
      <c r="G443" s="39"/>
      <c r="H443" s="45"/>
    </row>
    <row r="444" s="2" customFormat="1" ht="16.8" customHeight="1">
      <c r="A444" s="39"/>
      <c r="B444" s="45"/>
      <c r="C444" s="316" t="s">
        <v>750</v>
      </c>
      <c r="D444" s="39"/>
      <c r="E444" s="39"/>
      <c r="F444" s="39"/>
      <c r="G444" s="39"/>
      <c r="H444" s="45"/>
    </row>
    <row r="445" s="2" customFormat="1" ht="16.8" customHeight="1">
      <c r="A445" s="39"/>
      <c r="B445" s="45"/>
      <c r="C445" s="314" t="s">
        <v>195</v>
      </c>
      <c r="D445" s="314" t="s">
        <v>196</v>
      </c>
      <c r="E445" s="18" t="s">
        <v>1</v>
      </c>
      <c r="F445" s="315">
        <v>0</v>
      </c>
      <c r="G445" s="39"/>
      <c r="H445" s="45"/>
    </row>
    <row r="446" s="2" customFormat="1" ht="16.8" customHeight="1">
      <c r="A446" s="39"/>
      <c r="B446" s="45"/>
      <c r="C446" s="314" t="s">
        <v>250</v>
      </c>
      <c r="D446" s="314" t="s">
        <v>251</v>
      </c>
      <c r="E446" s="18" t="s">
        <v>223</v>
      </c>
      <c r="F446" s="315">
        <v>123.59999999999999</v>
      </c>
      <c r="G446" s="39"/>
      <c r="H446" s="45"/>
    </row>
    <row r="447" s="2" customFormat="1" ht="16.8" customHeight="1">
      <c r="A447" s="39"/>
      <c r="B447" s="45"/>
      <c r="C447" s="314" t="s">
        <v>261</v>
      </c>
      <c r="D447" s="314" t="s">
        <v>262</v>
      </c>
      <c r="E447" s="18" t="s">
        <v>246</v>
      </c>
      <c r="F447" s="315">
        <v>129.90000000000001</v>
      </c>
      <c r="G447" s="39"/>
      <c r="H447" s="45"/>
    </row>
    <row r="448" s="2" customFormat="1" ht="16.8" customHeight="1">
      <c r="A448" s="39"/>
      <c r="B448" s="45"/>
      <c r="C448" s="314" t="s">
        <v>298</v>
      </c>
      <c r="D448" s="314" t="s">
        <v>299</v>
      </c>
      <c r="E448" s="18" t="s">
        <v>223</v>
      </c>
      <c r="F448" s="315">
        <v>210</v>
      </c>
      <c r="G448" s="39"/>
      <c r="H448" s="45"/>
    </row>
    <row r="449" s="2" customFormat="1" ht="16.8" customHeight="1">
      <c r="A449" s="39"/>
      <c r="B449" s="45"/>
      <c r="C449" s="314" t="s">
        <v>303</v>
      </c>
      <c r="D449" s="314" t="s">
        <v>304</v>
      </c>
      <c r="E449" s="18" t="s">
        <v>223</v>
      </c>
      <c r="F449" s="315">
        <v>210</v>
      </c>
      <c r="G449" s="39"/>
      <c r="H449" s="45"/>
    </row>
    <row r="450" s="2" customFormat="1">
      <c r="A450" s="39"/>
      <c r="B450" s="45"/>
      <c r="C450" s="314" t="s">
        <v>307</v>
      </c>
      <c r="D450" s="314" t="s">
        <v>308</v>
      </c>
      <c r="E450" s="18" t="s">
        <v>246</v>
      </c>
      <c r="F450" s="315">
        <v>433.51499999999999</v>
      </c>
      <c r="G450" s="39"/>
      <c r="H450" s="45"/>
    </row>
    <row r="451" s="2" customFormat="1" ht="16.8" customHeight="1">
      <c r="A451" s="39"/>
      <c r="B451" s="45"/>
      <c r="C451" s="314" t="s">
        <v>353</v>
      </c>
      <c r="D451" s="314" t="s">
        <v>354</v>
      </c>
      <c r="E451" s="18" t="s">
        <v>246</v>
      </c>
      <c r="F451" s="315">
        <v>50.759999999999998</v>
      </c>
      <c r="G451" s="39"/>
      <c r="H451" s="45"/>
    </row>
    <row r="452" s="2" customFormat="1" ht="16.8" customHeight="1">
      <c r="A452" s="39"/>
      <c r="B452" s="45"/>
      <c r="C452" s="314" t="s">
        <v>363</v>
      </c>
      <c r="D452" s="314" t="s">
        <v>364</v>
      </c>
      <c r="E452" s="18" t="s">
        <v>223</v>
      </c>
      <c r="F452" s="315">
        <v>123.59999999999999</v>
      </c>
      <c r="G452" s="39"/>
      <c r="H452" s="45"/>
    </row>
    <row r="453" s="2" customFormat="1" ht="16.8" customHeight="1">
      <c r="A453" s="39"/>
      <c r="B453" s="45"/>
      <c r="C453" s="314" t="s">
        <v>368</v>
      </c>
      <c r="D453" s="314" t="s">
        <v>369</v>
      </c>
      <c r="E453" s="18" t="s">
        <v>246</v>
      </c>
      <c r="F453" s="315">
        <v>21.585000000000001</v>
      </c>
      <c r="G453" s="39"/>
      <c r="H453" s="45"/>
    </row>
    <row r="454" s="2" customFormat="1" ht="16.8" customHeight="1">
      <c r="A454" s="39"/>
      <c r="B454" s="45"/>
      <c r="C454" s="310" t="s">
        <v>210</v>
      </c>
      <c r="D454" s="311" t="s">
        <v>758</v>
      </c>
      <c r="E454" s="312" t="s">
        <v>1</v>
      </c>
      <c r="F454" s="313">
        <v>0</v>
      </c>
      <c r="G454" s="39"/>
      <c r="H454" s="45"/>
    </row>
    <row r="455" s="2" customFormat="1" ht="16.8" customHeight="1">
      <c r="A455" s="39"/>
      <c r="B455" s="45"/>
      <c r="C455" s="314" t="s">
        <v>210</v>
      </c>
      <c r="D455" s="314" t="s">
        <v>211</v>
      </c>
      <c r="E455" s="18" t="s">
        <v>1</v>
      </c>
      <c r="F455" s="315">
        <v>0</v>
      </c>
      <c r="G455" s="39"/>
      <c r="H455" s="45"/>
    </row>
    <row r="456" s="2" customFormat="1" ht="16.8" customHeight="1">
      <c r="A456" s="39"/>
      <c r="B456" s="45"/>
      <c r="C456" s="310" t="s">
        <v>212</v>
      </c>
      <c r="D456" s="311" t="s">
        <v>759</v>
      </c>
      <c r="E456" s="312" t="s">
        <v>1</v>
      </c>
      <c r="F456" s="313">
        <v>0</v>
      </c>
      <c r="G456" s="39"/>
      <c r="H456" s="45"/>
    </row>
    <row r="457" s="2" customFormat="1" ht="16.8" customHeight="1">
      <c r="A457" s="39"/>
      <c r="B457" s="45"/>
      <c r="C457" s="314" t="s">
        <v>212</v>
      </c>
      <c r="D457" s="314" t="s">
        <v>213</v>
      </c>
      <c r="E457" s="18" t="s">
        <v>1</v>
      </c>
      <c r="F457" s="315">
        <v>0</v>
      </c>
      <c r="G457" s="39"/>
      <c r="H457" s="45"/>
    </row>
    <row r="458" s="2" customFormat="1" ht="16.8" customHeight="1">
      <c r="A458" s="39"/>
      <c r="B458" s="45"/>
      <c r="C458" s="310" t="s">
        <v>139</v>
      </c>
      <c r="D458" s="311" t="s">
        <v>140</v>
      </c>
      <c r="E458" s="312" t="s">
        <v>1</v>
      </c>
      <c r="F458" s="313">
        <v>15</v>
      </c>
      <c r="G458" s="39"/>
      <c r="H458" s="45"/>
    </row>
    <row r="459" s="2" customFormat="1" ht="16.8" customHeight="1">
      <c r="A459" s="39"/>
      <c r="B459" s="45"/>
      <c r="C459" s="314" t="s">
        <v>139</v>
      </c>
      <c r="D459" s="314" t="s">
        <v>567</v>
      </c>
      <c r="E459" s="18" t="s">
        <v>1</v>
      </c>
      <c r="F459" s="315">
        <v>15</v>
      </c>
      <c r="G459" s="39"/>
      <c r="H459" s="45"/>
    </row>
    <row r="460" s="2" customFormat="1" ht="16.8" customHeight="1">
      <c r="A460" s="39"/>
      <c r="B460" s="45"/>
      <c r="C460" s="316" t="s">
        <v>750</v>
      </c>
      <c r="D460" s="39"/>
      <c r="E460" s="39"/>
      <c r="F460" s="39"/>
      <c r="G460" s="39"/>
      <c r="H460" s="45"/>
    </row>
    <row r="461" s="2" customFormat="1" ht="16.8" customHeight="1">
      <c r="A461" s="39"/>
      <c r="B461" s="45"/>
      <c r="C461" s="314" t="s">
        <v>195</v>
      </c>
      <c r="D461" s="314" t="s">
        <v>196</v>
      </c>
      <c r="E461" s="18" t="s">
        <v>1</v>
      </c>
      <c r="F461" s="315">
        <v>0</v>
      </c>
      <c r="G461" s="39"/>
      <c r="H461" s="45"/>
    </row>
    <row r="462" s="2" customFormat="1">
      <c r="A462" s="39"/>
      <c r="B462" s="45"/>
      <c r="C462" s="314" t="s">
        <v>226</v>
      </c>
      <c r="D462" s="314" t="s">
        <v>227</v>
      </c>
      <c r="E462" s="18" t="s">
        <v>223</v>
      </c>
      <c r="F462" s="315">
        <v>31.5</v>
      </c>
      <c r="G462" s="39"/>
      <c r="H462" s="45"/>
    </row>
    <row r="463" s="2" customFormat="1" ht="16.8" customHeight="1">
      <c r="A463" s="39"/>
      <c r="B463" s="45"/>
      <c r="C463" s="314" t="s">
        <v>235</v>
      </c>
      <c r="D463" s="314" t="s">
        <v>236</v>
      </c>
      <c r="E463" s="18" t="s">
        <v>223</v>
      </c>
      <c r="F463" s="315">
        <v>73.5</v>
      </c>
      <c r="G463" s="39"/>
      <c r="H463" s="45"/>
    </row>
    <row r="464" s="2" customFormat="1" ht="16.8" customHeight="1">
      <c r="A464" s="39"/>
      <c r="B464" s="45"/>
      <c r="C464" s="314" t="s">
        <v>239</v>
      </c>
      <c r="D464" s="314" t="s">
        <v>240</v>
      </c>
      <c r="E464" s="18" t="s">
        <v>223</v>
      </c>
      <c r="F464" s="315">
        <v>39</v>
      </c>
      <c r="G464" s="39"/>
      <c r="H464" s="45"/>
    </row>
    <row r="465" s="2" customFormat="1" ht="16.8" customHeight="1">
      <c r="A465" s="39"/>
      <c r="B465" s="45"/>
      <c r="C465" s="314" t="s">
        <v>250</v>
      </c>
      <c r="D465" s="314" t="s">
        <v>251</v>
      </c>
      <c r="E465" s="18" t="s">
        <v>223</v>
      </c>
      <c r="F465" s="315">
        <v>123.59999999999999</v>
      </c>
      <c r="G465" s="39"/>
      <c r="H465" s="45"/>
    </row>
    <row r="466" s="2" customFormat="1" ht="16.8" customHeight="1">
      <c r="A466" s="39"/>
      <c r="B466" s="45"/>
      <c r="C466" s="314" t="s">
        <v>261</v>
      </c>
      <c r="D466" s="314" t="s">
        <v>262</v>
      </c>
      <c r="E466" s="18" t="s">
        <v>246</v>
      </c>
      <c r="F466" s="315">
        <v>129.90000000000001</v>
      </c>
      <c r="G466" s="39"/>
      <c r="H466" s="45"/>
    </row>
    <row r="467" s="2" customFormat="1">
      <c r="A467" s="39"/>
      <c r="B467" s="45"/>
      <c r="C467" s="314" t="s">
        <v>307</v>
      </c>
      <c r="D467" s="314" t="s">
        <v>308</v>
      </c>
      <c r="E467" s="18" t="s">
        <v>246</v>
      </c>
      <c r="F467" s="315">
        <v>433.51499999999999</v>
      </c>
      <c r="G467" s="39"/>
      <c r="H467" s="45"/>
    </row>
    <row r="468" s="2" customFormat="1" ht="16.8" customHeight="1">
      <c r="A468" s="39"/>
      <c r="B468" s="45"/>
      <c r="C468" s="314" t="s">
        <v>363</v>
      </c>
      <c r="D468" s="314" t="s">
        <v>364</v>
      </c>
      <c r="E468" s="18" t="s">
        <v>223</v>
      </c>
      <c r="F468" s="315">
        <v>123.59999999999999</v>
      </c>
      <c r="G468" s="39"/>
      <c r="H468" s="45"/>
    </row>
    <row r="469" s="2" customFormat="1" ht="16.8" customHeight="1">
      <c r="A469" s="39"/>
      <c r="B469" s="45"/>
      <c r="C469" s="314" t="s">
        <v>393</v>
      </c>
      <c r="D469" s="314" t="s">
        <v>394</v>
      </c>
      <c r="E469" s="18" t="s">
        <v>223</v>
      </c>
      <c r="F469" s="315">
        <v>31.5</v>
      </c>
      <c r="G469" s="39"/>
      <c r="H469" s="45"/>
    </row>
    <row r="470" s="2" customFormat="1" ht="16.8" customHeight="1">
      <c r="A470" s="39"/>
      <c r="B470" s="45"/>
      <c r="C470" s="314" t="s">
        <v>403</v>
      </c>
      <c r="D470" s="314" t="s">
        <v>404</v>
      </c>
      <c r="E470" s="18" t="s">
        <v>223</v>
      </c>
      <c r="F470" s="315">
        <v>31.5</v>
      </c>
      <c r="G470" s="39"/>
      <c r="H470" s="45"/>
    </row>
    <row r="471" s="2" customFormat="1" ht="16.8" customHeight="1">
      <c r="A471" s="39"/>
      <c r="B471" s="45"/>
      <c r="C471" s="314" t="s">
        <v>399</v>
      </c>
      <c r="D471" s="314" t="s">
        <v>400</v>
      </c>
      <c r="E471" s="18" t="s">
        <v>223</v>
      </c>
      <c r="F471" s="315">
        <v>31.5</v>
      </c>
      <c r="G471" s="39"/>
      <c r="H471" s="45"/>
    </row>
    <row r="472" s="2" customFormat="1" ht="16.8" customHeight="1">
      <c r="A472" s="39"/>
      <c r="B472" s="45"/>
      <c r="C472" s="314" t="s">
        <v>407</v>
      </c>
      <c r="D472" s="314" t="s">
        <v>408</v>
      </c>
      <c r="E472" s="18" t="s">
        <v>223</v>
      </c>
      <c r="F472" s="315">
        <v>31.5</v>
      </c>
      <c r="G472" s="39"/>
      <c r="H472" s="45"/>
    </row>
    <row r="473" s="2" customFormat="1" ht="16.8" customHeight="1">
      <c r="A473" s="39"/>
      <c r="B473" s="45"/>
      <c r="C473" s="314" t="s">
        <v>416</v>
      </c>
      <c r="D473" s="314" t="s">
        <v>417</v>
      </c>
      <c r="E473" s="18" t="s">
        <v>223</v>
      </c>
      <c r="F473" s="315">
        <v>40.5</v>
      </c>
      <c r="G473" s="39"/>
      <c r="H473" s="45"/>
    </row>
    <row r="474" s="2" customFormat="1">
      <c r="A474" s="39"/>
      <c r="B474" s="45"/>
      <c r="C474" s="314" t="s">
        <v>420</v>
      </c>
      <c r="D474" s="314" t="s">
        <v>421</v>
      </c>
      <c r="E474" s="18" t="s">
        <v>223</v>
      </c>
      <c r="F474" s="315">
        <v>39</v>
      </c>
      <c r="G474" s="39"/>
      <c r="H474" s="45"/>
    </row>
    <row r="475" s="2" customFormat="1" ht="16.8" customHeight="1">
      <c r="A475" s="39"/>
      <c r="B475" s="45"/>
      <c r="C475" s="314" t="s">
        <v>411</v>
      </c>
      <c r="D475" s="314" t="s">
        <v>412</v>
      </c>
      <c r="E475" s="18" t="s">
        <v>223</v>
      </c>
      <c r="F475" s="315">
        <v>40.5</v>
      </c>
      <c r="G475" s="39"/>
      <c r="H475" s="45"/>
    </row>
    <row r="476" s="2" customFormat="1" ht="16.8" customHeight="1">
      <c r="A476" s="39"/>
      <c r="B476" s="45"/>
      <c r="C476" s="314" t="s">
        <v>492</v>
      </c>
      <c r="D476" s="314" t="s">
        <v>493</v>
      </c>
      <c r="E476" s="18" t="s">
        <v>280</v>
      </c>
      <c r="F476" s="315">
        <v>185</v>
      </c>
      <c r="G476" s="39"/>
      <c r="H476" s="45"/>
    </row>
    <row r="477" s="2" customFormat="1" ht="16.8" customHeight="1">
      <c r="A477" s="39"/>
      <c r="B477" s="45"/>
      <c r="C477" s="314" t="s">
        <v>499</v>
      </c>
      <c r="D477" s="314" t="s">
        <v>500</v>
      </c>
      <c r="E477" s="18" t="s">
        <v>280</v>
      </c>
      <c r="F477" s="315">
        <v>90</v>
      </c>
      <c r="G477" s="39"/>
      <c r="H477" s="45"/>
    </row>
    <row r="478" s="2" customFormat="1" ht="16.8" customHeight="1">
      <c r="A478" s="39"/>
      <c r="B478" s="45"/>
      <c r="C478" s="314" t="s">
        <v>343</v>
      </c>
      <c r="D478" s="314" t="s">
        <v>344</v>
      </c>
      <c r="E478" s="18" t="s">
        <v>335</v>
      </c>
      <c r="F478" s="315">
        <v>169.26300000000001</v>
      </c>
      <c r="G478" s="39"/>
      <c r="H478" s="45"/>
    </row>
    <row r="479" s="2" customFormat="1" ht="16.8" customHeight="1">
      <c r="A479" s="39"/>
      <c r="B479" s="45"/>
      <c r="C479" s="310" t="s">
        <v>141</v>
      </c>
      <c r="D479" s="311" t="s">
        <v>142</v>
      </c>
      <c r="E479" s="312" t="s">
        <v>1</v>
      </c>
      <c r="F479" s="313">
        <v>50</v>
      </c>
      <c r="G479" s="39"/>
      <c r="H479" s="45"/>
    </row>
    <row r="480" s="2" customFormat="1" ht="16.8" customHeight="1">
      <c r="A480" s="39"/>
      <c r="B480" s="45"/>
      <c r="C480" s="314" t="s">
        <v>141</v>
      </c>
      <c r="D480" s="314" t="s">
        <v>561</v>
      </c>
      <c r="E480" s="18" t="s">
        <v>1</v>
      </c>
      <c r="F480" s="315">
        <v>50</v>
      </c>
      <c r="G480" s="39"/>
      <c r="H480" s="45"/>
    </row>
    <row r="481" s="2" customFormat="1" ht="16.8" customHeight="1">
      <c r="A481" s="39"/>
      <c r="B481" s="45"/>
      <c r="C481" s="316" t="s">
        <v>750</v>
      </c>
      <c r="D481" s="39"/>
      <c r="E481" s="39"/>
      <c r="F481" s="39"/>
      <c r="G481" s="39"/>
      <c r="H481" s="45"/>
    </row>
    <row r="482" s="2" customFormat="1" ht="16.8" customHeight="1">
      <c r="A482" s="39"/>
      <c r="B482" s="45"/>
      <c r="C482" s="314" t="s">
        <v>195</v>
      </c>
      <c r="D482" s="314" t="s">
        <v>196</v>
      </c>
      <c r="E482" s="18" t="s">
        <v>1</v>
      </c>
      <c r="F482" s="315">
        <v>0</v>
      </c>
      <c r="G482" s="39"/>
      <c r="H482" s="45"/>
    </row>
    <row r="483" s="2" customFormat="1" ht="16.8" customHeight="1">
      <c r="A483" s="39"/>
      <c r="B483" s="45"/>
      <c r="C483" s="314" t="s">
        <v>256</v>
      </c>
      <c r="D483" s="314" t="s">
        <v>257</v>
      </c>
      <c r="E483" s="18" t="s">
        <v>246</v>
      </c>
      <c r="F483" s="315">
        <v>50</v>
      </c>
      <c r="G483" s="39"/>
      <c r="H483" s="45"/>
    </row>
    <row r="484" s="2" customFormat="1" ht="16.8" customHeight="1">
      <c r="A484" s="39"/>
      <c r="B484" s="45"/>
      <c r="C484" s="314" t="s">
        <v>261</v>
      </c>
      <c r="D484" s="314" t="s">
        <v>262</v>
      </c>
      <c r="E484" s="18" t="s">
        <v>246</v>
      </c>
      <c r="F484" s="315">
        <v>129.90000000000001</v>
      </c>
      <c r="G484" s="39"/>
      <c r="H484" s="45"/>
    </row>
    <row r="485" s="2" customFormat="1" ht="16.8" customHeight="1">
      <c r="A485" s="39"/>
      <c r="B485" s="45"/>
      <c r="C485" s="314" t="s">
        <v>343</v>
      </c>
      <c r="D485" s="314" t="s">
        <v>344</v>
      </c>
      <c r="E485" s="18" t="s">
        <v>335</v>
      </c>
      <c r="F485" s="315">
        <v>169.26300000000001</v>
      </c>
      <c r="G485" s="39"/>
      <c r="H485" s="45"/>
    </row>
    <row r="486" s="2" customFormat="1" ht="16.8" customHeight="1">
      <c r="A486" s="39"/>
      <c r="B486" s="45"/>
      <c r="C486" s="310" t="s">
        <v>144</v>
      </c>
      <c r="D486" s="311" t="s">
        <v>145</v>
      </c>
      <c r="E486" s="312" t="s">
        <v>1</v>
      </c>
      <c r="F486" s="313">
        <v>50</v>
      </c>
      <c r="G486" s="39"/>
      <c r="H486" s="45"/>
    </row>
    <row r="487" s="2" customFormat="1" ht="16.8" customHeight="1">
      <c r="A487" s="39"/>
      <c r="B487" s="45"/>
      <c r="C487" s="314" t="s">
        <v>144</v>
      </c>
      <c r="D487" s="314" t="s">
        <v>564</v>
      </c>
      <c r="E487" s="18" t="s">
        <v>1</v>
      </c>
      <c r="F487" s="315">
        <v>50</v>
      </c>
      <c r="G487" s="39"/>
      <c r="H487" s="45"/>
    </row>
    <row r="488" s="2" customFormat="1" ht="16.8" customHeight="1">
      <c r="A488" s="39"/>
      <c r="B488" s="45"/>
      <c r="C488" s="316" t="s">
        <v>750</v>
      </c>
      <c r="D488" s="39"/>
      <c r="E488" s="39"/>
      <c r="F488" s="39"/>
      <c r="G488" s="39"/>
      <c r="H488" s="45"/>
    </row>
    <row r="489" s="2" customFormat="1" ht="16.8" customHeight="1">
      <c r="A489" s="39"/>
      <c r="B489" s="45"/>
      <c r="C489" s="314" t="s">
        <v>195</v>
      </c>
      <c r="D489" s="314" t="s">
        <v>196</v>
      </c>
      <c r="E489" s="18" t="s">
        <v>1</v>
      </c>
      <c r="F489" s="315">
        <v>0</v>
      </c>
      <c r="G489" s="39"/>
      <c r="H489" s="45"/>
    </row>
    <row r="490" s="2" customFormat="1">
      <c r="A490" s="39"/>
      <c r="B490" s="45"/>
      <c r="C490" s="314" t="s">
        <v>319</v>
      </c>
      <c r="D490" s="314" t="s">
        <v>320</v>
      </c>
      <c r="E490" s="18" t="s">
        <v>246</v>
      </c>
      <c r="F490" s="315">
        <v>182.20400000000001</v>
      </c>
      <c r="G490" s="39"/>
      <c r="H490" s="45"/>
    </row>
    <row r="491" s="2" customFormat="1">
      <c r="A491" s="39"/>
      <c r="B491" s="45"/>
      <c r="C491" s="314" t="s">
        <v>324</v>
      </c>
      <c r="D491" s="314" t="s">
        <v>325</v>
      </c>
      <c r="E491" s="18" t="s">
        <v>246</v>
      </c>
      <c r="F491" s="315">
        <v>1822.04</v>
      </c>
      <c r="G491" s="39"/>
      <c r="H491" s="45"/>
    </row>
    <row r="492" s="2" customFormat="1" ht="16.8" customHeight="1">
      <c r="A492" s="39"/>
      <c r="B492" s="45"/>
      <c r="C492" s="314" t="s">
        <v>333</v>
      </c>
      <c r="D492" s="314" t="s">
        <v>334</v>
      </c>
      <c r="E492" s="18" t="s">
        <v>335</v>
      </c>
      <c r="F492" s="315">
        <v>327.96699999999998</v>
      </c>
      <c r="G492" s="39"/>
      <c r="H492" s="45"/>
    </row>
    <row r="493" s="2" customFormat="1" ht="16.8" customHeight="1">
      <c r="A493" s="39"/>
      <c r="B493" s="45"/>
      <c r="C493" s="314" t="s">
        <v>339</v>
      </c>
      <c r="D493" s="314" t="s">
        <v>340</v>
      </c>
      <c r="E493" s="18" t="s">
        <v>246</v>
      </c>
      <c r="F493" s="315">
        <v>205.756</v>
      </c>
      <c r="G493" s="39"/>
      <c r="H493" s="45"/>
    </row>
    <row r="494" s="2" customFormat="1">
      <c r="A494" s="39"/>
      <c r="B494" s="45"/>
      <c r="C494" s="314" t="s">
        <v>454</v>
      </c>
      <c r="D494" s="314" t="s">
        <v>455</v>
      </c>
      <c r="E494" s="18" t="s">
        <v>456</v>
      </c>
      <c r="F494" s="315">
        <v>49</v>
      </c>
      <c r="G494" s="39"/>
      <c r="H494" s="45"/>
    </row>
    <row r="495" s="2" customFormat="1" ht="16.8" customHeight="1">
      <c r="A495" s="39"/>
      <c r="B495" s="45"/>
      <c r="C495" s="314" t="s">
        <v>472</v>
      </c>
      <c r="D495" s="314" t="s">
        <v>473</v>
      </c>
      <c r="E495" s="18" t="s">
        <v>474</v>
      </c>
      <c r="F495" s="315">
        <v>49</v>
      </c>
      <c r="G495" s="39"/>
      <c r="H495" s="45"/>
    </row>
    <row r="496" s="2" customFormat="1" ht="16.8" customHeight="1">
      <c r="A496" s="39"/>
      <c r="B496" s="45"/>
      <c r="C496" s="314" t="s">
        <v>459</v>
      </c>
      <c r="D496" s="314" t="s">
        <v>460</v>
      </c>
      <c r="E496" s="18" t="s">
        <v>456</v>
      </c>
      <c r="F496" s="315">
        <v>43</v>
      </c>
      <c r="G496" s="39"/>
      <c r="H496" s="45"/>
    </row>
    <row r="497" s="2" customFormat="1" ht="16.8" customHeight="1">
      <c r="A497" s="39"/>
      <c r="B497" s="45"/>
      <c r="C497" s="310" t="s">
        <v>146</v>
      </c>
      <c r="D497" s="311" t="s">
        <v>147</v>
      </c>
      <c r="E497" s="312" t="s">
        <v>1</v>
      </c>
      <c r="F497" s="313">
        <v>1</v>
      </c>
      <c r="G497" s="39"/>
      <c r="H497" s="45"/>
    </row>
    <row r="498" s="2" customFormat="1" ht="16.8" customHeight="1">
      <c r="A498" s="39"/>
      <c r="B498" s="45"/>
      <c r="C498" s="314" t="s">
        <v>146</v>
      </c>
      <c r="D498" s="314" t="s">
        <v>207</v>
      </c>
      <c r="E498" s="18" t="s">
        <v>1</v>
      </c>
      <c r="F498" s="315">
        <v>1</v>
      </c>
      <c r="G498" s="39"/>
      <c r="H498" s="45"/>
    </row>
    <row r="499" s="2" customFormat="1" ht="16.8" customHeight="1">
      <c r="A499" s="39"/>
      <c r="B499" s="45"/>
      <c r="C499" s="316" t="s">
        <v>750</v>
      </c>
      <c r="D499" s="39"/>
      <c r="E499" s="39"/>
      <c r="F499" s="39"/>
      <c r="G499" s="39"/>
      <c r="H499" s="45"/>
    </row>
    <row r="500" s="2" customFormat="1" ht="16.8" customHeight="1">
      <c r="A500" s="39"/>
      <c r="B500" s="45"/>
      <c r="C500" s="314" t="s">
        <v>195</v>
      </c>
      <c r="D500" s="314" t="s">
        <v>196</v>
      </c>
      <c r="E500" s="18" t="s">
        <v>1</v>
      </c>
      <c r="F500" s="315">
        <v>0</v>
      </c>
      <c r="G500" s="39"/>
      <c r="H500" s="45"/>
    </row>
    <row r="501" s="2" customFormat="1" ht="16.8" customHeight="1">
      <c r="A501" s="39"/>
      <c r="B501" s="45"/>
      <c r="C501" s="314" t="s">
        <v>459</v>
      </c>
      <c r="D501" s="314" t="s">
        <v>460</v>
      </c>
      <c r="E501" s="18" t="s">
        <v>456</v>
      </c>
      <c r="F501" s="315">
        <v>43</v>
      </c>
      <c r="G501" s="39"/>
      <c r="H501" s="45"/>
    </row>
    <row r="502" s="2" customFormat="1" ht="16.8" customHeight="1">
      <c r="A502" s="39"/>
      <c r="B502" s="45"/>
      <c r="C502" s="314" t="s">
        <v>468</v>
      </c>
      <c r="D502" s="314" t="s">
        <v>469</v>
      </c>
      <c r="E502" s="18" t="s">
        <v>456</v>
      </c>
      <c r="F502" s="315">
        <v>1</v>
      </c>
      <c r="G502" s="39"/>
      <c r="H502" s="45"/>
    </row>
    <row r="503" s="2" customFormat="1" ht="16.8" customHeight="1">
      <c r="A503" s="39"/>
      <c r="B503" s="45"/>
      <c r="C503" s="310" t="s">
        <v>148</v>
      </c>
      <c r="D503" s="311" t="s">
        <v>149</v>
      </c>
      <c r="E503" s="312" t="s">
        <v>1</v>
      </c>
      <c r="F503" s="313">
        <v>5</v>
      </c>
      <c r="G503" s="39"/>
      <c r="H503" s="45"/>
    </row>
    <row r="504" s="2" customFormat="1" ht="16.8" customHeight="1">
      <c r="A504" s="39"/>
      <c r="B504" s="45"/>
      <c r="C504" s="314" t="s">
        <v>148</v>
      </c>
      <c r="D504" s="314" t="s">
        <v>565</v>
      </c>
      <c r="E504" s="18" t="s">
        <v>1</v>
      </c>
      <c r="F504" s="315">
        <v>5</v>
      </c>
      <c r="G504" s="39"/>
      <c r="H504" s="45"/>
    </row>
    <row r="505" s="2" customFormat="1" ht="16.8" customHeight="1">
      <c r="A505" s="39"/>
      <c r="B505" s="45"/>
      <c r="C505" s="316" t="s">
        <v>750</v>
      </c>
      <c r="D505" s="39"/>
      <c r="E505" s="39"/>
      <c r="F505" s="39"/>
      <c r="G505" s="39"/>
      <c r="H505" s="45"/>
    </row>
    <row r="506" s="2" customFormat="1" ht="16.8" customHeight="1">
      <c r="A506" s="39"/>
      <c r="B506" s="45"/>
      <c r="C506" s="314" t="s">
        <v>195</v>
      </c>
      <c r="D506" s="314" t="s">
        <v>196</v>
      </c>
      <c r="E506" s="18" t="s">
        <v>1</v>
      </c>
      <c r="F506" s="315">
        <v>0</v>
      </c>
      <c r="G506" s="39"/>
      <c r="H506" s="45"/>
    </row>
    <row r="507" s="2" customFormat="1">
      <c r="A507" s="39"/>
      <c r="B507" s="45"/>
      <c r="C507" s="314" t="s">
        <v>319</v>
      </c>
      <c r="D507" s="314" t="s">
        <v>320</v>
      </c>
      <c r="E507" s="18" t="s">
        <v>246</v>
      </c>
      <c r="F507" s="315">
        <v>182.20400000000001</v>
      </c>
      <c r="G507" s="39"/>
      <c r="H507" s="45"/>
    </row>
    <row r="508" s="2" customFormat="1">
      <c r="A508" s="39"/>
      <c r="B508" s="45"/>
      <c r="C508" s="314" t="s">
        <v>324</v>
      </c>
      <c r="D508" s="314" t="s">
        <v>325</v>
      </c>
      <c r="E508" s="18" t="s">
        <v>246</v>
      </c>
      <c r="F508" s="315">
        <v>1822.04</v>
      </c>
      <c r="G508" s="39"/>
      <c r="H508" s="45"/>
    </row>
    <row r="509" s="2" customFormat="1" ht="16.8" customHeight="1">
      <c r="A509" s="39"/>
      <c r="B509" s="45"/>
      <c r="C509" s="314" t="s">
        <v>333</v>
      </c>
      <c r="D509" s="314" t="s">
        <v>334</v>
      </c>
      <c r="E509" s="18" t="s">
        <v>335</v>
      </c>
      <c r="F509" s="315">
        <v>327.96699999999998</v>
      </c>
      <c r="G509" s="39"/>
      <c r="H509" s="45"/>
    </row>
    <row r="510" s="2" customFormat="1" ht="16.8" customHeight="1">
      <c r="A510" s="39"/>
      <c r="B510" s="45"/>
      <c r="C510" s="314" t="s">
        <v>339</v>
      </c>
      <c r="D510" s="314" t="s">
        <v>340</v>
      </c>
      <c r="E510" s="18" t="s">
        <v>246</v>
      </c>
      <c r="F510" s="315">
        <v>205.756</v>
      </c>
      <c r="G510" s="39"/>
      <c r="H510" s="45"/>
    </row>
    <row r="511" s="2" customFormat="1" ht="16.8" customHeight="1">
      <c r="A511" s="39"/>
      <c r="B511" s="45"/>
      <c r="C511" s="314" t="s">
        <v>477</v>
      </c>
      <c r="D511" s="314" t="s">
        <v>478</v>
      </c>
      <c r="E511" s="18" t="s">
        <v>246</v>
      </c>
      <c r="F511" s="315">
        <v>0.5</v>
      </c>
      <c r="G511" s="39"/>
      <c r="H511" s="45"/>
    </row>
    <row r="512" s="2" customFormat="1" ht="16.8" customHeight="1">
      <c r="A512" s="39"/>
      <c r="B512" s="45"/>
      <c r="C512" s="314" t="s">
        <v>459</v>
      </c>
      <c r="D512" s="314" t="s">
        <v>460</v>
      </c>
      <c r="E512" s="18" t="s">
        <v>456</v>
      </c>
      <c r="F512" s="315">
        <v>43</v>
      </c>
      <c r="G512" s="39"/>
      <c r="H512" s="45"/>
    </row>
    <row r="513" s="2" customFormat="1" ht="16.8" customHeight="1">
      <c r="A513" s="39"/>
      <c r="B513" s="45"/>
      <c r="C513" s="314" t="s">
        <v>464</v>
      </c>
      <c r="D513" s="314" t="s">
        <v>465</v>
      </c>
      <c r="E513" s="18" t="s">
        <v>456</v>
      </c>
      <c r="F513" s="315">
        <v>5</v>
      </c>
      <c r="G513" s="39"/>
      <c r="H513" s="45"/>
    </row>
    <row r="514" s="2" customFormat="1" ht="16.8" customHeight="1">
      <c r="A514" s="39"/>
      <c r="B514" s="45"/>
      <c r="C514" s="310" t="s">
        <v>150</v>
      </c>
      <c r="D514" s="311" t="s">
        <v>151</v>
      </c>
      <c r="E514" s="312" t="s">
        <v>1</v>
      </c>
      <c r="F514" s="313">
        <v>21.161999999999999</v>
      </c>
      <c r="G514" s="39"/>
      <c r="H514" s="45"/>
    </row>
    <row r="515" s="2" customFormat="1" ht="16.8" customHeight="1">
      <c r="A515" s="39"/>
      <c r="B515" s="45"/>
      <c r="C515" s="314" t="s">
        <v>150</v>
      </c>
      <c r="D515" s="314" t="s">
        <v>595</v>
      </c>
      <c r="E515" s="18" t="s">
        <v>1</v>
      </c>
      <c r="F515" s="315">
        <v>21.161999999999999</v>
      </c>
      <c r="G515" s="39"/>
      <c r="H515" s="45"/>
    </row>
    <row r="516" s="2" customFormat="1" ht="16.8" customHeight="1">
      <c r="A516" s="39"/>
      <c r="B516" s="45"/>
      <c r="C516" s="316" t="s">
        <v>750</v>
      </c>
      <c r="D516" s="39"/>
      <c r="E516" s="39"/>
      <c r="F516" s="39"/>
      <c r="G516" s="39"/>
      <c r="H516" s="45"/>
    </row>
    <row r="517" s="2" customFormat="1">
      <c r="A517" s="39"/>
      <c r="B517" s="45"/>
      <c r="C517" s="314" t="s">
        <v>524</v>
      </c>
      <c r="D517" s="314" t="s">
        <v>525</v>
      </c>
      <c r="E517" s="18" t="s">
        <v>335</v>
      </c>
      <c r="F517" s="315">
        <v>21.161999999999999</v>
      </c>
      <c r="G517" s="39"/>
      <c r="H517" s="45"/>
    </row>
    <row r="518" s="2" customFormat="1" ht="16.8" customHeight="1">
      <c r="A518" s="39"/>
      <c r="B518" s="45"/>
      <c r="C518" s="314" t="s">
        <v>510</v>
      </c>
      <c r="D518" s="314" t="s">
        <v>511</v>
      </c>
      <c r="E518" s="18" t="s">
        <v>335</v>
      </c>
      <c r="F518" s="315">
        <v>46.835000000000001</v>
      </c>
      <c r="G518" s="39"/>
      <c r="H518" s="45"/>
    </row>
    <row r="519" s="2" customFormat="1" ht="16.8" customHeight="1">
      <c r="A519" s="39"/>
      <c r="B519" s="45"/>
      <c r="C519" s="314" t="s">
        <v>515</v>
      </c>
      <c r="D519" s="314" t="s">
        <v>516</v>
      </c>
      <c r="E519" s="18" t="s">
        <v>335</v>
      </c>
      <c r="F519" s="315">
        <v>936.70000000000005</v>
      </c>
      <c r="G519" s="39"/>
      <c r="H519" s="45"/>
    </row>
    <row r="520" s="2" customFormat="1" ht="16.8" customHeight="1">
      <c r="A520" s="39"/>
      <c r="B520" s="45"/>
      <c r="C520" s="314" t="s">
        <v>520</v>
      </c>
      <c r="D520" s="314" t="s">
        <v>521</v>
      </c>
      <c r="E520" s="18" t="s">
        <v>335</v>
      </c>
      <c r="F520" s="315">
        <v>46.835000000000001</v>
      </c>
      <c r="G520" s="39"/>
      <c r="H520" s="45"/>
    </row>
    <row r="521" s="2" customFormat="1" ht="16.8" customHeight="1">
      <c r="A521" s="39"/>
      <c r="B521" s="45"/>
      <c r="C521" s="310" t="s">
        <v>153</v>
      </c>
      <c r="D521" s="311" t="s">
        <v>154</v>
      </c>
      <c r="E521" s="312" t="s">
        <v>1</v>
      </c>
      <c r="F521" s="313">
        <v>6.5629999999999997</v>
      </c>
      <c r="G521" s="39"/>
      <c r="H521" s="45"/>
    </row>
    <row r="522" s="2" customFormat="1" ht="16.8" customHeight="1">
      <c r="A522" s="39"/>
      <c r="B522" s="45"/>
      <c r="C522" s="314" t="s">
        <v>153</v>
      </c>
      <c r="D522" s="314" t="s">
        <v>558</v>
      </c>
      <c r="E522" s="18" t="s">
        <v>1</v>
      </c>
      <c r="F522" s="315">
        <v>6.5629999999999997</v>
      </c>
      <c r="G522" s="39"/>
      <c r="H522" s="45"/>
    </row>
    <row r="523" s="2" customFormat="1" ht="16.8" customHeight="1">
      <c r="A523" s="39"/>
      <c r="B523" s="45"/>
      <c r="C523" s="316" t="s">
        <v>750</v>
      </c>
      <c r="D523" s="39"/>
      <c r="E523" s="39"/>
      <c r="F523" s="39"/>
      <c r="G523" s="39"/>
      <c r="H523" s="45"/>
    </row>
    <row r="524" s="2" customFormat="1">
      <c r="A524" s="39"/>
      <c r="B524" s="45"/>
      <c r="C524" s="314" t="s">
        <v>532</v>
      </c>
      <c r="D524" s="314" t="s">
        <v>533</v>
      </c>
      <c r="E524" s="18" t="s">
        <v>335</v>
      </c>
      <c r="F524" s="315">
        <v>6.5629999999999997</v>
      </c>
      <c r="G524" s="39"/>
      <c r="H524" s="45"/>
    </row>
    <row r="525" s="2" customFormat="1" ht="16.8" customHeight="1">
      <c r="A525" s="39"/>
      <c r="B525" s="45"/>
      <c r="C525" s="314" t="s">
        <v>510</v>
      </c>
      <c r="D525" s="314" t="s">
        <v>511</v>
      </c>
      <c r="E525" s="18" t="s">
        <v>335</v>
      </c>
      <c r="F525" s="315">
        <v>46.835000000000001</v>
      </c>
      <c r="G525" s="39"/>
      <c r="H525" s="45"/>
    </row>
    <row r="526" s="2" customFormat="1" ht="16.8" customHeight="1">
      <c r="A526" s="39"/>
      <c r="B526" s="45"/>
      <c r="C526" s="314" t="s">
        <v>515</v>
      </c>
      <c r="D526" s="314" t="s">
        <v>516</v>
      </c>
      <c r="E526" s="18" t="s">
        <v>335</v>
      </c>
      <c r="F526" s="315">
        <v>936.70000000000005</v>
      </c>
      <c r="G526" s="39"/>
      <c r="H526" s="45"/>
    </row>
    <row r="527" s="2" customFormat="1" ht="16.8" customHeight="1">
      <c r="A527" s="39"/>
      <c r="B527" s="45"/>
      <c r="C527" s="314" t="s">
        <v>520</v>
      </c>
      <c r="D527" s="314" t="s">
        <v>521</v>
      </c>
      <c r="E527" s="18" t="s">
        <v>335</v>
      </c>
      <c r="F527" s="315">
        <v>46.835000000000001</v>
      </c>
      <c r="G527" s="39"/>
      <c r="H527" s="45"/>
    </row>
    <row r="528" s="2" customFormat="1" ht="16.8" customHeight="1">
      <c r="A528" s="39"/>
      <c r="B528" s="45"/>
      <c r="C528" s="310" t="s">
        <v>156</v>
      </c>
      <c r="D528" s="311" t="s">
        <v>157</v>
      </c>
      <c r="E528" s="312" t="s">
        <v>1</v>
      </c>
      <c r="F528" s="313">
        <v>19.109999999999999</v>
      </c>
      <c r="G528" s="39"/>
      <c r="H528" s="45"/>
    </row>
    <row r="529" s="2" customFormat="1" ht="16.8" customHeight="1">
      <c r="A529" s="39"/>
      <c r="B529" s="45"/>
      <c r="C529" s="314" t="s">
        <v>156</v>
      </c>
      <c r="D529" s="314" t="s">
        <v>596</v>
      </c>
      <c r="E529" s="18" t="s">
        <v>1</v>
      </c>
      <c r="F529" s="315">
        <v>19.109999999999999</v>
      </c>
      <c r="G529" s="39"/>
      <c r="H529" s="45"/>
    </row>
    <row r="530" s="2" customFormat="1" ht="16.8" customHeight="1">
      <c r="A530" s="39"/>
      <c r="B530" s="45"/>
      <c r="C530" s="316" t="s">
        <v>750</v>
      </c>
      <c r="D530" s="39"/>
      <c r="E530" s="39"/>
      <c r="F530" s="39"/>
      <c r="G530" s="39"/>
      <c r="H530" s="45"/>
    </row>
    <row r="531" s="2" customFormat="1" ht="16.8" customHeight="1">
      <c r="A531" s="39"/>
      <c r="B531" s="45"/>
      <c r="C531" s="314" t="s">
        <v>529</v>
      </c>
      <c r="D531" s="314" t="s">
        <v>334</v>
      </c>
      <c r="E531" s="18" t="s">
        <v>335</v>
      </c>
      <c r="F531" s="315">
        <v>19.109999999999999</v>
      </c>
      <c r="G531" s="39"/>
      <c r="H531" s="45"/>
    </row>
    <row r="532" s="2" customFormat="1" ht="16.8" customHeight="1">
      <c r="A532" s="39"/>
      <c r="B532" s="45"/>
      <c r="C532" s="314" t="s">
        <v>510</v>
      </c>
      <c r="D532" s="314" t="s">
        <v>511</v>
      </c>
      <c r="E532" s="18" t="s">
        <v>335</v>
      </c>
      <c r="F532" s="315">
        <v>46.835000000000001</v>
      </c>
      <c r="G532" s="39"/>
      <c r="H532" s="45"/>
    </row>
    <row r="533" s="2" customFormat="1" ht="16.8" customHeight="1">
      <c r="A533" s="39"/>
      <c r="B533" s="45"/>
      <c r="C533" s="314" t="s">
        <v>515</v>
      </c>
      <c r="D533" s="314" t="s">
        <v>516</v>
      </c>
      <c r="E533" s="18" t="s">
        <v>335</v>
      </c>
      <c r="F533" s="315">
        <v>936.70000000000005</v>
      </c>
      <c r="G533" s="39"/>
      <c r="H533" s="45"/>
    </row>
    <row r="534" s="2" customFormat="1" ht="16.8" customHeight="1">
      <c r="A534" s="39"/>
      <c r="B534" s="45"/>
      <c r="C534" s="314" t="s">
        <v>520</v>
      </c>
      <c r="D534" s="314" t="s">
        <v>521</v>
      </c>
      <c r="E534" s="18" t="s">
        <v>335</v>
      </c>
      <c r="F534" s="315">
        <v>46.835000000000001</v>
      </c>
      <c r="G534" s="39"/>
      <c r="H534" s="45"/>
    </row>
    <row r="535" s="2" customFormat="1" ht="16.8" customHeight="1">
      <c r="A535" s="39"/>
      <c r="B535" s="45"/>
      <c r="C535" s="310" t="s">
        <v>159</v>
      </c>
      <c r="D535" s="311" t="s">
        <v>159</v>
      </c>
      <c r="E535" s="312" t="s">
        <v>1</v>
      </c>
      <c r="F535" s="313">
        <v>0.59999999999999998</v>
      </c>
      <c r="G535" s="39"/>
      <c r="H535" s="45"/>
    </row>
    <row r="536" s="2" customFormat="1" ht="16.8" customHeight="1">
      <c r="A536" s="39"/>
      <c r="B536" s="45"/>
      <c r="C536" s="314" t="s">
        <v>159</v>
      </c>
      <c r="D536" s="314" t="s">
        <v>215</v>
      </c>
      <c r="E536" s="18" t="s">
        <v>1</v>
      </c>
      <c r="F536" s="315">
        <v>0.59999999999999998</v>
      </c>
      <c r="G536" s="39"/>
      <c r="H536" s="45"/>
    </row>
    <row r="537" s="2" customFormat="1" ht="16.8" customHeight="1">
      <c r="A537" s="39"/>
      <c r="B537" s="45"/>
      <c r="C537" s="316" t="s">
        <v>750</v>
      </c>
      <c r="D537" s="39"/>
      <c r="E537" s="39"/>
      <c r="F537" s="39"/>
      <c r="G537" s="39"/>
      <c r="H537" s="45"/>
    </row>
    <row r="538" s="2" customFormat="1" ht="16.8" customHeight="1">
      <c r="A538" s="39"/>
      <c r="B538" s="45"/>
      <c r="C538" s="314" t="s">
        <v>195</v>
      </c>
      <c r="D538" s="314" t="s">
        <v>196</v>
      </c>
      <c r="E538" s="18" t="s">
        <v>1</v>
      </c>
      <c r="F538" s="315">
        <v>0</v>
      </c>
      <c r="G538" s="39"/>
      <c r="H538" s="45"/>
    </row>
    <row r="539" s="2" customFormat="1">
      <c r="A539" s="39"/>
      <c r="B539" s="45"/>
      <c r="C539" s="314" t="s">
        <v>221</v>
      </c>
      <c r="D539" s="314" t="s">
        <v>222</v>
      </c>
      <c r="E539" s="18" t="s">
        <v>223</v>
      </c>
      <c r="F539" s="315">
        <v>10.5</v>
      </c>
      <c r="G539" s="39"/>
      <c r="H539" s="45"/>
    </row>
    <row r="540" s="2" customFormat="1">
      <c r="A540" s="39"/>
      <c r="B540" s="45"/>
      <c r="C540" s="314" t="s">
        <v>226</v>
      </c>
      <c r="D540" s="314" t="s">
        <v>227</v>
      </c>
      <c r="E540" s="18" t="s">
        <v>223</v>
      </c>
      <c r="F540" s="315">
        <v>31.5</v>
      </c>
      <c r="G540" s="39"/>
      <c r="H540" s="45"/>
    </row>
    <row r="541" s="2" customFormat="1">
      <c r="A541" s="39"/>
      <c r="B541" s="45"/>
      <c r="C541" s="314" t="s">
        <v>231</v>
      </c>
      <c r="D541" s="314" t="s">
        <v>232</v>
      </c>
      <c r="E541" s="18" t="s">
        <v>223</v>
      </c>
      <c r="F541" s="315">
        <v>10.5</v>
      </c>
      <c r="G541" s="39"/>
      <c r="H541" s="45"/>
    </row>
    <row r="542" s="2" customFormat="1" ht="16.8" customHeight="1">
      <c r="A542" s="39"/>
      <c r="B542" s="45"/>
      <c r="C542" s="314" t="s">
        <v>235</v>
      </c>
      <c r="D542" s="314" t="s">
        <v>236</v>
      </c>
      <c r="E542" s="18" t="s">
        <v>223</v>
      </c>
      <c r="F542" s="315">
        <v>73.5</v>
      </c>
      <c r="G542" s="39"/>
      <c r="H542" s="45"/>
    </row>
    <row r="543" s="2" customFormat="1" ht="16.8" customHeight="1">
      <c r="A543" s="39"/>
      <c r="B543" s="45"/>
      <c r="C543" s="314" t="s">
        <v>239</v>
      </c>
      <c r="D543" s="314" t="s">
        <v>240</v>
      </c>
      <c r="E543" s="18" t="s">
        <v>223</v>
      </c>
      <c r="F543" s="315">
        <v>39</v>
      </c>
      <c r="G543" s="39"/>
      <c r="H543" s="45"/>
    </row>
    <row r="544" s="2" customFormat="1" ht="16.8" customHeight="1">
      <c r="A544" s="39"/>
      <c r="B544" s="45"/>
      <c r="C544" s="314" t="s">
        <v>250</v>
      </c>
      <c r="D544" s="314" t="s">
        <v>251</v>
      </c>
      <c r="E544" s="18" t="s">
        <v>223</v>
      </c>
      <c r="F544" s="315">
        <v>123.59999999999999</v>
      </c>
      <c r="G544" s="39"/>
      <c r="H544" s="45"/>
    </row>
    <row r="545" s="2" customFormat="1">
      <c r="A545" s="39"/>
      <c r="B545" s="45"/>
      <c r="C545" s="314" t="s">
        <v>269</v>
      </c>
      <c r="D545" s="314" t="s">
        <v>270</v>
      </c>
      <c r="E545" s="18" t="s">
        <v>246</v>
      </c>
      <c r="F545" s="315">
        <v>164.02500000000001</v>
      </c>
      <c r="G545" s="39"/>
      <c r="H545" s="45"/>
    </row>
    <row r="546" s="2" customFormat="1">
      <c r="A546" s="39"/>
      <c r="B546" s="45"/>
      <c r="C546" s="314" t="s">
        <v>307</v>
      </c>
      <c r="D546" s="314" t="s">
        <v>308</v>
      </c>
      <c r="E546" s="18" t="s">
        <v>246</v>
      </c>
      <c r="F546" s="315">
        <v>433.51499999999999</v>
      </c>
      <c r="G546" s="39"/>
      <c r="H546" s="45"/>
    </row>
    <row r="547" s="2" customFormat="1" ht="16.8" customHeight="1">
      <c r="A547" s="39"/>
      <c r="B547" s="45"/>
      <c r="C547" s="314" t="s">
        <v>353</v>
      </c>
      <c r="D547" s="314" t="s">
        <v>354</v>
      </c>
      <c r="E547" s="18" t="s">
        <v>246</v>
      </c>
      <c r="F547" s="315">
        <v>50.759999999999998</v>
      </c>
      <c r="G547" s="39"/>
      <c r="H547" s="45"/>
    </row>
    <row r="548" s="2" customFormat="1" ht="16.8" customHeight="1">
      <c r="A548" s="39"/>
      <c r="B548" s="45"/>
      <c r="C548" s="314" t="s">
        <v>363</v>
      </c>
      <c r="D548" s="314" t="s">
        <v>364</v>
      </c>
      <c r="E548" s="18" t="s">
        <v>223</v>
      </c>
      <c r="F548" s="315">
        <v>123.59999999999999</v>
      </c>
      <c r="G548" s="39"/>
      <c r="H548" s="45"/>
    </row>
    <row r="549" s="2" customFormat="1" ht="16.8" customHeight="1">
      <c r="A549" s="39"/>
      <c r="B549" s="45"/>
      <c r="C549" s="314" t="s">
        <v>368</v>
      </c>
      <c r="D549" s="314" t="s">
        <v>369</v>
      </c>
      <c r="E549" s="18" t="s">
        <v>246</v>
      </c>
      <c r="F549" s="315">
        <v>21.585000000000001</v>
      </c>
      <c r="G549" s="39"/>
      <c r="H549" s="45"/>
    </row>
    <row r="550" s="2" customFormat="1" ht="16.8" customHeight="1">
      <c r="A550" s="39"/>
      <c r="B550" s="45"/>
      <c r="C550" s="314" t="s">
        <v>379</v>
      </c>
      <c r="D550" s="314" t="s">
        <v>380</v>
      </c>
      <c r="E550" s="18" t="s">
        <v>223</v>
      </c>
      <c r="F550" s="315">
        <v>12.6</v>
      </c>
      <c r="G550" s="39"/>
      <c r="H550" s="45"/>
    </row>
    <row r="551" s="2" customFormat="1" ht="16.8" customHeight="1">
      <c r="A551" s="39"/>
      <c r="B551" s="45"/>
      <c r="C551" s="314" t="s">
        <v>374</v>
      </c>
      <c r="D551" s="314" t="s">
        <v>375</v>
      </c>
      <c r="E551" s="18" t="s">
        <v>223</v>
      </c>
      <c r="F551" s="315">
        <v>9</v>
      </c>
      <c r="G551" s="39"/>
      <c r="H551" s="45"/>
    </row>
    <row r="552" s="2" customFormat="1" ht="16.8" customHeight="1">
      <c r="A552" s="39"/>
      <c r="B552" s="45"/>
      <c r="C552" s="314" t="s">
        <v>393</v>
      </c>
      <c r="D552" s="314" t="s">
        <v>394</v>
      </c>
      <c r="E552" s="18" t="s">
        <v>223</v>
      </c>
      <c r="F552" s="315">
        <v>31.5</v>
      </c>
      <c r="G552" s="39"/>
      <c r="H552" s="45"/>
    </row>
    <row r="553" s="2" customFormat="1" ht="16.8" customHeight="1">
      <c r="A553" s="39"/>
      <c r="B553" s="45"/>
      <c r="C553" s="314" t="s">
        <v>403</v>
      </c>
      <c r="D553" s="314" t="s">
        <v>404</v>
      </c>
      <c r="E553" s="18" t="s">
        <v>223</v>
      </c>
      <c r="F553" s="315">
        <v>31.5</v>
      </c>
      <c r="G553" s="39"/>
      <c r="H553" s="45"/>
    </row>
    <row r="554" s="2" customFormat="1" ht="16.8" customHeight="1">
      <c r="A554" s="39"/>
      <c r="B554" s="45"/>
      <c r="C554" s="314" t="s">
        <v>384</v>
      </c>
      <c r="D554" s="314" t="s">
        <v>385</v>
      </c>
      <c r="E554" s="18" t="s">
        <v>223</v>
      </c>
      <c r="F554" s="315">
        <v>10.5</v>
      </c>
      <c r="G554" s="39"/>
      <c r="H554" s="45"/>
    </row>
    <row r="555" s="2" customFormat="1" ht="16.8" customHeight="1">
      <c r="A555" s="39"/>
      <c r="B555" s="45"/>
      <c r="C555" s="314" t="s">
        <v>399</v>
      </c>
      <c r="D555" s="314" t="s">
        <v>400</v>
      </c>
      <c r="E555" s="18" t="s">
        <v>223</v>
      </c>
      <c r="F555" s="315">
        <v>31.5</v>
      </c>
      <c r="G555" s="39"/>
      <c r="H555" s="45"/>
    </row>
    <row r="556" s="2" customFormat="1" ht="16.8" customHeight="1">
      <c r="A556" s="39"/>
      <c r="B556" s="45"/>
      <c r="C556" s="314" t="s">
        <v>407</v>
      </c>
      <c r="D556" s="314" t="s">
        <v>408</v>
      </c>
      <c r="E556" s="18" t="s">
        <v>223</v>
      </c>
      <c r="F556" s="315">
        <v>31.5</v>
      </c>
      <c r="G556" s="39"/>
      <c r="H556" s="45"/>
    </row>
    <row r="557" s="2" customFormat="1" ht="16.8" customHeight="1">
      <c r="A557" s="39"/>
      <c r="B557" s="45"/>
      <c r="C557" s="314" t="s">
        <v>416</v>
      </c>
      <c r="D557" s="314" t="s">
        <v>417</v>
      </c>
      <c r="E557" s="18" t="s">
        <v>223</v>
      </c>
      <c r="F557" s="315">
        <v>40.5</v>
      </c>
      <c r="G557" s="39"/>
      <c r="H557" s="45"/>
    </row>
    <row r="558" s="2" customFormat="1">
      <c r="A558" s="39"/>
      <c r="B558" s="45"/>
      <c r="C558" s="314" t="s">
        <v>420</v>
      </c>
      <c r="D558" s="314" t="s">
        <v>421</v>
      </c>
      <c r="E558" s="18" t="s">
        <v>223</v>
      </c>
      <c r="F558" s="315">
        <v>39</v>
      </c>
      <c r="G558" s="39"/>
      <c r="H558" s="45"/>
    </row>
    <row r="559" s="2" customFormat="1">
      <c r="A559" s="39"/>
      <c r="B559" s="45"/>
      <c r="C559" s="314" t="s">
        <v>388</v>
      </c>
      <c r="D559" s="314" t="s">
        <v>389</v>
      </c>
      <c r="E559" s="18" t="s">
        <v>223</v>
      </c>
      <c r="F559" s="315">
        <v>21</v>
      </c>
      <c r="G559" s="39"/>
      <c r="H559" s="45"/>
    </row>
    <row r="560" s="2" customFormat="1" ht="16.8" customHeight="1">
      <c r="A560" s="39"/>
      <c r="B560" s="45"/>
      <c r="C560" s="314" t="s">
        <v>411</v>
      </c>
      <c r="D560" s="314" t="s">
        <v>412</v>
      </c>
      <c r="E560" s="18" t="s">
        <v>223</v>
      </c>
      <c r="F560" s="315">
        <v>40.5</v>
      </c>
      <c r="G560" s="39"/>
      <c r="H560" s="45"/>
    </row>
    <row r="561" s="2" customFormat="1" ht="16.8" customHeight="1">
      <c r="A561" s="39"/>
      <c r="B561" s="45"/>
      <c r="C561" s="314" t="s">
        <v>426</v>
      </c>
      <c r="D561" s="314" t="s">
        <v>427</v>
      </c>
      <c r="E561" s="18" t="s">
        <v>223</v>
      </c>
      <c r="F561" s="315">
        <v>2.3100000000000001</v>
      </c>
      <c r="G561" s="39"/>
      <c r="H561" s="45"/>
    </row>
    <row r="562" s="2" customFormat="1" ht="16.8" customHeight="1">
      <c r="A562" s="39"/>
      <c r="B562" s="45"/>
      <c r="C562" s="314" t="s">
        <v>343</v>
      </c>
      <c r="D562" s="314" t="s">
        <v>344</v>
      </c>
      <c r="E562" s="18" t="s">
        <v>335</v>
      </c>
      <c r="F562" s="315">
        <v>169.26300000000001</v>
      </c>
      <c r="G562" s="39"/>
      <c r="H562" s="45"/>
    </row>
    <row r="563" s="2" customFormat="1" ht="16.8" customHeight="1">
      <c r="A563" s="39"/>
      <c r="B563" s="45"/>
      <c r="C563" s="310" t="s">
        <v>161</v>
      </c>
      <c r="D563" s="311" t="s">
        <v>162</v>
      </c>
      <c r="E563" s="312" t="s">
        <v>1</v>
      </c>
      <c r="F563" s="313">
        <v>94.034999999999997</v>
      </c>
      <c r="G563" s="39"/>
      <c r="H563" s="45"/>
    </row>
    <row r="564" s="2" customFormat="1" ht="16.8" customHeight="1">
      <c r="A564" s="39"/>
      <c r="B564" s="45"/>
      <c r="C564" s="314" t="s">
        <v>1</v>
      </c>
      <c r="D564" s="314" t="s">
        <v>346</v>
      </c>
      <c r="E564" s="18" t="s">
        <v>1</v>
      </c>
      <c r="F564" s="315">
        <v>0</v>
      </c>
      <c r="G564" s="39"/>
      <c r="H564" s="45"/>
    </row>
    <row r="565" s="2" customFormat="1" ht="16.8" customHeight="1">
      <c r="A565" s="39"/>
      <c r="B565" s="45"/>
      <c r="C565" s="314" t="s">
        <v>1</v>
      </c>
      <c r="D565" s="314" t="s">
        <v>347</v>
      </c>
      <c r="E565" s="18" t="s">
        <v>1</v>
      </c>
      <c r="F565" s="315">
        <v>9.75</v>
      </c>
      <c r="G565" s="39"/>
      <c r="H565" s="45"/>
    </row>
    <row r="566" s="2" customFormat="1" ht="16.8" customHeight="1">
      <c r="A566" s="39"/>
      <c r="B566" s="45"/>
      <c r="C566" s="314" t="s">
        <v>1</v>
      </c>
      <c r="D566" s="314" t="s">
        <v>348</v>
      </c>
      <c r="E566" s="18" t="s">
        <v>1</v>
      </c>
      <c r="F566" s="315">
        <v>5.8499999999999996</v>
      </c>
      <c r="G566" s="39"/>
      <c r="H566" s="45"/>
    </row>
    <row r="567" s="2" customFormat="1" ht="16.8" customHeight="1">
      <c r="A567" s="39"/>
      <c r="B567" s="45"/>
      <c r="C567" s="314" t="s">
        <v>1</v>
      </c>
      <c r="D567" s="314" t="s">
        <v>349</v>
      </c>
      <c r="E567" s="18" t="s">
        <v>1</v>
      </c>
      <c r="F567" s="315">
        <v>4.9349999999999996</v>
      </c>
      <c r="G567" s="39"/>
      <c r="H567" s="45"/>
    </row>
    <row r="568" s="2" customFormat="1" ht="16.8" customHeight="1">
      <c r="A568" s="39"/>
      <c r="B568" s="45"/>
      <c r="C568" s="314" t="s">
        <v>1</v>
      </c>
      <c r="D568" s="314" t="s">
        <v>350</v>
      </c>
      <c r="E568" s="18" t="s">
        <v>1</v>
      </c>
      <c r="F568" s="315">
        <v>73.5</v>
      </c>
      <c r="G568" s="39"/>
      <c r="H568" s="45"/>
    </row>
    <row r="569" s="2" customFormat="1" ht="16.8" customHeight="1">
      <c r="A569" s="39"/>
      <c r="B569" s="45"/>
      <c r="C569" s="314" t="s">
        <v>161</v>
      </c>
      <c r="D569" s="314" t="s">
        <v>230</v>
      </c>
      <c r="E569" s="18" t="s">
        <v>1</v>
      </c>
      <c r="F569" s="315">
        <v>94.034999999999997</v>
      </c>
      <c r="G569" s="39"/>
      <c r="H569" s="45"/>
    </row>
    <row r="570" s="2" customFormat="1" ht="16.8" customHeight="1">
      <c r="A570" s="39"/>
      <c r="B570" s="45"/>
      <c r="C570" s="316" t="s">
        <v>750</v>
      </c>
      <c r="D570" s="39"/>
      <c r="E570" s="39"/>
      <c r="F570" s="39"/>
      <c r="G570" s="39"/>
      <c r="H570" s="45"/>
    </row>
    <row r="571" s="2" customFormat="1" ht="16.8" customHeight="1">
      <c r="A571" s="39"/>
      <c r="B571" s="45"/>
      <c r="C571" s="314" t="s">
        <v>343</v>
      </c>
      <c r="D571" s="314" t="s">
        <v>344</v>
      </c>
      <c r="E571" s="18" t="s">
        <v>335</v>
      </c>
      <c r="F571" s="315">
        <v>169.26300000000001</v>
      </c>
      <c r="G571" s="39"/>
      <c r="H571" s="45"/>
    </row>
    <row r="572" s="2" customFormat="1">
      <c r="A572" s="39"/>
      <c r="B572" s="45"/>
      <c r="C572" s="314" t="s">
        <v>319</v>
      </c>
      <c r="D572" s="314" t="s">
        <v>320</v>
      </c>
      <c r="E572" s="18" t="s">
        <v>246</v>
      </c>
      <c r="F572" s="315">
        <v>182.20400000000001</v>
      </c>
      <c r="G572" s="39"/>
      <c r="H572" s="45"/>
    </row>
    <row r="573" s="2" customFormat="1">
      <c r="A573" s="39"/>
      <c r="B573" s="45"/>
      <c r="C573" s="314" t="s">
        <v>324</v>
      </c>
      <c r="D573" s="314" t="s">
        <v>325</v>
      </c>
      <c r="E573" s="18" t="s">
        <v>246</v>
      </c>
      <c r="F573" s="315">
        <v>1822.04</v>
      </c>
      <c r="G573" s="39"/>
      <c r="H573" s="45"/>
    </row>
    <row r="574" s="2" customFormat="1" ht="16.8" customHeight="1">
      <c r="A574" s="39"/>
      <c r="B574" s="45"/>
      <c r="C574" s="314" t="s">
        <v>333</v>
      </c>
      <c r="D574" s="314" t="s">
        <v>334</v>
      </c>
      <c r="E574" s="18" t="s">
        <v>335</v>
      </c>
      <c r="F574" s="315">
        <v>327.96699999999998</v>
      </c>
      <c r="G574" s="39"/>
      <c r="H574" s="45"/>
    </row>
    <row r="575" s="2" customFormat="1" ht="26.4" customHeight="1">
      <c r="A575" s="39"/>
      <c r="B575" s="45"/>
      <c r="C575" s="309" t="s">
        <v>90</v>
      </c>
      <c r="D575" s="309" t="s">
        <v>91</v>
      </c>
      <c r="E575" s="39"/>
      <c r="F575" s="39"/>
      <c r="G575" s="39"/>
      <c r="H575" s="45"/>
    </row>
    <row r="576" s="2" customFormat="1" ht="16.8" customHeight="1">
      <c r="A576" s="39"/>
      <c r="B576" s="45"/>
      <c r="C576" s="310" t="s">
        <v>99</v>
      </c>
      <c r="D576" s="311" t="s">
        <v>100</v>
      </c>
      <c r="E576" s="312" t="s">
        <v>1</v>
      </c>
      <c r="F576" s="313">
        <v>165</v>
      </c>
      <c r="G576" s="39"/>
      <c r="H576" s="45"/>
    </row>
    <row r="577" s="2" customFormat="1" ht="16.8" customHeight="1">
      <c r="A577" s="39"/>
      <c r="B577" s="45"/>
      <c r="C577" s="314" t="s">
        <v>99</v>
      </c>
      <c r="D577" s="314" t="s">
        <v>613</v>
      </c>
      <c r="E577" s="18" t="s">
        <v>1</v>
      </c>
      <c r="F577" s="315">
        <v>165</v>
      </c>
      <c r="G577" s="39"/>
      <c r="H577" s="45"/>
    </row>
    <row r="578" s="2" customFormat="1" ht="16.8" customHeight="1">
      <c r="A578" s="39"/>
      <c r="B578" s="45"/>
      <c r="C578" s="316" t="s">
        <v>750</v>
      </c>
      <c r="D578" s="39"/>
      <c r="E578" s="39"/>
      <c r="F578" s="39"/>
      <c r="G578" s="39"/>
      <c r="H578" s="45"/>
    </row>
    <row r="579" s="2" customFormat="1" ht="16.8" customHeight="1">
      <c r="A579" s="39"/>
      <c r="B579" s="45"/>
      <c r="C579" s="314" t="s">
        <v>195</v>
      </c>
      <c r="D579" s="314" t="s">
        <v>196</v>
      </c>
      <c r="E579" s="18" t="s">
        <v>1</v>
      </c>
      <c r="F579" s="315">
        <v>0</v>
      </c>
      <c r="G579" s="39"/>
      <c r="H579" s="45"/>
    </row>
    <row r="580" s="2" customFormat="1">
      <c r="A580" s="39"/>
      <c r="B580" s="45"/>
      <c r="C580" s="314" t="s">
        <v>269</v>
      </c>
      <c r="D580" s="314" t="s">
        <v>270</v>
      </c>
      <c r="E580" s="18" t="s">
        <v>246</v>
      </c>
      <c r="F580" s="315">
        <v>102.474</v>
      </c>
      <c r="G580" s="39"/>
      <c r="H580" s="45"/>
    </row>
    <row r="581" s="2" customFormat="1" ht="16.8" customHeight="1">
      <c r="A581" s="39"/>
      <c r="B581" s="45"/>
      <c r="C581" s="314" t="s">
        <v>289</v>
      </c>
      <c r="D581" s="314" t="s">
        <v>290</v>
      </c>
      <c r="E581" s="18" t="s">
        <v>223</v>
      </c>
      <c r="F581" s="315">
        <v>417.19999999999999</v>
      </c>
      <c r="G581" s="39"/>
      <c r="H581" s="45"/>
    </row>
    <row r="582" s="2" customFormat="1" ht="16.8" customHeight="1">
      <c r="A582" s="39"/>
      <c r="B582" s="45"/>
      <c r="C582" s="314" t="s">
        <v>294</v>
      </c>
      <c r="D582" s="314" t="s">
        <v>295</v>
      </c>
      <c r="E582" s="18" t="s">
        <v>223</v>
      </c>
      <c r="F582" s="315">
        <v>417.19999999999999</v>
      </c>
      <c r="G582" s="39"/>
      <c r="H582" s="45"/>
    </row>
    <row r="583" s="2" customFormat="1" ht="16.8" customHeight="1">
      <c r="A583" s="39"/>
      <c r="B583" s="45"/>
      <c r="C583" s="314" t="s">
        <v>353</v>
      </c>
      <c r="D583" s="314" t="s">
        <v>354</v>
      </c>
      <c r="E583" s="18" t="s">
        <v>246</v>
      </c>
      <c r="F583" s="315">
        <v>28.620000000000001</v>
      </c>
      <c r="G583" s="39"/>
      <c r="H583" s="45"/>
    </row>
    <row r="584" s="2" customFormat="1" ht="16.8" customHeight="1">
      <c r="A584" s="39"/>
      <c r="B584" s="45"/>
      <c r="C584" s="314" t="s">
        <v>368</v>
      </c>
      <c r="D584" s="314" t="s">
        <v>369</v>
      </c>
      <c r="E584" s="18" t="s">
        <v>246</v>
      </c>
      <c r="F584" s="315">
        <v>10.5</v>
      </c>
      <c r="G584" s="39"/>
      <c r="H584" s="45"/>
    </row>
    <row r="585" s="2" customFormat="1" ht="16.8" customHeight="1">
      <c r="A585" s="39"/>
      <c r="B585" s="45"/>
      <c r="C585" s="314" t="s">
        <v>437</v>
      </c>
      <c r="D585" s="314" t="s">
        <v>438</v>
      </c>
      <c r="E585" s="18" t="s">
        <v>280</v>
      </c>
      <c r="F585" s="315">
        <v>165</v>
      </c>
      <c r="G585" s="39"/>
      <c r="H585" s="45"/>
    </row>
    <row r="586" s="2" customFormat="1" ht="16.8" customHeight="1">
      <c r="A586" s="39"/>
      <c r="B586" s="45"/>
      <c r="C586" s="314" t="s">
        <v>446</v>
      </c>
      <c r="D586" s="314" t="s">
        <v>447</v>
      </c>
      <c r="E586" s="18" t="s">
        <v>280</v>
      </c>
      <c r="F586" s="315">
        <v>165</v>
      </c>
      <c r="G586" s="39"/>
      <c r="H586" s="45"/>
    </row>
    <row r="587" s="2" customFormat="1" ht="16.8" customHeight="1">
      <c r="A587" s="39"/>
      <c r="B587" s="45"/>
      <c r="C587" s="314" t="s">
        <v>450</v>
      </c>
      <c r="D587" s="314" t="s">
        <v>451</v>
      </c>
      <c r="E587" s="18" t="s">
        <v>280</v>
      </c>
      <c r="F587" s="315">
        <v>165</v>
      </c>
      <c r="G587" s="39"/>
      <c r="H587" s="45"/>
    </row>
    <row r="588" s="2" customFormat="1" ht="16.8" customHeight="1">
      <c r="A588" s="39"/>
      <c r="B588" s="45"/>
      <c r="C588" s="314" t="s">
        <v>482</v>
      </c>
      <c r="D588" s="314" t="s">
        <v>483</v>
      </c>
      <c r="E588" s="18" t="s">
        <v>280</v>
      </c>
      <c r="F588" s="315">
        <v>173.25</v>
      </c>
      <c r="G588" s="39"/>
      <c r="H588" s="45"/>
    </row>
    <row r="589" s="2" customFormat="1" ht="16.8" customHeight="1">
      <c r="A589" s="39"/>
      <c r="B589" s="45"/>
      <c r="C589" s="314" t="s">
        <v>486</v>
      </c>
      <c r="D589" s="314" t="s">
        <v>487</v>
      </c>
      <c r="E589" s="18" t="s">
        <v>280</v>
      </c>
      <c r="F589" s="315">
        <v>149</v>
      </c>
      <c r="G589" s="39"/>
      <c r="H589" s="45"/>
    </row>
    <row r="590" s="2" customFormat="1" ht="16.8" customHeight="1">
      <c r="A590" s="39"/>
      <c r="B590" s="45"/>
      <c r="C590" s="310" t="s">
        <v>202</v>
      </c>
      <c r="D590" s="311" t="s">
        <v>751</v>
      </c>
      <c r="E590" s="312" t="s">
        <v>1</v>
      </c>
      <c r="F590" s="313">
        <v>0</v>
      </c>
      <c r="G590" s="39"/>
      <c r="H590" s="45"/>
    </row>
    <row r="591" s="2" customFormat="1" ht="16.8" customHeight="1">
      <c r="A591" s="39"/>
      <c r="B591" s="45"/>
      <c r="C591" s="314" t="s">
        <v>202</v>
      </c>
      <c r="D591" s="314" t="s">
        <v>203</v>
      </c>
      <c r="E591" s="18" t="s">
        <v>1</v>
      </c>
      <c r="F591" s="315">
        <v>0</v>
      </c>
      <c r="G591" s="39"/>
      <c r="H591" s="45"/>
    </row>
    <row r="592" s="2" customFormat="1" ht="16.8" customHeight="1">
      <c r="A592" s="39"/>
      <c r="B592" s="45"/>
      <c r="C592" s="310" t="s">
        <v>102</v>
      </c>
      <c r="D592" s="311" t="s">
        <v>103</v>
      </c>
      <c r="E592" s="312" t="s">
        <v>1</v>
      </c>
      <c r="F592" s="313">
        <v>32</v>
      </c>
      <c r="G592" s="39"/>
      <c r="H592" s="45"/>
    </row>
    <row r="593" s="2" customFormat="1" ht="16.8" customHeight="1">
      <c r="A593" s="39"/>
      <c r="B593" s="45"/>
      <c r="C593" s="314" t="s">
        <v>102</v>
      </c>
      <c r="D593" s="314" t="s">
        <v>619</v>
      </c>
      <c r="E593" s="18" t="s">
        <v>1</v>
      </c>
      <c r="F593" s="315">
        <v>32</v>
      </c>
      <c r="G593" s="39"/>
      <c r="H593" s="45"/>
    </row>
    <row r="594" s="2" customFormat="1" ht="16.8" customHeight="1">
      <c r="A594" s="39"/>
      <c r="B594" s="45"/>
      <c r="C594" s="316" t="s">
        <v>750</v>
      </c>
      <c r="D594" s="39"/>
      <c r="E594" s="39"/>
      <c r="F594" s="39"/>
      <c r="G594" s="39"/>
      <c r="H594" s="45"/>
    </row>
    <row r="595" s="2" customFormat="1" ht="16.8" customHeight="1">
      <c r="A595" s="39"/>
      <c r="B595" s="45"/>
      <c r="C595" s="314" t="s">
        <v>195</v>
      </c>
      <c r="D595" s="314" t="s">
        <v>196</v>
      </c>
      <c r="E595" s="18" t="s">
        <v>1</v>
      </c>
      <c r="F595" s="315">
        <v>0</v>
      </c>
      <c r="G595" s="39"/>
      <c r="H595" s="45"/>
    </row>
    <row r="596" s="2" customFormat="1">
      <c r="A596" s="39"/>
      <c r="B596" s="45"/>
      <c r="C596" s="314" t="s">
        <v>221</v>
      </c>
      <c r="D596" s="314" t="s">
        <v>222</v>
      </c>
      <c r="E596" s="18" t="s">
        <v>223</v>
      </c>
      <c r="F596" s="315">
        <v>19.199999999999999</v>
      </c>
      <c r="G596" s="39"/>
      <c r="H596" s="45"/>
    </row>
    <row r="597" s="2" customFormat="1">
      <c r="A597" s="39"/>
      <c r="B597" s="45"/>
      <c r="C597" s="314" t="s">
        <v>231</v>
      </c>
      <c r="D597" s="314" t="s">
        <v>232</v>
      </c>
      <c r="E597" s="18" t="s">
        <v>223</v>
      </c>
      <c r="F597" s="315">
        <v>19.199999999999999</v>
      </c>
      <c r="G597" s="39"/>
      <c r="H597" s="45"/>
    </row>
    <row r="598" s="2" customFormat="1" ht="16.8" customHeight="1">
      <c r="A598" s="39"/>
      <c r="B598" s="45"/>
      <c r="C598" s="314" t="s">
        <v>235</v>
      </c>
      <c r="D598" s="314" t="s">
        <v>236</v>
      </c>
      <c r="E598" s="18" t="s">
        <v>223</v>
      </c>
      <c r="F598" s="315">
        <v>31.800000000000001</v>
      </c>
      <c r="G598" s="39"/>
      <c r="H598" s="45"/>
    </row>
    <row r="599" s="2" customFormat="1">
      <c r="A599" s="39"/>
      <c r="B599" s="45"/>
      <c r="C599" s="314" t="s">
        <v>269</v>
      </c>
      <c r="D599" s="314" t="s">
        <v>270</v>
      </c>
      <c r="E599" s="18" t="s">
        <v>246</v>
      </c>
      <c r="F599" s="315">
        <v>102.474</v>
      </c>
      <c r="G599" s="39"/>
      <c r="H599" s="45"/>
    </row>
    <row r="600" s="2" customFormat="1" ht="16.8" customHeight="1">
      <c r="A600" s="39"/>
      <c r="B600" s="45"/>
      <c r="C600" s="314" t="s">
        <v>379</v>
      </c>
      <c r="D600" s="314" t="s">
        <v>380</v>
      </c>
      <c r="E600" s="18" t="s">
        <v>223</v>
      </c>
      <c r="F600" s="315">
        <v>20.100000000000001</v>
      </c>
      <c r="G600" s="39"/>
      <c r="H600" s="45"/>
    </row>
    <row r="601" s="2" customFormat="1" ht="16.8" customHeight="1">
      <c r="A601" s="39"/>
      <c r="B601" s="45"/>
      <c r="C601" s="314" t="s">
        <v>384</v>
      </c>
      <c r="D601" s="314" t="s">
        <v>385</v>
      </c>
      <c r="E601" s="18" t="s">
        <v>223</v>
      </c>
      <c r="F601" s="315">
        <v>19.199999999999999</v>
      </c>
      <c r="G601" s="39"/>
      <c r="H601" s="45"/>
    </row>
    <row r="602" s="2" customFormat="1">
      <c r="A602" s="39"/>
      <c r="B602" s="45"/>
      <c r="C602" s="314" t="s">
        <v>388</v>
      </c>
      <c r="D602" s="314" t="s">
        <v>389</v>
      </c>
      <c r="E602" s="18" t="s">
        <v>223</v>
      </c>
      <c r="F602" s="315">
        <v>38.399999999999999</v>
      </c>
      <c r="G602" s="39"/>
      <c r="H602" s="45"/>
    </row>
    <row r="603" s="2" customFormat="1" ht="16.8" customHeight="1">
      <c r="A603" s="39"/>
      <c r="B603" s="45"/>
      <c r="C603" s="314" t="s">
        <v>492</v>
      </c>
      <c r="D603" s="314" t="s">
        <v>493</v>
      </c>
      <c r="E603" s="18" t="s">
        <v>280</v>
      </c>
      <c r="F603" s="315">
        <v>94</v>
      </c>
      <c r="G603" s="39"/>
      <c r="H603" s="45"/>
    </row>
    <row r="604" s="2" customFormat="1" ht="16.8" customHeight="1">
      <c r="A604" s="39"/>
      <c r="B604" s="45"/>
      <c r="C604" s="314" t="s">
        <v>504</v>
      </c>
      <c r="D604" s="314" t="s">
        <v>505</v>
      </c>
      <c r="E604" s="18" t="s">
        <v>280</v>
      </c>
      <c r="F604" s="315">
        <v>64</v>
      </c>
      <c r="G604" s="39"/>
      <c r="H604" s="45"/>
    </row>
    <row r="605" s="2" customFormat="1" ht="16.8" customHeight="1">
      <c r="A605" s="39"/>
      <c r="B605" s="45"/>
      <c r="C605" s="314" t="s">
        <v>343</v>
      </c>
      <c r="D605" s="314" t="s">
        <v>344</v>
      </c>
      <c r="E605" s="18" t="s">
        <v>335</v>
      </c>
      <c r="F605" s="315">
        <v>101.239</v>
      </c>
      <c r="G605" s="39"/>
      <c r="H605" s="45"/>
    </row>
    <row r="606" s="2" customFormat="1" ht="16.8" customHeight="1">
      <c r="A606" s="39"/>
      <c r="B606" s="45"/>
      <c r="C606" s="310" t="s">
        <v>106</v>
      </c>
      <c r="D606" s="311" t="s">
        <v>107</v>
      </c>
      <c r="E606" s="312" t="s">
        <v>1</v>
      </c>
      <c r="F606" s="313">
        <v>3</v>
      </c>
      <c r="G606" s="39"/>
      <c r="H606" s="45"/>
    </row>
    <row r="607" s="2" customFormat="1" ht="16.8" customHeight="1">
      <c r="A607" s="39"/>
      <c r="B607" s="45"/>
      <c r="C607" s="314" t="s">
        <v>106</v>
      </c>
      <c r="D607" s="314" t="s">
        <v>620</v>
      </c>
      <c r="E607" s="18" t="s">
        <v>1</v>
      </c>
      <c r="F607" s="315">
        <v>3</v>
      </c>
      <c r="G607" s="39"/>
      <c r="H607" s="45"/>
    </row>
    <row r="608" s="2" customFormat="1" ht="16.8" customHeight="1">
      <c r="A608" s="39"/>
      <c r="B608" s="45"/>
      <c r="C608" s="316" t="s">
        <v>750</v>
      </c>
      <c r="D608" s="39"/>
      <c r="E608" s="39"/>
      <c r="F608" s="39"/>
      <c r="G608" s="39"/>
      <c r="H608" s="45"/>
    </row>
    <row r="609" s="2" customFormat="1" ht="16.8" customHeight="1">
      <c r="A609" s="39"/>
      <c r="B609" s="45"/>
      <c r="C609" s="314" t="s">
        <v>195</v>
      </c>
      <c r="D609" s="314" t="s">
        <v>196</v>
      </c>
      <c r="E609" s="18" t="s">
        <v>1</v>
      </c>
      <c r="F609" s="315">
        <v>0</v>
      </c>
      <c r="G609" s="39"/>
      <c r="H609" s="45"/>
    </row>
    <row r="610" s="2" customFormat="1">
      <c r="A610" s="39"/>
      <c r="B610" s="45"/>
      <c r="C610" s="314" t="s">
        <v>226</v>
      </c>
      <c r="D610" s="314" t="s">
        <v>227</v>
      </c>
      <c r="E610" s="18" t="s">
        <v>223</v>
      </c>
      <c r="F610" s="315">
        <v>6.2999999999999998</v>
      </c>
      <c r="G610" s="39"/>
      <c r="H610" s="45"/>
    </row>
    <row r="611" s="2" customFormat="1" ht="16.8" customHeight="1">
      <c r="A611" s="39"/>
      <c r="B611" s="45"/>
      <c r="C611" s="314" t="s">
        <v>235</v>
      </c>
      <c r="D611" s="314" t="s">
        <v>236</v>
      </c>
      <c r="E611" s="18" t="s">
        <v>223</v>
      </c>
      <c r="F611" s="315">
        <v>31.800000000000001</v>
      </c>
      <c r="G611" s="39"/>
      <c r="H611" s="45"/>
    </row>
    <row r="612" s="2" customFormat="1" ht="16.8" customHeight="1">
      <c r="A612" s="39"/>
      <c r="B612" s="45"/>
      <c r="C612" s="314" t="s">
        <v>239</v>
      </c>
      <c r="D612" s="314" t="s">
        <v>240</v>
      </c>
      <c r="E612" s="18" t="s">
        <v>223</v>
      </c>
      <c r="F612" s="315">
        <v>7.7999999999999998</v>
      </c>
      <c r="G612" s="39"/>
      <c r="H612" s="45"/>
    </row>
    <row r="613" s="2" customFormat="1">
      <c r="A613" s="39"/>
      <c r="B613" s="45"/>
      <c r="C613" s="314" t="s">
        <v>269</v>
      </c>
      <c r="D613" s="314" t="s">
        <v>270</v>
      </c>
      <c r="E613" s="18" t="s">
        <v>246</v>
      </c>
      <c r="F613" s="315">
        <v>102.474</v>
      </c>
      <c r="G613" s="39"/>
      <c r="H613" s="45"/>
    </row>
    <row r="614" s="2" customFormat="1" ht="16.8" customHeight="1">
      <c r="A614" s="39"/>
      <c r="B614" s="45"/>
      <c r="C614" s="314" t="s">
        <v>393</v>
      </c>
      <c r="D614" s="314" t="s">
        <v>394</v>
      </c>
      <c r="E614" s="18" t="s">
        <v>223</v>
      </c>
      <c r="F614" s="315">
        <v>6.2999999999999998</v>
      </c>
      <c r="G614" s="39"/>
      <c r="H614" s="45"/>
    </row>
    <row r="615" s="2" customFormat="1" ht="16.8" customHeight="1">
      <c r="A615" s="39"/>
      <c r="B615" s="45"/>
      <c r="C615" s="314" t="s">
        <v>403</v>
      </c>
      <c r="D615" s="314" t="s">
        <v>404</v>
      </c>
      <c r="E615" s="18" t="s">
        <v>223</v>
      </c>
      <c r="F615" s="315">
        <v>6.2999999999999998</v>
      </c>
      <c r="G615" s="39"/>
      <c r="H615" s="45"/>
    </row>
    <row r="616" s="2" customFormat="1" ht="16.8" customHeight="1">
      <c r="A616" s="39"/>
      <c r="B616" s="45"/>
      <c r="C616" s="314" t="s">
        <v>399</v>
      </c>
      <c r="D616" s="314" t="s">
        <v>400</v>
      </c>
      <c r="E616" s="18" t="s">
        <v>223</v>
      </c>
      <c r="F616" s="315">
        <v>6.2999999999999998</v>
      </c>
      <c r="G616" s="39"/>
      <c r="H616" s="45"/>
    </row>
    <row r="617" s="2" customFormat="1" ht="16.8" customHeight="1">
      <c r="A617" s="39"/>
      <c r="B617" s="45"/>
      <c r="C617" s="314" t="s">
        <v>407</v>
      </c>
      <c r="D617" s="314" t="s">
        <v>408</v>
      </c>
      <c r="E617" s="18" t="s">
        <v>223</v>
      </c>
      <c r="F617" s="315">
        <v>6.2999999999999998</v>
      </c>
      <c r="G617" s="39"/>
      <c r="H617" s="45"/>
    </row>
    <row r="618" s="2" customFormat="1" ht="16.8" customHeight="1">
      <c r="A618" s="39"/>
      <c r="B618" s="45"/>
      <c r="C618" s="314" t="s">
        <v>416</v>
      </c>
      <c r="D618" s="314" t="s">
        <v>417</v>
      </c>
      <c r="E618" s="18" t="s">
        <v>223</v>
      </c>
      <c r="F618" s="315">
        <v>8.0999999999999996</v>
      </c>
      <c r="G618" s="39"/>
      <c r="H618" s="45"/>
    </row>
    <row r="619" s="2" customFormat="1">
      <c r="A619" s="39"/>
      <c r="B619" s="45"/>
      <c r="C619" s="314" t="s">
        <v>420</v>
      </c>
      <c r="D619" s="314" t="s">
        <v>421</v>
      </c>
      <c r="E619" s="18" t="s">
        <v>223</v>
      </c>
      <c r="F619" s="315">
        <v>7.7999999999999998</v>
      </c>
      <c r="G619" s="39"/>
      <c r="H619" s="45"/>
    </row>
    <row r="620" s="2" customFormat="1" ht="16.8" customHeight="1">
      <c r="A620" s="39"/>
      <c r="B620" s="45"/>
      <c r="C620" s="314" t="s">
        <v>411</v>
      </c>
      <c r="D620" s="314" t="s">
        <v>412</v>
      </c>
      <c r="E620" s="18" t="s">
        <v>223</v>
      </c>
      <c r="F620" s="315">
        <v>8.0999999999999996</v>
      </c>
      <c r="G620" s="39"/>
      <c r="H620" s="45"/>
    </row>
    <row r="621" s="2" customFormat="1" ht="16.8" customHeight="1">
      <c r="A621" s="39"/>
      <c r="B621" s="45"/>
      <c r="C621" s="314" t="s">
        <v>492</v>
      </c>
      <c r="D621" s="314" t="s">
        <v>493</v>
      </c>
      <c r="E621" s="18" t="s">
        <v>280</v>
      </c>
      <c r="F621" s="315">
        <v>94</v>
      </c>
      <c r="G621" s="39"/>
      <c r="H621" s="45"/>
    </row>
    <row r="622" s="2" customFormat="1" ht="16.8" customHeight="1">
      <c r="A622" s="39"/>
      <c r="B622" s="45"/>
      <c r="C622" s="314" t="s">
        <v>499</v>
      </c>
      <c r="D622" s="314" t="s">
        <v>500</v>
      </c>
      <c r="E622" s="18" t="s">
        <v>280</v>
      </c>
      <c r="F622" s="315">
        <v>18</v>
      </c>
      <c r="G622" s="39"/>
      <c r="H622" s="45"/>
    </row>
    <row r="623" s="2" customFormat="1" ht="16.8" customHeight="1">
      <c r="A623" s="39"/>
      <c r="B623" s="45"/>
      <c r="C623" s="314" t="s">
        <v>343</v>
      </c>
      <c r="D623" s="314" t="s">
        <v>344</v>
      </c>
      <c r="E623" s="18" t="s">
        <v>335</v>
      </c>
      <c r="F623" s="315">
        <v>101.239</v>
      </c>
      <c r="G623" s="39"/>
      <c r="H623" s="45"/>
    </row>
    <row r="624" s="2" customFormat="1" ht="16.8" customHeight="1">
      <c r="A624" s="39"/>
      <c r="B624" s="45"/>
      <c r="C624" s="310" t="s">
        <v>108</v>
      </c>
      <c r="D624" s="311" t="s">
        <v>109</v>
      </c>
      <c r="E624" s="312" t="s">
        <v>1</v>
      </c>
      <c r="F624" s="313">
        <v>1.5</v>
      </c>
      <c r="G624" s="39"/>
      <c r="H624" s="45"/>
    </row>
    <row r="625" s="2" customFormat="1" ht="16.8" customHeight="1">
      <c r="A625" s="39"/>
      <c r="B625" s="45"/>
      <c r="C625" s="314" t="s">
        <v>108</v>
      </c>
      <c r="D625" s="314" t="s">
        <v>622</v>
      </c>
      <c r="E625" s="18" t="s">
        <v>1</v>
      </c>
      <c r="F625" s="315">
        <v>1.5</v>
      </c>
      <c r="G625" s="39"/>
      <c r="H625" s="45"/>
    </row>
    <row r="626" s="2" customFormat="1" ht="16.8" customHeight="1">
      <c r="A626" s="39"/>
      <c r="B626" s="45"/>
      <c r="C626" s="316" t="s">
        <v>750</v>
      </c>
      <c r="D626" s="39"/>
      <c r="E626" s="39"/>
      <c r="F626" s="39"/>
      <c r="G626" s="39"/>
      <c r="H626" s="45"/>
    </row>
    <row r="627" s="2" customFormat="1" ht="16.8" customHeight="1">
      <c r="A627" s="39"/>
      <c r="B627" s="45"/>
      <c r="C627" s="314" t="s">
        <v>195</v>
      </c>
      <c r="D627" s="314" t="s">
        <v>196</v>
      </c>
      <c r="E627" s="18" t="s">
        <v>1</v>
      </c>
      <c r="F627" s="315">
        <v>0</v>
      </c>
      <c r="G627" s="39"/>
      <c r="H627" s="45"/>
    </row>
    <row r="628" s="2" customFormat="1">
      <c r="A628" s="39"/>
      <c r="B628" s="45"/>
      <c r="C628" s="314" t="s">
        <v>269</v>
      </c>
      <c r="D628" s="314" t="s">
        <v>270</v>
      </c>
      <c r="E628" s="18" t="s">
        <v>246</v>
      </c>
      <c r="F628" s="315">
        <v>102.474</v>
      </c>
      <c r="G628" s="39"/>
      <c r="H628" s="45"/>
    </row>
    <row r="629" s="2" customFormat="1" ht="16.8" customHeight="1">
      <c r="A629" s="39"/>
      <c r="B629" s="45"/>
      <c r="C629" s="314" t="s">
        <v>379</v>
      </c>
      <c r="D629" s="314" t="s">
        <v>380</v>
      </c>
      <c r="E629" s="18" t="s">
        <v>223</v>
      </c>
      <c r="F629" s="315">
        <v>20.100000000000001</v>
      </c>
      <c r="G629" s="39"/>
      <c r="H629" s="45"/>
    </row>
    <row r="630" s="2" customFormat="1" ht="16.8" customHeight="1">
      <c r="A630" s="39"/>
      <c r="B630" s="45"/>
      <c r="C630" s="314" t="s">
        <v>426</v>
      </c>
      <c r="D630" s="314" t="s">
        <v>427</v>
      </c>
      <c r="E630" s="18" t="s">
        <v>223</v>
      </c>
      <c r="F630" s="315">
        <v>0.98999999999999999</v>
      </c>
      <c r="G630" s="39"/>
      <c r="H630" s="45"/>
    </row>
    <row r="631" s="2" customFormat="1" ht="16.8" customHeight="1">
      <c r="A631" s="39"/>
      <c r="B631" s="45"/>
      <c r="C631" s="310" t="s">
        <v>110</v>
      </c>
      <c r="D631" s="311" t="s">
        <v>111</v>
      </c>
      <c r="E631" s="312" t="s">
        <v>1</v>
      </c>
      <c r="F631" s="313">
        <v>147</v>
      </c>
      <c r="G631" s="39"/>
      <c r="H631" s="45"/>
    </row>
    <row r="632" s="2" customFormat="1" ht="16.8" customHeight="1">
      <c r="A632" s="39"/>
      <c r="B632" s="45"/>
      <c r="C632" s="316" t="s">
        <v>750</v>
      </c>
      <c r="D632" s="39"/>
      <c r="E632" s="39"/>
      <c r="F632" s="39"/>
      <c r="G632" s="39"/>
      <c r="H632" s="45"/>
    </row>
    <row r="633" s="2" customFormat="1">
      <c r="A633" s="39"/>
      <c r="B633" s="45"/>
      <c r="C633" s="314" t="s">
        <v>307</v>
      </c>
      <c r="D633" s="314" t="s">
        <v>308</v>
      </c>
      <c r="E633" s="18" t="s">
        <v>246</v>
      </c>
      <c r="F633" s="315">
        <v>259.55399999999997</v>
      </c>
      <c r="G633" s="39"/>
      <c r="H633" s="45"/>
    </row>
    <row r="634" s="2" customFormat="1" ht="16.8" customHeight="1">
      <c r="A634" s="39"/>
      <c r="B634" s="45"/>
      <c r="C634" s="310" t="s">
        <v>114</v>
      </c>
      <c r="D634" s="311" t="s">
        <v>114</v>
      </c>
      <c r="E634" s="312" t="s">
        <v>1</v>
      </c>
      <c r="F634" s="313">
        <v>97.5</v>
      </c>
      <c r="G634" s="39"/>
      <c r="H634" s="45"/>
    </row>
    <row r="635" s="2" customFormat="1" ht="16.8" customHeight="1">
      <c r="A635" s="39"/>
      <c r="B635" s="45"/>
      <c r="C635" s="314" t="s">
        <v>114</v>
      </c>
      <c r="D635" s="314" t="s">
        <v>621</v>
      </c>
      <c r="E635" s="18" t="s">
        <v>1</v>
      </c>
      <c r="F635" s="315">
        <v>97.5</v>
      </c>
      <c r="G635" s="39"/>
      <c r="H635" s="45"/>
    </row>
    <row r="636" s="2" customFormat="1" ht="16.8" customHeight="1">
      <c r="A636" s="39"/>
      <c r="B636" s="45"/>
      <c r="C636" s="316" t="s">
        <v>750</v>
      </c>
      <c r="D636" s="39"/>
      <c r="E636" s="39"/>
      <c r="F636" s="39"/>
      <c r="G636" s="39"/>
      <c r="H636" s="45"/>
    </row>
    <row r="637" s="2" customFormat="1" ht="16.8" customHeight="1">
      <c r="A637" s="39"/>
      <c r="B637" s="45"/>
      <c r="C637" s="314" t="s">
        <v>195</v>
      </c>
      <c r="D637" s="314" t="s">
        <v>196</v>
      </c>
      <c r="E637" s="18" t="s">
        <v>1</v>
      </c>
      <c r="F637" s="315">
        <v>0</v>
      </c>
      <c r="G637" s="39"/>
      <c r="H637" s="45"/>
    </row>
    <row r="638" s="2" customFormat="1" ht="16.8" customHeight="1">
      <c r="A638" s="39"/>
      <c r="B638" s="45"/>
      <c r="C638" s="314" t="s">
        <v>250</v>
      </c>
      <c r="D638" s="314" t="s">
        <v>251</v>
      </c>
      <c r="E638" s="18" t="s">
        <v>223</v>
      </c>
      <c r="F638" s="315">
        <v>61.5</v>
      </c>
      <c r="G638" s="39"/>
      <c r="H638" s="45"/>
    </row>
    <row r="639" s="2" customFormat="1">
      <c r="A639" s="39"/>
      <c r="B639" s="45"/>
      <c r="C639" s="314" t="s">
        <v>269</v>
      </c>
      <c r="D639" s="314" t="s">
        <v>270</v>
      </c>
      <c r="E639" s="18" t="s">
        <v>246</v>
      </c>
      <c r="F639" s="315">
        <v>102.474</v>
      </c>
      <c r="G639" s="39"/>
      <c r="H639" s="45"/>
    </row>
    <row r="640" s="2" customFormat="1">
      <c r="A640" s="39"/>
      <c r="B640" s="45"/>
      <c r="C640" s="314" t="s">
        <v>307</v>
      </c>
      <c r="D640" s="314" t="s">
        <v>308</v>
      </c>
      <c r="E640" s="18" t="s">
        <v>246</v>
      </c>
      <c r="F640" s="315">
        <v>259.55399999999997</v>
      </c>
      <c r="G640" s="39"/>
      <c r="H640" s="45"/>
    </row>
    <row r="641" s="2" customFormat="1" ht="16.8" customHeight="1">
      <c r="A641" s="39"/>
      <c r="B641" s="45"/>
      <c r="C641" s="314" t="s">
        <v>363</v>
      </c>
      <c r="D641" s="314" t="s">
        <v>364</v>
      </c>
      <c r="E641" s="18" t="s">
        <v>223</v>
      </c>
      <c r="F641" s="315">
        <v>61.5</v>
      </c>
      <c r="G641" s="39"/>
      <c r="H641" s="45"/>
    </row>
    <row r="642" s="2" customFormat="1" ht="16.8" customHeight="1">
      <c r="A642" s="39"/>
      <c r="B642" s="45"/>
      <c r="C642" s="310" t="s">
        <v>117</v>
      </c>
      <c r="D642" s="311" t="s">
        <v>117</v>
      </c>
      <c r="E642" s="312" t="s">
        <v>1</v>
      </c>
      <c r="F642" s="313">
        <v>16</v>
      </c>
      <c r="G642" s="39"/>
      <c r="H642" s="45"/>
    </row>
    <row r="643" s="2" customFormat="1" ht="16.8" customHeight="1">
      <c r="A643" s="39"/>
      <c r="B643" s="45"/>
      <c r="C643" s="314" t="s">
        <v>117</v>
      </c>
      <c r="D643" s="314" t="s">
        <v>614</v>
      </c>
      <c r="E643" s="18" t="s">
        <v>1</v>
      </c>
      <c r="F643" s="315">
        <v>16</v>
      </c>
      <c r="G643" s="39"/>
      <c r="H643" s="45"/>
    </row>
    <row r="644" s="2" customFormat="1" ht="16.8" customHeight="1">
      <c r="A644" s="39"/>
      <c r="B644" s="45"/>
      <c r="C644" s="316" t="s">
        <v>750</v>
      </c>
      <c r="D644" s="39"/>
      <c r="E644" s="39"/>
      <c r="F644" s="39"/>
      <c r="G644" s="39"/>
      <c r="H644" s="45"/>
    </row>
    <row r="645" s="2" customFormat="1" ht="16.8" customHeight="1">
      <c r="A645" s="39"/>
      <c r="B645" s="45"/>
      <c r="C645" s="314" t="s">
        <v>195</v>
      </c>
      <c r="D645" s="314" t="s">
        <v>196</v>
      </c>
      <c r="E645" s="18" t="s">
        <v>1</v>
      </c>
      <c r="F645" s="315">
        <v>0</v>
      </c>
      <c r="G645" s="39"/>
      <c r="H645" s="45"/>
    </row>
    <row r="646" s="2" customFormat="1">
      <c r="A646" s="39"/>
      <c r="B646" s="45"/>
      <c r="C646" s="314" t="s">
        <v>269</v>
      </c>
      <c r="D646" s="314" t="s">
        <v>270</v>
      </c>
      <c r="E646" s="18" t="s">
        <v>246</v>
      </c>
      <c r="F646" s="315">
        <v>102.474</v>
      </c>
      <c r="G646" s="39"/>
      <c r="H646" s="45"/>
    </row>
    <row r="647" s="2" customFormat="1">
      <c r="A647" s="39"/>
      <c r="B647" s="45"/>
      <c r="C647" s="314" t="s">
        <v>278</v>
      </c>
      <c r="D647" s="314" t="s">
        <v>279</v>
      </c>
      <c r="E647" s="18" t="s">
        <v>280</v>
      </c>
      <c r="F647" s="315">
        <v>16</v>
      </c>
      <c r="G647" s="39"/>
      <c r="H647" s="45"/>
    </row>
    <row r="648" s="2" customFormat="1" ht="16.8" customHeight="1">
      <c r="A648" s="39"/>
      <c r="B648" s="45"/>
      <c r="C648" s="314" t="s">
        <v>289</v>
      </c>
      <c r="D648" s="314" t="s">
        <v>290</v>
      </c>
      <c r="E648" s="18" t="s">
        <v>223</v>
      </c>
      <c r="F648" s="315">
        <v>417.19999999999999</v>
      </c>
      <c r="G648" s="39"/>
      <c r="H648" s="45"/>
    </row>
    <row r="649" s="2" customFormat="1" ht="16.8" customHeight="1">
      <c r="A649" s="39"/>
      <c r="B649" s="45"/>
      <c r="C649" s="314" t="s">
        <v>294</v>
      </c>
      <c r="D649" s="314" t="s">
        <v>295</v>
      </c>
      <c r="E649" s="18" t="s">
        <v>223</v>
      </c>
      <c r="F649" s="315">
        <v>417.19999999999999</v>
      </c>
      <c r="G649" s="39"/>
      <c r="H649" s="45"/>
    </row>
    <row r="650" s="2" customFormat="1" ht="16.8" customHeight="1">
      <c r="A650" s="39"/>
      <c r="B650" s="45"/>
      <c r="C650" s="314" t="s">
        <v>353</v>
      </c>
      <c r="D650" s="314" t="s">
        <v>354</v>
      </c>
      <c r="E650" s="18" t="s">
        <v>246</v>
      </c>
      <c r="F650" s="315">
        <v>28.620000000000001</v>
      </c>
      <c r="G650" s="39"/>
      <c r="H650" s="45"/>
    </row>
    <row r="651" s="2" customFormat="1" ht="16.8" customHeight="1">
      <c r="A651" s="39"/>
      <c r="B651" s="45"/>
      <c r="C651" s="314" t="s">
        <v>486</v>
      </c>
      <c r="D651" s="314" t="s">
        <v>487</v>
      </c>
      <c r="E651" s="18" t="s">
        <v>280</v>
      </c>
      <c r="F651" s="315">
        <v>149</v>
      </c>
      <c r="G651" s="39"/>
      <c r="H651" s="45"/>
    </row>
    <row r="652" s="2" customFormat="1" ht="16.8" customHeight="1">
      <c r="A652" s="39"/>
      <c r="B652" s="45"/>
      <c r="C652" s="314" t="s">
        <v>284</v>
      </c>
      <c r="D652" s="314" t="s">
        <v>285</v>
      </c>
      <c r="E652" s="18" t="s">
        <v>280</v>
      </c>
      <c r="F652" s="315">
        <v>16.800000000000001</v>
      </c>
      <c r="G652" s="39"/>
      <c r="H652" s="45"/>
    </row>
    <row r="653" s="2" customFormat="1" ht="16.8" customHeight="1">
      <c r="A653" s="39"/>
      <c r="B653" s="45"/>
      <c r="C653" s="310" t="s">
        <v>120</v>
      </c>
      <c r="D653" s="311" t="s">
        <v>121</v>
      </c>
      <c r="E653" s="312" t="s">
        <v>1</v>
      </c>
      <c r="F653" s="313">
        <v>15</v>
      </c>
      <c r="G653" s="39"/>
      <c r="H653" s="45"/>
    </row>
    <row r="654" s="2" customFormat="1" ht="16.8" customHeight="1">
      <c r="A654" s="39"/>
      <c r="B654" s="45"/>
      <c r="C654" s="314" t="s">
        <v>120</v>
      </c>
      <c r="D654" s="314" t="s">
        <v>570</v>
      </c>
      <c r="E654" s="18" t="s">
        <v>1</v>
      </c>
      <c r="F654" s="315">
        <v>15</v>
      </c>
      <c r="G654" s="39"/>
      <c r="H654" s="45"/>
    </row>
    <row r="655" s="2" customFormat="1" ht="16.8" customHeight="1">
      <c r="A655" s="39"/>
      <c r="B655" s="45"/>
      <c r="C655" s="316" t="s">
        <v>750</v>
      </c>
      <c r="D655" s="39"/>
      <c r="E655" s="39"/>
      <c r="F655" s="39"/>
      <c r="G655" s="39"/>
      <c r="H655" s="45"/>
    </row>
    <row r="656" s="2" customFormat="1" ht="16.8" customHeight="1">
      <c r="A656" s="39"/>
      <c r="B656" s="45"/>
      <c r="C656" s="314" t="s">
        <v>195</v>
      </c>
      <c r="D656" s="314" t="s">
        <v>196</v>
      </c>
      <c r="E656" s="18" t="s">
        <v>1</v>
      </c>
      <c r="F656" s="315">
        <v>0</v>
      </c>
      <c r="G656" s="39"/>
      <c r="H656" s="45"/>
    </row>
    <row r="657" s="2" customFormat="1">
      <c r="A657" s="39"/>
      <c r="B657" s="45"/>
      <c r="C657" s="314" t="s">
        <v>307</v>
      </c>
      <c r="D657" s="314" t="s">
        <v>308</v>
      </c>
      <c r="E657" s="18" t="s">
        <v>246</v>
      </c>
      <c r="F657" s="315">
        <v>259.55399999999997</v>
      </c>
      <c r="G657" s="39"/>
      <c r="H657" s="45"/>
    </row>
    <row r="658" s="2" customFormat="1" ht="16.8" customHeight="1">
      <c r="A658" s="39"/>
      <c r="B658" s="45"/>
      <c r="C658" s="314" t="s">
        <v>374</v>
      </c>
      <c r="D658" s="314" t="s">
        <v>375</v>
      </c>
      <c r="E658" s="18" t="s">
        <v>223</v>
      </c>
      <c r="F658" s="315">
        <v>9</v>
      </c>
      <c r="G658" s="39"/>
      <c r="H658" s="45"/>
    </row>
    <row r="659" s="2" customFormat="1" ht="16.8" customHeight="1">
      <c r="A659" s="39"/>
      <c r="B659" s="45"/>
      <c r="C659" s="310" t="s">
        <v>122</v>
      </c>
      <c r="D659" s="311" t="s">
        <v>122</v>
      </c>
      <c r="E659" s="312" t="s">
        <v>1</v>
      </c>
      <c r="F659" s="313">
        <v>1.3999999999999999</v>
      </c>
      <c r="G659" s="39"/>
      <c r="H659" s="45"/>
    </row>
    <row r="660" s="2" customFormat="1" ht="16.8" customHeight="1">
      <c r="A660" s="39"/>
      <c r="B660" s="45"/>
      <c r="C660" s="314" t="s">
        <v>210</v>
      </c>
      <c r="D660" s="314" t="s">
        <v>211</v>
      </c>
      <c r="E660" s="18" t="s">
        <v>1</v>
      </c>
      <c r="F660" s="315">
        <v>0</v>
      </c>
      <c r="G660" s="39"/>
      <c r="H660" s="45"/>
    </row>
    <row r="661" s="2" customFormat="1" ht="16.8" customHeight="1">
      <c r="A661" s="39"/>
      <c r="B661" s="45"/>
      <c r="C661" s="314" t="s">
        <v>212</v>
      </c>
      <c r="D661" s="314" t="s">
        <v>213</v>
      </c>
      <c r="E661" s="18" t="s">
        <v>1</v>
      </c>
      <c r="F661" s="315">
        <v>0</v>
      </c>
      <c r="G661" s="39"/>
      <c r="H661" s="45"/>
    </row>
    <row r="662" s="2" customFormat="1" ht="16.8" customHeight="1">
      <c r="A662" s="39"/>
      <c r="B662" s="45"/>
      <c r="C662" s="314" t="s">
        <v>122</v>
      </c>
      <c r="D662" s="314" t="s">
        <v>214</v>
      </c>
      <c r="E662" s="18" t="s">
        <v>1</v>
      </c>
      <c r="F662" s="315">
        <v>1.3999999999999999</v>
      </c>
      <c r="G662" s="39"/>
      <c r="H662" s="45"/>
    </row>
    <row r="663" s="2" customFormat="1" ht="16.8" customHeight="1">
      <c r="A663" s="39"/>
      <c r="B663" s="45"/>
      <c r="C663" s="316" t="s">
        <v>750</v>
      </c>
      <c r="D663" s="39"/>
      <c r="E663" s="39"/>
      <c r="F663" s="39"/>
      <c r="G663" s="39"/>
      <c r="H663" s="45"/>
    </row>
    <row r="664" s="2" customFormat="1" ht="16.8" customHeight="1">
      <c r="A664" s="39"/>
      <c r="B664" s="45"/>
      <c r="C664" s="314" t="s">
        <v>195</v>
      </c>
      <c r="D664" s="314" t="s">
        <v>196</v>
      </c>
      <c r="E664" s="18" t="s">
        <v>1</v>
      </c>
      <c r="F664" s="315">
        <v>0</v>
      </c>
      <c r="G664" s="39"/>
      <c r="H664" s="45"/>
    </row>
    <row r="665" s="2" customFormat="1" ht="16.8" customHeight="1">
      <c r="A665" s="39"/>
      <c r="B665" s="45"/>
      <c r="C665" s="314" t="s">
        <v>261</v>
      </c>
      <c r="D665" s="314" t="s">
        <v>262</v>
      </c>
      <c r="E665" s="18" t="s">
        <v>246</v>
      </c>
      <c r="F665" s="315">
        <v>54.75</v>
      </c>
      <c r="G665" s="39"/>
      <c r="H665" s="45"/>
    </row>
    <row r="666" s="2" customFormat="1">
      <c r="A666" s="39"/>
      <c r="B666" s="45"/>
      <c r="C666" s="314" t="s">
        <v>269</v>
      </c>
      <c r="D666" s="314" t="s">
        <v>270</v>
      </c>
      <c r="E666" s="18" t="s">
        <v>246</v>
      </c>
      <c r="F666" s="315">
        <v>102.474</v>
      </c>
      <c r="G666" s="39"/>
      <c r="H666" s="45"/>
    </row>
    <row r="667" s="2" customFormat="1" ht="16.8" customHeight="1">
      <c r="A667" s="39"/>
      <c r="B667" s="45"/>
      <c r="C667" s="314" t="s">
        <v>289</v>
      </c>
      <c r="D667" s="314" t="s">
        <v>290</v>
      </c>
      <c r="E667" s="18" t="s">
        <v>223</v>
      </c>
      <c r="F667" s="315">
        <v>417.19999999999999</v>
      </c>
      <c r="G667" s="39"/>
      <c r="H667" s="45"/>
    </row>
    <row r="668" s="2" customFormat="1" ht="16.8" customHeight="1">
      <c r="A668" s="39"/>
      <c r="B668" s="45"/>
      <c r="C668" s="314" t="s">
        <v>294</v>
      </c>
      <c r="D668" s="314" t="s">
        <v>295</v>
      </c>
      <c r="E668" s="18" t="s">
        <v>223</v>
      </c>
      <c r="F668" s="315">
        <v>417.19999999999999</v>
      </c>
      <c r="G668" s="39"/>
      <c r="H668" s="45"/>
    </row>
    <row r="669" s="2" customFormat="1" ht="16.8" customHeight="1">
      <c r="A669" s="39"/>
      <c r="B669" s="45"/>
      <c r="C669" s="314" t="s">
        <v>298</v>
      </c>
      <c r="D669" s="314" t="s">
        <v>299</v>
      </c>
      <c r="E669" s="18" t="s">
        <v>223</v>
      </c>
      <c r="F669" s="315">
        <v>42</v>
      </c>
      <c r="G669" s="39"/>
      <c r="H669" s="45"/>
    </row>
    <row r="670" s="2" customFormat="1" ht="16.8" customHeight="1">
      <c r="A670" s="39"/>
      <c r="B670" s="45"/>
      <c r="C670" s="314" t="s">
        <v>303</v>
      </c>
      <c r="D670" s="314" t="s">
        <v>304</v>
      </c>
      <c r="E670" s="18" t="s">
        <v>223</v>
      </c>
      <c r="F670" s="315">
        <v>42</v>
      </c>
      <c r="G670" s="39"/>
      <c r="H670" s="45"/>
    </row>
    <row r="671" s="2" customFormat="1">
      <c r="A671" s="39"/>
      <c r="B671" s="45"/>
      <c r="C671" s="314" t="s">
        <v>307</v>
      </c>
      <c r="D671" s="314" t="s">
        <v>308</v>
      </c>
      <c r="E671" s="18" t="s">
        <v>246</v>
      </c>
      <c r="F671" s="315">
        <v>259.55399999999997</v>
      </c>
      <c r="G671" s="39"/>
      <c r="H671" s="45"/>
    </row>
    <row r="672" s="2" customFormat="1">
      <c r="A672" s="39"/>
      <c r="B672" s="45"/>
      <c r="C672" s="314" t="s">
        <v>319</v>
      </c>
      <c r="D672" s="314" t="s">
        <v>320</v>
      </c>
      <c r="E672" s="18" t="s">
        <v>246</v>
      </c>
      <c r="F672" s="315">
        <v>104.264</v>
      </c>
      <c r="G672" s="39"/>
      <c r="H672" s="45"/>
    </row>
    <row r="673" s="2" customFormat="1">
      <c r="A673" s="39"/>
      <c r="B673" s="45"/>
      <c r="C673" s="314" t="s">
        <v>324</v>
      </c>
      <c r="D673" s="314" t="s">
        <v>325</v>
      </c>
      <c r="E673" s="18" t="s">
        <v>246</v>
      </c>
      <c r="F673" s="315">
        <v>1042.6400000000001</v>
      </c>
      <c r="G673" s="39"/>
      <c r="H673" s="45"/>
    </row>
    <row r="674" s="2" customFormat="1" ht="16.8" customHeight="1">
      <c r="A674" s="39"/>
      <c r="B674" s="45"/>
      <c r="C674" s="314" t="s">
        <v>333</v>
      </c>
      <c r="D674" s="314" t="s">
        <v>334</v>
      </c>
      <c r="E674" s="18" t="s">
        <v>335</v>
      </c>
      <c r="F674" s="315">
        <v>187.67500000000001</v>
      </c>
      <c r="G674" s="39"/>
      <c r="H674" s="45"/>
    </row>
    <row r="675" s="2" customFormat="1" ht="16.8" customHeight="1">
      <c r="A675" s="39"/>
      <c r="B675" s="45"/>
      <c r="C675" s="314" t="s">
        <v>339</v>
      </c>
      <c r="D675" s="314" t="s">
        <v>340</v>
      </c>
      <c r="E675" s="18" t="s">
        <v>246</v>
      </c>
      <c r="F675" s="315">
        <v>109.20399999999999</v>
      </c>
      <c r="G675" s="39"/>
      <c r="H675" s="45"/>
    </row>
    <row r="676" s="2" customFormat="1" ht="16.8" customHeight="1">
      <c r="A676" s="39"/>
      <c r="B676" s="45"/>
      <c r="C676" s="314" t="s">
        <v>343</v>
      </c>
      <c r="D676" s="314" t="s">
        <v>344</v>
      </c>
      <c r="E676" s="18" t="s">
        <v>335</v>
      </c>
      <c r="F676" s="315">
        <v>101.239</v>
      </c>
      <c r="G676" s="39"/>
      <c r="H676" s="45"/>
    </row>
    <row r="677" s="2" customFormat="1" ht="16.8" customHeight="1">
      <c r="A677" s="39"/>
      <c r="B677" s="45"/>
      <c r="C677" s="310" t="s">
        <v>124</v>
      </c>
      <c r="D677" s="311" t="s">
        <v>125</v>
      </c>
      <c r="E677" s="312" t="s">
        <v>1</v>
      </c>
      <c r="F677" s="313">
        <v>54.75</v>
      </c>
      <c r="G677" s="39"/>
      <c r="H677" s="45"/>
    </row>
    <row r="678" s="2" customFormat="1" ht="16.8" customHeight="1">
      <c r="A678" s="39"/>
      <c r="B678" s="45"/>
      <c r="C678" s="314" t="s">
        <v>1</v>
      </c>
      <c r="D678" s="314" t="s">
        <v>264</v>
      </c>
      <c r="E678" s="18" t="s">
        <v>1</v>
      </c>
      <c r="F678" s="315">
        <v>9</v>
      </c>
      <c r="G678" s="39"/>
      <c r="H678" s="45"/>
    </row>
    <row r="679" s="2" customFormat="1" ht="16.8" customHeight="1">
      <c r="A679" s="39"/>
      <c r="B679" s="45"/>
      <c r="C679" s="314" t="s">
        <v>1</v>
      </c>
      <c r="D679" s="314" t="s">
        <v>265</v>
      </c>
      <c r="E679" s="18" t="s">
        <v>1</v>
      </c>
      <c r="F679" s="315">
        <v>1.05</v>
      </c>
      <c r="G679" s="39"/>
      <c r="H679" s="45"/>
    </row>
    <row r="680" s="2" customFormat="1" ht="16.8" customHeight="1">
      <c r="A680" s="39"/>
      <c r="B680" s="45"/>
      <c r="C680" s="314" t="s">
        <v>1</v>
      </c>
      <c r="D680" s="314" t="s">
        <v>266</v>
      </c>
      <c r="E680" s="18" t="s">
        <v>1</v>
      </c>
      <c r="F680" s="315">
        <v>0.59999999999999998</v>
      </c>
      <c r="G680" s="39"/>
      <c r="H680" s="45"/>
    </row>
    <row r="681" s="2" customFormat="1" ht="16.8" customHeight="1">
      <c r="A681" s="39"/>
      <c r="B681" s="45"/>
      <c r="C681" s="314" t="s">
        <v>1</v>
      </c>
      <c r="D681" s="314" t="s">
        <v>267</v>
      </c>
      <c r="E681" s="18" t="s">
        <v>1</v>
      </c>
      <c r="F681" s="315">
        <v>44.100000000000001</v>
      </c>
      <c r="G681" s="39"/>
      <c r="H681" s="45"/>
    </row>
    <row r="682" s="2" customFormat="1" ht="16.8" customHeight="1">
      <c r="A682" s="39"/>
      <c r="B682" s="45"/>
      <c r="C682" s="314" t="s">
        <v>124</v>
      </c>
      <c r="D682" s="314" t="s">
        <v>230</v>
      </c>
      <c r="E682" s="18" t="s">
        <v>1</v>
      </c>
      <c r="F682" s="315">
        <v>54.75</v>
      </c>
      <c r="G682" s="39"/>
      <c r="H682" s="45"/>
    </row>
    <row r="683" s="2" customFormat="1" ht="16.8" customHeight="1">
      <c r="A683" s="39"/>
      <c r="B683" s="45"/>
      <c r="C683" s="316" t="s">
        <v>750</v>
      </c>
      <c r="D683" s="39"/>
      <c r="E683" s="39"/>
      <c r="F683" s="39"/>
      <c r="G683" s="39"/>
      <c r="H683" s="45"/>
    </row>
    <row r="684" s="2" customFormat="1" ht="16.8" customHeight="1">
      <c r="A684" s="39"/>
      <c r="B684" s="45"/>
      <c r="C684" s="314" t="s">
        <v>261</v>
      </c>
      <c r="D684" s="314" t="s">
        <v>262</v>
      </c>
      <c r="E684" s="18" t="s">
        <v>246</v>
      </c>
      <c r="F684" s="315">
        <v>54.75</v>
      </c>
      <c r="G684" s="39"/>
      <c r="H684" s="45"/>
    </row>
    <row r="685" s="2" customFormat="1" ht="16.8" customHeight="1">
      <c r="A685" s="39"/>
      <c r="B685" s="45"/>
      <c r="C685" s="314" t="s">
        <v>244</v>
      </c>
      <c r="D685" s="314" t="s">
        <v>245</v>
      </c>
      <c r="E685" s="18" t="s">
        <v>246</v>
      </c>
      <c r="F685" s="315">
        <v>31.445</v>
      </c>
      <c r="G685" s="39"/>
      <c r="H685" s="45"/>
    </row>
    <row r="686" s="2" customFormat="1">
      <c r="A686" s="39"/>
      <c r="B686" s="45"/>
      <c r="C686" s="314" t="s">
        <v>307</v>
      </c>
      <c r="D686" s="314" t="s">
        <v>308</v>
      </c>
      <c r="E686" s="18" t="s">
        <v>246</v>
      </c>
      <c r="F686" s="315">
        <v>259.55399999999997</v>
      </c>
      <c r="G686" s="39"/>
      <c r="H686" s="45"/>
    </row>
    <row r="687" s="2" customFormat="1" ht="16.8" customHeight="1">
      <c r="A687" s="39"/>
      <c r="B687" s="45"/>
      <c r="C687" s="314" t="s">
        <v>328</v>
      </c>
      <c r="D687" s="314" t="s">
        <v>329</v>
      </c>
      <c r="E687" s="18" t="s">
        <v>246</v>
      </c>
      <c r="F687" s="315">
        <v>157.22399999999999</v>
      </c>
      <c r="G687" s="39"/>
      <c r="H687" s="45"/>
    </row>
    <row r="688" s="2" customFormat="1" ht="16.8" customHeight="1">
      <c r="A688" s="39"/>
      <c r="B688" s="45"/>
      <c r="C688" s="314" t="s">
        <v>339</v>
      </c>
      <c r="D688" s="314" t="s">
        <v>340</v>
      </c>
      <c r="E688" s="18" t="s">
        <v>246</v>
      </c>
      <c r="F688" s="315">
        <v>109.20399999999999</v>
      </c>
      <c r="G688" s="39"/>
      <c r="H688" s="45"/>
    </row>
    <row r="689" s="2" customFormat="1" ht="16.8" customHeight="1">
      <c r="A689" s="39"/>
      <c r="B689" s="45"/>
      <c r="C689" s="310" t="s">
        <v>127</v>
      </c>
      <c r="D689" s="311" t="s">
        <v>128</v>
      </c>
      <c r="E689" s="312" t="s">
        <v>1</v>
      </c>
      <c r="F689" s="313">
        <v>102.474</v>
      </c>
      <c r="G689" s="39"/>
      <c r="H689" s="45"/>
    </row>
    <row r="690" s="2" customFormat="1" ht="16.8" customHeight="1">
      <c r="A690" s="39"/>
      <c r="B690" s="45"/>
      <c r="C690" s="314" t="s">
        <v>1</v>
      </c>
      <c r="D690" s="314" t="s">
        <v>272</v>
      </c>
      <c r="E690" s="18" t="s">
        <v>1</v>
      </c>
      <c r="F690" s="315">
        <v>125.16</v>
      </c>
      <c r="G690" s="39"/>
      <c r="H690" s="45"/>
    </row>
    <row r="691" s="2" customFormat="1" ht="16.8" customHeight="1">
      <c r="A691" s="39"/>
      <c r="B691" s="45"/>
      <c r="C691" s="314" t="s">
        <v>1</v>
      </c>
      <c r="D691" s="314" t="s">
        <v>273</v>
      </c>
      <c r="E691" s="18" t="s">
        <v>1</v>
      </c>
      <c r="F691" s="315">
        <v>0</v>
      </c>
      <c r="G691" s="39"/>
      <c r="H691" s="45"/>
    </row>
    <row r="692" s="2" customFormat="1" ht="16.8" customHeight="1">
      <c r="A692" s="39"/>
      <c r="B692" s="45"/>
      <c r="C692" s="314" t="s">
        <v>1</v>
      </c>
      <c r="D692" s="314" t="s">
        <v>274</v>
      </c>
      <c r="E692" s="18" t="s">
        <v>1</v>
      </c>
      <c r="F692" s="315">
        <v>-0.63</v>
      </c>
      <c r="G692" s="39"/>
      <c r="H692" s="45"/>
    </row>
    <row r="693" s="2" customFormat="1" ht="16.8" customHeight="1">
      <c r="A693" s="39"/>
      <c r="B693" s="45"/>
      <c r="C693" s="314" t="s">
        <v>1</v>
      </c>
      <c r="D693" s="314" t="s">
        <v>275</v>
      </c>
      <c r="E693" s="18" t="s">
        <v>1</v>
      </c>
      <c r="F693" s="315">
        <v>-10.176</v>
      </c>
      <c r="G693" s="39"/>
      <c r="H693" s="45"/>
    </row>
    <row r="694" s="2" customFormat="1" ht="16.8" customHeight="1">
      <c r="A694" s="39"/>
      <c r="B694" s="45"/>
      <c r="C694" s="314" t="s">
        <v>1</v>
      </c>
      <c r="D694" s="314" t="s">
        <v>276</v>
      </c>
      <c r="E694" s="18" t="s">
        <v>1</v>
      </c>
      <c r="F694" s="315">
        <v>-11.699999999999999</v>
      </c>
      <c r="G694" s="39"/>
      <c r="H694" s="45"/>
    </row>
    <row r="695" s="2" customFormat="1" ht="16.8" customHeight="1">
      <c r="A695" s="39"/>
      <c r="B695" s="45"/>
      <c r="C695" s="314" t="s">
        <v>1</v>
      </c>
      <c r="D695" s="314" t="s">
        <v>277</v>
      </c>
      <c r="E695" s="18" t="s">
        <v>1</v>
      </c>
      <c r="F695" s="315">
        <v>-0.17999999999999999</v>
      </c>
      <c r="G695" s="39"/>
      <c r="H695" s="45"/>
    </row>
    <row r="696" s="2" customFormat="1" ht="16.8" customHeight="1">
      <c r="A696" s="39"/>
      <c r="B696" s="45"/>
      <c r="C696" s="314" t="s">
        <v>127</v>
      </c>
      <c r="D696" s="314" t="s">
        <v>230</v>
      </c>
      <c r="E696" s="18" t="s">
        <v>1</v>
      </c>
      <c r="F696" s="315">
        <v>102.474</v>
      </c>
      <c r="G696" s="39"/>
      <c r="H696" s="45"/>
    </row>
    <row r="697" s="2" customFormat="1" ht="16.8" customHeight="1">
      <c r="A697" s="39"/>
      <c r="B697" s="45"/>
      <c r="C697" s="316" t="s">
        <v>750</v>
      </c>
      <c r="D697" s="39"/>
      <c r="E697" s="39"/>
      <c r="F697" s="39"/>
      <c r="G697" s="39"/>
      <c r="H697" s="45"/>
    </row>
    <row r="698" s="2" customFormat="1">
      <c r="A698" s="39"/>
      <c r="B698" s="45"/>
      <c r="C698" s="314" t="s">
        <v>269</v>
      </c>
      <c r="D698" s="314" t="s">
        <v>270</v>
      </c>
      <c r="E698" s="18" t="s">
        <v>246</v>
      </c>
      <c r="F698" s="315">
        <v>102.474</v>
      </c>
      <c r="G698" s="39"/>
      <c r="H698" s="45"/>
    </row>
    <row r="699" s="2" customFormat="1" ht="16.8" customHeight="1">
      <c r="A699" s="39"/>
      <c r="B699" s="45"/>
      <c r="C699" s="314" t="s">
        <v>244</v>
      </c>
      <c r="D699" s="314" t="s">
        <v>245</v>
      </c>
      <c r="E699" s="18" t="s">
        <v>246</v>
      </c>
      <c r="F699" s="315">
        <v>31.445</v>
      </c>
      <c r="G699" s="39"/>
      <c r="H699" s="45"/>
    </row>
    <row r="700" s="2" customFormat="1">
      <c r="A700" s="39"/>
      <c r="B700" s="45"/>
      <c r="C700" s="314" t="s">
        <v>307</v>
      </c>
      <c r="D700" s="314" t="s">
        <v>308</v>
      </c>
      <c r="E700" s="18" t="s">
        <v>246</v>
      </c>
      <c r="F700" s="315">
        <v>259.55399999999997</v>
      </c>
      <c r="G700" s="39"/>
      <c r="H700" s="45"/>
    </row>
    <row r="701" s="2" customFormat="1" ht="16.8" customHeight="1">
      <c r="A701" s="39"/>
      <c r="B701" s="45"/>
      <c r="C701" s="314" t="s">
        <v>328</v>
      </c>
      <c r="D701" s="314" t="s">
        <v>329</v>
      </c>
      <c r="E701" s="18" t="s">
        <v>246</v>
      </c>
      <c r="F701" s="315">
        <v>157.22399999999999</v>
      </c>
      <c r="G701" s="39"/>
      <c r="H701" s="45"/>
    </row>
    <row r="702" s="2" customFormat="1" ht="16.8" customHeight="1">
      <c r="A702" s="39"/>
      <c r="B702" s="45"/>
      <c r="C702" s="314" t="s">
        <v>339</v>
      </c>
      <c r="D702" s="314" t="s">
        <v>340</v>
      </c>
      <c r="E702" s="18" t="s">
        <v>246</v>
      </c>
      <c r="F702" s="315">
        <v>109.20399999999999</v>
      </c>
      <c r="G702" s="39"/>
      <c r="H702" s="45"/>
    </row>
    <row r="703" s="2" customFormat="1" ht="16.8" customHeight="1">
      <c r="A703" s="39"/>
      <c r="B703" s="45"/>
      <c r="C703" s="310" t="s">
        <v>130</v>
      </c>
      <c r="D703" s="311" t="s">
        <v>131</v>
      </c>
      <c r="E703" s="312" t="s">
        <v>1</v>
      </c>
      <c r="F703" s="313">
        <v>10.5</v>
      </c>
      <c r="G703" s="39"/>
      <c r="H703" s="45"/>
    </row>
    <row r="704" s="2" customFormat="1" ht="16.8" customHeight="1">
      <c r="A704" s="39"/>
      <c r="B704" s="45"/>
      <c r="C704" s="314" t="s">
        <v>130</v>
      </c>
      <c r="D704" s="314" t="s">
        <v>371</v>
      </c>
      <c r="E704" s="18" t="s">
        <v>1</v>
      </c>
      <c r="F704" s="315">
        <v>10.5</v>
      </c>
      <c r="G704" s="39"/>
      <c r="H704" s="45"/>
    </row>
    <row r="705" s="2" customFormat="1" ht="16.8" customHeight="1">
      <c r="A705" s="39"/>
      <c r="B705" s="45"/>
      <c r="C705" s="316" t="s">
        <v>750</v>
      </c>
      <c r="D705" s="39"/>
      <c r="E705" s="39"/>
      <c r="F705" s="39"/>
      <c r="G705" s="39"/>
      <c r="H705" s="45"/>
    </row>
    <row r="706" s="2" customFormat="1" ht="16.8" customHeight="1">
      <c r="A706" s="39"/>
      <c r="B706" s="45"/>
      <c r="C706" s="314" t="s">
        <v>368</v>
      </c>
      <c r="D706" s="314" t="s">
        <v>369</v>
      </c>
      <c r="E706" s="18" t="s">
        <v>246</v>
      </c>
      <c r="F706" s="315">
        <v>10.5</v>
      </c>
      <c r="G706" s="39"/>
      <c r="H706" s="45"/>
    </row>
    <row r="707" s="2" customFormat="1">
      <c r="A707" s="39"/>
      <c r="B707" s="45"/>
      <c r="C707" s="314" t="s">
        <v>319</v>
      </c>
      <c r="D707" s="314" t="s">
        <v>320</v>
      </c>
      <c r="E707" s="18" t="s">
        <v>246</v>
      </c>
      <c r="F707" s="315">
        <v>104.264</v>
      </c>
      <c r="G707" s="39"/>
      <c r="H707" s="45"/>
    </row>
    <row r="708" s="2" customFormat="1">
      <c r="A708" s="39"/>
      <c r="B708" s="45"/>
      <c r="C708" s="314" t="s">
        <v>324</v>
      </c>
      <c r="D708" s="314" t="s">
        <v>325</v>
      </c>
      <c r="E708" s="18" t="s">
        <v>246</v>
      </c>
      <c r="F708" s="315">
        <v>1042.6400000000001</v>
      </c>
      <c r="G708" s="39"/>
      <c r="H708" s="45"/>
    </row>
    <row r="709" s="2" customFormat="1" ht="16.8" customHeight="1">
      <c r="A709" s="39"/>
      <c r="B709" s="45"/>
      <c r="C709" s="314" t="s">
        <v>333</v>
      </c>
      <c r="D709" s="314" t="s">
        <v>334</v>
      </c>
      <c r="E709" s="18" t="s">
        <v>335</v>
      </c>
      <c r="F709" s="315">
        <v>187.67500000000001</v>
      </c>
      <c r="G709" s="39"/>
      <c r="H709" s="45"/>
    </row>
    <row r="710" s="2" customFormat="1" ht="16.8" customHeight="1">
      <c r="A710" s="39"/>
      <c r="B710" s="45"/>
      <c r="C710" s="314" t="s">
        <v>339</v>
      </c>
      <c r="D710" s="314" t="s">
        <v>340</v>
      </c>
      <c r="E710" s="18" t="s">
        <v>246</v>
      </c>
      <c r="F710" s="315">
        <v>109.20399999999999</v>
      </c>
      <c r="G710" s="39"/>
      <c r="H710" s="45"/>
    </row>
    <row r="711" s="2" customFormat="1" ht="16.8" customHeight="1">
      <c r="A711" s="39"/>
      <c r="B711" s="45"/>
      <c r="C711" s="310" t="s">
        <v>133</v>
      </c>
      <c r="D711" s="311" t="s">
        <v>134</v>
      </c>
      <c r="E711" s="312" t="s">
        <v>1</v>
      </c>
      <c r="F711" s="313">
        <v>28.620000000000001</v>
      </c>
      <c r="G711" s="39"/>
      <c r="H711" s="45"/>
    </row>
    <row r="712" s="2" customFormat="1" ht="16.8" customHeight="1">
      <c r="A712" s="39"/>
      <c r="B712" s="45"/>
      <c r="C712" s="314" t="s">
        <v>133</v>
      </c>
      <c r="D712" s="314" t="s">
        <v>356</v>
      </c>
      <c r="E712" s="18" t="s">
        <v>1</v>
      </c>
      <c r="F712" s="315">
        <v>28.620000000000001</v>
      </c>
      <c r="G712" s="39"/>
      <c r="H712" s="45"/>
    </row>
    <row r="713" s="2" customFormat="1" ht="16.8" customHeight="1">
      <c r="A713" s="39"/>
      <c r="B713" s="45"/>
      <c r="C713" s="316" t="s">
        <v>750</v>
      </c>
      <c r="D713" s="39"/>
      <c r="E713" s="39"/>
      <c r="F713" s="39"/>
      <c r="G713" s="39"/>
      <c r="H713" s="45"/>
    </row>
    <row r="714" s="2" customFormat="1" ht="16.8" customHeight="1">
      <c r="A714" s="39"/>
      <c r="B714" s="45"/>
      <c r="C714" s="314" t="s">
        <v>353</v>
      </c>
      <c r="D714" s="314" t="s">
        <v>354</v>
      </c>
      <c r="E714" s="18" t="s">
        <v>246</v>
      </c>
      <c r="F714" s="315">
        <v>28.620000000000001</v>
      </c>
      <c r="G714" s="39"/>
      <c r="H714" s="45"/>
    </row>
    <row r="715" s="2" customFormat="1">
      <c r="A715" s="39"/>
      <c r="B715" s="45"/>
      <c r="C715" s="314" t="s">
        <v>319</v>
      </c>
      <c r="D715" s="314" t="s">
        <v>320</v>
      </c>
      <c r="E715" s="18" t="s">
        <v>246</v>
      </c>
      <c r="F715" s="315">
        <v>104.264</v>
      </c>
      <c r="G715" s="39"/>
      <c r="H715" s="45"/>
    </row>
    <row r="716" s="2" customFormat="1">
      <c r="A716" s="39"/>
      <c r="B716" s="45"/>
      <c r="C716" s="314" t="s">
        <v>324</v>
      </c>
      <c r="D716" s="314" t="s">
        <v>325</v>
      </c>
      <c r="E716" s="18" t="s">
        <v>246</v>
      </c>
      <c r="F716" s="315">
        <v>1042.6400000000001</v>
      </c>
      <c r="G716" s="39"/>
      <c r="H716" s="45"/>
    </row>
    <row r="717" s="2" customFormat="1" ht="16.8" customHeight="1">
      <c r="A717" s="39"/>
      <c r="B717" s="45"/>
      <c r="C717" s="314" t="s">
        <v>333</v>
      </c>
      <c r="D717" s="314" t="s">
        <v>334</v>
      </c>
      <c r="E717" s="18" t="s">
        <v>335</v>
      </c>
      <c r="F717" s="315">
        <v>187.67500000000001</v>
      </c>
      <c r="G717" s="39"/>
      <c r="H717" s="45"/>
    </row>
    <row r="718" s="2" customFormat="1" ht="16.8" customHeight="1">
      <c r="A718" s="39"/>
      <c r="B718" s="45"/>
      <c r="C718" s="314" t="s">
        <v>339</v>
      </c>
      <c r="D718" s="314" t="s">
        <v>340</v>
      </c>
      <c r="E718" s="18" t="s">
        <v>246</v>
      </c>
      <c r="F718" s="315">
        <v>109.20399999999999</v>
      </c>
      <c r="G718" s="39"/>
      <c r="H718" s="45"/>
    </row>
    <row r="719" s="2" customFormat="1" ht="16.8" customHeight="1">
      <c r="A719" s="39"/>
      <c r="B719" s="45"/>
      <c r="C719" s="314" t="s">
        <v>358</v>
      </c>
      <c r="D719" s="314" t="s">
        <v>359</v>
      </c>
      <c r="E719" s="18" t="s">
        <v>335</v>
      </c>
      <c r="F719" s="315">
        <v>57.240000000000002</v>
      </c>
      <c r="G719" s="39"/>
      <c r="H719" s="45"/>
    </row>
    <row r="720" s="2" customFormat="1" ht="16.8" customHeight="1">
      <c r="A720" s="39"/>
      <c r="B720" s="45"/>
      <c r="C720" s="310" t="s">
        <v>136</v>
      </c>
      <c r="D720" s="311" t="s">
        <v>137</v>
      </c>
      <c r="E720" s="312" t="s">
        <v>1</v>
      </c>
      <c r="F720" s="313">
        <v>6</v>
      </c>
      <c r="G720" s="39"/>
      <c r="H720" s="45"/>
    </row>
    <row r="721" s="2" customFormat="1" ht="16.8" customHeight="1">
      <c r="A721" s="39"/>
      <c r="B721" s="45"/>
      <c r="C721" s="314" t="s">
        <v>136</v>
      </c>
      <c r="D721" s="314" t="s">
        <v>617</v>
      </c>
      <c r="E721" s="18" t="s">
        <v>1</v>
      </c>
      <c r="F721" s="315">
        <v>6</v>
      </c>
      <c r="G721" s="39"/>
      <c r="H721" s="45"/>
    </row>
    <row r="722" s="2" customFormat="1" ht="16.8" customHeight="1">
      <c r="A722" s="39"/>
      <c r="B722" s="45"/>
      <c r="C722" s="316" t="s">
        <v>750</v>
      </c>
      <c r="D722" s="39"/>
      <c r="E722" s="39"/>
      <c r="F722" s="39"/>
      <c r="G722" s="39"/>
      <c r="H722" s="45"/>
    </row>
    <row r="723" s="2" customFormat="1" ht="16.8" customHeight="1">
      <c r="A723" s="39"/>
      <c r="B723" s="45"/>
      <c r="C723" s="314" t="s">
        <v>195</v>
      </c>
      <c r="D723" s="314" t="s">
        <v>196</v>
      </c>
      <c r="E723" s="18" t="s">
        <v>1</v>
      </c>
      <c r="F723" s="315">
        <v>0</v>
      </c>
      <c r="G723" s="39"/>
      <c r="H723" s="45"/>
    </row>
    <row r="724" s="2" customFormat="1" ht="16.8" customHeight="1">
      <c r="A724" s="39"/>
      <c r="B724" s="45"/>
      <c r="C724" s="314" t="s">
        <v>250</v>
      </c>
      <c r="D724" s="314" t="s">
        <v>251</v>
      </c>
      <c r="E724" s="18" t="s">
        <v>223</v>
      </c>
      <c r="F724" s="315">
        <v>61.5</v>
      </c>
      <c r="G724" s="39"/>
      <c r="H724" s="45"/>
    </row>
    <row r="725" s="2" customFormat="1" ht="16.8" customHeight="1">
      <c r="A725" s="39"/>
      <c r="B725" s="45"/>
      <c r="C725" s="314" t="s">
        <v>261</v>
      </c>
      <c r="D725" s="314" t="s">
        <v>262</v>
      </c>
      <c r="E725" s="18" t="s">
        <v>246</v>
      </c>
      <c r="F725" s="315">
        <v>54.75</v>
      </c>
      <c r="G725" s="39"/>
      <c r="H725" s="45"/>
    </row>
    <row r="726" s="2" customFormat="1" ht="16.8" customHeight="1">
      <c r="A726" s="39"/>
      <c r="B726" s="45"/>
      <c r="C726" s="314" t="s">
        <v>298</v>
      </c>
      <c r="D726" s="314" t="s">
        <v>299</v>
      </c>
      <c r="E726" s="18" t="s">
        <v>223</v>
      </c>
      <c r="F726" s="315">
        <v>42</v>
      </c>
      <c r="G726" s="39"/>
      <c r="H726" s="45"/>
    </row>
    <row r="727" s="2" customFormat="1" ht="16.8" customHeight="1">
      <c r="A727" s="39"/>
      <c r="B727" s="45"/>
      <c r="C727" s="314" t="s">
        <v>303</v>
      </c>
      <c r="D727" s="314" t="s">
        <v>304</v>
      </c>
      <c r="E727" s="18" t="s">
        <v>223</v>
      </c>
      <c r="F727" s="315">
        <v>42</v>
      </c>
      <c r="G727" s="39"/>
      <c r="H727" s="45"/>
    </row>
    <row r="728" s="2" customFormat="1">
      <c r="A728" s="39"/>
      <c r="B728" s="45"/>
      <c r="C728" s="314" t="s">
        <v>307</v>
      </c>
      <c r="D728" s="314" t="s">
        <v>308</v>
      </c>
      <c r="E728" s="18" t="s">
        <v>246</v>
      </c>
      <c r="F728" s="315">
        <v>259.55399999999997</v>
      </c>
      <c r="G728" s="39"/>
      <c r="H728" s="45"/>
    </row>
    <row r="729" s="2" customFormat="1" ht="16.8" customHeight="1">
      <c r="A729" s="39"/>
      <c r="B729" s="45"/>
      <c r="C729" s="314" t="s">
        <v>353</v>
      </c>
      <c r="D729" s="314" t="s">
        <v>354</v>
      </c>
      <c r="E729" s="18" t="s">
        <v>246</v>
      </c>
      <c r="F729" s="315">
        <v>28.620000000000001</v>
      </c>
      <c r="G729" s="39"/>
      <c r="H729" s="45"/>
    </row>
    <row r="730" s="2" customFormat="1" ht="16.8" customHeight="1">
      <c r="A730" s="39"/>
      <c r="B730" s="45"/>
      <c r="C730" s="314" t="s">
        <v>363</v>
      </c>
      <c r="D730" s="314" t="s">
        <v>364</v>
      </c>
      <c r="E730" s="18" t="s">
        <v>223</v>
      </c>
      <c r="F730" s="315">
        <v>61.5</v>
      </c>
      <c r="G730" s="39"/>
      <c r="H730" s="45"/>
    </row>
    <row r="731" s="2" customFormat="1" ht="16.8" customHeight="1">
      <c r="A731" s="39"/>
      <c r="B731" s="45"/>
      <c r="C731" s="314" t="s">
        <v>368</v>
      </c>
      <c r="D731" s="314" t="s">
        <v>369</v>
      </c>
      <c r="E731" s="18" t="s">
        <v>246</v>
      </c>
      <c r="F731" s="315">
        <v>10.5</v>
      </c>
      <c r="G731" s="39"/>
      <c r="H731" s="45"/>
    </row>
    <row r="732" s="2" customFormat="1" ht="16.8" customHeight="1">
      <c r="A732" s="39"/>
      <c r="B732" s="45"/>
      <c r="C732" s="310" t="s">
        <v>210</v>
      </c>
      <c r="D732" s="311" t="s">
        <v>758</v>
      </c>
      <c r="E732" s="312" t="s">
        <v>1</v>
      </c>
      <c r="F732" s="313">
        <v>0</v>
      </c>
      <c r="G732" s="39"/>
      <c r="H732" s="45"/>
    </row>
    <row r="733" s="2" customFormat="1" ht="16.8" customHeight="1">
      <c r="A733" s="39"/>
      <c r="B733" s="45"/>
      <c r="C733" s="314" t="s">
        <v>210</v>
      </c>
      <c r="D733" s="314" t="s">
        <v>211</v>
      </c>
      <c r="E733" s="18" t="s">
        <v>1</v>
      </c>
      <c r="F733" s="315">
        <v>0</v>
      </c>
      <c r="G733" s="39"/>
      <c r="H733" s="45"/>
    </row>
    <row r="734" s="2" customFormat="1" ht="16.8" customHeight="1">
      <c r="A734" s="39"/>
      <c r="B734" s="45"/>
      <c r="C734" s="310" t="s">
        <v>212</v>
      </c>
      <c r="D734" s="311" t="s">
        <v>759</v>
      </c>
      <c r="E734" s="312" t="s">
        <v>1</v>
      </c>
      <c r="F734" s="313">
        <v>0</v>
      </c>
      <c r="G734" s="39"/>
      <c r="H734" s="45"/>
    </row>
    <row r="735" s="2" customFormat="1" ht="16.8" customHeight="1">
      <c r="A735" s="39"/>
      <c r="B735" s="45"/>
      <c r="C735" s="314" t="s">
        <v>212</v>
      </c>
      <c r="D735" s="314" t="s">
        <v>213</v>
      </c>
      <c r="E735" s="18" t="s">
        <v>1</v>
      </c>
      <c r="F735" s="315">
        <v>0</v>
      </c>
      <c r="G735" s="39"/>
      <c r="H735" s="45"/>
    </row>
    <row r="736" s="2" customFormat="1" ht="16.8" customHeight="1">
      <c r="A736" s="39"/>
      <c r="B736" s="45"/>
      <c r="C736" s="310" t="s">
        <v>139</v>
      </c>
      <c r="D736" s="311" t="s">
        <v>140</v>
      </c>
      <c r="E736" s="312" t="s">
        <v>1</v>
      </c>
      <c r="F736" s="313">
        <v>3</v>
      </c>
      <c r="G736" s="39"/>
      <c r="H736" s="45"/>
    </row>
    <row r="737" s="2" customFormat="1" ht="16.8" customHeight="1">
      <c r="A737" s="39"/>
      <c r="B737" s="45"/>
      <c r="C737" s="314" t="s">
        <v>139</v>
      </c>
      <c r="D737" s="314" t="s">
        <v>618</v>
      </c>
      <c r="E737" s="18" t="s">
        <v>1</v>
      </c>
      <c r="F737" s="315">
        <v>3</v>
      </c>
      <c r="G737" s="39"/>
      <c r="H737" s="45"/>
    </row>
    <row r="738" s="2" customFormat="1" ht="16.8" customHeight="1">
      <c r="A738" s="39"/>
      <c r="B738" s="45"/>
      <c r="C738" s="316" t="s">
        <v>750</v>
      </c>
      <c r="D738" s="39"/>
      <c r="E738" s="39"/>
      <c r="F738" s="39"/>
      <c r="G738" s="39"/>
      <c r="H738" s="45"/>
    </row>
    <row r="739" s="2" customFormat="1" ht="16.8" customHeight="1">
      <c r="A739" s="39"/>
      <c r="B739" s="45"/>
      <c r="C739" s="314" t="s">
        <v>195</v>
      </c>
      <c r="D739" s="314" t="s">
        <v>196</v>
      </c>
      <c r="E739" s="18" t="s">
        <v>1</v>
      </c>
      <c r="F739" s="315">
        <v>0</v>
      </c>
      <c r="G739" s="39"/>
      <c r="H739" s="45"/>
    </row>
    <row r="740" s="2" customFormat="1">
      <c r="A740" s="39"/>
      <c r="B740" s="45"/>
      <c r="C740" s="314" t="s">
        <v>226</v>
      </c>
      <c r="D740" s="314" t="s">
        <v>227</v>
      </c>
      <c r="E740" s="18" t="s">
        <v>223</v>
      </c>
      <c r="F740" s="315">
        <v>6.2999999999999998</v>
      </c>
      <c r="G740" s="39"/>
      <c r="H740" s="45"/>
    </row>
    <row r="741" s="2" customFormat="1" ht="16.8" customHeight="1">
      <c r="A741" s="39"/>
      <c r="B741" s="45"/>
      <c r="C741" s="314" t="s">
        <v>235</v>
      </c>
      <c r="D741" s="314" t="s">
        <v>236</v>
      </c>
      <c r="E741" s="18" t="s">
        <v>223</v>
      </c>
      <c r="F741" s="315">
        <v>31.800000000000001</v>
      </c>
      <c r="G741" s="39"/>
      <c r="H741" s="45"/>
    </row>
    <row r="742" s="2" customFormat="1" ht="16.8" customHeight="1">
      <c r="A742" s="39"/>
      <c r="B742" s="45"/>
      <c r="C742" s="314" t="s">
        <v>239</v>
      </c>
      <c r="D742" s="314" t="s">
        <v>240</v>
      </c>
      <c r="E742" s="18" t="s">
        <v>223</v>
      </c>
      <c r="F742" s="315">
        <v>7.7999999999999998</v>
      </c>
      <c r="G742" s="39"/>
      <c r="H742" s="45"/>
    </row>
    <row r="743" s="2" customFormat="1" ht="16.8" customHeight="1">
      <c r="A743" s="39"/>
      <c r="B743" s="45"/>
      <c r="C743" s="314" t="s">
        <v>250</v>
      </c>
      <c r="D743" s="314" t="s">
        <v>251</v>
      </c>
      <c r="E743" s="18" t="s">
        <v>223</v>
      </c>
      <c r="F743" s="315">
        <v>61.5</v>
      </c>
      <c r="G743" s="39"/>
      <c r="H743" s="45"/>
    </row>
    <row r="744" s="2" customFormat="1" ht="16.8" customHeight="1">
      <c r="A744" s="39"/>
      <c r="B744" s="45"/>
      <c r="C744" s="314" t="s">
        <v>261</v>
      </c>
      <c r="D744" s="314" t="s">
        <v>262</v>
      </c>
      <c r="E744" s="18" t="s">
        <v>246</v>
      </c>
      <c r="F744" s="315">
        <v>54.75</v>
      </c>
      <c r="G744" s="39"/>
      <c r="H744" s="45"/>
    </row>
    <row r="745" s="2" customFormat="1">
      <c r="A745" s="39"/>
      <c r="B745" s="45"/>
      <c r="C745" s="314" t="s">
        <v>307</v>
      </c>
      <c r="D745" s="314" t="s">
        <v>308</v>
      </c>
      <c r="E745" s="18" t="s">
        <v>246</v>
      </c>
      <c r="F745" s="315">
        <v>259.55399999999997</v>
      </c>
      <c r="G745" s="39"/>
      <c r="H745" s="45"/>
    </row>
    <row r="746" s="2" customFormat="1" ht="16.8" customHeight="1">
      <c r="A746" s="39"/>
      <c r="B746" s="45"/>
      <c r="C746" s="314" t="s">
        <v>363</v>
      </c>
      <c r="D746" s="314" t="s">
        <v>364</v>
      </c>
      <c r="E746" s="18" t="s">
        <v>223</v>
      </c>
      <c r="F746" s="315">
        <v>61.5</v>
      </c>
      <c r="G746" s="39"/>
      <c r="H746" s="45"/>
    </row>
    <row r="747" s="2" customFormat="1" ht="16.8" customHeight="1">
      <c r="A747" s="39"/>
      <c r="B747" s="45"/>
      <c r="C747" s="314" t="s">
        <v>393</v>
      </c>
      <c r="D747" s="314" t="s">
        <v>394</v>
      </c>
      <c r="E747" s="18" t="s">
        <v>223</v>
      </c>
      <c r="F747" s="315">
        <v>6.2999999999999998</v>
      </c>
      <c r="G747" s="39"/>
      <c r="H747" s="45"/>
    </row>
    <row r="748" s="2" customFormat="1" ht="16.8" customHeight="1">
      <c r="A748" s="39"/>
      <c r="B748" s="45"/>
      <c r="C748" s="314" t="s">
        <v>403</v>
      </c>
      <c r="D748" s="314" t="s">
        <v>404</v>
      </c>
      <c r="E748" s="18" t="s">
        <v>223</v>
      </c>
      <c r="F748" s="315">
        <v>6.2999999999999998</v>
      </c>
      <c r="G748" s="39"/>
      <c r="H748" s="45"/>
    </row>
    <row r="749" s="2" customFormat="1" ht="16.8" customHeight="1">
      <c r="A749" s="39"/>
      <c r="B749" s="45"/>
      <c r="C749" s="314" t="s">
        <v>399</v>
      </c>
      <c r="D749" s="314" t="s">
        <v>400</v>
      </c>
      <c r="E749" s="18" t="s">
        <v>223</v>
      </c>
      <c r="F749" s="315">
        <v>6.2999999999999998</v>
      </c>
      <c r="G749" s="39"/>
      <c r="H749" s="45"/>
    </row>
    <row r="750" s="2" customFormat="1" ht="16.8" customHeight="1">
      <c r="A750" s="39"/>
      <c r="B750" s="45"/>
      <c r="C750" s="314" t="s">
        <v>407</v>
      </c>
      <c r="D750" s="314" t="s">
        <v>408</v>
      </c>
      <c r="E750" s="18" t="s">
        <v>223</v>
      </c>
      <c r="F750" s="315">
        <v>6.2999999999999998</v>
      </c>
      <c r="G750" s="39"/>
      <c r="H750" s="45"/>
    </row>
    <row r="751" s="2" customFormat="1" ht="16.8" customHeight="1">
      <c r="A751" s="39"/>
      <c r="B751" s="45"/>
      <c r="C751" s="314" t="s">
        <v>416</v>
      </c>
      <c r="D751" s="314" t="s">
        <v>417</v>
      </c>
      <c r="E751" s="18" t="s">
        <v>223</v>
      </c>
      <c r="F751" s="315">
        <v>8.0999999999999996</v>
      </c>
      <c r="G751" s="39"/>
      <c r="H751" s="45"/>
    </row>
    <row r="752" s="2" customFormat="1">
      <c r="A752" s="39"/>
      <c r="B752" s="45"/>
      <c r="C752" s="314" t="s">
        <v>420</v>
      </c>
      <c r="D752" s="314" t="s">
        <v>421</v>
      </c>
      <c r="E752" s="18" t="s">
        <v>223</v>
      </c>
      <c r="F752" s="315">
        <v>7.7999999999999998</v>
      </c>
      <c r="G752" s="39"/>
      <c r="H752" s="45"/>
    </row>
    <row r="753" s="2" customFormat="1" ht="16.8" customHeight="1">
      <c r="A753" s="39"/>
      <c r="B753" s="45"/>
      <c r="C753" s="314" t="s">
        <v>411</v>
      </c>
      <c r="D753" s="314" t="s">
        <v>412</v>
      </c>
      <c r="E753" s="18" t="s">
        <v>223</v>
      </c>
      <c r="F753" s="315">
        <v>8.0999999999999996</v>
      </c>
      <c r="G753" s="39"/>
      <c r="H753" s="45"/>
    </row>
    <row r="754" s="2" customFormat="1" ht="16.8" customHeight="1">
      <c r="A754" s="39"/>
      <c r="B754" s="45"/>
      <c r="C754" s="314" t="s">
        <v>492</v>
      </c>
      <c r="D754" s="314" t="s">
        <v>493</v>
      </c>
      <c r="E754" s="18" t="s">
        <v>280</v>
      </c>
      <c r="F754" s="315">
        <v>94</v>
      </c>
      <c r="G754" s="39"/>
      <c r="H754" s="45"/>
    </row>
    <row r="755" s="2" customFormat="1" ht="16.8" customHeight="1">
      <c r="A755" s="39"/>
      <c r="B755" s="45"/>
      <c r="C755" s="314" t="s">
        <v>499</v>
      </c>
      <c r="D755" s="314" t="s">
        <v>500</v>
      </c>
      <c r="E755" s="18" t="s">
        <v>280</v>
      </c>
      <c r="F755" s="315">
        <v>18</v>
      </c>
      <c r="G755" s="39"/>
      <c r="H755" s="45"/>
    </row>
    <row r="756" s="2" customFormat="1" ht="16.8" customHeight="1">
      <c r="A756" s="39"/>
      <c r="B756" s="45"/>
      <c r="C756" s="314" t="s">
        <v>343</v>
      </c>
      <c r="D756" s="314" t="s">
        <v>344</v>
      </c>
      <c r="E756" s="18" t="s">
        <v>335</v>
      </c>
      <c r="F756" s="315">
        <v>101.239</v>
      </c>
      <c r="G756" s="39"/>
      <c r="H756" s="45"/>
    </row>
    <row r="757" s="2" customFormat="1" ht="16.8" customHeight="1">
      <c r="A757" s="39"/>
      <c r="B757" s="45"/>
      <c r="C757" s="310" t="s">
        <v>141</v>
      </c>
      <c r="D757" s="311" t="s">
        <v>142</v>
      </c>
      <c r="E757" s="312" t="s">
        <v>1</v>
      </c>
      <c r="F757" s="313">
        <v>30</v>
      </c>
      <c r="G757" s="39"/>
      <c r="H757" s="45"/>
    </row>
    <row r="758" s="2" customFormat="1" ht="16.8" customHeight="1">
      <c r="A758" s="39"/>
      <c r="B758" s="45"/>
      <c r="C758" s="314" t="s">
        <v>141</v>
      </c>
      <c r="D758" s="314" t="s">
        <v>612</v>
      </c>
      <c r="E758" s="18" t="s">
        <v>1</v>
      </c>
      <c r="F758" s="315">
        <v>30</v>
      </c>
      <c r="G758" s="39"/>
      <c r="H758" s="45"/>
    </row>
    <row r="759" s="2" customFormat="1" ht="16.8" customHeight="1">
      <c r="A759" s="39"/>
      <c r="B759" s="45"/>
      <c r="C759" s="316" t="s">
        <v>750</v>
      </c>
      <c r="D759" s="39"/>
      <c r="E759" s="39"/>
      <c r="F759" s="39"/>
      <c r="G759" s="39"/>
      <c r="H759" s="45"/>
    </row>
    <row r="760" s="2" customFormat="1" ht="16.8" customHeight="1">
      <c r="A760" s="39"/>
      <c r="B760" s="45"/>
      <c r="C760" s="314" t="s">
        <v>195</v>
      </c>
      <c r="D760" s="314" t="s">
        <v>196</v>
      </c>
      <c r="E760" s="18" t="s">
        <v>1</v>
      </c>
      <c r="F760" s="315">
        <v>0</v>
      </c>
      <c r="G760" s="39"/>
      <c r="H760" s="45"/>
    </row>
    <row r="761" s="2" customFormat="1" ht="16.8" customHeight="1">
      <c r="A761" s="39"/>
      <c r="B761" s="45"/>
      <c r="C761" s="314" t="s">
        <v>256</v>
      </c>
      <c r="D761" s="314" t="s">
        <v>257</v>
      </c>
      <c r="E761" s="18" t="s">
        <v>246</v>
      </c>
      <c r="F761" s="315">
        <v>30</v>
      </c>
      <c r="G761" s="39"/>
      <c r="H761" s="45"/>
    </row>
    <row r="762" s="2" customFormat="1" ht="16.8" customHeight="1">
      <c r="A762" s="39"/>
      <c r="B762" s="45"/>
      <c r="C762" s="314" t="s">
        <v>261</v>
      </c>
      <c r="D762" s="314" t="s">
        <v>262</v>
      </c>
      <c r="E762" s="18" t="s">
        <v>246</v>
      </c>
      <c r="F762" s="315">
        <v>54.75</v>
      </c>
      <c r="G762" s="39"/>
      <c r="H762" s="45"/>
    </row>
    <row r="763" s="2" customFormat="1" ht="16.8" customHeight="1">
      <c r="A763" s="39"/>
      <c r="B763" s="45"/>
      <c r="C763" s="314" t="s">
        <v>343</v>
      </c>
      <c r="D763" s="314" t="s">
        <v>344</v>
      </c>
      <c r="E763" s="18" t="s">
        <v>335</v>
      </c>
      <c r="F763" s="315">
        <v>101.239</v>
      </c>
      <c r="G763" s="39"/>
      <c r="H763" s="45"/>
    </row>
    <row r="764" s="2" customFormat="1" ht="16.8" customHeight="1">
      <c r="A764" s="39"/>
      <c r="B764" s="45"/>
      <c r="C764" s="310" t="s">
        <v>144</v>
      </c>
      <c r="D764" s="311" t="s">
        <v>145</v>
      </c>
      <c r="E764" s="312" t="s">
        <v>1</v>
      </c>
      <c r="F764" s="313">
        <v>30</v>
      </c>
      <c r="G764" s="39"/>
      <c r="H764" s="45"/>
    </row>
    <row r="765" s="2" customFormat="1" ht="16.8" customHeight="1">
      <c r="A765" s="39"/>
      <c r="B765" s="45"/>
      <c r="C765" s="314" t="s">
        <v>144</v>
      </c>
      <c r="D765" s="314" t="s">
        <v>615</v>
      </c>
      <c r="E765" s="18" t="s">
        <v>1</v>
      </c>
      <c r="F765" s="315">
        <v>30</v>
      </c>
      <c r="G765" s="39"/>
      <c r="H765" s="45"/>
    </row>
    <row r="766" s="2" customFormat="1" ht="16.8" customHeight="1">
      <c r="A766" s="39"/>
      <c r="B766" s="45"/>
      <c r="C766" s="316" t="s">
        <v>750</v>
      </c>
      <c r="D766" s="39"/>
      <c r="E766" s="39"/>
      <c r="F766" s="39"/>
      <c r="G766" s="39"/>
      <c r="H766" s="45"/>
    </row>
    <row r="767" s="2" customFormat="1" ht="16.8" customHeight="1">
      <c r="A767" s="39"/>
      <c r="B767" s="45"/>
      <c r="C767" s="314" t="s">
        <v>195</v>
      </c>
      <c r="D767" s="314" t="s">
        <v>196</v>
      </c>
      <c r="E767" s="18" t="s">
        <v>1</v>
      </c>
      <c r="F767" s="315">
        <v>0</v>
      </c>
      <c r="G767" s="39"/>
      <c r="H767" s="45"/>
    </row>
    <row r="768" s="2" customFormat="1">
      <c r="A768" s="39"/>
      <c r="B768" s="45"/>
      <c r="C768" s="314" t="s">
        <v>319</v>
      </c>
      <c r="D768" s="314" t="s">
        <v>320</v>
      </c>
      <c r="E768" s="18" t="s">
        <v>246</v>
      </c>
      <c r="F768" s="315">
        <v>104.264</v>
      </c>
      <c r="G768" s="39"/>
      <c r="H768" s="45"/>
    </row>
    <row r="769" s="2" customFormat="1">
      <c r="A769" s="39"/>
      <c r="B769" s="45"/>
      <c r="C769" s="314" t="s">
        <v>324</v>
      </c>
      <c r="D769" s="314" t="s">
        <v>325</v>
      </c>
      <c r="E769" s="18" t="s">
        <v>246</v>
      </c>
      <c r="F769" s="315">
        <v>1042.6400000000001</v>
      </c>
      <c r="G769" s="39"/>
      <c r="H769" s="45"/>
    </row>
    <row r="770" s="2" customFormat="1" ht="16.8" customHeight="1">
      <c r="A770" s="39"/>
      <c r="B770" s="45"/>
      <c r="C770" s="314" t="s">
        <v>333</v>
      </c>
      <c r="D770" s="314" t="s">
        <v>334</v>
      </c>
      <c r="E770" s="18" t="s">
        <v>335</v>
      </c>
      <c r="F770" s="315">
        <v>187.67500000000001</v>
      </c>
      <c r="G770" s="39"/>
      <c r="H770" s="45"/>
    </row>
    <row r="771" s="2" customFormat="1" ht="16.8" customHeight="1">
      <c r="A771" s="39"/>
      <c r="B771" s="45"/>
      <c r="C771" s="314" t="s">
        <v>339</v>
      </c>
      <c r="D771" s="314" t="s">
        <v>340</v>
      </c>
      <c r="E771" s="18" t="s">
        <v>246</v>
      </c>
      <c r="F771" s="315">
        <v>109.20399999999999</v>
      </c>
      <c r="G771" s="39"/>
      <c r="H771" s="45"/>
    </row>
    <row r="772" s="2" customFormat="1">
      <c r="A772" s="39"/>
      <c r="B772" s="45"/>
      <c r="C772" s="314" t="s">
        <v>454</v>
      </c>
      <c r="D772" s="314" t="s">
        <v>455</v>
      </c>
      <c r="E772" s="18" t="s">
        <v>456</v>
      </c>
      <c r="F772" s="315">
        <v>30</v>
      </c>
      <c r="G772" s="39"/>
      <c r="H772" s="45"/>
    </row>
    <row r="773" s="2" customFormat="1" ht="16.8" customHeight="1">
      <c r="A773" s="39"/>
      <c r="B773" s="45"/>
      <c r="C773" s="314" t="s">
        <v>472</v>
      </c>
      <c r="D773" s="314" t="s">
        <v>473</v>
      </c>
      <c r="E773" s="18" t="s">
        <v>474</v>
      </c>
      <c r="F773" s="315">
        <v>30</v>
      </c>
      <c r="G773" s="39"/>
      <c r="H773" s="45"/>
    </row>
    <row r="774" s="2" customFormat="1" ht="16.8" customHeight="1">
      <c r="A774" s="39"/>
      <c r="B774" s="45"/>
      <c r="C774" s="314" t="s">
        <v>459</v>
      </c>
      <c r="D774" s="314" t="s">
        <v>460</v>
      </c>
      <c r="E774" s="18" t="s">
        <v>456</v>
      </c>
      <c r="F774" s="315">
        <v>25</v>
      </c>
      <c r="G774" s="39"/>
      <c r="H774" s="45"/>
    </row>
    <row r="775" s="2" customFormat="1" ht="16.8" customHeight="1">
      <c r="A775" s="39"/>
      <c r="B775" s="45"/>
      <c r="C775" s="310" t="s">
        <v>760</v>
      </c>
      <c r="D775" s="311" t="s">
        <v>145</v>
      </c>
      <c r="E775" s="312" t="s">
        <v>1</v>
      </c>
      <c r="F775" s="313">
        <v>50</v>
      </c>
      <c r="G775" s="39"/>
      <c r="H775" s="45"/>
    </row>
    <row r="776" s="2" customFormat="1" ht="16.8" customHeight="1">
      <c r="A776" s="39"/>
      <c r="B776" s="45"/>
      <c r="C776" s="310" t="s">
        <v>146</v>
      </c>
      <c r="D776" s="311" t="s">
        <v>147</v>
      </c>
      <c r="E776" s="312" t="s">
        <v>1</v>
      </c>
      <c r="F776" s="313">
        <v>0</v>
      </c>
      <c r="G776" s="39"/>
      <c r="H776" s="45"/>
    </row>
    <row r="777" s="2" customFormat="1" ht="16.8" customHeight="1">
      <c r="A777" s="39"/>
      <c r="B777" s="45"/>
      <c r="C777" s="314" t="s">
        <v>146</v>
      </c>
      <c r="D777" s="314" t="s">
        <v>616</v>
      </c>
      <c r="E777" s="18" t="s">
        <v>1</v>
      </c>
      <c r="F777" s="315">
        <v>0</v>
      </c>
      <c r="G777" s="39"/>
      <c r="H777" s="45"/>
    </row>
    <row r="778" s="2" customFormat="1" ht="16.8" customHeight="1">
      <c r="A778" s="39"/>
      <c r="B778" s="45"/>
      <c r="C778" s="316" t="s">
        <v>750</v>
      </c>
      <c r="D778" s="39"/>
      <c r="E778" s="39"/>
      <c r="F778" s="39"/>
      <c r="G778" s="39"/>
      <c r="H778" s="45"/>
    </row>
    <row r="779" s="2" customFormat="1" ht="16.8" customHeight="1">
      <c r="A779" s="39"/>
      <c r="B779" s="45"/>
      <c r="C779" s="314" t="s">
        <v>195</v>
      </c>
      <c r="D779" s="314" t="s">
        <v>196</v>
      </c>
      <c r="E779" s="18" t="s">
        <v>1</v>
      </c>
      <c r="F779" s="315">
        <v>0</v>
      </c>
      <c r="G779" s="39"/>
      <c r="H779" s="45"/>
    </row>
    <row r="780" s="2" customFormat="1" ht="16.8" customHeight="1">
      <c r="A780" s="39"/>
      <c r="B780" s="45"/>
      <c r="C780" s="314" t="s">
        <v>459</v>
      </c>
      <c r="D780" s="314" t="s">
        <v>460</v>
      </c>
      <c r="E780" s="18" t="s">
        <v>456</v>
      </c>
      <c r="F780" s="315">
        <v>25</v>
      </c>
      <c r="G780" s="39"/>
      <c r="H780" s="45"/>
    </row>
    <row r="781" s="2" customFormat="1" ht="16.8" customHeight="1">
      <c r="A781" s="39"/>
      <c r="B781" s="45"/>
      <c r="C781" s="310" t="s">
        <v>148</v>
      </c>
      <c r="D781" s="311" t="s">
        <v>149</v>
      </c>
      <c r="E781" s="312" t="s">
        <v>1</v>
      </c>
      <c r="F781" s="313">
        <v>5</v>
      </c>
      <c r="G781" s="39"/>
      <c r="H781" s="45"/>
    </row>
    <row r="782" s="2" customFormat="1" ht="16.8" customHeight="1">
      <c r="A782" s="39"/>
      <c r="B782" s="45"/>
      <c r="C782" s="314" t="s">
        <v>148</v>
      </c>
      <c r="D782" s="314" t="s">
        <v>565</v>
      </c>
      <c r="E782" s="18" t="s">
        <v>1</v>
      </c>
      <c r="F782" s="315">
        <v>5</v>
      </c>
      <c r="G782" s="39"/>
      <c r="H782" s="45"/>
    </row>
    <row r="783" s="2" customFormat="1" ht="16.8" customHeight="1">
      <c r="A783" s="39"/>
      <c r="B783" s="45"/>
      <c r="C783" s="316" t="s">
        <v>750</v>
      </c>
      <c r="D783" s="39"/>
      <c r="E783" s="39"/>
      <c r="F783" s="39"/>
      <c r="G783" s="39"/>
      <c r="H783" s="45"/>
    </row>
    <row r="784" s="2" customFormat="1" ht="16.8" customHeight="1">
      <c r="A784" s="39"/>
      <c r="B784" s="45"/>
      <c r="C784" s="314" t="s">
        <v>195</v>
      </c>
      <c r="D784" s="314" t="s">
        <v>196</v>
      </c>
      <c r="E784" s="18" t="s">
        <v>1</v>
      </c>
      <c r="F784" s="315">
        <v>0</v>
      </c>
      <c r="G784" s="39"/>
      <c r="H784" s="45"/>
    </row>
    <row r="785" s="2" customFormat="1">
      <c r="A785" s="39"/>
      <c r="B785" s="45"/>
      <c r="C785" s="314" t="s">
        <v>319</v>
      </c>
      <c r="D785" s="314" t="s">
        <v>320</v>
      </c>
      <c r="E785" s="18" t="s">
        <v>246</v>
      </c>
      <c r="F785" s="315">
        <v>104.264</v>
      </c>
      <c r="G785" s="39"/>
      <c r="H785" s="45"/>
    </row>
    <row r="786" s="2" customFormat="1">
      <c r="A786" s="39"/>
      <c r="B786" s="45"/>
      <c r="C786" s="314" t="s">
        <v>324</v>
      </c>
      <c r="D786" s="314" t="s">
        <v>325</v>
      </c>
      <c r="E786" s="18" t="s">
        <v>246</v>
      </c>
      <c r="F786" s="315">
        <v>1042.6400000000001</v>
      </c>
      <c r="G786" s="39"/>
      <c r="H786" s="45"/>
    </row>
    <row r="787" s="2" customFormat="1" ht="16.8" customHeight="1">
      <c r="A787" s="39"/>
      <c r="B787" s="45"/>
      <c r="C787" s="314" t="s">
        <v>333</v>
      </c>
      <c r="D787" s="314" t="s">
        <v>334</v>
      </c>
      <c r="E787" s="18" t="s">
        <v>335</v>
      </c>
      <c r="F787" s="315">
        <v>187.67500000000001</v>
      </c>
      <c r="G787" s="39"/>
      <c r="H787" s="45"/>
    </row>
    <row r="788" s="2" customFormat="1" ht="16.8" customHeight="1">
      <c r="A788" s="39"/>
      <c r="B788" s="45"/>
      <c r="C788" s="314" t="s">
        <v>339</v>
      </c>
      <c r="D788" s="314" t="s">
        <v>340</v>
      </c>
      <c r="E788" s="18" t="s">
        <v>246</v>
      </c>
      <c r="F788" s="315">
        <v>109.20399999999999</v>
      </c>
      <c r="G788" s="39"/>
      <c r="H788" s="45"/>
    </row>
    <row r="789" s="2" customFormat="1" ht="16.8" customHeight="1">
      <c r="A789" s="39"/>
      <c r="B789" s="45"/>
      <c r="C789" s="314" t="s">
        <v>477</v>
      </c>
      <c r="D789" s="314" t="s">
        <v>478</v>
      </c>
      <c r="E789" s="18" t="s">
        <v>246</v>
      </c>
      <c r="F789" s="315">
        <v>0.5</v>
      </c>
      <c r="G789" s="39"/>
      <c r="H789" s="45"/>
    </row>
    <row r="790" s="2" customFormat="1" ht="16.8" customHeight="1">
      <c r="A790" s="39"/>
      <c r="B790" s="45"/>
      <c r="C790" s="314" t="s">
        <v>459</v>
      </c>
      <c r="D790" s="314" t="s">
        <v>460</v>
      </c>
      <c r="E790" s="18" t="s">
        <v>456</v>
      </c>
      <c r="F790" s="315">
        <v>25</v>
      </c>
      <c r="G790" s="39"/>
      <c r="H790" s="45"/>
    </row>
    <row r="791" s="2" customFormat="1" ht="16.8" customHeight="1">
      <c r="A791" s="39"/>
      <c r="B791" s="45"/>
      <c r="C791" s="314" t="s">
        <v>464</v>
      </c>
      <c r="D791" s="314" t="s">
        <v>465</v>
      </c>
      <c r="E791" s="18" t="s">
        <v>456</v>
      </c>
      <c r="F791" s="315">
        <v>5</v>
      </c>
      <c r="G791" s="39"/>
      <c r="H791" s="45"/>
    </row>
    <row r="792" s="2" customFormat="1" ht="16.8" customHeight="1">
      <c r="A792" s="39"/>
      <c r="B792" s="45"/>
      <c r="C792" s="310" t="s">
        <v>150</v>
      </c>
      <c r="D792" s="311" t="s">
        <v>151</v>
      </c>
      <c r="E792" s="312" t="s">
        <v>1</v>
      </c>
      <c r="F792" s="313">
        <v>7.9939999999999998</v>
      </c>
      <c r="G792" s="39"/>
      <c r="H792" s="45"/>
    </row>
    <row r="793" s="2" customFormat="1" ht="16.8" customHeight="1">
      <c r="A793" s="39"/>
      <c r="B793" s="45"/>
      <c r="C793" s="314" t="s">
        <v>150</v>
      </c>
      <c r="D793" s="314" t="s">
        <v>683</v>
      </c>
      <c r="E793" s="18" t="s">
        <v>1</v>
      </c>
      <c r="F793" s="315">
        <v>7.9939999999999998</v>
      </c>
      <c r="G793" s="39"/>
      <c r="H793" s="45"/>
    </row>
    <row r="794" s="2" customFormat="1" ht="16.8" customHeight="1">
      <c r="A794" s="39"/>
      <c r="B794" s="45"/>
      <c r="C794" s="316" t="s">
        <v>750</v>
      </c>
      <c r="D794" s="39"/>
      <c r="E794" s="39"/>
      <c r="F794" s="39"/>
      <c r="G794" s="39"/>
      <c r="H794" s="45"/>
    </row>
    <row r="795" s="2" customFormat="1">
      <c r="A795" s="39"/>
      <c r="B795" s="45"/>
      <c r="C795" s="314" t="s">
        <v>524</v>
      </c>
      <c r="D795" s="314" t="s">
        <v>525</v>
      </c>
      <c r="E795" s="18" t="s">
        <v>335</v>
      </c>
      <c r="F795" s="315">
        <v>7.9939999999999998</v>
      </c>
      <c r="G795" s="39"/>
      <c r="H795" s="45"/>
    </row>
    <row r="796" s="2" customFormat="1" ht="16.8" customHeight="1">
      <c r="A796" s="39"/>
      <c r="B796" s="45"/>
      <c r="C796" s="314" t="s">
        <v>510</v>
      </c>
      <c r="D796" s="314" t="s">
        <v>511</v>
      </c>
      <c r="E796" s="18" t="s">
        <v>335</v>
      </c>
      <c r="F796" s="315">
        <v>32.366</v>
      </c>
      <c r="G796" s="39"/>
      <c r="H796" s="45"/>
    </row>
    <row r="797" s="2" customFormat="1" ht="16.8" customHeight="1">
      <c r="A797" s="39"/>
      <c r="B797" s="45"/>
      <c r="C797" s="314" t="s">
        <v>515</v>
      </c>
      <c r="D797" s="314" t="s">
        <v>516</v>
      </c>
      <c r="E797" s="18" t="s">
        <v>335</v>
      </c>
      <c r="F797" s="315">
        <v>647.32000000000005</v>
      </c>
      <c r="G797" s="39"/>
      <c r="H797" s="45"/>
    </row>
    <row r="798" s="2" customFormat="1" ht="16.8" customHeight="1">
      <c r="A798" s="39"/>
      <c r="B798" s="45"/>
      <c r="C798" s="314" t="s">
        <v>520</v>
      </c>
      <c r="D798" s="314" t="s">
        <v>521</v>
      </c>
      <c r="E798" s="18" t="s">
        <v>335</v>
      </c>
      <c r="F798" s="315">
        <v>32.366</v>
      </c>
      <c r="G798" s="39"/>
      <c r="H798" s="45"/>
    </row>
    <row r="799" s="2" customFormat="1" ht="16.8" customHeight="1">
      <c r="A799" s="39"/>
      <c r="B799" s="45"/>
      <c r="C799" s="310" t="s">
        <v>153</v>
      </c>
      <c r="D799" s="311" t="s">
        <v>154</v>
      </c>
      <c r="E799" s="312" t="s">
        <v>1</v>
      </c>
      <c r="F799" s="313">
        <v>12</v>
      </c>
      <c r="G799" s="39"/>
      <c r="H799" s="45"/>
    </row>
    <row r="800" s="2" customFormat="1" ht="16.8" customHeight="1">
      <c r="A800" s="39"/>
      <c r="B800" s="45"/>
      <c r="C800" s="314" t="s">
        <v>153</v>
      </c>
      <c r="D800" s="314" t="s">
        <v>8</v>
      </c>
      <c r="E800" s="18" t="s">
        <v>1</v>
      </c>
      <c r="F800" s="315">
        <v>12</v>
      </c>
      <c r="G800" s="39"/>
      <c r="H800" s="45"/>
    </row>
    <row r="801" s="2" customFormat="1" ht="16.8" customHeight="1">
      <c r="A801" s="39"/>
      <c r="B801" s="45"/>
      <c r="C801" s="316" t="s">
        <v>750</v>
      </c>
      <c r="D801" s="39"/>
      <c r="E801" s="39"/>
      <c r="F801" s="39"/>
      <c r="G801" s="39"/>
      <c r="H801" s="45"/>
    </row>
    <row r="802" s="2" customFormat="1">
      <c r="A802" s="39"/>
      <c r="B802" s="45"/>
      <c r="C802" s="314" t="s">
        <v>532</v>
      </c>
      <c r="D802" s="314" t="s">
        <v>533</v>
      </c>
      <c r="E802" s="18" t="s">
        <v>335</v>
      </c>
      <c r="F802" s="315">
        <v>12</v>
      </c>
      <c r="G802" s="39"/>
      <c r="H802" s="45"/>
    </row>
    <row r="803" s="2" customFormat="1" ht="16.8" customHeight="1">
      <c r="A803" s="39"/>
      <c r="B803" s="45"/>
      <c r="C803" s="314" t="s">
        <v>510</v>
      </c>
      <c r="D803" s="314" t="s">
        <v>511</v>
      </c>
      <c r="E803" s="18" t="s">
        <v>335</v>
      </c>
      <c r="F803" s="315">
        <v>32.366</v>
      </c>
      <c r="G803" s="39"/>
      <c r="H803" s="45"/>
    </row>
    <row r="804" s="2" customFormat="1" ht="16.8" customHeight="1">
      <c r="A804" s="39"/>
      <c r="B804" s="45"/>
      <c r="C804" s="314" t="s">
        <v>515</v>
      </c>
      <c r="D804" s="314" t="s">
        <v>516</v>
      </c>
      <c r="E804" s="18" t="s">
        <v>335</v>
      </c>
      <c r="F804" s="315">
        <v>647.32000000000005</v>
      </c>
      <c r="G804" s="39"/>
      <c r="H804" s="45"/>
    </row>
    <row r="805" s="2" customFormat="1" ht="16.8" customHeight="1">
      <c r="A805" s="39"/>
      <c r="B805" s="45"/>
      <c r="C805" s="314" t="s">
        <v>520</v>
      </c>
      <c r="D805" s="314" t="s">
        <v>521</v>
      </c>
      <c r="E805" s="18" t="s">
        <v>335</v>
      </c>
      <c r="F805" s="315">
        <v>32.366</v>
      </c>
      <c r="G805" s="39"/>
      <c r="H805" s="45"/>
    </row>
    <row r="806" s="2" customFormat="1" ht="16.8" customHeight="1">
      <c r="A806" s="39"/>
      <c r="B806" s="45"/>
      <c r="C806" s="310" t="s">
        <v>156</v>
      </c>
      <c r="D806" s="311" t="s">
        <v>157</v>
      </c>
      <c r="E806" s="312" t="s">
        <v>1</v>
      </c>
      <c r="F806" s="313">
        <v>12.372</v>
      </c>
      <c r="G806" s="39"/>
      <c r="H806" s="45"/>
    </row>
    <row r="807" s="2" customFormat="1" ht="16.8" customHeight="1">
      <c r="A807" s="39"/>
      <c r="B807" s="45"/>
      <c r="C807" s="314" t="s">
        <v>156</v>
      </c>
      <c r="D807" s="314" t="s">
        <v>685</v>
      </c>
      <c r="E807" s="18" t="s">
        <v>1</v>
      </c>
      <c r="F807" s="315">
        <v>12.372</v>
      </c>
      <c r="G807" s="39"/>
      <c r="H807" s="45"/>
    </row>
    <row r="808" s="2" customFormat="1" ht="16.8" customHeight="1">
      <c r="A808" s="39"/>
      <c r="B808" s="45"/>
      <c r="C808" s="316" t="s">
        <v>750</v>
      </c>
      <c r="D808" s="39"/>
      <c r="E808" s="39"/>
      <c r="F808" s="39"/>
      <c r="G808" s="39"/>
      <c r="H808" s="45"/>
    </row>
    <row r="809" s="2" customFormat="1" ht="16.8" customHeight="1">
      <c r="A809" s="39"/>
      <c r="B809" s="45"/>
      <c r="C809" s="314" t="s">
        <v>529</v>
      </c>
      <c r="D809" s="314" t="s">
        <v>334</v>
      </c>
      <c r="E809" s="18" t="s">
        <v>335</v>
      </c>
      <c r="F809" s="315">
        <v>12.372</v>
      </c>
      <c r="G809" s="39"/>
      <c r="H809" s="45"/>
    </row>
    <row r="810" s="2" customFormat="1" ht="16.8" customHeight="1">
      <c r="A810" s="39"/>
      <c r="B810" s="45"/>
      <c r="C810" s="314" t="s">
        <v>510</v>
      </c>
      <c r="D810" s="314" t="s">
        <v>511</v>
      </c>
      <c r="E810" s="18" t="s">
        <v>335</v>
      </c>
      <c r="F810" s="315">
        <v>32.366</v>
      </c>
      <c r="G810" s="39"/>
      <c r="H810" s="45"/>
    </row>
    <row r="811" s="2" customFormat="1" ht="16.8" customHeight="1">
      <c r="A811" s="39"/>
      <c r="B811" s="45"/>
      <c r="C811" s="314" t="s">
        <v>515</v>
      </c>
      <c r="D811" s="314" t="s">
        <v>516</v>
      </c>
      <c r="E811" s="18" t="s">
        <v>335</v>
      </c>
      <c r="F811" s="315">
        <v>647.32000000000005</v>
      </c>
      <c r="G811" s="39"/>
      <c r="H811" s="45"/>
    </row>
    <row r="812" s="2" customFormat="1" ht="16.8" customHeight="1">
      <c r="A812" s="39"/>
      <c r="B812" s="45"/>
      <c r="C812" s="314" t="s">
        <v>520</v>
      </c>
      <c r="D812" s="314" t="s">
        <v>521</v>
      </c>
      <c r="E812" s="18" t="s">
        <v>335</v>
      </c>
      <c r="F812" s="315">
        <v>32.366</v>
      </c>
      <c r="G812" s="39"/>
      <c r="H812" s="45"/>
    </row>
    <row r="813" s="2" customFormat="1" ht="16.8" customHeight="1">
      <c r="A813" s="39"/>
      <c r="B813" s="45"/>
      <c r="C813" s="310" t="s">
        <v>159</v>
      </c>
      <c r="D813" s="311" t="s">
        <v>159</v>
      </c>
      <c r="E813" s="312" t="s">
        <v>1</v>
      </c>
      <c r="F813" s="313">
        <v>0.59999999999999998</v>
      </c>
      <c r="G813" s="39"/>
      <c r="H813" s="45"/>
    </row>
    <row r="814" s="2" customFormat="1" ht="16.8" customHeight="1">
      <c r="A814" s="39"/>
      <c r="B814" s="45"/>
      <c r="C814" s="314" t="s">
        <v>159</v>
      </c>
      <c r="D814" s="314" t="s">
        <v>215</v>
      </c>
      <c r="E814" s="18" t="s">
        <v>1</v>
      </c>
      <c r="F814" s="315">
        <v>0.59999999999999998</v>
      </c>
      <c r="G814" s="39"/>
      <c r="H814" s="45"/>
    </row>
    <row r="815" s="2" customFormat="1" ht="16.8" customHeight="1">
      <c r="A815" s="39"/>
      <c r="B815" s="45"/>
      <c r="C815" s="316" t="s">
        <v>750</v>
      </c>
      <c r="D815" s="39"/>
      <c r="E815" s="39"/>
      <c r="F815" s="39"/>
      <c r="G815" s="39"/>
      <c r="H815" s="45"/>
    </row>
    <row r="816" s="2" customFormat="1" ht="16.8" customHeight="1">
      <c r="A816" s="39"/>
      <c r="B816" s="45"/>
      <c r="C816" s="314" t="s">
        <v>195</v>
      </c>
      <c r="D816" s="314" t="s">
        <v>196</v>
      </c>
      <c r="E816" s="18" t="s">
        <v>1</v>
      </c>
      <c r="F816" s="315">
        <v>0</v>
      </c>
      <c r="G816" s="39"/>
      <c r="H816" s="45"/>
    </row>
    <row r="817" s="2" customFormat="1">
      <c r="A817" s="39"/>
      <c r="B817" s="45"/>
      <c r="C817" s="314" t="s">
        <v>221</v>
      </c>
      <c r="D817" s="314" t="s">
        <v>222</v>
      </c>
      <c r="E817" s="18" t="s">
        <v>223</v>
      </c>
      <c r="F817" s="315">
        <v>19.199999999999999</v>
      </c>
      <c r="G817" s="39"/>
      <c r="H817" s="45"/>
    </row>
    <row r="818" s="2" customFormat="1">
      <c r="A818" s="39"/>
      <c r="B818" s="45"/>
      <c r="C818" s="314" t="s">
        <v>226</v>
      </c>
      <c r="D818" s="314" t="s">
        <v>227</v>
      </c>
      <c r="E818" s="18" t="s">
        <v>223</v>
      </c>
      <c r="F818" s="315">
        <v>6.2999999999999998</v>
      </c>
      <c r="G818" s="39"/>
      <c r="H818" s="45"/>
    </row>
    <row r="819" s="2" customFormat="1">
      <c r="A819" s="39"/>
      <c r="B819" s="45"/>
      <c r="C819" s="314" t="s">
        <v>231</v>
      </c>
      <c r="D819" s="314" t="s">
        <v>232</v>
      </c>
      <c r="E819" s="18" t="s">
        <v>223</v>
      </c>
      <c r="F819" s="315">
        <v>19.199999999999999</v>
      </c>
      <c r="G819" s="39"/>
      <c r="H819" s="45"/>
    </row>
    <row r="820" s="2" customFormat="1" ht="16.8" customHeight="1">
      <c r="A820" s="39"/>
      <c r="B820" s="45"/>
      <c r="C820" s="314" t="s">
        <v>235</v>
      </c>
      <c r="D820" s="314" t="s">
        <v>236</v>
      </c>
      <c r="E820" s="18" t="s">
        <v>223</v>
      </c>
      <c r="F820" s="315">
        <v>31.800000000000001</v>
      </c>
      <c r="G820" s="39"/>
      <c r="H820" s="45"/>
    </row>
    <row r="821" s="2" customFormat="1" ht="16.8" customHeight="1">
      <c r="A821" s="39"/>
      <c r="B821" s="45"/>
      <c r="C821" s="314" t="s">
        <v>239</v>
      </c>
      <c r="D821" s="314" t="s">
        <v>240</v>
      </c>
      <c r="E821" s="18" t="s">
        <v>223</v>
      </c>
      <c r="F821" s="315">
        <v>7.7999999999999998</v>
      </c>
      <c r="G821" s="39"/>
      <c r="H821" s="45"/>
    </row>
    <row r="822" s="2" customFormat="1" ht="16.8" customHeight="1">
      <c r="A822" s="39"/>
      <c r="B822" s="45"/>
      <c r="C822" s="314" t="s">
        <v>250</v>
      </c>
      <c r="D822" s="314" t="s">
        <v>251</v>
      </c>
      <c r="E822" s="18" t="s">
        <v>223</v>
      </c>
      <c r="F822" s="315">
        <v>61.5</v>
      </c>
      <c r="G822" s="39"/>
      <c r="H822" s="45"/>
    </row>
    <row r="823" s="2" customFormat="1">
      <c r="A823" s="39"/>
      <c r="B823" s="45"/>
      <c r="C823" s="314" t="s">
        <v>269</v>
      </c>
      <c r="D823" s="314" t="s">
        <v>270</v>
      </c>
      <c r="E823" s="18" t="s">
        <v>246</v>
      </c>
      <c r="F823" s="315">
        <v>102.474</v>
      </c>
      <c r="G823" s="39"/>
      <c r="H823" s="45"/>
    </row>
    <row r="824" s="2" customFormat="1">
      <c r="A824" s="39"/>
      <c r="B824" s="45"/>
      <c r="C824" s="314" t="s">
        <v>307</v>
      </c>
      <c r="D824" s="314" t="s">
        <v>308</v>
      </c>
      <c r="E824" s="18" t="s">
        <v>246</v>
      </c>
      <c r="F824" s="315">
        <v>259.55399999999997</v>
      </c>
      <c r="G824" s="39"/>
      <c r="H824" s="45"/>
    </row>
    <row r="825" s="2" customFormat="1" ht="16.8" customHeight="1">
      <c r="A825" s="39"/>
      <c r="B825" s="45"/>
      <c r="C825" s="314" t="s">
        <v>353</v>
      </c>
      <c r="D825" s="314" t="s">
        <v>354</v>
      </c>
      <c r="E825" s="18" t="s">
        <v>246</v>
      </c>
      <c r="F825" s="315">
        <v>28.620000000000001</v>
      </c>
      <c r="G825" s="39"/>
      <c r="H825" s="45"/>
    </row>
    <row r="826" s="2" customFormat="1" ht="16.8" customHeight="1">
      <c r="A826" s="39"/>
      <c r="B826" s="45"/>
      <c r="C826" s="314" t="s">
        <v>363</v>
      </c>
      <c r="D826" s="314" t="s">
        <v>364</v>
      </c>
      <c r="E826" s="18" t="s">
        <v>223</v>
      </c>
      <c r="F826" s="315">
        <v>61.5</v>
      </c>
      <c r="G826" s="39"/>
      <c r="H826" s="45"/>
    </row>
    <row r="827" s="2" customFormat="1" ht="16.8" customHeight="1">
      <c r="A827" s="39"/>
      <c r="B827" s="45"/>
      <c r="C827" s="314" t="s">
        <v>368</v>
      </c>
      <c r="D827" s="314" t="s">
        <v>369</v>
      </c>
      <c r="E827" s="18" t="s">
        <v>246</v>
      </c>
      <c r="F827" s="315">
        <v>10.5</v>
      </c>
      <c r="G827" s="39"/>
      <c r="H827" s="45"/>
    </row>
    <row r="828" s="2" customFormat="1" ht="16.8" customHeight="1">
      <c r="A828" s="39"/>
      <c r="B828" s="45"/>
      <c r="C828" s="314" t="s">
        <v>379</v>
      </c>
      <c r="D828" s="314" t="s">
        <v>380</v>
      </c>
      <c r="E828" s="18" t="s">
        <v>223</v>
      </c>
      <c r="F828" s="315">
        <v>20.100000000000001</v>
      </c>
      <c r="G828" s="39"/>
      <c r="H828" s="45"/>
    </row>
    <row r="829" s="2" customFormat="1" ht="16.8" customHeight="1">
      <c r="A829" s="39"/>
      <c r="B829" s="45"/>
      <c r="C829" s="314" t="s">
        <v>374</v>
      </c>
      <c r="D829" s="314" t="s">
        <v>375</v>
      </c>
      <c r="E829" s="18" t="s">
        <v>223</v>
      </c>
      <c r="F829" s="315">
        <v>9</v>
      </c>
      <c r="G829" s="39"/>
      <c r="H829" s="45"/>
    </row>
    <row r="830" s="2" customFormat="1" ht="16.8" customHeight="1">
      <c r="A830" s="39"/>
      <c r="B830" s="45"/>
      <c r="C830" s="314" t="s">
        <v>393</v>
      </c>
      <c r="D830" s="314" t="s">
        <v>394</v>
      </c>
      <c r="E830" s="18" t="s">
        <v>223</v>
      </c>
      <c r="F830" s="315">
        <v>6.2999999999999998</v>
      </c>
      <c r="G830" s="39"/>
      <c r="H830" s="45"/>
    </row>
    <row r="831" s="2" customFormat="1" ht="16.8" customHeight="1">
      <c r="A831" s="39"/>
      <c r="B831" s="45"/>
      <c r="C831" s="314" t="s">
        <v>403</v>
      </c>
      <c r="D831" s="314" t="s">
        <v>404</v>
      </c>
      <c r="E831" s="18" t="s">
        <v>223</v>
      </c>
      <c r="F831" s="315">
        <v>6.2999999999999998</v>
      </c>
      <c r="G831" s="39"/>
      <c r="H831" s="45"/>
    </row>
    <row r="832" s="2" customFormat="1" ht="16.8" customHeight="1">
      <c r="A832" s="39"/>
      <c r="B832" s="45"/>
      <c r="C832" s="314" t="s">
        <v>384</v>
      </c>
      <c r="D832" s="314" t="s">
        <v>385</v>
      </c>
      <c r="E832" s="18" t="s">
        <v>223</v>
      </c>
      <c r="F832" s="315">
        <v>19.199999999999999</v>
      </c>
      <c r="G832" s="39"/>
      <c r="H832" s="45"/>
    </row>
    <row r="833" s="2" customFormat="1" ht="16.8" customHeight="1">
      <c r="A833" s="39"/>
      <c r="B833" s="45"/>
      <c r="C833" s="314" t="s">
        <v>399</v>
      </c>
      <c r="D833" s="314" t="s">
        <v>400</v>
      </c>
      <c r="E833" s="18" t="s">
        <v>223</v>
      </c>
      <c r="F833" s="315">
        <v>6.2999999999999998</v>
      </c>
      <c r="G833" s="39"/>
      <c r="H833" s="45"/>
    </row>
    <row r="834" s="2" customFormat="1" ht="16.8" customHeight="1">
      <c r="A834" s="39"/>
      <c r="B834" s="45"/>
      <c r="C834" s="314" t="s">
        <v>407</v>
      </c>
      <c r="D834" s="314" t="s">
        <v>408</v>
      </c>
      <c r="E834" s="18" t="s">
        <v>223</v>
      </c>
      <c r="F834" s="315">
        <v>6.2999999999999998</v>
      </c>
      <c r="G834" s="39"/>
      <c r="H834" s="45"/>
    </row>
    <row r="835" s="2" customFormat="1" ht="16.8" customHeight="1">
      <c r="A835" s="39"/>
      <c r="B835" s="45"/>
      <c r="C835" s="314" t="s">
        <v>416</v>
      </c>
      <c r="D835" s="314" t="s">
        <v>417</v>
      </c>
      <c r="E835" s="18" t="s">
        <v>223</v>
      </c>
      <c r="F835" s="315">
        <v>8.0999999999999996</v>
      </c>
      <c r="G835" s="39"/>
      <c r="H835" s="45"/>
    </row>
    <row r="836" s="2" customFormat="1">
      <c r="A836" s="39"/>
      <c r="B836" s="45"/>
      <c r="C836" s="314" t="s">
        <v>420</v>
      </c>
      <c r="D836" s="314" t="s">
        <v>421</v>
      </c>
      <c r="E836" s="18" t="s">
        <v>223</v>
      </c>
      <c r="F836" s="315">
        <v>7.7999999999999998</v>
      </c>
      <c r="G836" s="39"/>
      <c r="H836" s="45"/>
    </row>
    <row r="837" s="2" customFormat="1">
      <c r="A837" s="39"/>
      <c r="B837" s="45"/>
      <c r="C837" s="314" t="s">
        <v>388</v>
      </c>
      <c r="D837" s="314" t="s">
        <v>389</v>
      </c>
      <c r="E837" s="18" t="s">
        <v>223</v>
      </c>
      <c r="F837" s="315">
        <v>38.399999999999999</v>
      </c>
      <c r="G837" s="39"/>
      <c r="H837" s="45"/>
    </row>
    <row r="838" s="2" customFormat="1" ht="16.8" customHeight="1">
      <c r="A838" s="39"/>
      <c r="B838" s="45"/>
      <c r="C838" s="314" t="s">
        <v>411</v>
      </c>
      <c r="D838" s="314" t="s">
        <v>412</v>
      </c>
      <c r="E838" s="18" t="s">
        <v>223</v>
      </c>
      <c r="F838" s="315">
        <v>8.0999999999999996</v>
      </c>
      <c r="G838" s="39"/>
      <c r="H838" s="45"/>
    </row>
    <row r="839" s="2" customFormat="1" ht="16.8" customHeight="1">
      <c r="A839" s="39"/>
      <c r="B839" s="45"/>
      <c r="C839" s="314" t="s">
        <v>426</v>
      </c>
      <c r="D839" s="314" t="s">
        <v>427</v>
      </c>
      <c r="E839" s="18" t="s">
        <v>223</v>
      </c>
      <c r="F839" s="315">
        <v>0.98999999999999999</v>
      </c>
      <c r="G839" s="39"/>
      <c r="H839" s="45"/>
    </row>
    <row r="840" s="2" customFormat="1" ht="16.8" customHeight="1">
      <c r="A840" s="39"/>
      <c r="B840" s="45"/>
      <c r="C840" s="314" t="s">
        <v>343</v>
      </c>
      <c r="D840" s="314" t="s">
        <v>344</v>
      </c>
      <c r="E840" s="18" t="s">
        <v>335</v>
      </c>
      <c r="F840" s="315">
        <v>101.239</v>
      </c>
      <c r="G840" s="39"/>
      <c r="H840" s="45"/>
    </row>
    <row r="841" s="2" customFormat="1" ht="16.8" customHeight="1">
      <c r="A841" s="39"/>
      <c r="B841" s="45"/>
      <c r="C841" s="310" t="s">
        <v>161</v>
      </c>
      <c r="D841" s="311" t="s">
        <v>162</v>
      </c>
      <c r="E841" s="312" t="s">
        <v>1</v>
      </c>
      <c r="F841" s="313">
        <v>56.244</v>
      </c>
      <c r="G841" s="39"/>
      <c r="H841" s="45"/>
    </row>
    <row r="842" s="2" customFormat="1" ht="16.8" customHeight="1">
      <c r="A842" s="39"/>
      <c r="B842" s="45"/>
      <c r="C842" s="314" t="s">
        <v>1</v>
      </c>
      <c r="D842" s="314" t="s">
        <v>346</v>
      </c>
      <c r="E842" s="18" t="s">
        <v>1</v>
      </c>
      <c r="F842" s="315">
        <v>0</v>
      </c>
      <c r="G842" s="39"/>
      <c r="H842" s="45"/>
    </row>
    <row r="843" s="2" customFormat="1" ht="16.8" customHeight="1">
      <c r="A843" s="39"/>
      <c r="B843" s="45"/>
      <c r="C843" s="314" t="s">
        <v>1</v>
      </c>
      <c r="D843" s="314" t="s">
        <v>347</v>
      </c>
      <c r="E843" s="18" t="s">
        <v>1</v>
      </c>
      <c r="F843" s="315">
        <v>1.95</v>
      </c>
      <c r="G843" s="39"/>
      <c r="H843" s="45"/>
    </row>
    <row r="844" s="2" customFormat="1" ht="16.8" customHeight="1">
      <c r="A844" s="39"/>
      <c r="B844" s="45"/>
      <c r="C844" s="314" t="s">
        <v>1</v>
      </c>
      <c r="D844" s="314" t="s">
        <v>348</v>
      </c>
      <c r="E844" s="18" t="s">
        <v>1</v>
      </c>
      <c r="F844" s="315">
        <v>1.1699999999999999</v>
      </c>
      <c r="G844" s="39"/>
      <c r="H844" s="45"/>
    </row>
    <row r="845" s="2" customFormat="1" ht="16.8" customHeight="1">
      <c r="A845" s="39"/>
      <c r="B845" s="45"/>
      <c r="C845" s="314" t="s">
        <v>1</v>
      </c>
      <c r="D845" s="314" t="s">
        <v>349</v>
      </c>
      <c r="E845" s="18" t="s">
        <v>1</v>
      </c>
      <c r="F845" s="315">
        <v>9.0239999999999991</v>
      </c>
      <c r="G845" s="39"/>
      <c r="H845" s="45"/>
    </row>
    <row r="846" s="2" customFormat="1" ht="16.8" customHeight="1">
      <c r="A846" s="39"/>
      <c r="B846" s="45"/>
      <c r="C846" s="314" t="s">
        <v>1</v>
      </c>
      <c r="D846" s="314" t="s">
        <v>350</v>
      </c>
      <c r="E846" s="18" t="s">
        <v>1</v>
      </c>
      <c r="F846" s="315">
        <v>44.100000000000001</v>
      </c>
      <c r="G846" s="39"/>
      <c r="H846" s="45"/>
    </row>
    <row r="847" s="2" customFormat="1" ht="16.8" customHeight="1">
      <c r="A847" s="39"/>
      <c r="B847" s="45"/>
      <c r="C847" s="314" t="s">
        <v>161</v>
      </c>
      <c r="D847" s="314" t="s">
        <v>230</v>
      </c>
      <c r="E847" s="18" t="s">
        <v>1</v>
      </c>
      <c r="F847" s="315">
        <v>56.244</v>
      </c>
      <c r="G847" s="39"/>
      <c r="H847" s="45"/>
    </row>
    <row r="848" s="2" customFormat="1" ht="16.8" customHeight="1">
      <c r="A848" s="39"/>
      <c r="B848" s="45"/>
      <c r="C848" s="316" t="s">
        <v>750</v>
      </c>
      <c r="D848" s="39"/>
      <c r="E848" s="39"/>
      <c r="F848" s="39"/>
      <c r="G848" s="39"/>
      <c r="H848" s="45"/>
    </row>
    <row r="849" s="2" customFormat="1" ht="16.8" customHeight="1">
      <c r="A849" s="39"/>
      <c r="B849" s="45"/>
      <c r="C849" s="314" t="s">
        <v>343</v>
      </c>
      <c r="D849" s="314" t="s">
        <v>344</v>
      </c>
      <c r="E849" s="18" t="s">
        <v>335</v>
      </c>
      <c r="F849" s="315">
        <v>101.239</v>
      </c>
      <c r="G849" s="39"/>
      <c r="H849" s="45"/>
    </row>
    <row r="850" s="2" customFormat="1">
      <c r="A850" s="39"/>
      <c r="B850" s="45"/>
      <c r="C850" s="314" t="s">
        <v>319</v>
      </c>
      <c r="D850" s="314" t="s">
        <v>320</v>
      </c>
      <c r="E850" s="18" t="s">
        <v>246</v>
      </c>
      <c r="F850" s="315">
        <v>104.264</v>
      </c>
      <c r="G850" s="39"/>
      <c r="H850" s="45"/>
    </row>
    <row r="851" s="2" customFormat="1">
      <c r="A851" s="39"/>
      <c r="B851" s="45"/>
      <c r="C851" s="314" t="s">
        <v>324</v>
      </c>
      <c r="D851" s="314" t="s">
        <v>325</v>
      </c>
      <c r="E851" s="18" t="s">
        <v>246</v>
      </c>
      <c r="F851" s="315">
        <v>1042.6400000000001</v>
      </c>
      <c r="G851" s="39"/>
      <c r="H851" s="45"/>
    </row>
    <row r="852" s="2" customFormat="1" ht="16.8" customHeight="1">
      <c r="A852" s="39"/>
      <c r="B852" s="45"/>
      <c r="C852" s="314" t="s">
        <v>333</v>
      </c>
      <c r="D852" s="314" t="s">
        <v>334</v>
      </c>
      <c r="E852" s="18" t="s">
        <v>335</v>
      </c>
      <c r="F852" s="315">
        <v>187.67500000000001</v>
      </c>
      <c r="G852" s="39"/>
      <c r="H852" s="45"/>
    </row>
    <row r="853" s="2" customFormat="1" ht="26.4" customHeight="1">
      <c r="A853" s="39"/>
      <c r="B853" s="45"/>
      <c r="C853" s="309" t="s">
        <v>93</v>
      </c>
      <c r="D853" s="309" t="s">
        <v>94</v>
      </c>
      <c r="E853" s="39"/>
      <c r="F853" s="39"/>
      <c r="G853" s="39"/>
      <c r="H853" s="45"/>
    </row>
    <row r="854" s="2" customFormat="1" ht="16.8" customHeight="1">
      <c r="A854" s="39"/>
      <c r="B854" s="45"/>
      <c r="C854" s="310" t="s">
        <v>99</v>
      </c>
      <c r="D854" s="311" t="s">
        <v>100</v>
      </c>
      <c r="E854" s="312" t="s">
        <v>1</v>
      </c>
      <c r="F854" s="313">
        <v>188</v>
      </c>
      <c r="G854" s="39"/>
      <c r="H854" s="45"/>
    </row>
    <row r="855" s="2" customFormat="1" ht="16.8" customHeight="1">
      <c r="A855" s="39"/>
      <c r="B855" s="45"/>
      <c r="C855" s="314" t="s">
        <v>99</v>
      </c>
      <c r="D855" s="314" t="s">
        <v>702</v>
      </c>
      <c r="E855" s="18" t="s">
        <v>1</v>
      </c>
      <c r="F855" s="315">
        <v>188</v>
      </c>
      <c r="G855" s="39"/>
      <c r="H855" s="45"/>
    </row>
    <row r="856" s="2" customFormat="1" ht="16.8" customHeight="1">
      <c r="A856" s="39"/>
      <c r="B856" s="45"/>
      <c r="C856" s="316" t="s">
        <v>750</v>
      </c>
      <c r="D856" s="39"/>
      <c r="E856" s="39"/>
      <c r="F856" s="39"/>
      <c r="G856" s="39"/>
      <c r="H856" s="45"/>
    </row>
    <row r="857" s="2" customFormat="1" ht="16.8" customHeight="1">
      <c r="A857" s="39"/>
      <c r="B857" s="45"/>
      <c r="C857" s="314" t="s">
        <v>195</v>
      </c>
      <c r="D857" s="314" t="s">
        <v>196</v>
      </c>
      <c r="E857" s="18" t="s">
        <v>1</v>
      </c>
      <c r="F857" s="315">
        <v>0</v>
      </c>
      <c r="G857" s="39"/>
      <c r="H857" s="45"/>
    </row>
    <row r="858" s="2" customFormat="1">
      <c r="A858" s="39"/>
      <c r="B858" s="45"/>
      <c r="C858" s="314" t="s">
        <v>269</v>
      </c>
      <c r="D858" s="314" t="s">
        <v>270</v>
      </c>
      <c r="E858" s="18" t="s">
        <v>246</v>
      </c>
      <c r="F858" s="315">
        <v>115.23</v>
      </c>
      <c r="G858" s="39"/>
      <c r="H858" s="45"/>
    </row>
    <row r="859" s="2" customFormat="1" ht="16.8" customHeight="1">
      <c r="A859" s="39"/>
      <c r="B859" s="45"/>
      <c r="C859" s="314" t="s">
        <v>289</v>
      </c>
      <c r="D859" s="314" t="s">
        <v>290</v>
      </c>
      <c r="E859" s="18" t="s">
        <v>223</v>
      </c>
      <c r="F859" s="315">
        <v>471.80000000000001</v>
      </c>
      <c r="G859" s="39"/>
      <c r="H859" s="45"/>
    </row>
    <row r="860" s="2" customFormat="1" ht="16.8" customHeight="1">
      <c r="A860" s="39"/>
      <c r="B860" s="45"/>
      <c r="C860" s="314" t="s">
        <v>294</v>
      </c>
      <c r="D860" s="314" t="s">
        <v>295</v>
      </c>
      <c r="E860" s="18" t="s">
        <v>223</v>
      </c>
      <c r="F860" s="315">
        <v>471.80000000000001</v>
      </c>
      <c r="G860" s="39"/>
      <c r="H860" s="45"/>
    </row>
    <row r="861" s="2" customFormat="1" ht="16.8" customHeight="1">
      <c r="A861" s="39"/>
      <c r="B861" s="45"/>
      <c r="C861" s="314" t="s">
        <v>353</v>
      </c>
      <c r="D861" s="314" t="s">
        <v>354</v>
      </c>
      <c r="E861" s="18" t="s">
        <v>246</v>
      </c>
      <c r="F861" s="315">
        <v>33.329999999999998</v>
      </c>
      <c r="G861" s="39"/>
      <c r="H861" s="45"/>
    </row>
    <row r="862" s="2" customFormat="1" ht="16.8" customHeight="1">
      <c r="A862" s="39"/>
      <c r="B862" s="45"/>
      <c r="C862" s="314" t="s">
        <v>368</v>
      </c>
      <c r="D862" s="314" t="s">
        <v>369</v>
      </c>
      <c r="E862" s="18" t="s">
        <v>246</v>
      </c>
      <c r="F862" s="315">
        <v>12.279999999999999</v>
      </c>
      <c r="G862" s="39"/>
      <c r="H862" s="45"/>
    </row>
    <row r="863" s="2" customFormat="1" ht="16.8" customHeight="1">
      <c r="A863" s="39"/>
      <c r="B863" s="45"/>
      <c r="C863" s="314" t="s">
        <v>437</v>
      </c>
      <c r="D863" s="314" t="s">
        <v>438</v>
      </c>
      <c r="E863" s="18" t="s">
        <v>280</v>
      </c>
      <c r="F863" s="315">
        <v>188</v>
      </c>
      <c r="G863" s="39"/>
      <c r="H863" s="45"/>
    </row>
    <row r="864" s="2" customFormat="1" ht="16.8" customHeight="1">
      <c r="A864" s="39"/>
      <c r="B864" s="45"/>
      <c r="C864" s="314" t="s">
        <v>446</v>
      </c>
      <c r="D864" s="314" t="s">
        <v>447</v>
      </c>
      <c r="E864" s="18" t="s">
        <v>280</v>
      </c>
      <c r="F864" s="315">
        <v>188</v>
      </c>
      <c r="G864" s="39"/>
      <c r="H864" s="45"/>
    </row>
    <row r="865" s="2" customFormat="1" ht="16.8" customHeight="1">
      <c r="A865" s="39"/>
      <c r="B865" s="45"/>
      <c r="C865" s="314" t="s">
        <v>450</v>
      </c>
      <c r="D865" s="314" t="s">
        <v>451</v>
      </c>
      <c r="E865" s="18" t="s">
        <v>280</v>
      </c>
      <c r="F865" s="315">
        <v>188</v>
      </c>
      <c r="G865" s="39"/>
      <c r="H865" s="45"/>
    </row>
    <row r="866" s="2" customFormat="1" ht="16.8" customHeight="1">
      <c r="A866" s="39"/>
      <c r="B866" s="45"/>
      <c r="C866" s="314" t="s">
        <v>482</v>
      </c>
      <c r="D866" s="314" t="s">
        <v>483</v>
      </c>
      <c r="E866" s="18" t="s">
        <v>280</v>
      </c>
      <c r="F866" s="315">
        <v>197.40000000000001</v>
      </c>
      <c r="G866" s="39"/>
      <c r="H866" s="45"/>
    </row>
    <row r="867" s="2" customFormat="1" ht="16.8" customHeight="1">
      <c r="A867" s="39"/>
      <c r="B867" s="45"/>
      <c r="C867" s="314" t="s">
        <v>486</v>
      </c>
      <c r="D867" s="314" t="s">
        <v>487</v>
      </c>
      <c r="E867" s="18" t="s">
        <v>280</v>
      </c>
      <c r="F867" s="315">
        <v>168.5</v>
      </c>
      <c r="G867" s="39"/>
      <c r="H867" s="45"/>
    </row>
    <row r="868" s="2" customFormat="1" ht="16.8" customHeight="1">
      <c r="A868" s="39"/>
      <c r="B868" s="45"/>
      <c r="C868" s="310" t="s">
        <v>202</v>
      </c>
      <c r="D868" s="311" t="s">
        <v>751</v>
      </c>
      <c r="E868" s="312" t="s">
        <v>1</v>
      </c>
      <c r="F868" s="313">
        <v>0</v>
      </c>
      <c r="G868" s="39"/>
      <c r="H868" s="45"/>
    </row>
    <row r="869" s="2" customFormat="1" ht="16.8" customHeight="1">
      <c r="A869" s="39"/>
      <c r="B869" s="45"/>
      <c r="C869" s="314" t="s">
        <v>202</v>
      </c>
      <c r="D869" s="314" t="s">
        <v>203</v>
      </c>
      <c r="E869" s="18" t="s">
        <v>1</v>
      </c>
      <c r="F869" s="315">
        <v>0</v>
      </c>
      <c r="G869" s="39"/>
      <c r="H869" s="45"/>
    </row>
    <row r="870" s="2" customFormat="1" ht="16.8" customHeight="1">
      <c r="A870" s="39"/>
      <c r="B870" s="45"/>
      <c r="C870" s="310" t="s">
        <v>102</v>
      </c>
      <c r="D870" s="311" t="s">
        <v>103</v>
      </c>
      <c r="E870" s="312" t="s">
        <v>1</v>
      </c>
      <c r="F870" s="313">
        <v>40</v>
      </c>
      <c r="G870" s="39"/>
      <c r="H870" s="45"/>
    </row>
    <row r="871" s="2" customFormat="1" ht="16.8" customHeight="1">
      <c r="A871" s="39"/>
      <c r="B871" s="45"/>
      <c r="C871" s="314" t="s">
        <v>102</v>
      </c>
      <c r="D871" s="314" t="s">
        <v>707</v>
      </c>
      <c r="E871" s="18" t="s">
        <v>1</v>
      </c>
      <c r="F871" s="315">
        <v>40</v>
      </c>
      <c r="G871" s="39"/>
      <c r="H871" s="45"/>
    </row>
    <row r="872" s="2" customFormat="1" ht="16.8" customHeight="1">
      <c r="A872" s="39"/>
      <c r="B872" s="45"/>
      <c r="C872" s="316" t="s">
        <v>750</v>
      </c>
      <c r="D872" s="39"/>
      <c r="E872" s="39"/>
      <c r="F872" s="39"/>
      <c r="G872" s="39"/>
      <c r="H872" s="45"/>
    </row>
    <row r="873" s="2" customFormat="1" ht="16.8" customHeight="1">
      <c r="A873" s="39"/>
      <c r="B873" s="45"/>
      <c r="C873" s="314" t="s">
        <v>195</v>
      </c>
      <c r="D873" s="314" t="s">
        <v>196</v>
      </c>
      <c r="E873" s="18" t="s">
        <v>1</v>
      </c>
      <c r="F873" s="315">
        <v>0</v>
      </c>
      <c r="G873" s="39"/>
      <c r="H873" s="45"/>
    </row>
    <row r="874" s="2" customFormat="1">
      <c r="A874" s="39"/>
      <c r="B874" s="45"/>
      <c r="C874" s="314" t="s">
        <v>221</v>
      </c>
      <c r="D874" s="314" t="s">
        <v>222</v>
      </c>
      <c r="E874" s="18" t="s">
        <v>223</v>
      </c>
      <c r="F874" s="315">
        <v>24</v>
      </c>
      <c r="G874" s="39"/>
      <c r="H874" s="45"/>
    </row>
    <row r="875" s="2" customFormat="1">
      <c r="A875" s="39"/>
      <c r="B875" s="45"/>
      <c r="C875" s="314" t="s">
        <v>231</v>
      </c>
      <c r="D875" s="314" t="s">
        <v>232</v>
      </c>
      <c r="E875" s="18" t="s">
        <v>223</v>
      </c>
      <c r="F875" s="315">
        <v>24</v>
      </c>
      <c r="G875" s="39"/>
      <c r="H875" s="45"/>
    </row>
    <row r="876" s="2" customFormat="1" ht="16.8" customHeight="1">
      <c r="A876" s="39"/>
      <c r="B876" s="45"/>
      <c r="C876" s="314" t="s">
        <v>235</v>
      </c>
      <c r="D876" s="314" t="s">
        <v>236</v>
      </c>
      <c r="E876" s="18" t="s">
        <v>223</v>
      </c>
      <c r="F876" s="315">
        <v>45</v>
      </c>
      <c r="G876" s="39"/>
      <c r="H876" s="45"/>
    </row>
    <row r="877" s="2" customFormat="1">
      <c r="A877" s="39"/>
      <c r="B877" s="45"/>
      <c r="C877" s="314" t="s">
        <v>269</v>
      </c>
      <c r="D877" s="314" t="s">
        <v>270</v>
      </c>
      <c r="E877" s="18" t="s">
        <v>246</v>
      </c>
      <c r="F877" s="315">
        <v>115.23</v>
      </c>
      <c r="G877" s="39"/>
      <c r="H877" s="45"/>
    </row>
    <row r="878" s="2" customFormat="1" ht="16.8" customHeight="1">
      <c r="A878" s="39"/>
      <c r="B878" s="45"/>
      <c r="C878" s="314" t="s">
        <v>379</v>
      </c>
      <c r="D878" s="314" t="s">
        <v>380</v>
      </c>
      <c r="E878" s="18" t="s">
        <v>223</v>
      </c>
      <c r="F878" s="315">
        <v>26.399999999999999</v>
      </c>
      <c r="G878" s="39"/>
      <c r="H878" s="45"/>
    </row>
    <row r="879" s="2" customFormat="1" ht="16.8" customHeight="1">
      <c r="A879" s="39"/>
      <c r="B879" s="45"/>
      <c r="C879" s="314" t="s">
        <v>384</v>
      </c>
      <c r="D879" s="314" t="s">
        <v>385</v>
      </c>
      <c r="E879" s="18" t="s">
        <v>223</v>
      </c>
      <c r="F879" s="315">
        <v>24</v>
      </c>
      <c r="G879" s="39"/>
      <c r="H879" s="45"/>
    </row>
    <row r="880" s="2" customFormat="1">
      <c r="A880" s="39"/>
      <c r="B880" s="45"/>
      <c r="C880" s="314" t="s">
        <v>388</v>
      </c>
      <c r="D880" s="314" t="s">
        <v>389</v>
      </c>
      <c r="E880" s="18" t="s">
        <v>223</v>
      </c>
      <c r="F880" s="315">
        <v>48</v>
      </c>
      <c r="G880" s="39"/>
      <c r="H880" s="45"/>
    </row>
    <row r="881" s="2" customFormat="1" ht="16.8" customHeight="1">
      <c r="A881" s="39"/>
      <c r="B881" s="45"/>
      <c r="C881" s="314" t="s">
        <v>492</v>
      </c>
      <c r="D881" s="314" t="s">
        <v>493</v>
      </c>
      <c r="E881" s="18" t="s">
        <v>280</v>
      </c>
      <c r="F881" s="315">
        <v>130</v>
      </c>
      <c r="G881" s="39"/>
      <c r="H881" s="45"/>
    </row>
    <row r="882" s="2" customFormat="1" ht="16.8" customHeight="1">
      <c r="A882" s="39"/>
      <c r="B882" s="45"/>
      <c r="C882" s="314" t="s">
        <v>504</v>
      </c>
      <c r="D882" s="314" t="s">
        <v>505</v>
      </c>
      <c r="E882" s="18" t="s">
        <v>280</v>
      </c>
      <c r="F882" s="315">
        <v>80</v>
      </c>
      <c r="G882" s="39"/>
      <c r="H882" s="45"/>
    </row>
    <row r="883" s="2" customFormat="1" ht="16.8" customHeight="1">
      <c r="A883" s="39"/>
      <c r="B883" s="45"/>
      <c r="C883" s="314" t="s">
        <v>343</v>
      </c>
      <c r="D883" s="314" t="s">
        <v>344</v>
      </c>
      <c r="E883" s="18" t="s">
        <v>335</v>
      </c>
      <c r="F883" s="315">
        <v>90.522000000000006</v>
      </c>
      <c r="G883" s="39"/>
      <c r="H883" s="45"/>
    </row>
    <row r="884" s="2" customFormat="1" ht="16.8" customHeight="1">
      <c r="A884" s="39"/>
      <c r="B884" s="45"/>
      <c r="C884" s="310" t="s">
        <v>106</v>
      </c>
      <c r="D884" s="311" t="s">
        <v>107</v>
      </c>
      <c r="E884" s="312" t="s">
        <v>1</v>
      </c>
      <c r="F884" s="313">
        <v>5</v>
      </c>
      <c r="G884" s="39"/>
      <c r="H884" s="45"/>
    </row>
    <row r="885" s="2" customFormat="1" ht="16.8" customHeight="1">
      <c r="A885" s="39"/>
      <c r="B885" s="45"/>
      <c r="C885" s="314" t="s">
        <v>106</v>
      </c>
      <c r="D885" s="314" t="s">
        <v>708</v>
      </c>
      <c r="E885" s="18" t="s">
        <v>1</v>
      </c>
      <c r="F885" s="315">
        <v>5</v>
      </c>
      <c r="G885" s="39"/>
      <c r="H885" s="45"/>
    </row>
    <row r="886" s="2" customFormat="1" ht="16.8" customHeight="1">
      <c r="A886" s="39"/>
      <c r="B886" s="45"/>
      <c r="C886" s="316" t="s">
        <v>750</v>
      </c>
      <c r="D886" s="39"/>
      <c r="E886" s="39"/>
      <c r="F886" s="39"/>
      <c r="G886" s="39"/>
      <c r="H886" s="45"/>
    </row>
    <row r="887" s="2" customFormat="1" ht="16.8" customHeight="1">
      <c r="A887" s="39"/>
      <c r="B887" s="45"/>
      <c r="C887" s="314" t="s">
        <v>195</v>
      </c>
      <c r="D887" s="314" t="s">
        <v>196</v>
      </c>
      <c r="E887" s="18" t="s">
        <v>1</v>
      </c>
      <c r="F887" s="315">
        <v>0</v>
      </c>
      <c r="G887" s="39"/>
      <c r="H887" s="45"/>
    </row>
    <row r="888" s="2" customFormat="1">
      <c r="A888" s="39"/>
      <c r="B888" s="45"/>
      <c r="C888" s="314" t="s">
        <v>226</v>
      </c>
      <c r="D888" s="314" t="s">
        <v>227</v>
      </c>
      <c r="E888" s="18" t="s">
        <v>223</v>
      </c>
      <c r="F888" s="315">
        <v>10.5</v>
      </c>
      <c r="G888" s="39"/>
      <c r="H888" s="45"/>
    </row>
    <row r="889" s="2" customFormat="1" ht="16.8" customHeight="1">
      <c r="A889" s="39"/>
      <c r="B889" s="45"/>
      <c r="C889" s="314" t="s">
        <v>235</v>
      </c>
      <c r="D889" s="314" t="s">
        <v>236</v>
      </c>
      <c r="E889" s="18" t="s">
        <v>223</v>
      </c>
      <c r="F889" s="315">
        <v>45</v>
      </c>
      <c r="G889" s="39"/>
      <c r="H889" s="45"/>
    </row>
    <row r="890" s="2" customFormat="1" ht="16.8" customHeight="1">
      <c r="A890" s="39"/>
      <c r="B890" s="45"/>
      <c r="C890" s="314" t="s">
        <v>239</v>
      </c>
      <c r="D890" s="314" t="s">
        <v>240</v>
      </c>
      <c r="E890" s="18" t="s">
        <v>223</v>
      </c>
      <c r="F890" s="315">
        <v>13</v>
      </c>
      <c r="G890" s="39"/>
      <c r="H890" s="45"/>
    </row>
    <row r="891" s="2" customFormat="1">
      <c r="A891" s="39"/>
      <c r="B891" s="45"/>
      <c r="C891" s="314" t="s">
        <v>269</v>
      </c>
      <c r="D891" s="314" t="s">
        <v>270</v>
      </c>
      <c r="E891" s="18" t="s">
        <v>246</v>
      </c>
      <c r="F891" s="315">
        <v>115.23</v>
      </c>
      <c r="G891" s="39"/>
      <c r="H891" s="45"/>
    </row>
    <row r="892" s="2" customFormat="1" ht="16.8" customHeight="1">
      <c r="A892" s="39"/>
      <c r="B892" s="45"/>
      <c r="C892" s="314" t="s">
        <v>393</v>
      </c>
      <c r="D892" s="314" t="s">
        <v>394</v>
      </c>
      <c r="E892" s="18" t="s">
        <v>223</v>
      </c>
      <c r="F892" s="315">
        <v>10.5</v>
      </c>
      <c r="G892" s="39"/>
      <c r="H892" s="45"/>
    </row>
    <row r="893" s="2" customFormat="1" ht="16.8" customHeight="1">
      <c r="A893" s="39"/>
      <c r="B893" s="45"/>
      <c r="C893" s="314" t="s">
        <v>403</v>
      </c>
      <c r="D893" s="314" t="s">
        <v>404</v>
      </c>
      <c r="E893" s="18" t="s">
        <v>223</v>
      </c>
      <c r="F893" s="315">
        <v>10.5</v>
      </c>
      <c r="G893" s="39"/>
      <c r="H893" s="45"/>
    </row>
    <row r="894" s="2" customFormat="1" ht="16.8" customHeight="1">
      <c r="A894" s="39"/>
      <c r="B894" s="45"/>
      <c r="C894" s="314" t="s">
        <v>399</v>
      </c>
      <c r="D894" s="314" t="s">
        <v>400</v>
      </c>
      <c r="E894" s="18" t="s">
        <v>223</v>
      </c>
      <c r="F894" s="315">
        <v>10.5</v>
      </c>
      <c r="G894" s="39"/>
      <c r="H894" s="45"/>
    </row>
    <row r="895" s="2" customFormat="1" ht="16.8" customHeight="1">
      <c r="A895" s="39"/>
      <c r="B895" s="45"/>
      <c r="C895" s="314" t="s">
        <v>407</v>
      </c>
      <c r="D895" s="314" t="s">
        <v>408</v>
      </c>
      <c r="E895" s="18" t="s">
        <v>223</v>
      </c>
      <c r="F895" s="315">
        <v>10.5</v>
      </c>
      <c r="G895" s="39"/>
      <c r="H895" s="45"/>
    </row>
    <row r="896" s="2" customFormat="1" ht="16.8" customHeight="1">
      <c r="A896" s="39"/>
      <c r="B896" s="45"/>
      <c r="C896" s="314" t="s">
        <v>416</v>
      </c>
      <c r="D896" s="314" t="s">
        <v>417</v>
      </c>
      <c r="E896" s="18" t="s">
        <v>223</v>
      </c>
      <c r="F896" s="315">
        <v>13.5</v>
      </c>
      <c r="G896" s="39"/>
      <c r="H896" s="45"/>
    </row>
    <row r="897" s="2" customFormat="1">
      <c r="A897" s="39"/>
      <c r="B897" s="45"/>
      <c r="C897" s="314" t="s">
        <v>420</v>
      </c>
      <c r="D897" s="314" t="s">
        <v>421</v>
      </c>
      <c r="E897" s="18" t="s">
        <v>223</v>
      </c>
      <c r="F897" s="315">
        <v>13</v>
      </c>
      <c r="G897" s="39"/>
      <c r="H897" s="45"/>
    </row>
    <row r="898" s="2" customFormat="1" ht="16.8" customHeight="1">
      <c r="A898" s="39"/>
      <c r="B898" s="45"/>
      <c r="C898" s="314" t="s">
        <v>411</v>
      </c>
      <c r="D898" s="314" t="s">
        <v>412</v>
      </c>
      <c r="E898" s="18" t="s">
        <v>223</v>
      </c>
      <c r="F898" s="315">
        <v>13.5</v>
      </c>
      <c r="G898" s="39"/>
      <c r="H898" s="45"/>
    </row>
    <row r="899" s="2" customFormat="1" ht="16.8" customHeight="1">
      <c r="A899" s="39"/>
      <c r="B899" s="45"/>
      <c r="C899" s="314" t="s">
        <v>492</v>
      </c>
      <c r="D899" s="314" t="s">
        <v>493</v>
      </c>
      <c r="E899" s="18" t="s">
        <v>280</v>
      </c>
      <c r="F899" s="315">
        <v>130</v>
      </c>
      <c r="G899" s="39"/>
      <c r="H899" s="45"/>
    </row>
    <row r="900" s="2" customFormat="1" ht="16.8" customHeight="1">
      <c r="A900" s="39"/>
      <c r="B900" s="45"/>
      <c r="C900" s="314" t="s">
        <v>499</v>
      </c>
      <c r="D900" s="314" t="s">
        <v>500</v>
      </c>
      <c r="E900" s="18" t="s">
        <v>280</v>
      </c>
      <c r="F900" s="315">
        <v>30</v>
      </c>
      <c r="G900" s="39"/>
      <c r="H900" s="45"/>
    </row>
    <row r="901" s="2" customFormat="1" ht="16.8" customHeight="1">
      <c r="A901" s="39"/>
      <c r="B901" s="45"/>
      <c r="C901" s="314" t="s">
        <v>343</v>
      </c>
      <c r="D901" s="314" t="s">
        <v>344</v>
      </c>
      <c r="E901" s="18" t="s">
        <v>335</v>
      </c>
      <c r="F901" s="315">
        <v>90.522000000000006</v>
      </c>
      <c r="G901" s="39"/>
      <c r="H901" s="45"/>
    </row>
    <row r="902" s="2" customFormat="1" ht="16.8" customHeight="1">
      <c r="A902" s="39"/>
      <c r="B902" s="45"/>
      <c r="C902" s="310" t="s">
        <v>108</v>
      </c>
      <c r="D902" s="311" t="s">
        <v>109</v>
      </c>
      <c r="E902" s="312" t="s">
        <v>1</v>
      </c>
      <c r="F902" s="313">
        <v>4</v>
      </c>
      <c r="G902" s="39"/>
      <c r="H902" s="45"/>
    </row>
    <row r="903" s="2" customFormat="1" ht="16.8" customHeight="1">
      <c r="A903" s="39"/>
      <c r="B903" s="45"/>
      <c r="C903" s="314" t="s">
        <v>108</v>
      </c>
      <c r="D903" s="314" t="s">
        <v>711</v>
      </c>
      <c r="E903" s="18" t="s">
        <v>1</v>
      </c>
      <c r="F903" s="315">
        <v>4</v>
      </c>
      <c r="G903" s="39"/>
      <c r="H903" s="45"/>
    </row>
    <row r="904" s="2" customFormat="1" ht="16.8" customHeight="1">
      <c r="A904" s="39"/>
      <c r="B904" s="45"/>
      <c r="C904" s="316" t="s">
        <v>750</v>
      </c>
      <c r="D904" s="39"/>
      <c r="E904" s="39"/>
      <c r="F904" s="39"/>
      <c r="G904" s="39"/>
      <c r="H904" s="45"/>
    </row>
    <row r="905" s="2" customFormat="1" ht="16.8" customHeight="1">
      <c r="A905" s="39"/>
      <c r="B905" s="45"/>
      <c r="C905" s="314" t="s">
        <v>195</v>
      </c>
      <c r="D905" s="314" t="s">
        <v>196</v>
      </c>
      <c r="E905" s="18" t="s">
        <v>1</v>
      </c>
      <c r="F905" s="315">
        <v>0</v>
      </c>
      <c r="G905" s="39"/>
      <c r="H905" s="45"/>
    </row>
    <row r="906" s="2" customFormat="1">
      <c r="A906" s="39"/>
      <c r="B906" s="45"/>
      <c r="C906" s="314" t="s">
        <v>269</v>
      </c>
      <c r="D906" s="314" t="s">
        <v>270</v>
      </c>
      <c r="E906" s="18" t="s">
        <v>246</v>
      </c>
      <c r="F906" s="315">
        <v>115.23</v>
      </c>
      <c r="G906" s="39"/>
      <c r="H906" s="45"/>
    </row>
    <row r="907" s="2" customFormat="1" ht="16.8" customHeight="1">
      <c r="A907" s="39"/>
      <c r="B907" s="45"/>
      <c r="C907" s="314" t="s">
        <v>379</v>
      </c>
      <c r="D907" s="314" t="s">
        <v>380</v>
      </c>
      <c r="E907" s="18" t="s">
        <v>223</v>
      </c>
      <c r="F907" s="315">
        <v>26.399999999999999</v>
      </c>
      <c r="G907" s="39"/>
      <c r="H907" s="45"/>
    </row>
    <row r="908" s="2" customFormat="1" ht="16.8" customHeight="1">
      <c r="A908" s="39"/>
      <c r="B908" s="45"/>
      <c r="C908" s="314" t="s">
        <v>426</v>
      </c>
      <c r="D908" s="314" t="s">
        <v>427</v>
      </c>
      <c r="E908" s="18" t="s">
        <v>223</v>
      </c>
      <c r="F908" s="315">
        <v>2.6400000000000001</v>
      </c>
      <c r="G908" s="39"/>
      <c r="H908" s="45"/>
    </row>
    <row r="909" s="2" customFormat="1" ht="16.8" customHeight="1">
      <c r="A909" s="39"/>
      <c r="B909" s="45"/>
      <c r="C909" s="310" t="s">
        <v>110</v>
      </c>
      <c r="D909" s="311" t="s">
        <v>111</v>
      </c>
      <c r="E909" s="312" t="s">
        <v>1</v>
      </c>
      <c r="F909" s="313">
        <v>147</v>
      </c>
      <c r="G909" s="39"/>
      <c r="H909" s="45"/>
    </row>
    <row r="910" s="2" customFormat="1" ht="16.8" customHeight="1">
      <c r="A910" s="39"/>
      <c r="B910" s="45"/>
      <c r="C910" s="316" t="s">
        <v>750</v>
      </c>
      <c r="D910" s="39"/>
      <c r="E910" s="39"/>
      <c r="F910" s="39"/>
      <c r="G910" s="39"/>
      <c r="H910" s="45"/>
    </row>
    <row r="911" s="2" customFormat="1">
      <c r="A911" s="39"/>
      <c r="B911" s="45"/>
      <c r="C911" s="314" t="s">
        <v>307</v>
      </c>
      <c r="D911" s="314" t="s">
        <v>308</v>
      </c>
      <c r="E911" s="18" t="s">
        <v>246</v>
      </c>
      <c r="F911" s="315">
        <v>273.56</v>
      </c>
      <c r="G911" s="39"/>
      <c r="H911" s="45"/>
    </row>
    <row r="912" s="2" customFormat="1" ht="16.8" customHeight="1">
      <c r="A912" s="39"/>
      <c r="B912" s="45"/>
      <c r="C912" s="310" t="s">
        <v>114</v>
      </c>
      <c r="D912" s="311" t="s">
        <v>114</v>
      </c>
      <c r="E912" s="312" t="s">
        <v>1</v>
      </c>
      <c r="F912" s="313">
        <v>100.5</v>
      </c>
      <c r="G912" s="39"/>
      <c r="H912" s="45"/>
    </row>
    <row r="913" s="2" customFormat="1" ht="16.8" customHeight="1">
      <c r="A913" s="39"/>
      <c r="B913" s="45"/>
      <c r="C913" s="314" t="s">
        <v>114</v>
      </c>
      <c r="D913" s="314" t="s">
        <v>710</v>
      </c>
      <c r="E913" s="18" t="s">
        <v>1</v>
      </c>
      <c r="F913" s="315">
        <v>100.5</v>
      </c>
      <c r="G913" s="39"/>
      <c r="H913" s="45"/>
    </row>
    <row r="914" s="2" customFormat="1" ht="16.8" customHeight="1">
      <c r="A914" s="39"/>
      <c r="B914" s="45"/>
      <c r="C914" s="316" t="s">
        <v>750</v>
      </c>
      <c r="D914" s="39"/>
      <c r="E914" s="39"/>
      <c r="F914" s="39"/>
      <c r="G914" s="39"/>
      <c r="H914" s="45"/>
    </row>
    <row r="915" s="2" customFormat="1" ht="16.8" customHeight="1">
      <c r="A915" s="39"/>
      <c r="B915" s="45"/>
      <c r="C915" s="314" t="s">
        <v>195</v>
      </c>
      <c r="D915" s="314" t="s">
        <v>196</v>
      </c>
      <c r="E915" s="18" t="s">
        <v>1</v>
      </c>
      <c r="F915" s="315">
        <v>0</v>
      </c>
      <c r="G915" s="39"/>
      <c r="H915" s="45"/>
    </row>
    <row r="916" s="2" customFormat="1" ht="16.8" customHeight="1">
      <c r="A916" s="39"/>
      <c r="B916" s="45"/>
      <c r="C916" s="314" t="s">
        <v>250</v>
      </c>
      <c r="D916" s="314" t="s">
        <v>251</v>
      </c>
      <c r="E916" s="18" t="s">
        <v>223</v>
      </c>
      <c r="F916" s="315">
        <v>65.299999999999997</v>
      </c>
      <c r="G916" s="39"/>
      <c r="H916" s="45"/>
    </row>
    <row r="917" s="2" customFormat="1">
      <c r="A917" s="39"/>
      <c r="B917" s="45"/>
      <c r="C917" s="314" t="s">
        <v>269</v>
      </c>
      <c r="D917" s="314" t="s">
        <v>270</v>
      </c>
      <c r="E917" s="18" t="s">
        <v>246</v>
      </c>
      <c r="F917" s="315">
        <v>115.23</v>
      </c>
      <c r="G917" s="39"/>
      <c r="H917" s="45"/>
    </row>
    <row r="918" s="2" customFormat="1">
      <c r="A918" s="39"/>
      <c r="B918" s="45"/>
      <c r="C918" s="314" t="s">
        <v>307</v>
      </c>
      <c r="D918" s="314" t="s">
        <v>308</v>
      </c>
      <c r="E918" s="18" t="s">
        <v>246</v>
      </c>
      <c r="F918" s="315">
        <v>273.56</v>
      </c>
      <c r="G918" s="39"/>
      <c r="H918" s="45"/>
    </row>
    <row r="919" s="2" customFormat="1" ht="16.8" customHeight="1">
      <c r="A919" s="39"/>
      <c r="B919" s="45"/>
      <c r="C919" s="314" t="s">
        <v>363</v>
      </c>
      <c r="D919" s="314" t="s">
        <v>364</v>
      </c>
      <c r="E919" s="18" t="s">
        <v>223</v>
      </c>
      <c r="F919" s="315">
        <v>65.299999999999997</v>
      </c>
      <c r="G919" s="39"/>
      <c r="H919" s="45"/>
    </row>
    <row r="920" s="2" customFormat="1" ht="16.8" customHeight="1">
      <c r="A920" s="39"/>
      <c r="B920" s="45"/>
      <c r="C920" s="310" t="s">
        <v>117</v>
      </c>
      <c r="D920" s="311" t="s">
        <v>117</v>
      </c>
      <c r="E920" s="312" t="s">
        <v>1</v>
      </c>
      <c r="F920" s="313">
        <v>19.5</v>
      </c>
      <c r="G920" s="39"/>
      <c r="H920" s="45"/>
    </row>
    <row r="921" s="2" customFormat="1" ht="16.8" customHeight="1">
      <c r="A921" s="39"/>
      <c r="B921" s="45"/>
      <c r="C921" s="314" t="s">
        <v>117</v>
      </c>
      <c r="D921" s="314" t="s">
        <v>703</v>
      </c>
      <c r="E921" s="18" t="s">
        <v>1</v>
      </c>
      <c r="F921" s="315">
        <v>19.5</v>
      </c>
      <c r="G921" s="39"/>
      <c r="H921" s="45"/>
    </row>
    <row r="922" s="2" customFormat="1" ht="16.8" customHeight="1">
      <c r="A922" s="39"/>
      <c r="B922" s="45"/>
      <c r="C922" s="316" t="s">
        <v>750</v>
      </c>
      <c r="D922" s="39"/>
      <c r="E922" s="39"/>
      <c r="F922" s="39"/>
      <c r="G922" s="39"/>
      <c r="H922" s="45"/>
    </row>
    <row r="923" s="2" customFormat="1" ht="16.8" customHeight="1">
      <c r="A923" s="39"/>
      <c r="B923" s="45"/>
      <c r="C923" s="314" t="s">
        <v>195</v>
      </c>
      <c r="D923" s="314" t="s">
        <v>196</v>
      </c>
      <c r="E923" s="18" t="s">
        <v>1</v>
      </c>
      <c r="F923" s="315">
        <v>0</v>
      </c>
      <c r="G923" s="39"/>
      <c r="H923" s="45"/>
    </row>
    <row r="924" s="2" customFormat="1">
      <c r="A924" s="39"/>
      <c r="B924" s="45"/>
      <c r="C924" s="314" t="s">
        <v>269</v>
      </c>
      <c r="D924" s="314" t="s">
        <v>270</v>
      </c>
      <c r="E924" s="18" t="s">
        <v>246</v>
      </c>
      <c r="F924" s="315">
        <v>115.23</v>
      </c>
      <c r="G924" s="39"/>
      <c r="H924" s="45"/>
    </row>
    <row r="925" s="2" customFormat="1">
      <c r="A925" s="39"/>
      <c r="B925" s="45"/>
      <c r="C925" s="314" t="s">
        <v>278</v>
      </c>
      <c r="D925" s="314" t="s">
        <v>279</v>
      </c>
      <c r="E925" s="18" t="s">
        <v>280</v>
      </c>
      <c r="F925" s="315">
        <v>19.5</v>
      </c>
      <c r="G925" s="39"/>
      <c r="H925" s="45"/>
    </row>
    <row r="926" s="2" customFormat="1" ht="16.8" customHeight="1">
      <c r="A926" s="39"/>
      <c r="B926" s="45"/>
      <c r="C926" s="314" t="s">
        <v>289</v>
      </c>
      <c r="D926" s="314" t="s">
        <v>290</v>
      </c>
      <c r="E926" s="18" t="s">
        <v>223</v>
      </c>
      <c r="F926" s="315">
        <v>471.80000000000001</v>
      </c>
      <c r="G926" s="39"/>
      <c r="H926" s="45"/>
    </row>
    <row r="927" s="2" customFormat="1" ht="16.8" customHeight="1">
      <c r="A927" s="39"/>
      <c r="B927" s="45"/>
      <c r="C927" s="314" t="s">
        <v>294</v>
      </c>
      <c r="D927" s="314" t="s">
        <v>295</v>
      </c>
      <c r="E927" s="18" t="s">
        <v>223</v>
      </c>
      <c r="F927" s="315">
        <v>471.80000000000001</v>
      </c>
      <c r="G927" s="39"/>
      <c r="H927" s="45"/>
    </row>
    <row r="928" s="2" customFormat="1" ht="16.8" customHeight="1">
      <c r="A928" s="39"/>
      <c r="B928" s="45"/>
      <c r="C928" s="314" t="s">
        <v>353</v>
      </c>
      <c r="D928" s="314" t="s">
        <v>354</v>
      </c>
      <c r="E928" s="18" t="s">
        <v>246</v>
      </c>
      <c r="F928" s="315">
        <v>33.329999999999998</v>
      </c>
      <c r="G928" s="39"/>
      <c r="H928" s="45"/>
    </row>
    <row r="929" s="2" customFormat="1" ht="16.8" customHeight="1">
      <c r="A929" s="39"/>
      <c r="B929" s="45"/>
      <c r="C929" s="314" t="s">
        <v>486</v>
      </c>
      <c r="D929" s="314" t="s">
        <v>487</v>
      </c>
      <c r="E929" s="18" t="s">
        <v>280</v>
      </c>
      <c r="F929" s="315">
        <v>168.5</v>
      </c>
      <c r="G929" s="39"/>
      <c r="H929" s="45"/>
    </row>
    <row r="930" s="2" customFormat="1" ht="16.8" customHeight="1">
      <c r="A930" s="39"/>
      <c r="B930" s="45"/>
      <c r="C930" s="314" t="s">
        <v>284</v>
      </c>
      <c r="D930" s="314" t="s">
        <v>285</v>
      </c>
      <c r="E930" s="18" t="s">
        <v>280</v>
      </c>
      <c r="F930" s="315">
        <v>20.475000000000001</v>
      </c>
      <c r="G930" s="39"/>
      <c r="H930" s="45"/>
    </row>
    <row r="931" s="2" customFormat="1" ht="16.8" customHeight="1">
      <c r="A931" s="39"/>
      <c r="B931" s="45"/>
      <c r="C931" s="310" t="s">
        <v>120</v>
      </c>
      <c r="D931" s="311" t="s">
        <v>121</v>
      </c>
      <c r="E931" s="312" t="s">
        <v>1</v>
      </c>
      <c r="F931" s="313">
        <v>19</v>
      </c>
      <c r="G931" s="39"/>
      <c r="H931" s="45"/>
    </row>
    <row r="932" s="2" customFormat="1" ht="16.8" customHeight="1">
      <c r="A932" s="39"/>
      <c r="B932" s="45"/>
      <c r="C932" s="314" t="s">
        <v>120</v>
      </c>
      <c r="D932" s="314" t="s">
        <v>709</v>
      </c>
      <c r="E932" s="18" t="s">
        <v>1</v>
      </c>
      <c r="F932" s="315">
        <v>19</v>
      </c>
      <c r="G932" s="39"/>
      <c r="H932" s="45"/>
    </row>
    <row r="933" s="2" customFormat="1" ht="16.8" customHeight="1">
      <c r="A933" s="39"/>
      <c r="B933" s="45"/>
      <c r="C933" s="316" t="s">
        <v>750</v>
      </c>
      <c r="D933" s="39"/>
      <c r="E933" s="39"/>
      <c r="F933" s="39"/>
      <c r="G933" s="39"/>
      <c r="H933" s="45"/>
    </row>
    <row r="934" s="2" customFormat="1" ht="16.8" customHeight="1">
      <c r="A934" s="39"/>
      <c r="B934" s="45"/>
      <c r="C934" s="314" t="s">
        <v>195</v>
      </c>
      <c r="D934" s="314" t="s">
        <v>196</v>
      </c>
      <c r="E934" s="18" t="s">
        <v>1</v>
      </c>
      <c r="F934" s="315">
        <v>0</v>
      </c>
      <c r="G934" s="39"/>
      <c r="H934" s="45"/>
    </row>
    <row r="935" s="2" customFormat="1">
      <c r="A935" s="39"/>
      <c r="B935" s="45"/>
      <c r="C935" s="314" t="s">
        <v>307</v>
      </c>
      <c r="D935" s="314" t="s">
        <v>308</v>
      </c>
      <c r="E935" s="18" t="s">
        <v>246</v>
      </c>
      <c r="F935" s="315">
        <v>273.56</v>
      </c>
      <c r="G935" s="39"/>
      <c r="H935" s="45"/>
    </row>
    <row r="936" s="2" customFormat="1" ht="16.8" customHeight="1">
      <c r="A936" s="39"/>
      <c r="B936" s="45"/>
      <c r="C936" s="314" t="s">
        <v>374</v>
      </c>
      <c r="D936" s="314" t="s">
        <v>375</v>
      </c>
      <c r="E936" s="18" t="s">
        <v>223</v>
      </c>
      <c r="F936" s="315">
        <v>11.4</v>
      </c>
      <c r="G936" s="39"/>
      <c r="H936" s="45"/>
    </row>
    <row r="937" s="2" customFormat="1" ht="16.8" customHeight="1">
      <c r="A937" s="39"/>
      <c r="B937" s="45"/>
      <c r="C937" s="310" t="s">
        <v>122</v>
      </c>
      <c r="D937" s="311" t="s">
        <v>122</v>
      </c>
      <c r="E937" s="312" t="s">
        <v>1</v>
      </c>
      <c r="F937" s="313">
        <v>1.3999999999999999</v>
      </c>
      <c r="G937" s="39"/>
      <c r="H937" s="45"/>
    </row>
    <row r="938" s="2" customFormat="1" ht="16.8" customHeight="1">
      <c r="A938" s="39"/>
      <c r="B938" s="45"/>
      <c r="C938" s="314" t="s">
        <v>210</v>
      </c>
      <c r="D938" s="314" t="s">
        <v>211</v>
      </c>
      <c r="E938" s="18" t="s">
        <v>1</v>
      </c>
      <c r="F938" s="315">
        <v>0</v>
      </c>
      <c r="G938" s="39"/>
      <c r="H938" s="45"/>
    </row>
    <row r="939" s="2" customFormat="1" ht="16.8" customHeight="1">
      <c r="A939" s="39"/>
      <c r="B939" s="45"/>
      <c r="C939" s="314" t="s">
        <v>212</v>
      </c>
      <c r="D939" s="314" t="s">
        <v>213</v>
      </c>
      <c r="E939" s="18" t="s">
        <v>1</v>
      </c>
      <c r="F939" s="315">
        <v>0</v>
      </c>
      <c r="G939" s="39"/>
      <c r="H939" s="45"/>
    </row>
    <row r="940" s="2" customFormat="1" ht="16.8" customHeight="1">
      <c r="A940" s="39"/>
      <c r="B940" s="45"/>
      <c r="C940" s="314" t="s">
        <v>122</v>
      </c>
      <c r="D940" s="314" t="s">
        <v>214</v>
      </c>
      <c r="E940" s="18" t="s">
        <v>1</v>
      </c>
      <c r="F940" s="315">
        <v>1.3999999999999999</v>
      </c>
      <c r="G940" s="39"/>
      <c r="H940" s="45"/>
    </row>
    <row r="941" s="2" customFormat="1" ht="16.8" customHeight="1">
      <c r="A941" s="39"/>
      <c r="B941" s="45"/>
      <c r="C941" s="316" t="s">
        <v>750</v>
      </c>
      <c r="D941" s="39"/>
      <c r="E941" s="39"/>
      <c r="F941" s="39"/>
      <c r="G941" s="39"/>
      <c r="H941" s="45"/>
    </row>
    <row r="942" s="2" customFormat="1" ht="16.8" customHeight="1">
      <c r="A942" s="39"/>
      <c r="B942" s="45"/>
      <c r="C942" s="314" t="s">
        <v>195</v>
      </c>
      <c r="D942" s="314" t="s">
        <v>196</v>
      </c>
      <c r="E942" s="18" t="s">
        <v>1</v>
      </c>
      <c r="F942" s="315">
        <v>0</v>
      </c>
      <c r="G942" s="39"/>
      <c r="H942" s="45"/>
    </row>
    <row r="943" s="2" customFormat="1" ht="16.8" customHeight="1">
      <c r="A943" s="39"/>
      <c r="B943" s="45"/>
      <c r="C943" s="314" t="s">
        <v>261</v>
      </c>
      <c r="D943" s="314" t="s">
        <v>262</v>
      </c>
      <c r="E943" s="18" t="s">
        <v>246</v>
      </c>
      <c r="F943" s="315">
        <v>51.560000000000002</v>
      </c>
      <c r="G943" s="39"/>
      <c r="H943" s="45"/>
    </row>
    <row r="944" s="2" customFormat="1">
      <c r="A944" s="39"/>
      <c r="B944" s="45"/>
      <c r="C944" s="314" t="s">
        <v>269</v>
      </c>
      <c r="D944" s="314" t="s">
        <v>270</v>
      </c>
      <c r="E944" s="18" t="s">
        <v>246</v>
      </c>
      <c r="F944" s="315">
        <v>115.23</v>
      </c>
      <c r="G944" s="39"/>
      <c r="H944" s="45"/>
    </row>
    <row r="945" s="2" customFormat="1" ht="16.8" customHeight="1">
      <c r="A945" s="39"/>
      <c r="B945" s="45"/>
      <c r="C945" s="314" t="s">
        <v>289</v>
      </c>
      <c r="D945" s="314" t="s">
        <v>290</v>
      </c>
      <c r="E945" s="18" t="s">
        <v>223</v>
      </c>
      <c r="F945" s="315">
        <v>471.80000000000001</v>
      </c>
      <c r="G945" s="39"/>
      <c r="H945" s="45"/>
    </row>
    <row r="946" s="2" customFormat="1" ht="16.8" customHeight="1">
      <c r="A946" s="39"/>
      <c r="B946" s="45"/>
      <c r="C946" s="314" t="s">
        <v>294</v>
      </c>
      <c r="D946" s="314" t="s">
        <v>295</v>
      </c>
      <c r="E946" s="18" t="s">
        <v>223</v>
      </c>
      <c r="F946" s="315">
        <v>471.80000000000001</v>
      </c>
      <c r="G946" s="39"/>
      <c r="H946" s="45"/>
    </row>
    <row r="947" s="2" customFormat="1" ht="16.8" customHeight="1">
      <c r="A947" s="39"/>
      <c r="B947" s="45"/>
      <c r="C947" s="314" t="s">
        <v>298</v>
      </c>
      <c r="D947" s="314" t="s">
        <v>299</v>
      </c>
      <c r="E947" s="18" t="s">
        <v>223</v>
      </c>
      <c r="F947" s="315">
        <v>70</v>
      </c>
      <c r="G947" s="39"/>
      <c r="H947" s="45"/>
    </row>
    <row r="948" s="2" customFormat="1" ht="16.8" customHeight="1">
      <c r="A948" s="39"/>
      <c r="B948" s="45"/>
      <c r="C948" s="314" t="s">
        <v>303</v>
      </c>
      <c r="D948" s="314" t="s">
        <v>304</v>
      </c>
      <c r="E948" s="18" t="s">
        <v>223</v>
      </c>
      <c r="F948" s="315">
        <v>70</v>
      </c>
      <c r="G948" s="39"/>
      <c r="H948" s="45"/>
    </row>
    <row r="949" s="2" customFormat="1">
      <c r="A949" s="39"/>
      <c r="B949" s="45"/>
      <c r="C949" s="314" t="s">
        <v>307</v>
      </c>
      <c r="D949" s="314" t="s">
        <v>308</v>
      </c>
      <c r="E949" s="18" t="s">
        <v>246</v>
      </c>
      <c r="F949" s="315">
        <v>273.56</v>
      </c>
      <c r="G949" s="39"/>
      <c r="H949" s="45"/>
    </row>
    <row r="950" s="2" customFormat="1">
      <c r="A950" s="39"/>
      <c r="B950" s="45"/>
      <c r="C950" s="314" t="s">
        <v>319</v>
      </c>
      <c r="D950" s="314" t="s">
        <v>320</v>
      </c>
      <c r="E950" s="18" t="s">
        <v>246</v>
      </c>
      <c r="F950" s="315">
        <v>102.84</v>
      </c>
      <c r="G950" s="39"/>
      <c r="H950" s="45"/>
    </row>
    <row r="951" s="2" customFormat="1">
      <c r="A951" s="39"/>
      <c r="B951" s="45"/>
      <c r="C951" s="314" t="s">
        <v>324</v>
      </c>
      <c r="D951" s="314" t="s">
        <v>325</v>
      </c>
      <c r="E951" s="18" t="s">
        <v>246</v>
      </c>
      <c r="F951" s="315">
        <v>1028.4000000000001</v>
      </c>
      <c r="G951" s="39"/>
      <c r="H951" s="45"/>
    </row>
    <row r="952" s="2" customFormat="1" ht="16.8" customHeight="1">
      <c r="A952" s="39"/>
      <c r="B952" s="45"/>
      <c r="C952" s="314" t="s">
        <v>333</v>
      </c>
      <c r="D952" s="314" t="s">
        <v>334</v>
      </c>
      <c r="E952" s="18" t="s">
        <v>335</v>
      </c>
      <c r="F952" s="315">
        <v>185.112</v>
      </c>
      <c r="G952" s="39"/>
      <c r="H952" s="45"/>
    </row>
    <row r="953" s="2" customFormat="1" ht="16.8" customHeight="1">
      <c r="A953" s="39"/>
      <c r="B953" s="45"/>
      <c r="C953" s="314" t="s">
        <v>339</v>
      </c>
      <c r="D953" s="314" t="s">
        <v>340</v>
      </c>
      <c r="E953" s="18" t="s">
        <v>246</v>
      </c>
      <c r="F953" s="315">
        <v>114.24</v>
      </c>
      <c r="G953" s="39"/>
      <c r="H953" s="45"/>
    </row>
    <row r="954" s="2" customFormat="1" ht="16.8" customHeight="1">
      <c r="A954" s="39"/>
      <c r="B954" s="45"/>
      <c r="C954" s="314" t="s">
        <v>343</v>
      </c>
      <c r="D954" s="314" t="s">
        <v>344</v>
      </c>
      <c r="E954" s="18" t="s">
        <v>335</v>
      </c>
      <c r="F954" s="315">
        <v>90.522000000000006</v>
      </c>
      <c r="G954" s="39"/>
      <c r="H954" s="45"/>
    </row>
    <row r="955" s="2" customFormat="1" ht="16.8" customHeight="1">
      <c r="A955" s="39"/>
      <c r="B955" s="45"/>
      <c r="C955" s="310" t="s">
        <v>124</v>
      </c>
      <c r="D955" s="311" t="s">
        <v>125</v>
      </c>
      <c r="E955" s="312" t="s">
        <v>1</v>
      </c>
      <c r="F955" s="313">
        <v>51.560000000000002</v>
      </c>
      <c r="G955" s="39"/>
      <c r="H955" s="45"/>
    </row>
    <row r="956" s="2" customFormat="1" ht="16.8" customHeight="1">
      <c r="A956" s="39"/>
      <c r="B956" s="45"/>
      <c r="C956" s="314" t="s">
        <v>1</v>
      </c>
      <c r="D956" s="314" t="s">
        <v>264</v>
      </c>
      <c r="E956" s="18" t="s">
        <v>1</v>
      </c>
      <c r="F956" s="315">
        <v>15</v>
      </c>
      <c r="G956" s="39"/>
      <c r="H956" s="45"/>
    </row>
    <row r="957" s="2" customFormat="1" ht="16.8" customHeight="1">
      <c r="A957" s="39"/>
      <c r="B957" s="45"/>
      <c r="C957" s="314" t="s">
        <v>1</v>
      </c>
      <c r="D957" s="314" t="s">
        <v>265</v>
      </c>
      <c r="E957" s="18" t="s">
        <v>1</v>
      </c>
      <c r="F957" s="315">
        <v>1.75</v>
      </c>
      <c r="G957" s="39"/>
      <c r="H957" s="45"/>
    </row>
    <row r="958" s="2" customFormat="1" ht="16.8" customHeight="1">
      <c r="A958" s="39"/>
      <c r="B958" s="45"/>
      <c r="C958" s="314" t="s">
        <v>1</v>
      </c>
      <c r="D958" s="314" t="s">
        <v>266</v>
      </c>
      <c r="E958" s="18" t="s">
        <v>1</v>
      </c>
      <c r="F958" s="315">
        <v>1</v>
      </c>
      <c r="G958" s="39"/>
      <c r="H958" s="45"/>
    </row>
    <row r="959" s="2" customFormat="1" ht="16.8" customHeight="1">
      <c r="A959" s="39"/>
      <c r="B959" s="45"/>
      <c r="C959" s="314" t="s">
        <v>1</v>
      </c>
      <c r="D959" s="314" t="s">
        <v>267</v>
      </c>
      <c r="E959" s="18" t="s">
        <v>1</v>
      </c>
      <c r="F959" s="315">
        <v>33.810000000000002</v>
      </c>
      <c r="G959" s="39"/>
      <c r="H959" s="45"/>
    </row>
    <row r="960" s="2" customFormat="1" ht="16.8" customHeight="1">
      <c r="A960" s="39"/>
      <c r="B960" s="45"/>
      <c r="C960" s="314" t="s">
        <v>124</v>
      </c>
      <c r="D960" s="314" t="s">
        <v>230</v>
      </c>
      <c r="E960" s="18" t="s">
        <v>1</v>
      </c>
      <c r="F960" s="315">
        <v>51.560000000000002</v>
      </c>
      <c r="G960" s="39"/>
      <c r="H960" s="45"/>
    </row>
    <row r="961" s="2" customFormat="1" ht="16.8" customHeight="1">
      <c r="A961" s="39"/>
      <c r="B961" s="45"/>
      <c r="C961" s="316" t="s">
        <v>750</v>
      </c>
      <c r="D961" s="39"/>
      <c r="E961" s="39"/>
      <c r="F961" s="39"/>
      <c r="G961" s="39"/>
      <c r="H961" s="45"/>
    </row>
    <row r="962" s="2" customFormat="1" ht="16.8" customHeight="1">
      <c r="A962" s="39"/>
      <c r="B962" s="45"/>
      <c r="C962" s="314" t="s">
        <v>261</v>
      </c>
      <c r="D962" s="314" t="s">
        <v>262</v>
      </c>
      <c r="E962" s="18" t="s">
        <v>246</v>
      </c>
      <c r="F962" s="315">
        <v>51.560000000000002</v>
      </c>
      <c r="G962" s="39"/>
      <c r="H962" s="45"/>
    </row>
    <row r="963" s="2" customFormat="1" ht="16.8" customHeight="1">
      <c r="A963" s="39"/>
      <c r="B963" s="45"/>
      <c r="C963" s="314" t="s">
        <v>244</v>
      </c>
      <c r="D963" s="314" t="s">
        <v>245</v>
      </c>
      <c r="E963" s="18" t="s">
        <v>246</v>
      </c>
      <c r="F963" s="315">
        <v>33.357999999999997</v>
      </c>
      <c r="G963" s="39"/>
      <c r="H963" s="45"/>
    </row>
    <row r="964" s="2" customFormat="1">
      <c r="A964" s="39"/>
      <c r="B964" s="45"/>
      <c r="C964" s="314" t="s">
        <v>307</v>
      </c>
      <c r="D964" s="314" t="s">
        <v>308</v>
      </c>
      <c r="E964" s="18" t="s">
        <v>246</v>
      </c>
      <c r="F964" s="315">
        <v>273.56</v>
      </c>
      <c r="G964" s="39"/>
      <c r="H964" s="45"/>
    </row>
    <row r="965" s="2" customFormat="1" ht="16.8" customHeight="1">
      <c r="A965" s="39"/>
      <c r="B965" s="45"/>
      <c r="C965" s="314" t="s">
        <v>328</v>
      </c>
      <c r="D965" s="314" t="s">
        <v>329</v>
      </c>
      <c r="E965" s="18" t="s">
        <v>246</v>
      </c>
      <c r="F965" s="315">
        <v>166.78999999999999</v>
      </c>
      <c r="G965" s="39"/>
      <c r="H965" s="45"/>
    </row>
    <row r="966" s="2" customFormat="1" ht="16.8" customHeight="1">
      <c r="A966" s="39"/>
      <c r="B966" s="45"/>
      <c r="C966" s="314" t="s">
        <v>339</v>
      </c>
      <c r="D966" s="314" t="s">
        <v>340</v>
      </c>
      <c r="E966" s="18" t="s">
        <v>246</v>
      </c>
      <c r="F966" s="315">
        <v>114.24</v>
      </c>
      <c r="G966" s="39"/>
      <c r="H966" s="45"/>
    </row>
    <row r="967" s="2" customFormat="1" ht="16.8" customHeight="1">
      <c r="A967" s="39"/>
      <c r="B967" s="45"/>
      <c r="C967" s="310" t="s">
        <v>127</v>
      </c>
      <c r="D967" s="311" t="s">
        <v>128</v>
      </c>
      <c r="E967" s="312" t="s">
        <v>1</v>
      </c>
      <c r="F967" s="313">
        <v>115.23</v>
      </c>
      <c r="G967" s="39"/>
      <c r="H967" s="45"/>
    </row>
    <row r="968" s="2" customFormat="1" ht="16.8" customHeight="1">
      <c r="A968" s="39"/>
      <c r="B968" s="45"/>
      <c r="C968" s="314" t="s">
        <v>1</v>
      </c>
      <c r="D968" s="314" t="s">
        <v>272</v>
      </c>
      <c r="E968" s="18" t="s">
        <v>1</v>
      </c>
      <c r="F968" s="315">
        <v>141.53999999999999</v>
      </c>
      <c r="G968" s="39"/>
      <c r="H968" s="45"/>
    </row>
    <row r="969" s="2" customFormat="1" ht="16.8" customHeight="1">
      <c r="A969" s="39"/>
      <c r="B969" s="45"/>
      <c r="C969" s="314" t="s">
        <v>1</v>
      </c>
      <c r="D969" s="314" t="s">
        <v>273</v>
      </c>
      <c r="E969" s="18" t="s">
        <v>1</v>
      </c>
      <c r="F969" s="315">
        <v>0</v>
      </c>
      <c r="G969" s="39"/>
      <c r="H969" s="45"/>
    </row>
    <row r="970" s="2" customFormat="1" ht="16.8" customHeight="1">
      <c r="A970" s="39"/>
      <c r="B970" s="45"/>
      <c r="C970" s="314" t="s">
        <v>1</v>
      </c>
      <c r="D970" s="314" t="s">
        <v>274</v>
      </c>
      <c r="E970" s="18" t="s">
        <v>1</v>
      </c>
      <c r="F970" s="315">
        <v>-1.05</v>
      </c>
      <c r="G970" s="39"/>
      <c r="H970" s="45"/>
    </row>
    <row r="971" s="2" customFormat="1" ht="16.8" customHeight="1">
      <c r="A971" s="39"/>
      <c r="B971" s="45"/>
      <c r="C971" s="314" t="s">
        <v>1</v>
      </c>
      <c r="D971" s="314" t="s">
        <v>275</v>
      </c>
      <c r="E971" s="18" t="s">
        <v>1</v>
      </c>
      <c r="F971" s="315">
        <v>-12.720000000000001</v>
      </c>
      <c r="G971" s="39"/>
      <c r="H971" s="45"/>
    </row>
    <row r="972" s="2" customFormat="1" ht="16.8" customHeight="1">
      <c r="A972" s="39"/>
      <c r="B972" s="45"/>
      <c r="C972" s="314" t="s">
        <v>1</v>
      </c>
      <c r="D972" s="314" t="s">
        <v>276</v>
      </c>
      <c r="E972" s="18" t="s">
        <v>1</v>
      </c>
      <c r="F972" s="315">
        <v>-12.060000000000001</v>
      </c>
      <c r="G972" s="39"/>
      <c r="H972" s="45"/>
    </row>
    <row r="973" s="2" customFormat="1" ht="16.8" customHeight="1">
      <c r="A973" s="39"/>
      <c r="B973" s="45"/>
      <c r="C973" s="314" t="s">
        <v>1</v>
      </c>
      <c r="D973" s="314" t="s">
        <v>277</v>
      </c>
      <c r="E973" s="18" t="s">
        <v>1</v>
      </c>
      <c r="F973" s="315">
        <v>-0.47999999999999998</v>
      </c>
      <c r="G973" s="39"/>
      <c r="H973" s="45"/>
    </row>
    <row r="974" s="2" customFormat="1" ht="16.8" customHeight="1">
      <c r="A974" s="39"/>
      <c r="B974" s="45"/>
      <c r="C974" s="314" t="s">
        <v>127</v>
      </c>
      <c r="D974" s="314" t="s">
        <v>230</v>
      </c>
      <c r="E974" s="18" t="s">
        <v>1</v>
      </c>
      <c r="F974" s="315">
        <v>115.23</v>
      </c>
      <c r="G974" s="39"/>
      <c r="H974" s="45"/>
    </row>
    <row r="975" s="2" customFormat="1" ht="16.8" customHeight="1">
      <c r="A975" s="39"/>
      <c r="B975" s="45"/>
      <c r="C975" s="316" t="s">
        <v>750</v>
      </c>
      <c r="D975" s="39"/>
      <c r="E975" s="39"/>
      <c r="F975" s="39"/>
      <c r="G975" s="39"/>
      <c r="H975" s="45"/>
    </row>
    <row r="976" s="2" customFormat="1">
      <c r="A976" s="39"/>
      <c r="B976" s="45"/>
      <c r="C976" s="314" t="s">
        <v>269</v>
      </c>
      <c r="D976" s="314" t="s">
        <v>270</v>
      </c>
      <c r="E976" s="18" t="s">
        <v>246</v>
      </c>
      <c r="F976" s="315">
        <v>115.23</v>
      </c>
      <c r="G976" s="39"/>
      <c r="H976" s="45"/>
    </row>
    <row r="977" s="2" customFormat="1" ht="16.8" customHeight="1">
      <c r="A977" s="39"/>
      <c r="B977" s="45"/>
      <c r="C977" s="314" t="s">
        <v>244</v>
      </c>
      <c r="D977" s="314" t="s">
        <v>245</v>
      </c>
      <c r="E977" s="18" t="s">
        <v>246</v>
      </c>
      <c r="F977" s="315">
        <v>33.357999999999997</v>
      </c>
      <c r="G977" s="39"/>
      <c r="H977" s="45"/>
    </row>
    <row r="978" s="2" customFormat="1">
      <c r="A978" s="39"/>
      <c r="B978" s="45"/>
      <c r="C978" s="314" t="s">
        <v>307</v>
      </c>
      <c r="D978" s="314" t="s">
        <v>308</v>
      </c>
      <c r="E978" s="18" t="s">
        <v>246</v>
      </c>
      <c r="F978" s="315">
        <v>273.56</v>
      </c>
      <c r="G978" s="39"/>
      <c r="H978" s="45"/>
    </row>
    <row r="979" s="2" customFormat="1" ht="16.8" customHeight="1">
      <c r="A979" s="39"/>
      <c r="B979" s="45"/>
      <c r="C979" s="314" t="s">
        <v>328</v>
      </c>
      <c r="D979" s="314" t="s">
        <v>329</v>
      </c>
      <c r="E979" s="18" t="s">
        <v>246</v>
      </c>
      <c r="F979" s="315">
        <v>166.78999999999999</v>
      </c>
      <c r="G979" s="39"/>
      <c r="H979" s="45"/>
    </row>
    <row r="980" s="2" customFormat="1" ht="16.8" customHeight="1">
      <c r="A980" s="39"/>
      <c r="B980" s="45"/>
      <c r="C980" s="314" t="s">
        <v>339</v>
      </c>
      <c r="D980" s="314" t="s">
        <v>340</v>
      </c>
      <c r="E980" s="18" t="s">
        <v>246</v>
      </c>
      <c r="F980" s="315">
        <v>114.24</v>
      </c>
      <c r="G980" s="39"/>
      <c r="H980" s="45"/>
    </row>
    <row r="981" s="2" customFormat="1" ht="16.8" customHeight="1">
      <c r="A981" s="39"/>
      <c r="B981" s="45"/>
      <c r="C981" s="310" t="s">
        <v>130</v>
      </c>
      <c r="D981" s="311" t="s">
        <v>131</v>
      </c>
      <c r="E981" s="312" t="s">
        <v>1</v>
      </c>
      <c r="F981" s="313">
        <v>12.279999999999999</v>
      </c>
      <c r="G981" s="39"/>
      <c r="H981" s="45"/>
    </row>
    <row r="982" s="2" customFormat="1" ht="16.8" customHeight="1">
      <c r="A982" s="39"/>
      <c r="B982" s="45"/>
      <c r="C982" s="314" t="s">
        <v>130</v>
      </c>
      <c r="D982" s="314" t="s">
        <v>371</v>
      </c>
      <c r="E982" s="18" t="s">
        <v>1</v>
      </c>
      <c r="F982" s="315">
        <v>12.279999999999999</v>
      </c>
      <c r="G982" s="39"/>
      <c r="H982" s="45"/>
    </row>
    <row r="983" s="2" customFormat="1" ht="16.8" customHeight="1">
      <c r="A983" s="39"/>
      <c r="B983" s="45"/>
      <c r="C983" s="316" t="s">
        <v>750</v>
      </c>
      <c r="D983" s="39"/>
      <c r="E983" s="39"/>
      <c r="F983" s="39"/>
      <c r="G983" s="39"/>
      <c r="H983" s="45"/>
    </row>
    <row r="984" s="2" customFormat="1" ht="16.8" customHeight="1">
      <c r="A984" s="39"/>
      <c r="B984" s="45"/>
      <c r="C984" s="314" t="s">
        <v>368</v>
      </c>
      <c r="D984" s="314" t="s">
        <v>369</v>
      </c>
      <c r="E984" s="18" t="s">
        <v>246</v>
      </c>
      <c r="F984" s="315">
        <v>12.279999999999999</v>
      </c>
      <c r="G984" s="39"/>
      <c r="H984" s="45"/>
    </row>
    <row r="985" s="2" customFormat="1">
      <c r="A985" s="39"/>
      <c r="B985" s="45"/>
      <c r="C985" s="314" t="s">
        <v>319</v>
      </c>
      <c r="D985" s="314" t="s">
        <v>320</v>
      </c>
      <c r="E985" s="18" t="s">
        <v>246</v>
      </c>
      <c r="F985" s="315">
        <v>102.84</v>
      </c>
      <c r="G985" s="39"/>
      <c r="H985" s="45"/>
    </row>
    <row r="986" s="2" customFormat="1">
      <c r="A986" s="39"/>
      <c r="B986" s="45"/>
      <c r="C986" s="314" t="s">
        <v>324</v>
      </c>
      <c r="D986" s="314" t="s">
        <v>325</v>
      </c>
      <c r="E986" s="18" t="s">
        <v>246</v>
      </c>
      <c r="F986" s="315">
        <v>1028.4000000000001</v>
      </c>
      <c r="G986" s="39"/>
      <c r="H986" s="45"/>
    </row>
    <row r="987" s="2" customFormat="1" ht="16.8" customHeight="1">
      <c r="A987" s="39"/>
      <c r="B987" s="45"/>
      <c r="C987" s="314" t="s">
        <v>333</v>
      </c>
      <c r="D987" s="314" t="s">
        <v>334</v>
      </c>
      <c r="E987" s="18" t="s">
        <v>335</v>
      </c>
      <c r="F987" s="315">
        <v>185.112</v>
      </c>
      <c r="G987" s="39"/>
      <c r="H987" s="45"/>
    </row>
    <row r="988" s="2" customFormat="1" ht="16.8" customHeight="1">
      <c r="A988" s="39"/>
      <c r="B988" s="45"/>
      <c r="C988" s="314" t="s">
        <v>339</v>
      </c>
      <c r="D988" s="314" t="s">
        <v>340</v>
      </c>
      <c r="E988" s="18" t="s">
        <v>246</v>
      </c>
      <c r="F988" s="315">
        <v>114.24</v>
      </c>
      <c r="G988" s="39"/>
      <c r="H988" s="45"/>
    </row>
    <row r="989" s="2" customFormat="1" ht="16.8" customHeight="1">
      <c r="A989" s="39"/>
      <c r="B989" s="45"/>
      <c r="C989" s="310" t="s">
        <v>133</v>
      </c>
      <c r="D989" s="311" t="s">
        <v>134</v>
      </c>
      <c r="E989" s="312" t="s">
        <v>1</v>
      </c>
      <c r="F989" s="313">
        <v>33.329999999999998</v>
      </c>
      <c r="G989" s="39"/>
      <c r="H989" s="45"/>
    </row>
    <row r="990" s="2" customFormat="1" ht="16.8" customHeight="1">
      <c r="A990" s="39"/>
      <c r="B990" s="45"/>
      <c r="C990" s="314" t="s">
        <v>133</v>
      </c>
      <c r="D990" s="314" t="s">
        <v>356</v>
      </c>
      <c r="E990" s="18" t="s">
        <v>1</v>
      </c>
      <c r="F990" s="315">
        <v>33.329999999999998</v>
      </c>
      <c r="G990" s="39"/>
      <c r="H990" s="45"/>
    </row>
    <row r="991" s="2" customFormat="1" ht="16.8" customHeight="1">
      <c r="A991" s="39"/>
      <c r="B991" s="45"/>
      <c r="C991" s="316" t="s">
        <v>750</v>
      </c>
      <c r="D991" s="39"/>
      <c r="E991" s="39"/>
      <c r="F991" s="39"/>
      <c r="G991" s="39"/>
      <c r="H991" s="45"/>
    </row>
    <row r="992" s="2" customFormat="1" ht="16.8" customHeight="1">
      <c r="A992" s="39"/>
      <c r="B992" s="45"/>
      <c r="C992" s="314" t="s">
        <v>353</v>
      </c>
      <c r="D992" s="314" t="s">
        <v>354</v>
      </c>
      <c r="E992" s="18" t="s">
        <v>246</v>
      </c>
      <c r="F992" s="315">
        <v>33.329999999999998</v>
      </c>
      <c r="G992" s="39"/>
      <c r="H992" s="45"/>
    </row>
    <row r="993" s="2" customFormat="1">
      <c r="A993" s="39"/>
      <c r="B993" s="45"/>
      <c r="C993" s="314" t="s">
        <v>319</v>
      </c>
      <c r="D993" s="314" t="s">
        <v>320</v>
      </c>
      <c r="E993" s="18" t="s">
        <v>246</v>
      </c>
      <c r="F993" s="315">
        <v>102.84</v>
      </c>
      <c r="G993" s="39"/>
      <c r="H993" s="45"/>
    </row>
    <row r="994" s="2" customFormat="1">
      <c r="A994" s="39"/>
      <c r="B994" s="45"/>
      <c r="C994" s="314" t="s">
        <v>324</v>
      </c>
      <c r="D994" s="314" t="s">
        <v>325</v>
      </c>
      <c r="E994" s="18" t="s">
        <v>246</v>
      </c>
      <c r="F994" s="315">
        <v>1028.4000000000001</v>
      </c>
      <c r="G994" s="39"/>
      <c r="H994" s="45"/>
    </row>
    <row r="995" s="2" customFormat="1" ht="16.8" customHeight="1">
      <c r="A995" s="39"/>
      <c r="B995" s="45"/>
      <c r="C995" s="314" t="s">
        <v>333</v>
      </c>
      <c r="D995" s="314" t="s">
        <v>334</v>
      </c>
      <c r="E995" s="18" t="s">
        <v>335</v>
      </c>
      <c r="F995" s="315">
        <v>185.112</v>
      </c>
      <c r="G995" s="39"/>
      <c r="H995" s="45"/>
    </row>
    <row r="996" s="2" customFormat="1" ht="16.8" customHeight="1">
      <c r="A996" s="39"/>
      <c r="B996" s="45"/>
      <c r="C996" s="314" t="s">
        <v>339</v>
      </c>
      <c r="D996" s="314" t="s">
        <v>340</v>
      </c>
      <c r="E996" s="18" t="s">
        <v>246</v>
      </c>
      <c r="F996" s="315">
        <v>114.24</v>
      </c>
      <c r="G996" s="39"/>
      <c r="H996" s="45"/>
    </row>
    <row r="997" s="2" customFormat="1" ht="16.8" customHeight="1">
      <c r="A997" s="39"/>
      <c r="B997" s="45"/>
      <c r="C997" s="314" t="s">
        <v>358</v>
      </c>
      <c r="D997" s="314" t="s">
        <v>359</v>
      </c>
      <c r="E997" s="18" t="s">
        <v>335</v>
      </c>
      <c r="F997" s="315">
        <v>66.659999999999997</v>
      </c>
      <c r="G997" s="39"/>
      <c r="H997" s="45"/>
    </row>
    <row r="998" s="2" customFormat="1" ht="16.8" customHeight="1">
      <c r="A998" s="39"/>
      <c r="B998" s="45"/>
      <c r="C998" s="310" t="s">
        <v>136</v>
      </c>
      <c r="D998" s="311" t="s">
        <v>137</v>
      </c>
      <c r="E998" s="312" t="s">
        <v>1</v>
      </c>
      <c r="F998" s="313">
        <v>10</v>
      </c>
      <c r="G998" s="39"/>
      <c r="H998" s="45"/>
    </row>
    <row r="999" s="2" customFormat="1" ht="16.8" customHeight="1">
      <c r="A999" s="39"/>
      <c r="B999" s="45"/>
      <c r="C999" s="314" t="s">
        <v>136</v>
      </c>
      <c r="D999" s="314" t="s">
        <v>705</v>
      </c>
      <c r="E999" s="18" t="s">
        <v>1</v>
      </c>
      <c r="F999" s="315">
        <v>10</v>
      </c>
      <c r="G999" s="39"/>
      <c r="H999" s="45"/>
    </row>
    <row r="1000" s="2" customFormat="1" ht="16.8" customHeight="1">
      <c r="A1000" s="39"/>
      <c r="B1000" s="45"/>
      <c r="C1000" s="316" t="s">
        <v>750</v>
      </c>
      <c r="D1000" s="39"/>
      <c r="E1000" s="39"/>
      <c r="F1000" s="39"/>
      <c r="G1000" s="39"/>
      <c r="H1000" s="45"/>
    </row>
    <row r="1001" s="2" customFormat="1" ht="16.8" customHeight="1">
      <c r="A1001" s="39"/>
      <c r="B1001" s="45"/>
      <c r="C1001" s="314" t="s">
        <v>195</v>
      </c>
      <c r="D1001" s="314" t="s">
        <v>196</v>
      </c>
      <c r="E1001" s="18" t="s">
        <v>1</v>
      </c>
      <c r="F1001" s="315">
        <v>0</v>
      </c>
      <c r="G1001" s="39"/>
      <c r="H1001" s="45"/>
    </row>
    <row r="1002" s="2" customFormat="1" ht="16.8" customHeight="1">
      <c r="A1002" s="39"/>
      <c r="B1002" s="45"/>
      <c r="C1002" s="314" t="s">
        <v>250</v>
      </c>
      <c r="D1002" s="314" t="s">
        <v>251</v>
      </c>
      <c r="E1002" s="18" t="s">
        <v>223</v>
      </c>
      <c r="F1002" s="315">
        <v>65.299999999999997</v>
      </c>
      <c r="G1002" s="39"/>
      <c r="H1002" s="45"/>
    </row>
    <row r="1003" s="2" customFormat="1" ht="16.8" customHeight="1">
      <c r="A1003" s="39"/>
      <c r="B1003" s="45"/>
      <c r="C1003" s="314" t="s">
        <v>261</v>
      </c>
      <c r="D1003" s="314" t="s">
        <v>262</v>
      </c>
      <c r="E1003" s="18" t="s">
        <v>246</v>
      </c>
      <c r="F1003" s="315">
        <v>51.560000000000002</v>
      </c>
      <c r="G1003" s="39"/>
      <c r="H1003" s="45"/>
    </row>
    <row r="1004" s="2" customFormat="1" ht="16.8" customHeight="1">
      <c r="A1004" s="39"/>
      <c r="B1004" s="45"/>
      <c r="C1004" s="314" t="s">
        <v>298</v>
      </c>
      <c r="D1004" s="314" t="s">
        <v>299</v>
      </c>
      <c r="E1004" s="18" t="s">
        <v>223</v>
      </c>
      <c r="F1004" s="315">
        <v>70</v>
      </c>
      <c r="G1004" s="39"/>
      <c r="H1004" s="45"/>
    </row>
    <row r="1005" s="2" customFormat="1" ht="16.8" customHeight="1">
      <c r="A1005" s="39"/>
      <c r="B1005" s="45"/>
      <c r="C1005" s="314" t="s">
        <v>303</v>
      </c>
      <c r="D1005" s="314" t="s">
        <v>304</v>
      </c>
      <c r="E1005" s="18" t="s">
        <v>223</v>
      </c>
      <c r="F1005" s="315">
        <v>70</v>
      </c>
      <c r="G1005" s="39"/>
      <c r="H1005" s="45"/>
    </row>
    <row r="1006" s="2" customFormat="1">
      <c r="A1006" s="39"/>
      <c r="B1006" s="45"/>
      <c r="C1006" s="314" t="s">
        <v>307</v>
      </c>
      <c r="D1006" s="314" t="s">
        <v>308</v>
      </c>
      <c r="E1006" s="18" t="s">
        <v>246</v>
      </c>
      <c r="F1006" s="315">
        <v>273.56</v>
      </c>
      <c r="G1006" s="39"/>
      <c r="H1006" s="45"/>
    </row>
    <row r="1007" s="2" customFormat="1" ht="16.8" customHeight="1">
      <c r="A1007" s="39"/>
      <c r="B1007" s="45"/>
      <c r="C1007" s="314" t="s">
        <v>353</v>
      </c>
      <c r="D1007" s="314" t="s">
        <v>354</v>
      </c>
      <c r="E1007" s="18" t="s">
        <v>246</v>
      </c>
      <c r="F1007" s="315">
        <v>33.329999999999998</v>
      </c>
      <c r="G1007" s="39"/>
      <c r="H1007" s="45"/>
    </row>
    <row r="1008" s="2" customFormat="1" ht="16.8" customHeight="1">
      <c r="A1008" s="39"/>
      <c r="B1008" s="45"/>
      <c r="C1008" s="314" t="s">
        <v>363</v>
      </c>
      <c r="D1008" s="314" t="s">
        <v>364</v>
      </c>
      <c r="E1008" s="18" t="s">
        <v>223</v>
      </c>
      <c r="F1008" s="315">
        <v>65.299999999999997</v>
      </c>
      <c r="G1008" s="39"/>
      <c r="H1008" s="45"/>
    </row>
    <row r="1009" s="2" customFormat="1" ht="16.8" customHeight="1">
      <c r="A1009" s="39"/>
      <c r="B1009" s="45"/>
      <c r="C1009" s="314" t="s">
        <v>368</v>
      </c>
      <c r="D1009" s="314" t="s">
        <v>369</v>
      </c>
      <c r="E1009" s="18" t="s">
        <v>246</v>
      </c>
      <c r="F1009" s="315">
        <v>12.279999999999999</v>
      </c>
      <c r="G1009" s="39"/>
      <c r="H1009" s="45"/>
    </row>
    <row r="1010" s="2" customFormat="1" ht="16.8" customHeight="1">
      <c r="A1010" s="39"/>
      <c r="B1010" s="45"/>
      <c r="C1010" s="310" t="s">
        <v>210</v>
      </c>
      <c r="D1010" s="311" t="s">
        <v>758</v>
      </c>
      <c r="E1010" s="312" t="s">
        <v>1</v>
      </c>
      <c r="F1010" s="313">
        <v>0</v>
      </c>
      <c r="G1010" s="39"/>
      <c r="H1010" s="45"/>
    </row>
    <row r="1011" s="2" customFormat="1" ht="16.8" customHeight="1">
      <c r="A1011" s="39"/>
      <c r="B1011" s="45"/>
      <c r="C1011" s="314" t="s">
        <v>210</v>
      </c>
      <c r="D1011" s="314" t="s">
        <v>211</v>
      </c>
      <c r="E1011" s="18" t="s">
        <v>1</v>
      </c>
      <c r="F1011" s="315">
        <v>0</v>
      </c>
      <c r="G1011" s="39"/>
      <c r="H1011" s="45"/>
    </row>
    <row r="1012" s="2" customFormat="1" ht="16.8" customHeight="1">
      <c r="A1012" s="39"/>
      <c r="B1012" s="45"/>
      <c r="C1012" s="310" t="s">
        <v>212</v>
      </c>
      <c r="D1012" s="311" t="s">
        <v>759</v>
      </c>
      <c r="E1012" s="312" t="s">
        <v>1</v>
      </c>
      <c r="F1012" s="313">
        <v>0</v>
      </c>
      <c r="G1012" s="39"/>
      <c r="H1012" s="45"/>
    </row>
    <row r="1013" s="2" customFormat="1" ht="16.8" customHeight="1">
      <c r="A1013" s="39"/>
      <c r="B1013" s="45"/>
      <c r="C1013" s="314" t="s">
        <v>212</v>
      </c>
      <c r="D1013" s="314" t="s">
        <v>213</v>
      </c>
      <c r="E1013" s="18" t="s">
        <v>1</v>
      </c>
      <c r="F1013" s="315">
        <v>0</v>
      </c>
      <c r="G1013" s="39"/>
      <c r="H1013" s="45"/>
    </row>
    <row r="1014" s="2" customFormat="1" ht="16.8" customHeight="1">
      <c r="A1014" s="39"/>
      <c r="B1014" s="45"/>
      <c r="C1014" s="310" t="s">
        <v>139</v>
      </c>
      <c r="D1014" s="311" t="s">
        <v>140</v>
      </c>
      <c r="E1014" s="312" t="s">
        <v>1</v>
      </c>
      <c r="F1014" s="313">
        <v>5</v>
      </c>
      <c r="G1014" s="39"/>
      <c r="H1014" s="45"/>
    </row>
    <row r="1015" s="2" customFormat="1" ht="16.8" customHeight="1">
      <c r="A1015" s="39"/>
      <c r="B1015" s="45"/>
      <c r="C1015" s="314" t="s">
        <v>139</v>
      </c>
      <c r="D1015" s="314" t="s">
        <v>706</v>
      </c>
      <c r="E1015" s="18" t="s">
        <v>1</v>
      </c>
      <c r="F1015" s="315">
        <v>5</v>
      </c>
      <c r="G1015" s="39"/>
      <c r="H1015" s="45"/>
    </row>
    <row r="1016" s="2" customFormat="1" ht="16.8" customHeight="1">
      <c r="A1016" s="39"/>
      <c r="B1016" s="45"/>
      <c r="C1016" s="316" t="s">
        <v>750</v>
      </c>
      <c r="D1016" s="39"/>
      <c r="E1016" s="39"/>
      <c r="F1016" s="39"/>
      <c r="G1016" s="39"/>
      <c r="H1016" s="45"/>
    </row>
    <row r="1017" s="2" customFormat="1" ht="16.8" customHeight="1">
      <c r="A1017" s="39"/>
      <c r="B1017" s="45"/>
      <c r="C1017" s="314" t="s">
        <v>195</v>
      </c>
      <c r="D1017" s="314" t="s">
        <v>196</v>
      </c>
      <c r="E1017" s="18" t="s">
        <v>1</v>
      </c>
      <c r="F1017" s="315">
        <v>0</v>
      </c>
      <c r="G1017" s="39"/>
      <c r="H1017" s="45"/>
    </row>
    <row r="1018" s="2" customFormat="1">
      <c r="A1018" s="39"/>
      <c r="B1018" s="45"/>
      <c r="C1018" s="314" t="s">
        <v>226</v>
      </c>
      <c r="D1018" s="314" t="s">
        <v>227</v>
      </c>
      <c r="E1018" s="18" t="s">
        <v>223</v>
      </c>
      <c r="F1018" s="315">
        <v>10.5</v>
      </c>
      <c r="G1018" s="39"/>
      <c r="H1018" s="45"/>
    </row>
    <row r="1019" s="2" customFormat="1" ht="16.8" customHeight="1">
      <c r="A1019" s="39"/>
      <c r="B1019" s="45"/>
      <c r="C1019" s="314" t="s">
        <v>235</v>
      </c>
      <c r="D1019" s="314" t="s">
        <v>236</v>
      </c>
      <c r="E1019" s="18" t="s">
        <v>223</v>
      </c>
      <c r="F1019" s="315">
        <v>45</v>
      </c>
      <c r="G1019" s="39"/>
      <c r="H1019" s="45"/>
    </row>
    <row r="1020" s="2" customFormat="1" ht="16.8" customHeight="1">
      <c r="A1020" s="39"/>
      <c r="B1020" s="45"/>
      <c r="C1020" s="314" t="s">
        <v>239</v>
      </c>
      <c r="D1020" s="314" t="s">
        <v>240</v>
      </c>
      <c r="E1020" s="18" t="s">
        <v>223</v>
      </c>
      <c r="F1020" s="315">
        <v>13</v>
      </c>
      <c r="G1020" s="39"/>
      <c r="H1020" s="45"/>
    </row>
    <row r="1021" s="2" customFormat="1" ht="16.8" customHeight="1">
      <c r="A1021" s="39"/>
      <c r="B1021" s="45"/>
      <c r="C1021" s="314" t="s">
        <v>250</v>
      </c>
      <c r="D1021" s="314" t="s">
        <v>251</v>
      </c>
      <c r="E1021" s="18" t="s">
        <v>223</v>
      </c>
      <c r="F1021" s="315">
        <v>65.299999999999997</v>
      </c>
      <c r="G1021" s="39"/>
      <c r="H1021" s="45"/>
    </row>
    <row r="1022" s="2" customFormat="1" ht="16.8" customHeight="1">
      <c r="A1022" s="39"/>
      <c r="B1022" s="45"/>
      <c r="C1022" s="314" t="s">
        <v>261</v>
      </c>
      <c r="D1022" s="314" t="s">
        <v>262</v>
      </c>
      <c r="E1022" s="18" t="s">
        <v>246</v>
      </c>
      <c r="F1022" s="315">
        <v>51.560000000000002</v>
      </c>
      <c r="G1022" s="39"/>
      <c r="H1022" s="45"/>
    </row>
    <row r="1023" s="2" customFormat="1">
      <c r="A1023" s="39"/>
      <c r="B1023" s="45"/>
      <c r="C1023" s="314" t="s">
        <v>307</v>
      </c>
      <c r="D1023" s="314" t="s">
        <v>308</v>
      </c>
      <c r="E1023" s="18" t="s">
        <v>246</v>
      </c>
      <c r="F1023" s="315">
        <v>273.56</v>
      </c>
      <c r="G1023" s="39"/>
      <c r="H1023" s="45"/>
    </row>
    <row r="1024" s="2" customFormat="1" ht="16.8" customHeight="1">
      <c r="A1024" s="39"/>
      <c r="B1024" s="45"/>
      <c r="C1024" s="314" t="s">
        <v>363</v>
      </c>
      <c r="D1024" s="314" t="s">
        <v>364</v>
      </c>
      <c r="E1024" s="18" t="s">
        <v>223</v>
      </c>
      <c r="F1024" s="315">
        <v>65.299999999999997</v>
      </c>
      <c r="G1024" s="39"/>
      <c r="H1024" s="45"/>
    </row>
    <row r="1025" s="2" customFormat="1" ht="16.8" customHeight="1">
      <c r="A1025" s="39"/>
      <c r="B1025" s="45"/>
      <c r="C1025" s="314" t="s">
        <v>393</v>
      </c>
      <c r="D1025" s="314" t="s">
        <v>394</v>
      </c>
      <c r="E1025" s="18" t="s">
        <v>223</v>
      </c>
      <c r="F1025" s="315">
        <v>10.5</v>
      </c>
      <c r="G1025" s="39"/>
      <c r="H1025" s="45"/>
    </row>
    <row r="1026" s="2" customFormat="1" ht="16.8" customHeight="1">
      <c r="A1026" s="39"/>
      <c r="B1026" s="45"/>
      <c r="C1026" s="314" t="s">
        <v>403</v>
      </c>
      <c r="D1026" s="314" t="s">
        <v>404</v>
      </c>
      <c r="E1026" s="18" t="s">
        <v>223</v>
      </c>
      <c r="F1026" s="315">
        <v>10.5</v>
      </c>
      <c r="G1026" s="39"/>
      <c r="H1026" s="45"/>
    </row>
    <row r="1027" s="2" customFormat="1" ht="16.8" customHeight="1">
      <c r="A1027" s="39"/>
      <c r="B1027" s="45"/>
      <c r="C1027" s="314" t="s">
        <v>399</v>
      </c>
      <c r="D1027" s="314" t="s">
        <v>400</v>
      </c>
      <c r="E1027" s="18" t="s">
        <v>223</v>
      </c>
      <c r="F1027" s="315">
        <v>10.5</v>
      </c>
      <c r="G1027" s="39"/>
      <c r="H1027" s="45"/>
    </row>
    <row r="1028" s="2" customFormat="1" ht="16.8" customHeight="1">
      <c r="A1028" s="39"/>
      <c r="B1028" s="45"/>
      <c r="C1028" s="314" t="s">
        <v>407</v>
      </c>
      <c r="D1028" s="314" t="s">
        <v>408</v>
      </c>
      <c r="E1028" s="18" t="s">
        <v>223</v>
      </c>
      <c r="F1028" s="315">
        <v>10.5</v>
      </c>
      <c r="G1028" s="39"/>
      <c r="H1028" s="45"/>
    </row>
    <row r="1029" s="2" customFormat="1" ht="16.8" customHeight="1">
      <c r="A1029" s="39"/>
      <c r="B1029" s="45"/>
      <c r="C1029" s="314" t="s">
        <v>416</v>
      </c>
      <c r="D1029" s="314" t="s">
        <v>417</v>
      </c>
      <c r="E1029" s="18" t="s">
        <v>223</v>
      </c>
      <c r="F1029" s="315">
        <v>13.5</v>
      </c>
      <c r="G1029" s="39"/>
      <c r="H1029" s="45"/>
    </row>
    <row r="1030" s="2" customFormat="1">
      <c r="A1030" s="39"/>
      <c r="B1030" s="45"/>
      <c r="C1030" s="314" t="s">
        <v>420</v>
      </c>
      <c r="D1030" s="314" t="s">
        <v>421</v>
      </c>
      <c r="E1030" s="18" t="s">
        <v>223</v>
      </c>
      <c r="F1030" s="315">
        <v>13</v>
      </c>
      <c r="G1030" s="39"/>
      <c r="H1030" s="45"/>
    </row>
    <row r="1031" s="2" customFormat="1" ht="16.8" customHeight="1">
      <c r="A1031" s="39"/>
      <c r="B1031" s="45"/>
      <c r="C1031" s="314" t="s">
        <v>411</v>
      </c>
      <c r="D1031" s="314" t="s">
        <v>412</v>
      </c>
      <c r="E1031" s="18" t="s">
        <v>223</v>
      </c>
      <c r="F1031" s="315">
        <v>13.5</v>
      </c>
      <c r="G1031" s="39"/>
      <c r="H1031" s="45"/>
    </row>
    <row r="1032" s="2" customFormat="1" ht="16.8" customHeight="1">
      <c r="A1032" s="39"/>
      <c r="B1032" s="45"/>
      <c r="C1032" s="314" t="s">
        <v>492</v>
      </c>
      <c r="D1032" s="314" t="s">
        <v>493</v>
      </c>
      <c r="E1032" s="18" t="s">
        <v>280</v>
      </c>
      <c r="F1032" s="315">
        <v>130</v>
      </c>
      <c r="G1032" s="39"/>
      <c r="H1032" s="45"/>
    </row>
    <row r="1033" s="2" customFormat="1" ht="16.8" customHeight="1">
      <c r="A1033" s="39"/>
      <c r="B1033" s="45"/>
      <c r="C1033" s="314" t="s">
        <v>499</v>
      </c>
      <c r="D1033" s="314" t="s">
        <v>500</v>
      </c>
      <c r="E1033" s="18" t="s">
        <v>280</v>
      </c>
      <c r="F1033" s="315">
        <v>30</v>
      </c>
      <c r="G1033" s="39"/>
      <c r="H1033" s="45"/>
    </row>
    <row r="1034" s="2" customFormat="1" ht="16.8" customHeight="1">
      <c r="A1034" s="39"/>
      <c r="B1034" s="45"/>
      <c r="C1034" s="314" t="s">
        <v>343</v>
      </c>
      <c r="D1034" s="314" t="s">
        <v>344</v>
      </c>
      <c r="E1034" s="18" t="s">
        <v>335</v>
      </c>
      <c r="F1034" s="315">
        <v>90.522000000000006</v>
      </c>
      <c r="G1034" s="39"/>
      <c r="H1034" s="45"/>
    </row>
    <row r="1035" s="2" customFormat="1" ht="16.8" customHeight="1">
      <c r="A1035" s="39"/>
      <c r="B1035" s="45"/>
      <c r="C1035" s="310" t="s">
        <v>141</v>
      </c>
      <c r="D1035" s="311" t="s">
        <v>142</v>
      </c>
      <c r="E1035" s="312" t="s">
        <v>1</v>
      </c>
      <c r="F1035" s="313">
        <v>23</v>
      </c>
      <c r="G1035" s="39"/>
      <c r="H1035" s="45"/>
    </row>
    <row r="1036" s="2" customFormat="1" ht="16.8" customHeight="1">
      <c r="A1036" s="39"/>
      <c r="B1036" s="45"/>
      <c r="C1036" s="314" t="s">
        <v>141</v>
      </c>
      <c r="D1036" s="314" t="s">
        <v>701</v>
      </c>
      <c r="E1036" s="18" t="s">
        <v>1</v>
      </c>
      <c r="F1036" s="315">
        <v>23</v>
      </c>
      <c r="G1036" s="39"/>
      <c r="H1036" s="45"/>
    </row>
    <row r="1037" s="2" customFormat="1" ht="16.8" customHeight="1">
      <c r="A1037" s="39"/>
      <c r="B1037" s="45"/>
      <c r="C1037" s="316" t="s">
        <v>750</v>
      </c>
      <c r="D1037" s="39"/>
      <c r="E1037" s="39"/>
      <c r="F1037" s="39"/>
      <c r="G1037" s="39"/>
      <c r="H1037" s="45"/>
    </row>
    <row r="1038" s="2" customFormat="1" ht="16.8" customHeight="1">
      <c r="A1038" s="39"/>
      <c r="B1038" s="45"/>
      <c r="C1038" s="314" t="s">
        <v>195</v>
      </c>
      <c r="D1038" s="314" t="s">
        <v>196</v>
      </c>
      <c r="E1038" s="18" t="s">
        <v>1</v>
      </c>
      <c r="F1038" s="315">
        <v>0</v>
      </c>
      <c r="G1038" s="39"/>
      <c r="H1038" s="45"/>
    </row>
    <row r="1039" s="2" customFormat="1" ht="16.8" customHeight="1">
      <c r="A1039" s="39"/>
      <c r="B1039" s="45"/>
      <c r="C1039" s="314" t="s">
        <v>256</v>
      </c>
      <c r="D1039" s="314" t="s">
        <v>257</v>
      </c>
      <c r="E1039" s="18" t="s">
        <v>246</v>
      </c>
      <c r="F1039" s="315">
        <v>23</v>
      </c>
      <c r="G1039" s="39"/>
      <c r="H1039" s="45"/>
    </row>
    <row r="1040" s="2" customFormat="1" ht="16.8" customHeight="1">
      <c r="A1040" s="39"/>
      <c r="B1040" s="45"/>
      <c r="C1040" s="314" t="s">
        <v>261</v>
      </c>
      <c r="D1040" s="314" t="s">
        <v>262</v>
      </c>
      <c r="E1040" s="18" t="s">
        <v>246</v>
      </c>
      <c r="F1040" s="315">
        <v>51.560000000000002</v>
      </c>
      <c r="G1040" s="39"/>
      <c r="H1040" s="45"/>
    </row>
    <row r="1041" s="2" customFormat="1" ht="16.8" customHeight="1">
      <c r="A1041" s="39"/>
      <c r="B1041" s="45"/>
      <c r="C1041" s="314" t="s">
        <v>343</v>
      </c>
      <c r="D1041" s="314" t="s">
        <v>344</v>
      </c>
      <c r="E1041" s="18" t="s">
        <v>335</v>
      </c>
      <c r="F1041" s="315">
        <v>90.522000000000006</v>
      </c>
      <c r="G1041" s="39"/>
      <c r="H1041" s="45"/>
    </row>
    <row r="1042" s="2" customFormat="1" ht="16.8" customHeight="1">
      <c r="A1042" s="39"/>
      <c r="B1042" s="45"/>
      <c r="C1042" s="310" t="s">
        <v>144</v>
      </c>
      <c r="D1042" s="311" t="s">
        <v>145</v>
      </c>
      <c r="E1042" s="312" t="s">
        <v>1</v>
      </c>
      <c r="F1042" s="313">
        <v>23</v>
      </c>
      <c r="G1042" s="39"/>
      <c r="H1042" s="45"/>
    </row>
    <row r="1043" s="2" customFormat="1" ht="16.8" customHeight="1">
      <c r="A1043" s="39"/>
      <c r="B1043" s="45"/>
      <c r="C1043" s="314" t="s">
        <v>144</v>
      </c>
      <c r="D1043" s="314" t="s">
        <v>704</v>
      </c>
      <c r="E1043" s="18" t="s">
        <v>1</v>
      </c>
      <c r="F1043" s="315">
        <v>23</v>
      </c>
      <c r="G1043" s="39"/>
      <c r="H1043" s="45"/>
    </row>
    <row r="1044" s="2" customFormat="1" ht="16.8" customHeight="1">
      <c r="A1044" s="39"/>
      <c r="B1044" s="45"/>
      <c r="C1044" s="316" t="s">
        <v>750</v>
      </c>
      <c r="D1044" s="39"/>
      <c r="E1044" s="39"/>
      <c r="F1044" s="39"/>
      <c r="G1044" s="39"/>
      <c r="H1044" s="45"/>
    </row>
    <row r="1045" s="2" customFormat="1" ht="16.8" customHeight="1">
      <c r="A1045" s="39"/>
      <c r="B1045" s="45"/>
      <c r="C1045" s="314" t="s">
        <v>195</v>
      </c>
      <c r="D1045" s="314" t="s">
        <v>196</v>
      </c>
      <c r="E1045" s="18" t="s">
        <v>1</v>
      </c>
      <c r="F1045" s="315">
        <v>0</v>
      </c>
      <c r="G1045" s="39"/>
      <c r="H1045" s="45"/>
    </row>
    <row r="1046" s="2" customFormat="1">
      <c r="A1046" s="39"/>
      <c r="B1046" s="45"/>
      <c r="C1046" s="314" t="s">
        <v>319</v>
      </c>
      <c r="D1046" s="314" t="s">
        <v>320</v>
      </c>
      <c r="E1046" s="18" t="s">
        <v>246</v>
      </c>
      <c r="F1046" s="315">
        <v>102.84</v>
      </c>
      <c r="G1046" s="39"/>
      <c r="H1046" s="45"/>
    </row>
    <row r="1047" s="2" customFormat="1">
      <c r="A1047" s="39"/>
      <c r="B1047" s="45"/>
      <c r="C1047" s="314" t="s">
        <v>324</v>
      </c>
      <c r="D1047" s="314" t="s">
        <v>325</v>
      </c>
      <c r="E1047" s="18" t="s">
        <v>246</v>
      </c>
      <c r="F1047" s="315">
        <v>1028.4000000000001</v>
      </c>
      <c r="G1047" s="39"/>
      <c r="H1047" s="45"/>
    </row>
    <row r="1048" s="2" customFormat="1" ht="16.8" customHeight="1">
      <c r="A1048" s="39"/>
      <c r="B1048" s="45"/>
      <c r="C1048" s="314" t="s">
        <v>333</v>
      </c>
      <c r="D1048" s="314" t="s">
        <v>334</v>
      </c>
      <c r="E1048" s="18" t="s">
        <v>335</v>
      </c>
      <c r="F1048" s="315">
        <v>185.112</v>
      </c>
      <c r="G1048" s="39"/>
      <c r="H1048" s="45"/>
    </row>
    <row r="1049" s="2" customFormat="1" ht="16.8" customHeight="1">
      <c r="A1049" s="39"/>
      <c r="B1049" s="45"/>
      <c r="C1049" s="314" t="s">
        <v>339</v>
      </c>
      <c r="D1049" s="314" t="s">
        <v>340</v>
      </c>
      <c r="E1049" s="18" t="s">
        <v>246</v>
      </c>
      <c r="F1049" s="315">
        <v>114.24</v>
      </c>
      <c r="G1049" s="39"/>
      <c r="H1049" s="45"/>
    </row>
    <row r="1050" s="2" customFormat="1">
      <c r="A1050" s="39"/>
      <c r="B1050" s="45"/>
      <c r="C1050" s="314" t="s">
        <v>454</v>
      </c>
      <c r="D1050" s="314" t="s">
        <v>455</v>
      </c>
      <c r="E1050" s="18" t="s">
        <v>456</v>
      </c>
      <c r="F1050" s="315">
        <v>23</v>
      </c>
      <c r="G1050" s="39"/>
      <c r="H1050" s="45"/>
    </row>
    <row r="1051" s="2" customFormat="1" ht="16.8" customHeight="1">
      <c r="A1051" s="39"/>
      <c r="B1051" s="45"/>
      <c r="C1051" s="314" t="s">
        <v>472</v>
      </c>
      <c r="D1051" s="314" t="s">
        <v>473</v>
      </c>
      <c r="E1051" s="18" t="s">
        <v>474</v>
      </c>
      <c r="F1051" s="315">
        <v>23</v>
      </c>
      <c r="G1051" s="39"/>
      <c r="H1051" s="45"/>
    </row>
    <row r="1052" s="2" customFormat="1" ht="16.8" customHeight="1">
      <c r="A1052" s="39"/>
      <c r="B1052" s="45"/>
      <c r="C1052" s="314" t="s">
        <v>459</v>
      </c>
      <c r="D1052" s="314" t="s">
        <v>460</v>
      </c>
      <c r="E1052" s="18" t="s">
        <v>456</v>
      </c>
      <c r="F1052" s="315">
        <v>17</v>
      </c>
      <c r="G1052" s="39"/>
      <c r="H1052" s="45"/>
    </row>
    <row r="1053" s="2" customFormat="1" ht="16.8" customHeight="1">
      <c r="A1053" s="39"/>
      <c r="B1053" s="45"/>
      <c r="C1053" s="310" t="s">
        <v>760</v>
      </c>
      <c r="D1053" s="311" t="s">
        <v>145</v>
      </c>
      <c r="E1053" s="312" t="s">
        <v>1</v>
      </c>
      <c r="F1053" s="313">
        <v>50</v>
      </c>
      <c r="G1053" s="39"/>
      <c r="H1053" s="45"/>
    </row>
    <row r="1054" s="2" customFormat="1" ht="16.8" customHeight="1">
      <c r="A1054" s="39"/>
      <c r="B1054" s="45"/>
      <c r="C1054" s="310" t="s">
        <v>146</v>
      </c>
      <c r="D1054" s="311" t="s">
        <v>147</v>
      </c>
      <c r="E1054" s="312" t="s">
        <v>1</v>
      </c>
      <c r="F1054" s="313">
        <v>1</v>
      </c>
      <c r="G1054" s="39"/>
      <c r="H1054" s="45"/>
    </row>
    <row r="1055" s="2" customFormat="1" ht="16.8" customHeight="1">
      <c r="A1055" s="39"/>
      <c r="B1055" s="45"/>
      <c r="C1055" s="314" t="s">
        <v>146</v>
      </c>
      <c r="D1055" s="314" t="s">
        <v>207</v>
      </c>
      <c r="E1055" s="18" t="s">
        <v>1</v>
      </c>
      <c r="F1055" s="315">
        <v>1</v>
      </c>
      <c r="G1055" s="39"/>
      <c r="H1055" s="45"/>
    </row>
    <row r="1056" s="2" customFormat="1" ht="16.8" customHeight="1">
      <c r="A1056" s="39"/>
      <c r="B1056" s="45"/>
      <c r="C1056" s="316" t="s">
        <v>750</v>
      </c>
      <c r="D1056" s="39"/>
      <c r="E1056" s="39"/>
      <c r="F1056" s="39"/>
      <c r="G1056" s="39"/>
      <c r="H1056" s="45"/>
    </row>
    <row r="1057" s="2" customFormat="1" ht="16.8" customHeight="1">
      <c r="A1057" s="39"/>
      <c r="B1057" s="45"/>
      <c r="C1057" s="314" t="s">
        <v>195</v>
      </c>
      <c r="D1057" s="314" t="s">
        <v>196</v>
      </c>
      <c r="E1057" s="18" t="s">
        <v>1</v>
      </c>
      <c r="F1057" s="315">
        <v>0</v>
      </c>
      <c r="G1057" s="39"/>
      <c r="H1057" s="45"/>
    </row>
    <row r="1058" s="2" customFormat="1" ht="16.8" customHeight="1">
      <c r="A1058" s="39"/>
      <c r="B1058" s="45"/>
      <c r="C1058" s="314" t="s">
        <v>459</v>
      </c>
      <c r="D1058" s="314" t="s">
        <v>460</v>
      </c>
      <c r="E1058" s="18" t="s">
        <v>456</v>
      </c>
      <c r="F1058" s="315">
        <v>17</v>
      </c>
      <c r="G1058" s="39"/>
      <c r="H1058" s="45"/>
    </row>
    <row r="1059" s="2" customFormat="1" ht="16.8" customHeight="1">
      <c r="A1059" s="39"/>
      <c r="B1059" s="45"/>
      <c r="C1059" s="314" t="s">
        <v>468</v>
      </c>
      <c r="D1059" s="314" t="s">
        <v>469</v>
      </c>
      <c r="E1059" s="18" t="s">
        <v>456</v>
      </c>
      <c r="F1059" s="315">
        <v>1</v>
      </c>
      <c r="G1059" s="39"/>
      <c r="H1059" s="45"/>
    </row>
    <row r="1060" s="2" customFormat="1" ht="16.8" customHeight="1">
      <c r="A1060" s="39"/>
      <c r="B1060" s="45"/>
      <c r="C1060" s="310" t="s">
        <v>148</v>
      </c>
      <c r="D1060" s="311" t="s">
        <v>149</v>
      </c>
      <c r="E1060" s="312" t="s">
        <v>1</v>
      </c>
      <c r="F1060" s="313">
        <v>5</v>
      </c>
      <c r="G1060" s="39"/>
      <c r="H1060" s="45"/>
    </row>
    <row r="1061" s="2" customFormat="1" ht="16.8" customHeight="1">
      <c r="A1061" s="39"/>
      <c r="B1061" s="45"/>
      <c r="C1061" s="314" t="s">
        <v>148</v>
      </c>
      <c r="D1061" s="314" t="s">
        <v>565</v>
      </c>
      <c r="E1061" s="18" t="s">
        <v>1</v>
      </c>
      <c r="F1061" s="315">
        <v>5</v>
      </c>
      <c r="G1061" s="39"/>
      <c r="H1061" s="45"/>
    </row>
    <row r="1062" s="2" customFormat="1" ht="16.8" customHeight="1">
      <c r="A1062" s="39"/>
      <c r="B1062" s="45"/>
      <c r="C1062" s="316" t="s">
        <v>750</v>
      </c>
      <c r="D1062" s="39"/>
      <c r="E1062" s="39"/>
      <c r="F1062" s="39"/>
      <c r="G1062" s="39"/>
      <c r="H1062" s="45"/>
    </row>
    <row r="1063" s="2" customFormat="1" ht="16.8" customHeight="1">
      <c r="A1063" s="39"/>
      <c r="B1063" s="45"/>
      <c r="C1063" s="314" t="s">
        <v>195</v>
      </c>
      <c r="D1063" s="314" t="s">
        <v>196</v>
      </c>
      <c r="E1063" s="18" t="s">
        <v>1</v>
      </c>
      <c r="F1063" s="315">
        <v>0</v>
      </c>
      <c r="G1063" s="39"/>
      <c r="H1063" s="45"/>
    </row>
    <row r="1064" s="2" customFormat="1">
      <c r="A1064" s="39"/>
      <c r="B1064" s="45"/>
      <c r="C1064" s="314" t="s">
        <v>319</v>
      </c>
      <c r="D1064" s="314" t="s">
        <v>320</v>
      </c>
      <c r="E1064" s="18" t="s">
        <v>246</v>
      </c>
      <c r="F1064" s="315">
        <v>102.84</v>
      </c>
      <c r="G1064" s="39"/>
      <c r="H1064" s="45"/>
    </row>
    <row r="1065" s="2" customFormat="1">
      <c r="A1065" s="39"/>
      <c r="B1065" s="45"/>
      <c r="C1065" s="314" t="s">
        <v>324</v>
      </c>
      <c r="D1065" s="314" t="s">
        <v>325</v>
      </c>
      <c r="E1065" s="18" t="s">
        <v>246</v>
      </c>
      <c r="F1065" s="315">
        <v>1028.4000000000001</v>
      </c>
      <c r="G1065" s="39"/>
      <c r="H1065" s="45"/>
    </row>
    <row r="1066" s="2" customFormat="1" ht="16.8" customHeight="1">
      <c r="A1066" s="39"/>
      <c r="B1066" s="45"/>
      <c r="C1066" s="314" t="s">
        <v>333</v>
      </c>
      <c r="D1066" s="314" t="s">
        <v>334</v>
      </c>
      <c r="E1066" s="18" t="s">
        <v>335</v>
      </c>
      <c r="F1066" s="315">
        <v>185.112</v>
      </c>
      <c r="G1066" s="39"/>
      <c r="H1066" s="45"/>
    </row>
    <row r="1067" s="2" customFormat="1" ht="16.8" customHeight="1">
      <c r="A1067" s="39"/>
      <c r="B1067" s="45"/>
      <c r="C1067" s="314" t="s">
        <v>339</v>
      </c>
      <c r="D1067" s="314" t="s">
        <v>340</v>
      </c>
      <c r="E1067" s="18" t="s">
        <v>246</v>
      </c>
      <c r="F1067" s="315">
        <v>114.24</v>
      </c>
      <c r="G1067" s="39"/>
      <c r="H1067" s="45"/>
    </row>
    <row r="1068" s="2" customFormat="1" ht="16.8" customHeight="1">
      <c r="A1068" s="39"/>
      <c r="B1068" s="45"/>
      <c r="C1068" s="314" t="s">
        <v>477</v>
      </c>
      <c r="D1068" s="314" t="s">
        <v>478</v>
      </c>
      <c r="E1068" s="18" t="s">
        <v>246</v>
      </c>
      <c r="F1068" s="315">
        <v>0.5</v>
      </c>
      <c r="G1068" s="39"/>
      <c r="H1068" s="45"/>
    </row>
    <row r="1069" s="2" customFormat="1" ht="16.8" customHeight="1">
      <c r="A1069" s="39"/>
      <c r="B1069" s="45"/>
      <c r="C1069" s="314" t="s">
        <v>459</v>
      </c>
      <c r="D1069" s="314" t="s">
        <v>460</v>
      </c>
      <c r="E1069" s="18" t="s">
        <v>456</v>
      </c>
      <c r="F1069" s="315">
        <v>17</v>
      </c>
      <c r="G1069" s="39"/>
      <c r="H1069" s="45"/>
    </row>
    <row r="1070" s="2" customFormat="1" ht="16.8" customHeight="1">
      <c r="A1070" s="39"/>
      <c r="B1070" s="45"/>
      <c r="C1070" s="314" t="s">
        <v>464</v>
      </c>
      <c r="D1070" s="314" t="s">
        <v>465</v>
      </c>
      <c r="E1070" s="18" t="s">
        <v>456</v>
      </c>
      <c r="F1070" s="315">
        <v>5</v>
      </c>
      <c r="G1070" s="39"/>
      <c r="H1070" s="45"/>
    </row>
    <row r="1071" s="2" customFormat="1" ht="16.8" customHeight="1">
      <c r="A1071" s="39"/>
      <c r="B1071" s="45"/>
      <c r="C1071" s="310" t="s">
        <v>150</v>
      </c>
      <c r="D1071" s="311" t="s">
        <v>151</v>
      </c>
      <c r="E1071" s="312" t="s">
        <v>1</v>
      </c>
      <c r="F1071" s="313">
        <v>11.564</v>
      </c>
      <c r="G1071" s="39"/>
      <c r="H1071" s="45"/>
    </row>
    <row r="1072" s="2" customFormat="1" ht="16.8" customHeight="1">
      <c r="A1072" s="39"/>
      <c r="B1072" s="45"/>
      <c r="C1072" s="314" t="s">
        <v>150</v>
      </c>
      <c r="D1072" s="314" t="s">
        <v>717</v>
      </c>
      <c r="E1072" s="18" t="s">
        <v>1</v>
      </c>
      <c r="F1072" s="315">
        <v>11.564</v>
      </c>
      <c r="G1072" s="39"/>
      <c r="H1072" s="45"/>
    </row>
    <row r="1073" s="2" customFormat="1" ht="16.8" customHeight="1">
      <c r="A1073" s="39"/>
      <c r="B1073" s="45"/>
      <c r="C1073" s="316" t="s">
        <v>750</v>
      </c>
      <c r="D1073" s="39"/>
      <c r="E1073" s="39"/>
      <c r="F1073" s="39"/>
      <c r="G1073" s="39"/>
      <c r="H1073" s="45"/>
    </row>
    <row r="1074" s="2" customFormat="1">
      <c r="A1074" s="39"/>
      <c r="B1074" s="45"/>
      <c r="C1074" s="314" t="s">
        <v>524</v>
      </c>
      <c r="D1074" s="314" t="s">
        <v>525</v>
      </c>
      <c r="E1074" s="18" t="s">
        <v>335</v>
      </c>
      <c r="F1074" s="315">
        <v>11.564</v>
      </c>
      <c r="G1074" s="39"/>
      <c r="H1074" s="45"/>
    </row>
    <row r="1075" s="2" customFormat="1" ht="16.8" customHeight="1">
      <c r="A1075" s="39"/>
      <c r="B1075" s="45"/>
      <c r="C1075" s="314" t="s">
        <v>510</v>
      </c>
      <c r="D1075" s="314" t="s">
        <v>511</v>
      </c>
      <c r="E1075" s="18" t="s">
        <v>335</v>
      </c>
      <c r="F1075" s="315">
        <v>43.183999999999998</v>
      </c>
      <c r="G1075" s="39"/>
      <c r="H1075" s="45"/>
    </row>
    <row r="1076" s="2" customFormat="1" ht="16.8" customHeight="1">
      <c r="A1076" s="39"/>
      <c r="B1076" s="45"/>
      <c r="C1076" s="314" t="s">
        <v>515</v>
      </c>
      <c r="D1076" s="314" t="s">
        <v>516</v>
      </c>
      <c r="E1076" s="18" t="s">
        <v>335</v>
      </c>
      <c r="F1076" s="315">
        <v>863.67999999999995</v>
      </c>
      <c r="G1076" s="39"/>
      <c r="H1076" s="45"/>
    </row>
    <row r="1077" s="2" customFormat="1" ht="16.8" customHeight="1">
      <c r="A1077" s="39"/>
      <c r="B1077" s="45"/>
      <c r="C1077" s="314" t="s">
        <v>520</v>
      </c>
      <c r="D1077" s="314" t="s">
        <v>521</v>
      </c>
      <c r="E1077" s="18" t="s">
        <v>335</v>
      </c>
      <c r="F1077" s="315">
        <v>43.183999999999998</v>
      </c>
      <c r="G1077" s="39"/>
      <c r="H1077" s="45"/>
    </row>
    <row r="1078" s="2" customFormat="1" ht="16.8" customHeight="1">
      <c r="A1078" s="39"/>
      <c r="B1078" s="45"/>
      <c r="C1078" s="310" t="s">
        <v>153</v>
      </c>
      <c r="D1078" s="311" t="s">
        <v>154</v>
      </c>
      <c r="E1078" s="312" t="s">
        <v>1</v>
      </c>
      <c r="F1078" s="313">
        <v>15</v>
      </c>
      <c r="G1078" s="39"/>
      <c r="H1078" s="45"/>
    </row>
    <row r="1079" s="2" customFormat="1" ht="16.8" customHeight="1">
      <c r="A1079" s="39"/>
      <c r="B1079" s="45"/>
      <c r="C1079" s="314" t="s">
        <v>153</v>
      </c>
      <c r="D1079" s="314" t="s">
        <v>293</v>
      </c>
      <c r="E1079" s="18" t="s">
        <v>1</v>
      </c>
      <c r="F1079" s="315">
        <v>15</v>
      </c>
      <c r="G1079" s="39"/>
      <c r="H1079" s="45"/>
    </row>
    <row r="1080" s="2" customFormat="1" ht="16.8" customHeight="1">
      <c r="A1080" s="39"/>
      <c r="B1080" s="45"/>
      <c r="C1080" s="316" t="s">
        <v>750</v>
      </c>
      <c r="D1080" s="39"/>
      <c r="E1080" s="39"/>
      <c r="F1080" s="39"/>
      <c r="G1080" s="39"/>
      <c r="H1080" s="45"/>
    </row>
    <row r="1081" s="2" customFormat="1">
      <c r="A1081" s="39"/>
      <c r="B1081" s="45"/>
      <c r="C1081" s="314" t="s">
        <v>532</v>
      </c>
      <c r="D1081" s="314" t="s">
        <v>533</v>
      </c>
      <c r="E1081" s="18" t="s">
        <v>335</v>
      </c>
      <c r="F1081" s="315">
        <v>15</v>
      </c>
      <c r="G1081" s="39"/>
      <c r="H1081" s="45"/>
    </row>
    <row r="1082" s="2" customFormat="1" ht="16.8" customHeight="1">
      <c r="A1082" s="39"/>
      <c r="B1082" s="45"/>
      <c r="C1082" s="314" t="s">
        <v>510</v>
      </c>
      <c r="D1082" s="314" t="s">
        <v>511</v>
      </c>
      <c r="E1082" s="18" t="s">
        <v>335</v>
      </c>
      <c r="F1082" s="315">
        <v>43.183999999999998</v>
      </c>
      <c r="G1082" s="39"/>
      <c r="H1082" s="45"/>
    </row>
    <row r="1083" s="2" customFormat="1" ht="16.8" customHeight="1">
      <c r="A1083" s="39"/>
      <c r="B1083" s="45"/>
      <c r="C1083" s="314" t="s">
        <v>515</v>
      </c>
      <c r="D1083" s="314" t="s">
        <v>516</v>
      </c>
      <c r="E1083" s="18" t="s">
        <v>335</v>
      </c>
      <c r="F1083" s="315">
        <v>863.67999999999995</v>
      </c>
      <c r="G1083" s="39"/>
      <c r="H1083" s="45"/>
    </row>
    <row r="1084" s="2" customFormat="1" ht="16.8" customHeight="1">
      <c r="A1084" s="39"/>
      <c r="B1084" s="45"/>
      <c r="C1084" s="314" t="s">
        <v>520</v>
      </c>
      <c r="D1084" s="314" t="s">
        <v>521</v>
      </c>
      <c r="E1084" s="18" t="s">
        <v>335</v>
      </c>
      <c r="F1084" s="315">
        <v>43.183999999999998</v>
      </c>
      <c r="G1084" s="39"/>
      <c r="H1084" s="45"/>
    </row>
    <row r="1085" s="2" customFormat="1" ht="16.8" customHeight="1">
      <c r="A1085" s="39"/>
      <c r="B1085" s="45"/>
      <c r="C1085" s="310" t="s">
        <v>156</v>
      </c>
      <c r="D1085" s="311" t="s">
        <v>157</v>
      </c>
      <c r="E1085" s="312" t="s">
        <v>1</v>
      </c>
      <c r="F1085" s="313">
        <v>16.620000000000001</v>
      </c>
      <c r="G1085" s="39"/>
      <c r="H1085" s="45"/>
    </row>
    <row r="1086" s="2" customFormat="1" ht="16.8" customHeight="1">
      <c r="A1086" s="39"/>
      <c r="B1086" s="45"/>
      <c r="C1086" s="314" t="s">
        <v>156</v>
      </c>
      <c r="D1086" s="314" t="s">
        <v>718</v>
      </c>
      <c r="E1086" s="18" t="s">
        <v>1</v>
      </c>
      <c r="F1086" s="315">
        <v>16.620000000000001</v>
      </c>
      <c r="G1086" s="39"/>
      <c r="H1086" s="45"/>
    </row>
    <row r="1087" s="2" customFormat="1" ht="16.8" customHeight="1">
      <c r="A1087" s="39"/>
      <c r="B1087" s="45"/>
      <c r="C1087" s="316" t="s">
        <v>750</v>
      </c>
      <c r="D1087" s="39"/>
      <c r="E1087" s="39"/>
      <c r="F1087" s="39"/>
      <c r="G1087" s="39"/>
      <c r="H1087" s="45"/>
    </row>
    <row r="1088" s="2" customFormat="1" ht="16.8" customHeight="1">
      <c r="A1088" s="39"/>
      <c r="B1088" s="45"/>
      <c r="C1088" s="314" t="s">
        <v>529</v>
      </c>
      <c r="D1088" s="314" t="s">
        <v>334</v>
      </c>
      <c r="E1088" s="18" t="s">
        <v>335</v>
      </c>
      <c r="F1088" s="315">
        <v>16.620000000000001</v>
      </c>
      <c r="G1088" s="39"/>
      <c r="H1088" s="45"/>
    </row>
    <row r="1089" s="2" customFormat="1" ht="16.8" customHeight="1">
      <c r="A1089" s="39"/>
      <c r="B1089" s="45"/>
      <c r="C1089" s="314" t="s">
        <v>510</v>
      </c>
      <c r="D1089" s="314" t="s">
        <v>511</v>
      </c>
      <c r="E1089" s="18" t="s">
        <v>335</v>
      </c>
      <c r="F1089" s="315">
        <v>43.183999999999998</v>
      </c>
      <c r="G1089" s="39"/>
      <c r="H1089" s="45"/>
    </row>
    <row r="1090" s="2" customFormat="1" ht="16.8" customHeight="1">
      <c r="A1090" s="39"/>
      <c r="B1090" s="45"/>
      <c r="C1090" s="314" t="s">
        <v>515</v>
      </c>
      <c r="D1090" s="314" t="s">
        <v>516</v>
      </c>
      <c r="E1090" s="18" t="s">
        <v>335</v>
      </c>
      <c r="F1090" s="315">
        <v>863.67999999999995</v>
      </c>
      <c r="G1090" s="39"/>
      <c r="H1090" s="45"/>
    </row>
    <row r="1091" s="2" customFormat="1" ht="16.8" customHeight="1">
      <c r="A1091" s="39"/>
      <c r="B1091" s="45"/>
      <c r="C1091" s="314" t="s">
        <v>520</v>
      </c>
      <c r="D1091" s="314" t="s">
        <v>521</v>
      </c>
      <c r="E1091" s="18" t="s">
        <v>335</v>
      </c>
      <c r="F1091" s="315">
        <v>43.183999999999998</v>
      </c>
      <c r="G1091" s="39"/>
      <c r="H1091" s="45"/>
    </row>
    <row r="1092" s="2" customFormat="1" ht="16.8" customHeight="1">
      <c r="A1092" s="39"/>
      <c r="B1092" s="45"/>
      <c r="C1092" s="310" t="s">
        <v>159</v>
      </c>
      <c r="D1092" s="311" t="s">
        <v>159</v>
      </c>
      <c r="E1092" s="312" t="s">
        <v>1</v>
      </c>
      <c r="F1092" s="313">
        <v>0.59999999999999998</v>
      </c>
      <c r="G1092" s="39"/>
      <c r="H1092" s="45"/>
    </row>
    <row r="1093" s="2" customFormat="1" ht="16.8" customHeight="1">
      <c r="A1093" s="39"/>
      <c r="B1093" s="45"/>
      <c r="C1093" s="314" t="s">
        <v>159</v>
      </c>
      <c r="D1093" s="314" t="s">
        <v>215</v>
      </c>
      <c r="E1093" s="18" t="s">
        <v>1</v>
      </c>
      <c r="F1093" s="315">
        <v>0.59999999999999998</v>
      </c>
      <c r="G1093" s="39"/>
      <c r="H1093" s="45"/>
    </row>
    <row r="1094" s="2" customFormat="1" ht="16.8" customHeight="1">
      <c r="A1094" s="39"/>
      <c r="B1094" s="45"/>
      <c r="C1094" s="316" t="s">
        <v>750</v>
      </c>
      <c r="D1094" s="39"/>
      <c r="E1094" s="39"/>
      <c r="F1094" s="39"/>
      <c r="G1094" s="39"/>
      <c r="H1094" s="45"/>
    </row>
    <row r="1095" s="2" customFormat="1" ht="16.8" customHeight="1">
      <c r="A1095" s="39"/>
      <c r="B1095" s="45"/>
      <c r="C1095" s="314" t="s">
        <v>195</v>
      </c>
      <c r="D1095" s="314" t="s">
        <v>196</v>
      </c>
      <c r="E1095" s="18" t="s">
        <v>1</v>
      </c>
      <c r="F1095" s="315">
        <v>0</v>
      </c>
      <c r="G1095" s="39"/>
      <c r="H1095" s="45"/>
    </row>
    <row r="1096" s="2" customFormat="1">
      <c r="A1096" s="39"/>
      <c r="B1096" s="45"/>
      <c r="C1096" s="314" t="s">
        <v>221</v>
      </c>
      <c r="D1096" s="314" t="s">
        <v>222</v>
      </c>
      <c r="E1096" s="18" t="s">
        <v>223</v>
      </c>
      <c r="F1096" s="315">
        <v>24</v>
      </c>
      <c r="G1096" s="39"/>
      <c r="H1096" s="45"/>
    </row>
    <row r="1097" s="2" customFormat="1">
      <c r="A1097" s="39"/>
      <c r="B1097" s="45"/>
      <c r="C1097" s="314" t="s">
        <v>226</v>
      </c>
      <c r="D1097" s="314" t="s">
        <v>227</v>
      </c>
      <c r="E1097" s="18" t="s">
        <v>223</v>
      </c>
      <c r="F1097" s="315">
        <v>10.5</v>
      </c>
      <c r="G1097" s="39"/>
      <c r="H1097" s="45"/>
    </row>
    <row r="1098" s="2" customFormat="1">
      <c r="A1098" s="39"/>
      <c r="B1098" s="45"/>
      <c r="C1098" s="314" t="s">
        <v>231</v>
      </c>
      <c r="D1098" s="314" t="s">
        <v>232</v>
      </c>
      <c r="E1098" s="18" t="s">
        <v>223</v>
      </c>
      <c r="F1098" s="315">
        <v>24</v>
      </c>
      <c r="G1098" s="39"/>
      <c r="H1098" s="45"/>
    </row>
    <row r="1099" s="2" customFormat="1" ht="16.8" customHeight="1">
      <c r="A1099" s="39"/>
      <c r="B1099" s="45"/>
      <c r="C1099" s="314" t="s">
        <v>235</v>
      </c>
      <c r="D1099" s="314" t="s">
        <v>236</v>
      </c>
      <c r="E1099" s="18" t="s">
        <v>223</v>
      </c>
      <c r="F1099" s="315">
        <v>45</v>
      </c>
      <c r="G1099" s="39"/>
      <c r="H1099" s="45"/>
    </row>
    <row r="1100" s="2" customFormat="1" ht="16.8" customHeight="1">
      <c r="A1100" s="39"/>
      <c r="B1100" s="45"/>
      <c r="C1100" s="314" t="s">
        <v>239</v>
      </c>
      <c r="D1100" s="314" t="s">
        <v>240</v>
      </c>
      <c r="E1100" s="18" t="s">
        <v>223</v>
      </c>
      <c r="F1100" s="315">
        <v>13</v>
      </c>
      <c r="G1100" s="39"/>
      <c r="H1100" s="45"/>
    </row>
    <row r="1101" s="2" customFormat="1" ht="16.8" customHeight="1">
      <c r="A1101" s="39"/>
      <c r="B1101" s="45"/>
      <c r="C1101" s="314" t="s">
        <v>250</v>
      </c>
      <c r="D1101" s="314" t="s">
        <v>251</v>
      </c>
      <c r="E1101" s="18" t="s">
        <v>223</v>
      </c>
      <c r="F1101" s="315">
        <v>65.299999999999997</v>
      </c>
      <c r="G1101" s="39"/>
      <c r="H1101" s="45"/>
    </row>
    <row r="1102" s="2" customFormat="1">
      <c r="A1102" s="39"/>
      <c r="B1102" s="45"/>
      <c r="C1102" s="314" t="s">
        <v>269</v>
      </c>
      <c r="D1102" s="314" t="s">
        <v>270</v>
      </c>
      <c r="E1102" s="18" t="s">
        <v>246</v>
      </c>
      <c r="F1102" s="315">
        <v>115.23</v>
      </c>
      <c r="G1102" s="39"/>
      <c r="H1102" s="45"/>
    </row>
    <row r="1103" s="2" customFormat="1">
      <c r="A1103" s="39"/>
      <c r="B1103" s="45"/>
      <c r="C1103" s="314" t="s">
        <v>307</v>
      </c>
      <c r="D1103" s="314" t="s">
        <v>308</v>
      </c>
      <c r="E1103" s="18" t="s">
        <v>246</v>
      </c>
      <c r="F1103" s="315">
        <v>273.56</v>
      </c>
      <c r="G1103" s="39"/>
      <c r="H1103" s="45"/>
    </row>
    <row r="1104" s="2" customFormat="1" ht="16.8" customHeight="1">
      <c r="A1104" s="39"/>
      <c r="B1104" s="45"/>
      <c r="C1104" s="314" t="s">
        <v>353</v>
      </c>
      <c r="D1104" s="314" t="s">
        <v>354</v>
      </c>
      <c r="E1104" s="18" t="s">
        <v>246</v>
      </c>
      <c r="F1104" s="315">
        <v>33.329999999999998</v>
      </c>
      <c r="G1104" s="39"/>
      <c r="H1104" s="45"/>
    </row>
    <row r="1105" s="2" customFormat="1" ht="16.8" customHeight="1">
      <c r="A1105" s="39"/>
      <c r="B1105" s="45"/>
      <c r="C1105" s="314" t="s">
        <v>363</v>
      </c>
      <c r="D1105" s="314" t="s">
        <v>364</v>
      </c>
      <c r="E1105" s="18" t="s">
        <v>223</v>
      </c>
      <c r="F1105" s="315">
        <v>65.299999999999997</v>
      </c>
      <c r="G1105" s="39"/>
      <c r="H1105" s="45"/>
    </row>
    <row r="1106" s="2" customFormat="1" ht="16.8" customHeight="1">
      <c r="A1106" s="39"/>
      <c r="B1106" s="45"/>
      <c r="C1106" s="314" t="s">
        <v>368</v>
      </c>
      <c r="D1106" s="314" t="s">
        <v>369</v>
      </c>
      <c r="E1106" s="18" t="s">
        <v>246</v>
      </c>
      <c r="F1106" s="315">
        <v>12.279999999999999</v>
      </c>
      <c r="G1106" s="39"/>
      <c r="H1106" s="45"/>
    </row>
    <row r="1107" s="2" customFormat="1" ht="16.8" customHeight="1">
      <c r="A1107" s="39"/>
      <c r="B1107" s="45"/>
      <c r="C1107" s="314" t="s">
        <v>379</v>
      </c>
      <c r="D1107" s="314" t="s">
        <v>380</v>
      </c>
      <c r="E1107" s="18" t="s">
        <v>223</v>
      </c>
      <c r="F1107" s="315">
        <v>26.399999999999999</v>
      </c>
      <c r="G1107" s="39"/>
      <c r="H1107" s="45"/>
    </row>
    <row r="1108" s="2" customFormat="1" ht="16.8" customHeight="1">
      <c r="A1108" s="39"/>
      <c r="B1108" s="45"/>
      <c r="C1108" s="314" t="s">
        <v>374</v>
      </c>
      <c r="D1108" s="314" t="s">
        <v>375</v>
      </c>
      <c r="E1108" s="18" t="s">
        <v>223</v>
      </c>
      <c r="F1108" s="315">
        <v>11.4</v>
      </c>
      <c r="G1108" s="39"/>
      <c r="H1108" s="45"/>
    </row>
    <row r="1109" s="2" customFormat="1" ht="16.8" customHeight="1">
      <c r="A1109" s="39"/>
      <c r="B1109" s="45"/>
      <c r="C1109" s="314" t="s">
        <v>393</v>
      </c>
      <c r="D1109" s="314" t="s">
        <v>394</v>
      </c>
      <c r="E1109" s="18" t="s">
        <v>223</v>
      </c>
      <c r="F1109" s="315">
        <v>10.5</v>
      </c>
      <c r="G1109" s="39"/>
      <c r="H1109" s="45"/>
    </row>
    <row r="1110" s="2" customFormat="1" ht="16.8" customHeight="1">
      <c r="A1110" s="39"/>
      <c r="B1110" s="45"/>
      <c r="C1110" s="314" t="s">
        <v>403</v>
      </c>
      <c r="D1110" s="314" t="s">
        <v>404</v>
      </c>
      <c r="E1110" s="18" t="s">
        <v>223</v>
      </c>
      <c r="F1110" s="315">
        <v>10.5</v>
      </c>
      <c r="G1110" s="39"/>
      <c r="H1110" s="45"/>
    </row>
    <row r="1111" s="2" customFormat="1" ht="16.8" customHeight="1">
      <c r="A1111" s="39"/>
      <c r="B1111" s="45"/>
      <c r="C1111" s="314" t="s">
        <v>384</v>
      </c>
      <c r="D1111" s="314" t="s">
        <v>385</v>
      </c>
      <c r="E1111" s="18" t="s">
        <v>223</v>
      </c>
      <c r="F1111" s="315">
        <v>24</v>
      </c>
      <c r="G1111" s="39"/>
      <c r="H1111" s="45"/>
    </row>
    <row r="1112" s="2" customFormat="1" ht="16.8" customHeight="1">
      <c r="A1112" s="39"/>
      <c r="B1112" s="45"/>
      <c r="C1112" s="314" t="s">
        <v>399</v>
      </c>
      <c r="D1112" s="314" t="s">
        <v>400</v>
      </c>
      <c r="E1112" s="18" t="s">
        <v>223</v>
      </c>
      <c r="F1112" s="315">
        <v>10.5</v>
      </c>
      <c r="G1112" s="39"/>
      <c r="H1112" s="45"/>
    </row>
    <row r="1113" s="2" customFormat="1" ht="16.8" customHeight="1">
      <c r="A1113" s="39"/>
      <c r="B1113" s="45"/>
      <c r="C1113" s="314" t="s">
        <v>407</v>
      </c>
      <c r="D1113" s="314" t="s">
        <v>408</v>
      </c>
      <c r="E1113" s="18" t="s">
        <v>223</v>
      </c>
      <c r="F1113" s="315">
        <v>10.5</v>
      </c>
      <c r="G1113" s="39"/>
      <c r="H1113" s="45"/>
    </row>
    <row r="1114" s="2" customFormat="1" ht="16.8" customHeight="1">
      <c r="A1114" s="39"/>
      <c r="B1114" s="45"/>
      <c r="C1114" s="314" t="s">
        <v>416</v>
      </c>
      <c r="D1114" s="314" t="s">
        <v>417</v>
      </c>
      <c r="E1114" s="18" t="s">
        <v>223</v>
      </c>
      <c r="F1114" s="315">
        <v>13.5</v>
      </c>
      <c r="G1114" s="39"/>
      <c r="H1114" s="45"/>
    </row>
    <row r="1115" s="2" customFormat="1">
      <c r="A1115" s="39"/>
      <c r="B1115" s="45"/>
      <c r="C1115" s="314" t="s">
        <v>420</v>
      </c>
      <c r="D1115" s="314" t="s">
        <v>421</v>
      </c>
      <c r="E1115" s="18" t="s">
        <v>223</v>
      </c>
      <c r="F1115" s="315">
        <v>13</v>
      </c>
      <c r="G1115" s="39"/>
      <c r="H1115" s="45"/>
    </row>
    <row r="1116" s="2" customFormat="1">
      <c r="A1116" s="39"/>
      <c r="B1116" s="45"/>
      <c r="C1116" s="314" t="s">
        <v>388</v>
      </c>
      <c r="D1116" s="314" t="s">
        <v>389</v>
      </c>
      <c r="E1116" s="18" t="s">
        <v>223</v>
      </c>
      <c r="F1116" s="315">
        <v>48</v>
      </c>
      <c r="G1116" s="39"/>
      <c r="H1116" s="45"/>
    </row>
    <row r="1117" s="2" customFormat="1" ht="16.8" customHeight="1">
      <c r="A1117" s="39"/>
      <c r="B1117" s="45"/>
      <c r="C1117" s="314" t="s">
        <v>411</v>
      </c>
      <c r="D1117" s="314" t="s">
        <v>412</v>
      </c>
      <c r="E1117" s="18" t="s">
        <v>223</v>
      </c>
      <c r="F1117" s="315">
        <v>13.5</v>
      </c>
      <c r="G1117" s="39"/>
      <c r="H1117" s="45"/>
    </row>
    <row r="1118" s="2" customFormat="1" ht="16.8" customHeight="1">
      <c r="A1118" s="39"/>
      <c r="B1118" s="45"/>
      <c r="C1118" s="314" t="s">
        <v>426</v>
      </c>
      <c r="D1118" s="314" t="s">
        <v>427</v>
      </c>
      <c r="E1118" s="18" t="s">
        <v>223</v>
      </c>
      <c r="F1118" s="315">
        <v>2.6400000000000001</v>
      </c>
      <c r="G1118" s="39"/>
      <c r="H1118" s="45"/>
    </row>
    <row r="1119" s="2" customFormat="1" ht="16.8" customHeight="1">
      <c r="A1119" s="39"/>
      <c r="B1119" s="45"/>
      <c r="C1119" s="314" t="s">
        <v>343</v>
      </c>
      <c r="D1119" s="314" t="s">
        <v>344</v>
      </c>
      <c r="E1119" s="18" t="s">
        <v>335</v>
      </c>
      <c r="F1119" s="315">
        <v>90.522000000000006</v>
      </c>
      <c r="G1119" s="39"/>
      <c r="H1119" s="45"/>
    </row>
    <row r="1120" s="2" customFormat="1" ht="16.8" customHeight="1">
      <c r="A1120" s="39"/>
      <c r="B1120" s="45"/>
      <c r="C1120" s="310" t="s">
        <v>161</v>
      </c>
      <c r="D1120" s="311" t="s">
        <v>162</v>
      </c>
      <c r="E1120" s="312" t="s">
        <v>1</v>
      </c>
      <c r="F1120" s="313">
        <v>50.289999999999999</v>
      </c>
      <c r="G1120" s="39"/>
      <c r="H1120" s="45"/>
    </row>
    <row r="1121" s="2" customFormat="1" ht="16.8" customHeight="1">
      <c r="A1121" s="39"/>
      <c r="B1121" s="45"/>
      <c r="C1121" s="314" t="s">
        <v>1</v>
      </c>
      <c r="D1121" s="314" t="s">
        <v>346</v>
      </c>
      <c r="E1121" s="18" t="s">
        <v>1</v>
      </c>
      <c r="F1121" s="315">
        <v>0</v>
      </c>
      <c r="G1121" s="39"/>
      <c r="H1121" s="45"/>
    </row>
    <row r="1122" s="2" customFormat="1" ht="16.8" customHeight="1">
      <c r="A1122" s="39"/>
      <c r="B1122" s="45"/>
      <c r="C1122" s="314" t="s">
        <v>1</v>
      </c>
      <c r="D1122" s="314" t="s">
        <v>347</v>
      </c>
      <c r="E1122" s="18" t="s">
        <v>1</v>
      </c>
      <c r="F1122" s="315">
        <v>3.25</v>
      </c>
      <c r="G1122" s="39"/>
      <c r="H1122" s="45"/>
    </row>
    <row r="1123" s="2" customFormat="1" ht="16.8" customHeight="1">
      <c r="A1123" s="39"/>
      <c r="B1123" s="45"/>
      <c r="C1123" s="314" t="s">
        <v>1</v>
      </c>
      <c r="D1123" s="314" t="s">
        <v>348</v>
      </c>
      <c r="E1123" s="18" t="s">
        <v>1</v>
      </c>
      <c r="F1123" s="315">
        <v>1.95</v>
      </c>
      <c r="G1123" s="39"/>
      <c r="H1123" s="45"/>
    </row>
    <row r="1124" s="2" customFormat="1" ht="16.8" customHeight="1">
      <c r="A1124" s="39"/>
      <c r="B1124" s="45"/>
      <c r="C1124" s="314" t="s">
        <v>1</v>
      </c>
      <c r="D1124" s="314" t="s">
        <v>349</v>
      </c>
      <c r="E1124" s="18" t="s">
        <v>1</v>
      </c>
      <c r="F1124" s="315">
        <v>11.279999999999999</v>
      </c>
      <c r="G1124" s="39"/>
      <c r="H1124" s="45"/>
    </row>
    <row r="1125" s="2" customFormat="1" ht="16.8" customHeight="1">
      <c r="A1125" s="39"/>
      <c r="B1125" s="45"/>
      <c r="C1125" s="314" t="s">
        <v>1</v>
      </c>
      <c r="D1125" s="314" t="s">
        <v>350</v>
      </c>
      <c r="E1125" s="18" t="s">
        <v>1</v>
      </c>
      <c r="F1125" s="315">
        <v>33.810000000000002</v>
      </c>
      <c r="G1125" s="39"/>
      <c r="H1125" s="45"/>
    </row>
    <row r="1126" s="2" customFormat="1" ht="16.8" customHeight="1">
      <c r="A1126" s="39"/>
      <c r="B1126" s="45"/>
      <c r="C1126" s="314" t="s">
        <v>161</v>
      </c>
      <c r="D1126" s="314" t="s">
        <v>230</v>
      </c>
      <c r="E1126" s="18" t="s">
        <v>1</v>
      </c>
      <c r="F1126" s="315">
        <v>50.289999999999999</v>
      </c>
      <c r="G1126" s="39"/>
      <c r="H1126" s="45"/>
    </row>
    <row r="1127" s="2" customFormat="1" ht="16.8" customHeight="1">
      <c r="A1127" s="39"/>
      <c r="B1127" s="45"/>
      <c r="C1127" s="316" t="s">
        <v>750</v>
      </c>
      <c r="D1127" s="39"/>
      <c r="E1127" s="39"/>
      <c r="F1127" s="39"/>
      <c r="G1127" s="39"/>
      <c r="H1127" s="45"/>
    </row>
    <row r="1128" s="2" customFormat="1" ht="16.8" customHeight="1">
      <c r="A1128" s="39"/>
      <c r="B1128" s="45"/>
      <c r="C1128" s="314" t="s">
        <v>343</v>
      </c>
      <c r="D1128" s="314" t="s">
        <v>344</v>
      </c>
      <c r="E1128" s="18" t="s">
        <v>335</v>
      </c>
      <c r="F1128" s="315">
        <v>90.522000000000006</v>
      </c>
      <c r="G1128" s="39"/>
      <c r="H1128" s="45"/>
    </row>
    <row r="1129" s="2" customFormat="1">
      <c r="A1129" s="39"/>
      <c r="B1129" s="45"/>
      <c r="C1129" s="314" t="s">
        <v>319</v>
      </c>
      <c r="D1129" s="314" t="s">
        <v>320</v>
      </c>
      <c r="E1129" s="18" t="s">
        <v>246</v>
      </c>
      <c r="F1129" s="315">
        <v>102.84</v>
      </c>
      <c r="G1129" s="39"/>
      <c r="H1129" s="45"/>
    </row>
    <row r="1130" s="2" customFormat="1">
      <c r="A1130" s="39"/>
      <c r="B1130" s="45"/>
      <c r="C1130" s="314" t="s">
        <v>324</v>
      </c>
      <c r="D1130" s="314" t="s">
        <v>325</v>
      </c>
      <c r="E1130" s="18" t="s">
        <v>246</v>
      </c>
      <c r="F1130" s="315">
        <v>1028.4000000000001</v>
      </c>
      <c r="G1130" s="39"/>
      <c r="H1130" s="45"/>
    </row>
    <row r="1131" s="2" customFormat="1" ht="16.8" customHeight="1">
      <c r="A1131" s="39"/>
      <c r="B1131" s="45"/>
      <c r="C1131" s="314" t="s">
        <v>333</v>
      </c>
      <c r="D1131" s="314" t="s">
        <v>334</v>
      </c>
      <c r="E1131" s="18" t="s">
        <v>335</v>
      </c>
      <c r="F1131" s="315">
        <v>185.112</v>
      </c>
      <c r="G1131" s="39"/>
      <c r="H1131" s="45"/>
    </row>
    <row r="1132" s="2" customFormat="1" ht="7.44" customHeight="1">
      <c r="A1132" s="39"/>
      <c r="B1132" s="172"/>
      <c r="C1132" s="173"/>
      <c r="D1132" s="173"/>
      <c r="E1132" s="173"/>
      <c r="F1132" s="173"/>
      <c r="G1132" s="173"/>
      <c r="H1132" s="45"/>
    </row>
    <row r="1133" s="2" customFormat="1">
      <c r="A1133" s="39"/>
      <c r="B1133" s="39"/>
      <c r="C1133" s="39"/>
      <c r="D1133" s="39"/>
      <c r="E1133" s="39"/>
      <c r="F1133" s="39"/>
      <c r="G1133" s="39"/>
      <c r="H1133" s="39"/>
    </row>
  </sheetData>
  <sheetProtection sheet="1" formatColumns="0" formatRows="0" objects="1" scenarios="1" spinCount="100000" saltValue="Yj5vtag18WgQiltg/YhzquGag1DsK4FDtsTpPIKORcGdCAZxFzgi08X9O35Z+qmm9GP1Y5nmHkCStOk2ech2ng==" hashValue="4nvgVdKPfF3j+/xudgcs88ua2i4XJsm0bjIXWmtbp4PV23tgMc7fXEGTBlWwGjVA3huCBdfEolB7DNPXYyWn5A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2024-10-29T10:08:33Z</dcterms:created>
  <dcterms:modified xsi:type="dcterms:W3CDTF">2024-10-29T10:08:47Z</dcterms:modified>
</cp:coreProperties>
</file>