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\Atelier 99\A-24-1134 ZŠ Jarov\RPD\"/>
    </mc:Choice>
  </mc:AlternateContent>
  <xr:revisionPtr revIDLastSave="0" documentId="13_ncr:1_{6C1F372B-83BF-41CA-A7E6-2D8FED9E7C8C}" xr6:coauthVersionLast="47" xr6:coauthVersionMax="47" xr10:uidLastSave="{00000000-0000-0000-0000-000000000000}"/>
  <bookViews>
    <workbookView xWindow="-14415" yWindow="-1080" windowWidth="14430" windowHeight="15510" activeTab="2" xr2:uid="{00000000-000D-0000-FFFF-FFFF00000000}"/>
  </bookViews>
  <sheets>
    <sheet name="Stavba" sheetId="1" r:id="rId1"/>
    <sheet name="VzorPolozky" sheetId="10" state="hidden" r:id="rId2"/>
    <sheet name="D.1.1 ARS" sheetId="12" r:id="rId3"/>
    <sheet name="D.1.2.2 ZTI" sheetId="13" r:id="rId4"/>
    <sheet name="D.1.2.4a UT" sheetId="14" r:id="rId5"/>
    <sheet name="D.1.2.4b VZT" sheetId="18" r:id="rId6"/>
    <sheet name="D.1.2.4c KLM" sheetId="19" r:id="rId7"/>
    <sheet name="D.1.2.5 NN" sheetId="15" r:id="rId8"/>
    <sheet name="D.1.2.6 SLP" sheetId="16" r:id="rId9"/>
    <sheet name="D.1.2.8 MAR" sheetId="17" r:id="rId10"/>
    <sheet name="VN+ON" sheetId="21" r:id="rId11"/>
  </sheets>
  <externalReferences>
    <externalReference r:id="rId12"/>
  </externalReferences>
  <definedNames>
    <definedName name="_xlnm._FilterDatabase" localSheetId="2" hidden="1">'D.1.1 ARS'!$H$1:$H$1708</definedName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_xlnm.Print_Titles" localSheetId="3">'D.1.2.2 ZTI'!$1:$7</definedName>
    <definedName name="_xlnm.Print_Titles" localSheetId="4">'D.1.2.4a UT'!$1:$7</definedName>
    <definedName name="_xlnm.Print_Titles" localSheetId="5">'D.1.2.4b VZT'!$1:$7</definedName>
    <definedName name="_xlnm.Print_Titles" localSheetId="6">'D.1.2.4c KLM'!$1:$7</definedName>
    <definedName name="_xlnm.Print_Titles" localSheetId="7">'D.1.2.5 NN'!$1:$7</definedName>
    <definedName name="_xlnm.Print_Titles" localSheetId="8">'D.1.2.6 SLP'!$1:$7</definedName>
    <definedName name="_xlnm.Print_Titles" localSheetId="9">'D.1.2.8 MAR'!$1:$7</definedName>
    <definedName name="_xlnm.Print_Titles" localSheetId="10">'VN+ON'!$1:$7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'D.1.1 ARS'!$A$1:$H$1710</definedName>
    <definedName name="_xlnm.Print_Area" localSheetId="0">Stavba!$A$1:$J$81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 localSheetId="4">#REF!</definedName>
    <definedName name="PocetMJ" localSheetId="5">#REF!</definedName>
    <definedName name="PocetMJ" localSheetId="6">#REF!</definedName>
    <definedName name="PocetMJ" localSheetId="7">#REF!</definedName>
    <definedName name="PocetMJ" localSheetId="8">#REF!</definedName>
    <definedName name="PocetMJ" localSheetId="9">#REF!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 localSheetId="4">#REF!</definedName>
    <definedName name="SloupecCC" localSheetId="5">#REF!</definedName>
    <definedName name="SloupecCC" localSheetId="6">#REF!</definedName>
    <definedName name="SloupecCC" localSheetId="7">#REF!</definedName>
    <definedName name="SloupecCC" localSheetId="8">#REF!</definedName>
    <definedName name="SloupecCC" localSheetId="9">#REF!</definedName>
    <definedName name="SloupecCC">#REF!</definedName>
    <definedName name="SloupecCisloPol" localSheetId="4">#REF!</definedName>
    <definedName name="SloupecCisloPol" localSheetId="5">#REF!</definedName>
    <definedName name="SloupecCisloPol" localSheetId="6">#REF!</definedName>
    <definedName name="SloupecCisloPol" localSheetId="7">#REF!</definedName>
    <definedName name="SloupecCisloPol" localSheetId="8">#REF!</definedName>
    <definedName name="SloupecCisloPol" localSheetId="9">#REF!</definedName>
    <definedName name="SloupecCisloPol">#REF!</definedName>
    <definedName name="SloupecJC" localSheetId="4">#REF!</definedName>
    <definedName name="SloupecJC" localSheetId="5">#REF!</definedName>
    <definedName name="SloupecJC" localSheetId="6">#REF!</definedName>
    <definedName name="SloupecJC" localSheetId="7">#REF!</definedName>
    <definedName name="SloupecJC" localSheetId="8">#REF!</definedName>
    <definedName name="SloupecJC" localSheetId="9">#REF!</definedName>
    <definedName name="SloupecJC">#REF!</definedName>
    <definedName name="SloupecMJ" localSheetId="4">#REF!</definedName>
    <definedName name="SloupecMJ" localSheetId="5">#REF!</definedName>
    <definedName name="SloupecMJ" localSheetId="6">#REF!</definedName>
    <definedName name="SloupecMJ" localSheetId="7">#REF!</definedName>
    <definedName name="SloupecMJ" localSheetId="8">#REF!</definedName>
    <definedName name="SloupecMJ" localSheetId="9">#REF!</definedName>
    <definedName name="SloupecMJ">#REF!</definedName>
    <definedName name="SloupecMnozstvi" localSheetId="4">#REF!</definedName>
    <definedName name="SloupecMnozstvi" localSheetId="5">#REF!</definedName>
    <definedName name="SloupecMnozstvi" localSheetId="6">#REF!</definedName>
    <definedName name="SloupecMnozstvi" localSheetId="7">#REF!</definedName>
    <definedName name="SloupecMnozstvi" localSheetId="8">#REF!</definedName>
    <definedName name="SloupecMnozstvi" localSheetId="9">#REF!</definedName>
    <definedName name="SloupecMnozstvi">#REF!</definedName>
    <definedName name="SloupecNazPol" localSheetId="4">#REF!</definedName>
    <definedName name="SloupecNazPol" localSheetId="5">#REF!</definedName>
    <definedName name="SloupecNazPol" localSheetId="6">#REF!</definedName>
    <definedName name="SloupecNazPol" localSheetId="7">#REF!</definedName>
    <definedName name="SloupecNazPol" localSheetId="8">#REF!</definedName>
    <definedName name="SloupecNazPol" localSheetId="9">#REF!</definedName>
    <definedName name="SloupecNazPol">#REF!</definedName>
    <definedName name="SloupecPC" localSheetId="4">#REF!</definedName>
    <definedName name="SloupecPC" localSheetId="5">#REF!</definedName>
    <definedName name="SloupecPC" localSheetId="6">#REF!</definedName>
    <definedName name="SloupecPC" localSheetId="7">#REF!</definedName>
    <definedName name="SloupecPC" localSheetId="8">#REF!</definedName>
    <definedName name="SloupecPC" localSheetId="9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3" l="1"/>
  <c r="G78" i="13"/>
  <c r="G77" i="13"/>
  <c r="G76" i="13"/>
  <c r="G75" i="13"/>
  <c r="G74" i="13"/>
  <c r="G25" i="13"/>
  <c r="G26" i="13"/>
  <c r="G27" i="13"/>
  <c r="G24" i="13"/>
  <c r="G23" i="13"/>
  <c r="G160" i="15" l="1"/>
  <c r="G159" i="15"/>
  <c r="G158" i="15"/>
  <c r="G157" i="15"/>
  <c r="G156" i="15"/>
  <c r="G155" i="15"/>
  <c r="G154" i="15"/>
  <c r="G152" i="15"/>
  <c r="G151" i="15"/>
  <c r="G150" i="15"/>
  <c r="G149" i="15"/>
  <c r="G69" i="15"/>
  <c r="G1345" i="12" l="1"/>
  <c r="G1346" i="12"/>
  <c r="G1347" i="12"/>
  <c r="G1348" i="12"/>
  <c r="G1327" i="12"/>
  <c r="G1328" i="12"/>
  <c r="G1324" i="12"/>
  <c r="G1320" i="12"/>
  <c r="G1309" i="12"/>
  <c r="G1310" i="12"/>
  <c r="G1311" i="12"/>
  <c r="G1308" i="12"/>
  <c r="G1307" i="12"/>
  <c r="G1306" i="12"/>
  <c r="G1305" i="12"/>
  <c r="G1288" i="12"/>
  <c r="G1289" i="12"/>
  <c r="G1290" i="12"/>
  <c r="G1051" i="12"/>
  <c r="G1048" i="12"/>
  <c r="G1045" i="12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44" i="21"/>
  <c r="G43" i="21"/>
  <c r="G42" i="21"/>
  <c r="G41" i="21"/>
  <c r="G40" i="21"/>
  <c r="G39" i="21"/>
  <c r="G38" i="21"/>
  <c r="G37" i="21"/>
  <c r="G36" i="21"/>
  <c r="G33" i="21"/>
  <c r="G31" i="21"/>
  <c r="G29" i="21"/>
  <c r="G27" i="21"/>
  <c r="G22" i="21"/>
  <c r="G19" i="21"/>
  <c r="G17" i="21"/>
  <c r="G15" i="21"/>
  <c r="G13" i="21"/>
  <c r="G12" i="21"/>
  <c r="G11" i="21"/>
  <c r="G10" i="21"/>
  <c r="G8" i="21" l="1"/>
  <c r="I19" i="1" s="1"/>
  <c r="G24" i="21"/>
  <c r="G77" i="21" l="1"/>
  <c r="I80" i="1" s="1"/>
  <c r="I20" i="1"/>
  <c r="G9" i="19"/>
  <c r="Q32" i="19"/>
  <c r="P32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Q77" i="18"/>
  <c r="P77" i="18"/>
  <c r="G10" i="18"/>
  <c r="G11" i="17"/>
  <c r="G12" i="17"/>
  <c r="G13" i="17"/>
  <c r="G14" i="17"/>
  <c r="G15" i="17"/>
  <c r="G16" i="17"/>
  <c r="G18" i="17"/>
  <c r="G19" i="17"/>
  <c r="G20" i="17"/>
  <c r="G21" i="17"/>
  <c r="G23" i="17"/>
  <c r="Q27" i="17"/>
  <c r="P27" i="17"/>
  <c r="G25" i="17"/>
  <c r="G24" i="17"/>
  <c r="G10" i="17"/>
  <c r="G11" i="16"/>
  <c r="G12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9" i="16"/>
  <c r="G30" i="16"/>
  <c r="G31" i="16"/>
  <c r="G32" i="16"/>
  <c r="G33" i="16"/>
  <c r="G34" i="16"/>
  <c r="G35" i="16"/>
  <c r="G36" i="16"/>
  <c r="G37" i="16"/>
  <c r="G38" i="16"/>
  <c r="G40" i="16"/>
  <c r="G41" i="16"/>
  <c r="G42" i="16"/>
  <c r="G43" i="16"/>
  <c r="Q47" i="16"/>
  <c r="P47" i="16"/>
  <c r="G45" i="16"/>
  <c r="G44" i="16"/>
  <c r="G10" i="16"/>
  <c r="G11" i="15"/>
  <c r="G12" i="15"/>
  <c r="G13" i="15"/>
  <c r="G14" i="15"/>
  <c r="G15" i="15"/>
  <c r="G16" i="15"/>
  <c r="G17" i="15"/>
  <c r="G18" i="15"/>
  <c r="G19" i="15"/>
  <c r="G20" i="15"/>
  <c r="G21" i="15"/>
  <c r="G22" i="15"/>
  <c r="G24" i="15"/>
  <c r="G25" i="15"/>
  <c r="G26" i="15"/>
  <c r="G27" i="15"/>
  <c r="G28" i="15"/>
  <c r="G29" i="15"/>
  <c r="G30" i="15"/>
  <c r="G31" i="15"/>
  <c r="G32" i="15"/>
  <c r="G34" i="15"/>
  <c r="G35" i="15"/>
  <c r="G36" i="15"/>
  <c r="G37" i="15"/>
  <c r="G38" i="15"/>
  <c r="G39" i="15"/>
  <c r="G40" i="15"/>
  <c r="G41" i="15"/>
  <c r="G42" i="15"/>
  <c r="G43" i="15"/>
  <c r="G44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3" i="15"/>
  <c r="G64" i="15"/>
  <c r="G65" i="15"/>
  <c r="G66" i="15"/>
  <c r="G67" i="15"/>
  <c r="G68" i="15"/>
  <c r="G70" i="15"/>
  <c r="G71" i="15"/>
  <c r="G72" i="15"/>
  <c r="G73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9" i="15"/>
  <c r="G130" i="15"/>
  <c r="G132" i="15"/>
  <c r="G133" i="15"/>
  <c r="G134" i="15"/>
  <c r="G135" i="15"/>
  <c r="G136" i="15"/>
  <c r="G137" i="15"/>
  <c r="G139" i="15"/>
  <c r="G140" i="15"/>
  <c r="G141" i="15"/>
  <c r="G142" i="15"/>
  <c r="G143" i="15"/>
  <c r="G144" i="15"/>
  <c r="G145" i="15"/>
  <c r="G146" i="15"/>
  <c r="G147" i="15"/>
  <c r="G162" i="15"/>
  <c r="G163" i="15"/>
  <c r="G164" i="15"/>
  <c r="Q166" i="15"/>
  <c r="P166" i="15"/>
  <c r="G10" i="15"/>
  <c r="G8" i="15" s="1"/>
  <c r="G8" i="17" l="1"/>
  <c r="G27" i="17" s="1"/>
  <c r="I77" i="1" s="1"/>
  <c r="G8" i="19"/>
  <c r="G32" i="19" s="1"/>
  <c r="I76" i="1" s="1"/>
  <c r="G8" i="18"/>
  <c r="G77" i="18" s="1"/>
  <c r="I75" i="1" s="1"/>
  <c r="G8" i="16"/>
  <c r="G47" i="16" s="1"/>
  <c r="I74" i="1" s="1"/>
  <c r="G166" i="15"/>
  <c r="I73" i="1" s="1"/>
  <c r="G43" i="14" l="1"/>
  <c r="G42" i="14"/>
  <c r="G41" i="14"/>
  <c r="G40" i="14"/>
  <c r="G39" i="14"/>
  <c r="G38" i="14"/>
  <c r="G37" i="14"/>
  <c r="G36" i="14"/>
  <c r="G35" i="14"/>
  <c r="G34" i="14"/>
  <c r="G33" i="14"/>
  <c r="Q51" i="14"/>
  <c r="P51" i="14"/>
  <c r="G49" i="14"/>
  <c r="G48" i="14"/>
  <c r="G47" i="14"/>
  <c r="G46" i="14"/>
  <c r="G45" i="14"/>
  <c r="G32" i="14"/>
  <c r="G30" i="14"/>
  <c r="G29" i="14"/>
  <c r="G28" i="14"/>
  <c r="G27" i="14"/>
  <c r="G26" i="14"/>
  <c r="G24" i="14"/>
  <c r="G23" i="14"/>
  <c r="G22" i="14"/>
  <c r="G21" i="14"/>
  <c r="G20" i="14"/>
  <c r="G19" i="14"/>
  <c r="G18" i="14"/>
  <c r="G16" i="14"/>
  <c r="G15" i="14"/>
  <c r="G14" i="14"/>
  <c r="G13" i="14"/>
  <c r="G12" i="14"/>
  <c r="G11" i="14"/>
  <c r="G10" i="14"/>
  <c r="G85" i="13"/>
  <c r="G84" i="13"/>
  <c r="G83" i="13"/>
  <c r="G82" i="13"/>
  <c r="G81" i="13"/>
  <c r="G72" i="13"/>
  <c r="G71" i="13"/>
  <c r="G70" i="13"/>
  <c r="G69" i="13"/>
  <c r="G68" i="13"/>
  <c r="G67" i="13"/>
  <c r="G65" i="13"/>
  <c r="G64" i="13"/>
  <c r="G63" i="13"/>
  <c r="G47" i="13"/>
  <c r="G46" i="13"/>
  <c r="G45" i="13"/>
  <c r="G44" i="13"/>
  <c r="G43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29" i="13"/>
  <c r="G30" i="13"/>
  <c r="G31" i="13"/>
  <c r="G32" i="13"/>
  <c r="G33" i="13"/>
  <c r="G34" i="13"/>
  <c r="G42" i="13"/>
  <c r="G41" i="13"/>
  <c r="G40" i="13"/>
  <c r="G39" i="13"/>
  <c r="G38" i="13"/>
  <c r="G37" i="13"/>
  <c r="G36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Q87" i="13"/>
  <c r="P87" i="13"/>
  <c r="G48" i="13" l="1"/>
  <c r="G35" i="13"/>
  <c r="G8" i="14"/>
  <c r="G51" i="14" s="1"/>
  <c r="I62" i="1" s="1"/>
  <c r="G8" i="13"/>
  <c r="G1302" i="12"/>
  <c r="G1301" i="12"/>
  <c r="G87" i="13" l="1"/>
  <c r="I61" i="1" s="1"/>
  <c r="G1343" i="12"/>
  <c r="G1342" i="12"/>
  <c r="G1335" i="12"/>
  <c r="G1333" i="12"/>
  <c r="G1334" i="12"/>
  <c r="G1336" i="12"/>
  <c r="G1337" i="12"/>
  <c r="G1338" i="12"/>
  <c r="G1339" i="12"/>
  <c r="G1340" i="12"/>
  <c r="G1341" i="12"/>
  <c r="G1344" i="12"/>
  <c r="G1326" i="12"/>
  <c r="G1325" i="12"/>
  <c r="G1323" i="12"/>
  <c r="G1317" i="12"/>
  <c r="G1318" i="12"/>
  <c r="G1319" i="12"/>
  <c r="G1312" i="12"/>
  <c r="G1313" i="12"/>
  <c r="G1314" i="12"/>
  <c r="G1315" i="12"/>
  <c r="G1316" i="12"/>
  <c r="G1321" i="12"/>
  <c r="G1322" i="12"/>
  <c r="G1330" i="12"/>
  <c r="G1332" i="12"/>
  <c r="G1260" i="12" l="1"/>
  <c r="G1261" i="12"/>
  <c r="G1262" i="12"/>
  <c r="G1263" i="12"/>
  <c r="G1264" i="12"/>
  <c r="G1265" i="12"/>
  <c r="G1266" i="12"/>
  <c r="G1267" i="12"/>
  <c r="G1268" i="12"/>
  <c r="G1269" i="12"/>
  <c r="G1270" i="12"/>
  <c r="G1271" i="12"/>
  <c r="G1272" i="12"/>
  <c r="G1273" i="12"/>
  <c r="G1274" i="12"/>
  <c r="G1275" i="12"/>
  <c r="G1276" i="12"/>
  <c r="G1277" i="12"/>
  <c r="G1278" i="12"/>
  <c r="G1279" i="12"/>
  <c r="G1280" i="12"/>
  <c r="G1281" i="12"/>
  <c r="G1282" i="12"/>
  <c r="G1283" i="12"/>
  <c r="G1284" i="12"/>
  <c r="G1285" i="12"/>
  <c r="G1286" i="12"/>
  <c r="G1287" i="12"/>
  <c r="P1708" i="12"/>
  <c r="F39" i="1" s="1"/>
  <c r="F40" i="1" s="1"/>
  <c r="Q1708" i="12"/>
  <c r="G39" i="1" s="1"/>
  <c r="G40" i="1" s="1"/>
  <c r="G9" i="12"/>
  <c r="G15" i="12"/>
  <c r="G17" i="12"/>
  <c r="G22" i="12"/>
  <c r="G25" i="12"/>
  <c r="G29" i="12"/>
  <c r="G33" i="12"/>
  <c r="G37" i="12"/>
  <c r="G41" i="12"/>
  <c r="G46" i="12"/>
  <c r="G51" i="12"/>
  <c r="G56" i="12"/>
  <c r="G58" i="12"/>
  <c r="G64" i="12"/>
  <c r="G74" i="12"/>
  <c r="G83" i="12"/>
  <c r="G88" i="12"/>
  <c r="G93" i="12"/>
  <c r="G98" i="12"/>
  <c r="G112" i="12"/>
  <c r="G123" i="12"/>
  <c r="G137" i="12"/>
  <c r="G143" i="12"/>
  <c r="G151" i="12"/>
  <c r="G156" i="12"/>
  <c r="G161" i="12"/>
  <c r="G168" i="12"/>
  <c r="G176" i="12"/>
  <c r="G181" i="12"/>
  <c r="G189" i="12"/>
  <c r="G197" i="12"/>
  <c r="G205" i="12"/>
  <c r="G210" i="12"/>
  <c r="G218" i="12"/>
  <c r="G223" i="12"/>
  <c r="G233" i="12"/>
  <c r="G240" i="12"/>
  <c r="G247" i="12"/>
  <c r="G254" i="12"/>
  <c r="G259" i="12"/>
  <c r="G265" i="12"/>
  <c r="G274" i="12"/>
  <c r="G281" i="12"/>
  <c r="G286" i="12"/>
  <c r="G291" i="12"/>
  <c r="G294" i="12"/>
  <c r="G297" i="12"/>
  <c r="G306" i="12"/>
  <c r="G315" i="12"/>
  <c r="G318" i="12"/>
  <c r="G322" i="12"/>
  <c r="G326" i="12"/>
  <c r="G330" i="12"/>
  <c r="G334" i="12"/>
  <c r="G337" i="12"/>
  <c r="G341" i="12"/>
  <c r="G345" i="12"/>
  <c r="G348" i="12"/>
  <c r="G351" i="12"/>
  <c r="G354" i="12"/>
  <c r="G360" i="12"/>
  <c r="G362" i="12"/>
  <c r="G368" i="12"/>
  <c r="G400" i="12"/>
  <c r="G432" i="12"/>
  <c r="G434" i="12"/>
  <c r="G466" i="12"/>
  <c r="G472" i="12"/>
  <c r="G504" i="12"/>
  <c r="G506" i="12"/>
  <c r="G508" i="12"/>
  <c r="G510" i="12"/>
  <c r="G513" i="12"/>
  <c r="G515" i="12"/>
  <c r="G519" i="12"/>
  <c r="G523" i="12"/>
  <c r="G527" i="12"/>
  <c r="G531" i="12"/>
  <c r="G536" i="12"/>
  <c r="G564" i="12"/>
  <c r="G570" i="12"/>
  <c r="G584" i="12"/>
  <c r="G590" i="12"/>
  <c r="G599" i="12"/>
  <c r="G625" i="12"/>
  <c r="G651" i="12"/>
  <c r="G656" i="12"/>
  <c r="G660" i="12"/>
  <c r="G665" i="12"/>
  <c r="G667" i="12"/>
  <c r="G669" i="12"/>
  <c r="G671" i="12"/>
  <c r="G673" i="12"/>
  <c r="G675" i="12"/>
  <c r="G677" i="12"/>
  <c r="G679" i="12"/>
  <c r="G681" i="12"/>
  <c r="G683" i="12"/>
  <c r="G685" i="12"/>
  <c r="G688" i="12"/>
  <c r="G692" i="12"/>
  <c r="G697" i="12"/>
  <c r="G699" i="12"/>
  <c r="G701" i="12"/>
  <c r="G706" i="12"/>
  <c r="G711" i="12"/>
  <c r="G716" i="12"/>
  <c r="G722" i="12"/>
  <c r="G727" i="12"/>
  <c r="G732" i="12"/>
  <c r="G737" i="12"/>
  <c r="G742" i="12"/>
  <c r="G747" i="12"/>
  <c r="G752" i="12"/>
  <c r="G757" i="12"/>
  <c r="G762" i="12"/>
  <c r="G767" i="12"/>
  <c r="G772" i="12"/>
  <c r="G777" i="12"/>
  <c r="G781" i="12"/>
  <c r="G785" i="12"/>
  <c r="G790" i="12"/>
  <c r="G795" i="12"/>
  <c r="G800" i="12"/>
  <c r="G805" i="12"/>
  <c r="G810" i="12"/>
  <c r="G815" i="12"/>
  <c r="G822" i="12"/>
  <c r="G828" i="12"/>
  <c r="G833" i="12"/>
  <c r="G838" i="12"/>
  <c r="G843" i="12"/>
  <c r="G848" i="12"/>
  <c r="G853" i="12"/>
  <c r="G858" i="12"/>
  <c r="G863" i="12"/>
  <c r="G867" i="12"/>
  <c r="G871" i="12"/>
  <c r="G876" i="12"/>
  <c r="G881" i="12"/>
  <c r="G886" i="12"/>
  <c r="G891" i="12"/>
  <c r="G893" i="12"/>
  <c r="G898" i="12"/>
  <c r="G903" i="12"/>
  <c r="G908" i="12"/>
  <c r="G913" i="12"/>
  <c r="G918" i="12"/>
  <c r="G923" i="12"/>
  <c r="G928" i="12"/>
  <c r="G933" i="12"/>
  <c r="G938" i="12"/>
  <c r="G943" i="12"/>
  <c r="G945" i="12"/>
  <c r="G947" i="12"/>
  <c r="G949" i="12"/>
  <c r="G951" i="12"/>
  <c r="G953" i="12"/>
  <c r="G955" i="12"/>
  <c r="G957" i="12"/>
  <c r="G959" i="12"/>
  <c r="G961" i="12"/>
  <c r="G963" i="12"/>
  <c r="G969" i="12"/>
  <c r="G975" i="12"/>
  <c r="G981" i="12"/>
  <c r="G983" i="12"/>
  <c r="G985" i="12"/>
  <c r="G987" i="12"/>
  <c r="G989" i="12"/>
  <c r="G991" i="12"/>
  <c r="G993" i="12"/>
  <c r="G995" i="12"/>
  <c r="G997" i="12"/>
  <c r="G1002" i="12"/>
  <c r="G1007" i="12"/>
  <c r="G1012" i="12"/>
  <c r="G1017" i="12"/>
  <c r="G1023" i="12"/>
  <c r="G1029" i="12"/>
  <c r="G1035" i="12"/>
  <c r="G1040" i="12"/>
  <c r="G1054" i="12"/>
  <c r="G1056" i="12"/>
  <c r="G1058" i="12"/>
  <c r="G1060" i="12"/>
  <c r="G1062" i="12"/>
  <c r="G1064" i="12"/>
  <c r="G1066" i="12"/>
  <c r="G1068" i="12"/>
  <c r="G1070" i="12"/>
  <c r="G1072" i="12"/>
  <c r="G1074" i="12"/>
  <c r="G1077" i="12"/>
  <c r="G1080" i="12"/>
  <c r="G1092" i="12"/>
  <c r="G1094" i="12"/>
  <c r="G1100" i="12"/>
  <c r="G1109" i="12"/>
  <c r="G1118" i="12"/>
  <c r="G1124" i="12"/>
  <c r="G1128" i="12"/>
  <c r="G1132" i="12"/>
  <c r="G1134" i="12"/>
  <c r="G1139" i="12"/>
  <c r="G1144" i="12"/>
  <c r="G1149" i="12"/>
  <c r="G1153" i="12"/>
  <c r="G1157" i="12"/>
  <c r="G1161" i="12"/>
  <c r="G1165" i="12"/>
  <c r="G1170" i="12"/>
  <c r="G1172" i="12"/>
  <c r="G1173" i="12"/>
  <c r="G1174" i="12"/>
  <c r="G1175" i="12"/>
  <c r="G1176" i="12"/>
  <c r="G1177" i="12"/>
  <c r="G1178" i="12"/>
  <c r="G1179" i="12"/>
  <c r="G1181" i="12"/>
  <c r="G1182" i="12"/>
  <c r="G1183" i="12"/>
  <c r="G1184" i="12"/>
  <c r="G1185" i="12"/>
  <c r="G1186" i="12"/>
  <c r="G1188" i="12"/>
  <c r="G1190" i="12"/>
  <c r="G1207" i="12"/>
  <c r="G1211" i="12"/>
  <c r="G1215" i="12"/>
  <c r="G1219" i="12"/>
  <c r="G1223" i="12"/>
  <c r="G1227" i="12"/>
  <c r="G1231" i="12"/>
  <c r="G1235" i="12"/>
  <c r="G1239" i="12"/>
  <c r="G1243" i="12"/>
  <c r="G1245" i="12"/>
  <c r="G1247" i="12"/>
  <c r="G1251" i="12"/>
  <c r="G1252" i="12"/>
  <c r="G1253" i="12"/>
  <c r="G1254" i="12"/>
  <c r="G1255" i="12"/>
  <c r="G1256" i="12"/>
  <c r="G1257" i="12"/>
  <c r="G1258" i="12"/>
  <c r="G1259" i="12"/>
  <c r="G1291" i="12"/>
  <c r="G1293" i="12"/>
  <c r="G1295" i="12"/>
  <c r="G1297" i="12"/>
  <c r="G1299" i="12"/>
  <c r="G1303" i="12"/>
  <c r="G1304" i="12"/>
  <c r="G1349" i="12"/>
  <c r="G1351" i="12"/>
  <c r="G1365" i="12"/>
  <c r="G1369" i="12"/>
  <c r="G1373" i="12"/>
  <c r="G1378" i="12"/>
  <c r="G1389" i="12"/>
  <c r="G1403" i="12"/>
  <c r="G1407" i="12"/>
  <c r="G1423" i="12"/>
  <c r="G1431" i="12"/>
  <c r="G1433" i="12"/>
  <c r="G1456" i="12"/>
  <c r="G1460" i="12"/>
  <c r="G1482" i="12"/>
  <c r="G1486" i="12"/>
  <c r="G1490" i="12"/>
  <c r="G1516" i="12"/>
  <c r="G1524" i="12"/>
  <c r="G1527" i="12"/>
  <c r="G1529" i="12"/>
  <c r="G1535" i="12"/>
  <c r="G1541" i="12"/>
  <c r="G1543" i="12"/>
  <c r="G1549" i="12"/>
  <c r="G1558" i="12"/>
  <c r="G1560" i="12"/>
  <c r="G1565" i="12"/>
  <c r="G1570" i="12"/>
  <c r="G1575" i="12"/>
  <c r="G1599" i="12"/>
  <c r="G1608" i="12"/>
  <c r="G1633" i="12"/>
  <c r="G1653" i="12"/>
  <c r="G1659" i="12"/>
  <c r="G1686" i="12"/>
  <c r="G1692" i="12"/>
  <c r="G1694" i="12"/>
  <c r="G1693" i="12" s="1"/>
  <c r="I79" i="1" s="1"/>
  <c r="G27" i="1"/>
  <c r="J28" i="1"/>
  <c r="J26" i="1"/>
  <c r="G38" i="1"/>
  <c r="F38" i="1"/>
  <c r="H32" i="1"/>
  <c r="J23" i="1"/>
  <c r="J24" i="1"/>
  <c r="J25" i="1"/>
  <c r="J27" i="1"/>
  <c r="E24" i="1"/>
  <c r="E26" i="1"/>
  <c r="G1432" i="12" l="1"/>
  <c r="I69" i="1" s="1"/>
  <c r="G8" i="12"/>
  <c r="I47" i="1" s="1"/>
  <c r="G1079" i="12"/>
  <c r="I59" i="1" s="1"/>
  <c r="G1559" i="12"/>
  <c r="I71" i="1" s="1"/>
  <c r="G1189" i="12"/>
  <c r="I65" i="1" s="1"/>
  <c r="G333" i="12"/>
  <c r="I51" i="1" s="1"/>
  <c r="H39" i="1"/>
  <c r="H40" i="1" s="1"/>
  <c r="G28" i="1"/>
  <c r="G1350" i="12"/>
  <c r="I68" i="1" s="1"/>
  <c r="G1292" i="12"/>
  <c r="I67" i="1" s="1"/>
  <c r="G1658" i="12"/>
  <c r="I78" i="1" s="1"/>
  <c r="I18" i="1" s="1"/>
  <c r="G1528" i="12"/>
  <c r="I70" i="1" s="1"/>
  <c r="G1607" i="12"/>
  <c r="I72" i="1" s="1"/>
  <c r="G1244" i="12"/>
  <c r="I66" i="1" s="1"/>
  <c r="G1093" i="12"/>
  <c r="I60" i="1" s="1"/>
  <c r="G1076" i="12"/>
  <c r="I58" i="1" s="1"/>
  <c r="G1133" i="12"/>
  <c r="I63" i="1" s="1"/>
  <c r="G721" i="12"/>
  <c r="I57" i="1" s="1"/>
  <c r="G1171" i="12"/>
  <c r="I64" i="1" s="1"/>
  <c r="G655" i="12"/>
  <c r="I55" i="1" s="1"/>
  <c r="G359" i="12"/>
  <c r="I52" i="1" s="1"/>
  <c r="G293" i="12"/>
  <c r="I50" i="1" s="1"/>
  <c r="G63" i="12"/>
  <c r="I49" i="1" s="1"/>
  <c r="G535" i="12"/>
  <c r="I54" i="1" s="1"/>
  <c r="G512" i="12"/>
  <c r="I53" i="1" s="1"/>
  <c r="G687" i="12"/>
  <c r="I56" i="1" s="1"/>
  <c r="G24" i="12"/>
  <c r="I48" i="1" s="1"/>
  <c r="I81" i="1" l="1"/>
  <c r="I17" i="1"/>
  <c r="I39" i="1"/>
  <c r="I40" i="1" s="1"/>
  <c r="J39" i="1" s="1"/>
  <c r="J40" i="1" s="1"/>
  <c r="I16" i="1"/>
  <c r="G1708" i="12"/>
  <c r="G24" i="1"/>
  <c r="I21" i="1" l="1"/>
  <c r="G25" i="1" s="1"/>
  <c r="G26" i="1" s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<sst xmlns="http://schemas.openxmlformats.org/spreadsheetml/2006/main" count="6746" uniqueCount="2180">
  <si>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</si>
  <si>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</si>
  <si>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</si>
  <si>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</si>
  <si>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</si>
  <si>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</si>
  <si>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</si>
  <si>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</si>
  <si>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</si>
  <si>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</si>
  <si>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</si>
  <si>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</si>
  <si>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</si>
  <si>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</si>
  <si>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</si>
  <si>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</si>
  <si>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</si>
  <si>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</si>
  <si>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</si>
  <si>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</si>
  <si>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</si>
  <si>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</si>
  <si>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</si>
  <si>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</si>
  <si>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</si>
  <si>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</si>
  <si>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</si>
  <si>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</si>
  <si>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</si>
  <si>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</si>
  <si>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</si>
  <si>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</si>
  <si>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</si>
  <si>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</si>
  <si>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</si>
  <si>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</si>
  <si>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</si>
  <si>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</si>
  <si>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Objekt:</t>
  </si>
  <si>
    <t>Rozpočet:</t>
  </si>
  <si>
    <t>ZŠ Jarov - Střešní nástavba</t>
  </si>
  <si>
    <t>Rozpočet</t>
  </si>
  <si>
    <t>Celkem za stavbu</t>
  </si>
  <si>
    <t>CZK</t>
  </si>
  <si>
    <t>Rekapitulace dílů</t>
  </si>
  <si>
    <t>Typ dílu</t>
  </si>
  <si>
    <t>0</t>
  </si>
  <si>
    <t>Přípravné a přidružené práce</t>
  </si>
  <si>
    <t>3</t>
  </si>
  <si>
    <t>Svislé a kompletní konstrukce</t>
  </si>
  <si>
    <t>311</t>
  </si>
  <si>
    <t>Sádrokartonové konstrukce</t>
  </si>
  <si>
    <t>4</t>
  </si>
  <si>
    <t>Vodorovné konstrukce</t>
  </si>
  <si>
    <t>43</t>
  </si>
  <si>
    <t>Schodiště</t>
  </si>
  <si>
    <t>61</t>
  </si>
  <si>
    <t>Upravy povrchů vnitřní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</si>
  <si>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</si>
  <si>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</si>
  <si>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</si>
  <si>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</si>
  <si>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</si>
  <si>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</si>
  <si>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95</t>
  </si>
  <si>
    <t>Dokončovací kce na pozem.stav.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</si>
  <si>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</si>
  <si>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</si>
  <si>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</si>
  <si>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</si>
  <si>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</si>
  <si>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</si>
  <si>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</si>
  <si>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</si>
  <si>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</si>
  <si>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</si>
  <si>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</si>
  <si>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</si>
  <si>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</si>
  <si>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</si>
  <si>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</si>
  <si>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</si>
  <si>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</si>
  <si>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</si>
  <si>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</si>
  <si>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</si>
  <si>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</si>
  <si>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</si>
  <si>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</si>
  <si>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</si>
  <si>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</si>
  <si>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</si>
  <si>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</si>
  <si>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</si>
  <si>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M43</t>
  </si>
  <si>
    <t>Montáže ocelových konstrukcí</t>
  </si>
  <si>
    <t>M99</t>
  </si>
  <si>
    <t>Skladby podlah a konstrukcí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</si>
  <si>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</si>
  <si>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</si>
  <si>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</si>
  <si>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</si>
  <si>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</si>
  <si>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</si>
  <si>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</si>
  <si>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</si>
  <si>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</si>
  <si>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</si>
  <si>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</si>
  <si>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</si>
  <si>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</si>
  <si>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</si>
  <si>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</si>
  <si>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Cen. soustava</t>
  </si>
  <si>
    <t>Díl:</t>
  </si>
  <si>
    <t>DIL</t>
  </si>
  <si>
    <t>0.01</t>
  </si>
  <si>
    <t>Ochrana a zakrývání stávajících konstrukcí, proti zničení a poškození,desky,folie,plachty apod</t>
  </si>
  <si>
    <t>m2</t>
  </si>
  <si>
    <t>POL1_0</t>
  </si>
  <si>
    <t>1.PP:5,0*1</t>
  </si>
  <si>
    <t>VV</t>
  </si>
  <si>
    <t>1.NP:35,0*1</t>
  </si>
  <si>
    <t>2.NP:25,0*1</t>
  </si>
  <si>
    <t>3.NP:65,0*1</t>
  </si>
  <si>
    <t>podkroví:</t>
  </si>
  <si>
    <t>0.02</t>
  </si>
  <si>
    <t>Vystěhování a vyklizení stávajících prostor, přesuny,odvozy,uskladnění prvků</t>
  </si>
  <si>
    <t>kus</t>
  </si>
  <si>
    <t>0.03</t>
  </si>
  <si>
    <t>Dočasné dělící příčky,dřevěné trámy 100/100, 2 OSB tl.25mm,dveře,vč. demontáže</t>
  </si>
  <si>
    <t>1.NP:</t>
  </si>
  <si>
    <t>2.NP:3,72*4,07</t>
  </si>
  <si>
    <t>3.NP:5,48*3,6+4,38*(5,037+3,595)</t>
  </si>
  <si>
    <t>0.04</t>
  </si>
  <si>
    <t>Dočasné zakrytí schodů,šikmé dřevěné trámy 100/100, 2 OSB tl.25mm,doplňky,vč. demontáže</t>
  </si>
  <si>
    <t>schody:4,38*6,9</t>
  </si>
  <si>
    <t>342255024R00</t>
  </si>
  <si>
    <t>Příčky z desek porobet. tl. 100 mm</t>
  </si>
  <si>
    <t>1.NP:3,22*(0,3+0,12+0,13+0,1*2)+0,5*1,0</t>
  </si>
  <si>
    <t>2.NP:2,3*0,1*4</t>
  </si>
  <si>
    <t>3.NP:3,56*0,1*4</t>
  </si>
  <si>
    <t>342948111R00</t>
  </si>
  <si>
    <t>Ukotvení příček k cihel.konstr. kotvami na hmožd.</t>
  </si>
  <si>
    <t>m</t>
  </si>
  <si>
    <t>1.NP:3,22*5+0,5*2</t>
  </si>
  <si>
    <t>2.NP:2,3*4</t>
  </si>
  <si>
    <t>3.NP:3,56*4</t>
  </si>
  <si>
    <t>346971122R00</t>
  </si>
  <si>
    <t>Izolace pod příčky jednoduchá š. do 200 mm</t>
  </si>
  <si>
    <t>1.NP:(0,3+0,12+0,13+0,1*2)</t>
  </si>
  <si>
    <t>2.NP:0,1*4</t>
  </si>
  <si>
    <t>3.NP:0,1*4</t>
  </si>
  <si>
    <t>346971162R00</t>
  </si>
  <si>
    <t xml:space="preserve">Dilatace příček od stropu š. do 200 mm, tl.30 mm </t>
  </si>
  <si>
    <t>317121047RT2</t>
  </si>
  <si>
    <t>Překlad nenosný pórobetonový, světlost otvoru do 1050 mm, překlad nenosný 124 x 24,9 x 10 cm</t>
  </si>
  <si>
    <t>P03:</t>
  </si>
  <si>
    <t>2.NP:2</t>
  </si>
  <si>
    <t>3.NP:2</t>
  </si>
  <si>
    <t>317121049RTX</t>
  </si>
  <si>
    <t>Překlad nenosný pórobetonový, světlost otvoru do 3750 mm, překlad nenosn, 150 x 24,9 x 10 cm</t>
  </si>
  <si>
    <t>P 02:</t>
  </si>
  <si>
    <t>1.NP:1</t>
  </si>
  <si>
    <t>2.NP:</t>
  </si>
  <si>
    <t>3.NP:</t>
  </si>
  <si>
    <t>317121049RTY</t>
  </si>
  <si>
    <t>Překlad nenosný pórobetonový, světlost otvoru do 3750 mm, překlad nenosn, 180 x 24,9 x 10 cm</t>
  </si>
  <si>
    <t>P 01:</t>
  </si>
  <si>
    <t>3.1</t>
  </si>
  <si>
    <t>Statické zajištění fasádní římsy,podepření, ochrana proti poškození,zakrytí,doplňky,detaily</t>
  </si>
  <si>
    <t>fasádní  římsa:34,7+62,7+56,9</t>
  </si>
  <si>
    <t>3.2</t>
  </si>
  <si>
    <t>Stabilizace a zajištění stáv. potrubí VZT kuchyně, ochrana proti poškození,zakrytí,doplňky,detaily</t>
  </si>
  <si>
    <t>podkroví:1*1</t>
  </si>
  <si>
    <t>342264051RT2</t>
  </si>
  <si>
    <t>Podhled sádrokartonový na zavěšenou ocel. konstr., desky protipožární tl. 12,5 mm, bez izolace</t>
  </si>
  <si>
    <t>provedení dle technické zprávy,skladeb konstrukcí a standardů!!:</t>
  </si>
  <si>
    <t>kvalita provedení Q3!!:</t>
  </si>
  <si>
    <t>C/02:</t>
  </si>
  <si>
    <t>1.NP:9,2+0,6</t>
  </si>
  <si>
    <t>čela:1,02*6,4+0,15*4,06</t>
  </si>
  <si>
    <t>3.NP:26,3+11,7+24,0+35,9+65,5+65,2*2+65,3+66,0</t>
  </si>
  <si>
    <t>C/04-rovné:</t>
  </si>
  <si>
    <t>4.NP:43,4</t>
  </si>
  <si>
    <t>342264051RT4</t>
  </si>
  <si>
    <t>Podhled sádrokartonový na zavěšenou ocel. konstr., desky požár.impreg tl. 12,5 mm, bez izolace</t>
  </si>
  <si>
    <t>C/01:</t>
  </si>
  <si>
    <t>3.NP:2,6</t>
  </si>
  <si>
    <t>C/03-rovné:</t>
  </si>
  <si>
    <t>4.NP:23,9+6,6</t>
  </si>
  <si>
    <t>342265121RT6</t>
  </si>
  <si>
    <t>Podkroví SDK šikmé,zavěš.ocel.konstr., desky protipožární GKF tl. 12,5 mm, bez izolace</t>
  </si>
  <si>
    <t>C/03-šikmé:</t>
  </si>
  <si>
    <t>4.NP:1,92*7,8+18,4+20,2</t>
  </si>
  <si>
    <t>342265121RT7</t>
  </si>
  <si>
    <t>Podkroví SDK šikmé,zavěš.ocel.konstr., desky protipožární GKFI tl. 12,5 mm, bez izolace</t>
  </si>
  <si>
    <t>C/04-šikmé:</t>
  </si>
  <si>
    <t>4.NP:13,7*2,7+4,8*3,4+222,7+3,6*2,5+2,7*39,2+280,4+20,7</t>
  </si>
  <si>
    <t>416051212R00</t>
  </si>
  <si>
    <t>Podhled akustický šikmý, bezespárý,ocelový rošt, bez izolace,1x AKU perforovaná deska 12,5mm</t>
  </si>
  <si>
    <t>C/05:</t>
  </si>
  <si>
    <t>4.NP:280,4*1</t>
  </si>
  <si>
    <t>342264091R0X</t>
  </si>
  <si>
    <t>Příplatek k sádrokartonového podhledu, za desky další desku tl. 12,5 mm</t>
  </si>
  <si>
    <t>342264091R00</t>
  </si>
  <si>
    <t>Příplatek k sádrokartonového podhledu za desky tl. 15 mm</t>
  </si>
  <si>
    <t>342264098R00</t>
  </si>
  <si>
    <t>Příplatek k sádrokartonovému podhledu za plochu do 10 m2</t>
  </si>
  <si>
    <t>4.NP:6,6</t>
  </si>
  <si>
    <t>347015112R0X</t>
  </si>
  <si>
    <t>Předstěna sádrokartonová tl.63 mm,ocel.kce CW 50, iizolace,1x opláštěná,RF tl.12,5mm</t>
  </si>
  <si>
    <t>SDK/05:</t>
  </si>
  <si>
    <t>4.NP:3,0*7,0+3,3*(2*(6,4*4+7,1))-0,8*2,1</t>
  </si>
  <si>
    <t>347015112R0Y</t>
  </si>
  <si>
    <t>Předstěna sádrokartonová tl.75 mm,ocel. kce CW 50,  izolace,2x opláštěná,RF tl.12,5mm</t>
  </si>
  <si>
    <t>SDK/01b:</t>
  </si>
  <si>
    <t>3.NP:3,56*1,8</t>
  </si>
  <si>
    <t>347015132R0X</t>
  </si>
  <si>
    <t>Předstěna sádrokartonová tl.100mm,ocel. kce CW 75,  izolace,2x opláštěná,RF tl.12,5mm</t>
  </si>
  <si>
    <t>SDK/01a:</t>
  </si>
  <si>
    <t>4.NP:2,2*(1,0+6,0)+3,1*0,6+1,3*28,3+1,7*8,0+1,6*6,6+1,1*0,7*31+1,5*34,6</t>
  </si>
  <si>
    <t>347015134R0T</t>
  </si>
  <si>
    <t>Předstěna sádrokartonová tl.100mm,ocel.kce CW 100,  izolace,2xopláštěná,RFI tl.12,5mm</t>
  </si>
  <si>
    <t>SDK/06:</t>
  </si>
  <si>
    <t>4.NP:1,9*8,2+0,8*5,8+2,3*3,8+1,7*8,0+1,8*3,9+2,0*3,9+2,94*4,5</t>
  </si>
  <si>
    <t>347015132R0Y</t>
  </si>
  <si>
    <t>Předstěna sádrokartonová tl.150mm,ocel. kce CW 75,  izolace,2x opláštěná,RF tl.12,5mm</t>
  </si>
  <si>
    <t>2.NP:3,56*1,675</t>
  </si>
  <si>
    <t>3.NP:3,56*1,675</t>
  </si>
  <si>
    <t>347015134R0X</t>
  </si>
  <si>
    <t>Předstěna sádrokartonová tl.163 mm,ocel.kce CW 50, izolace,1xopláštěná,RFI tl.12,5mm</t>
  </si>
  <si>
    <t>SDK/04:</t>
  </si>
  <si>
    <t>3.NP:1,4*1,4</t>
  </si>
  <si>
    <t>4.NP:1,8*2,5*2+1,9*3,8+4,6*(6,4+7,0+5,8+7,5)+2,1*(1,9*2+4,0)+2,94*1,6+4,0*1,2+2,3*0,5+1,9*1,4+3,8*(2,4+3,3)</t>
  </si>
  <si>
    <t>347015134R0Y</t>
  </si>
  <si>
    <t>Předstěna sádrokartonová tl.175 mm,ocel.kce CW 150, izolace,1xopláštěná,RFI tl.12,5mm</t>
  </si>
  <si>
    <t>SDK/02:</t>
  </si>
  <si>
    <t>4.NP:3,8*3,0</t>
  </si>
  <si>
    <t>347015134R0Z</t>
  </si>
  <si>
    <t>Předstěna sádrokartonová tl.175 mm,ocel.kce CW 150, izolace,1xopláštěná,RF tl.12,5mm</t>
  </si>
  <si>
    <t>SDK/03:</t>
  </si>
  <si>
    <t>4.NP:3,8*1,8</t>
  </si>
  <si>
    <t/>
  </si>
  <si>
    <t>SDK/08:</t>
  </si>
  <si>
    <t>4.NP:3,8*0,8</t>
  </si>
  <si>
    <t>347015134R0V</t>
  </si>
  <si>
    <t>Předstěna sádrokartonová tl.213 mm,ocel.kce CW 50, izolace,1xopláštěná,RFI tl.12,5mm</t>
  </si>
  <si>
    <t>4.NP:2,94*2,7*2+3,3*4,0</t>
  </si>
  <si>
    <t>347015134R0W</t>
  </si>
  <si>
    <t>Předstěna sádrokartonová tl.213 mm,ocel.kce CD, 1xopláštěná,AKU perforov. deska tl.12,5mm</t>
  </si>
  <si>
    <t>SDK/07:</t>
  </si>
  <si>
    <t>3.NP:1,4*1,9</t>
  </si>
  <si>
    <t>4.NP:1,4*(2*(6,4*4+7,1))</t>
  </si>
  <si>
    <t>347015112R0Z</t>
  </si>
  <si>
    <t>Předstěna sádrokartonová tl.300 mm,ocel.kce CW 50, iizolace,1x opláštěná,RF tl.12,5mm</t>
  </si>
  <si>
    <t>4.NP:3,8*1,7</t>
  </si>
  <si>
    <t>347015134R0U</t>
  </si>
  <si>
    <t>Předstěna sádrokartonová tl.363 mm,ocel.kce CW 50, izolace,1xopláštěná,RFI tl.12,5mm</t>
  </si>
  <si>
    <t>4.NP:2,94*1,4</t>
  </si>
  <si>
    <t>342261111RT2</t>
  </si>
  <si>
    <t xml:space="preserve">Příčka SDK tl.75 mm,1x ocel.kce.CW50,1x12,5 mm, desky GKF tl.12,5 mm,minerální izolace tl. 50 mm </t>
  </si>
  <si>
    <t>SDK/14:</t>
  </si>
  <si>
    <t>4.NP:4,6*(0,63*8)+3,8*0,63*2</t>
  </si>
  <si>
    <t>342261112RS4</t>
  </si>
  <si>
    <t xml:space="preserve">Příčka SDK tl.100 mm,1x ocel.kce.CW75,1x12,5 mm, desky GKFI tl.12,5 mm,minerální izolace tl. 60 mm </t>
  </si>
  <si>
    <t>SDK/11b:</t>
  </si>
  <si>
    <t>3.NP:3,56*3,3-0,7*1,97</t>
  </si>
  <si>
    <t>4.NP:2,9*2,1+2,94*(4,3+1,6+1,7)+3,8*1,5-0,7*2,1*4</t>
  </si>
  <si>
    <t>SDK/13b:</t>
  </si>
  <si>
    <t>4.NP:3,8*(3,4+2,5)+3,6*5,8-0,8*2,1*3</t>
  </si>
  <si>
    <t>342261213RS2</t>
  </si>
  <si>
    <t xml:space="preserve">Příčka SDK tl.150 mm,1x ocel.kce.CW100,2x12,5 mm, desky GKF tl.12,5 mm,minerální izolace tl. 80 mm </t>
  </si>
  <si>
    <t>SDK/09a:</t>
  </si>
  <si>
    <t>4.NP:3,0*7,0+4,9*(6,4*4+7,1)-0,8*2,1</t>
  </si>
  <si>
    <t>SDK/12b:</t>
  </si>
  <si>
    <t>4.NP:3,8*2,0</t>
  </si>
  <si>
    <t>342261112RSX</t>
  </si>
  <si>
    <t xml:space="preserve">Příčka SDK tl.175 mm,1x ocel.kce.CW150,1x12,5 mm, desky GKFI tl.12,5 mm,minerální izolace tl. 80 mm </t>
  </si>
  <si>
    <t>SDK/11a:</t>
  </si>
  <si>
    <t>4.NP:2,1*(3,8+5,4)+2,94*0,7-0,7*2,1</t>
  </si>
  <si>
    <t>SDK/13a:</t>
  </si>
  <si>
    <t>4.NP:5,2*3,5-0,8*2,1</t>
  </si>
  <si>
    <t>342261213RSX</t>
  </si>
  <si>
    <t xml:space="preserve">Příčka SDK tl.200 mm,1x ocel.kce.CW150,2x12,5 mm, desky GKF tl.12,5 mm,minerální izolace tl. 80 mm </t>
  </si>
  <si>
    <t>SDK/09b:</t>
  </si>
  <si>
    <t>4.NP:3,1*4,7+4,0*(3,0+2,3+1,3)+4,5*44,7-0,9*2,1*6</t>
  </si>
  <si>
    <t>SDK/12a:</t>
  </si>
  <si>
    <t>4.NP:3,8*2,9-0,9*2,1</t>
  </si>
  <si>
    <t>342261213RSY</t>
  </si>
  <si>
    <t xml:space="preserve">Příčka SDK tl.200 mm,1x ocel.kce.CW150,2x12,5 mm, desky GKFI tl.12,5 mm,minerální izolace tl. 80 mm </t>
  </si>
  <si>
    <t>SDK/10:</t>
  </si>
  <si>
    <t>4.NP:3,8*(5,1+2,3)</t>
  </si>
  <si>
    <t>342267112RT3</t>
  </si>
  <si>
    <t>Sádrokart.obklad sloupů a trámů do 500 x 500 mm, třístranný, dřev.konstr.,1x opláš.,desky tl.12,5 mm, včetně dodávky desky GKBI tl. 12,5 mm</t>
  </si>
  <si>
    <t>3.NP:3,56*1</t>
  </si>
  <si>
    <t>342263990RD1</t>
  </si>
  <si>
    <t>Příplatek k sádrokartonové příčce za desku tl. 12,5 mm, deska vysokopevnostní na jedné straně příčky</t>
  </si>
  <si>
    <t>342263990RD2</t>
  </si>
  <si>
    <t>Příplatek k sádrokartonové příčce za desku tl. 12,5 mm, deska vysokopevnostní na obou stranách příčky</t>
  </si>
  <si>
    <t>4.NP:3,1*4,7+4,5*44,7+4,0*(3,0+2,3+1,3)-0,9*2,1*6</t>
  </si>
  <si>
    <t>342263310R00</t>
  </si>
  <si>
    <t>Úprava sádrokartonové příčky pro osazení umývadla</t>
  </si>
  <si>
    <t>3.NP:1*1</t>
  </si>
  <si>
    <t>4.NP:4*2+2+5</t>
  </si>
  <si>
    <t>342263310R0X</t>
  </si>
  <si>
    <t>Úprava sádrokartonové příčky pro osazení WC, výlevky</t>
  </si>
  <si>
    <t>4.NP:4*2+2</t>
  </si>
  <si>
    <t>342263310R0Y</t>
  </si>
  <si>
    <t>Úprava sádrokartonové příčky pro osazení pisoáru</t>
  </si>
  <si>
    <t>4.NP:4*1</t>
  </si>
  <si>
    <t>411321414R00</t>
  </si>
  <si>
    <t>Stropy deskové ze železobetonu C 25/30 XC1</t>
  </si>
  <si>
    <t>m3</t>
  </si>
  <si>
    <t>dle statiky:</t>
  </si>
  <si>
    <t>3.NP strop do tr. plechu:0,145*(737,3-27,5)</t>
  </si>
  <si>
    <t>411354173R00</t>
  </si>
  <si>
    <t>Podpěrná konstr. stropů do 12 kPa - zřízení</t>
  </si>
  <si>
    <t>podepření při bourání - stropy a překlady:</t>
  </si>
  <si>
    <t>1.NP:0,5*4</t>
  </si>
  <si>
    <t>2.NP:0,5*2</t>
  </si>
  <si>
    <t>3.NP:0,5*2+3*21,4</t>
  </si>
  <si>
    <t>3.NP strop do tr. plechu:(737,3-27,5)</t>
  </si>
  <si>
    <t>411354174R00</t>
  </si>
  <si>
    <t>Podpěrná konstr. stropů do 12 kPa - odstranění</t>
  </si>
  <si>
    <t>411361921R00</t>
  </si>
  <si>
    <t xml:space="preserve">Výztuž stropů svařovanou sítí </t>
  </si>
  <si>
    <t>t</t>
  </si>
  <si>
    <t>417321414R00</t>
  </si>
  <si>
    <t>Ztužující pásy a věnce z betonu železového C 25/30, XC1</t>
  </si>
  <si>
    <t>3.NP strop do tr. plechu:</t>
  </si>
  <si>
    <t>417351115R00</t>
  </si>
  <si>
    <t>Bednění ztužujících pásů a věnců - zřízení</t>
  </si>
  <si>
    <t>417351116R00</t>
  </si>
  <si>
    <t>Bednění ztužujících pásů a věnců - odstranění</t>
  </si>
  <si>
    <t>411361821R0X</t>
  </si>
  <si>
    <t>Výztuž stropů,věnců a schodů, z betonářské oceli 10505(R)</t>
  </si>
  <si>
    <t>430321414R00</t>
  </si>
  <si>
    <t>Beton schodišťových konstrukcí železový C 25/30 XC, XC1</t>
  </si>
  <si>
    <t>3.NP schody do tr. plechu:1,35*1,3+1,38*1,3</t>
  </si>
  <si>
    <t>431351121R00</t>
  </si>
  <si>
    <t>Bednění podest a podstupnic přímočarých,  - zřízení</t>
  </si>
  <si>
    <t>3.NP schody do tr. plechu:0,142*1,3*15*2</t>
  </si>
  <si>
    <t>boky:1,35*2+1,38*2</t>
  </si>
  <si>
    <t>431351122R00</t>
  </si>
  <si>
    <t>Bednění podest a podstupnic přímočarých, - odstranění</t>
  </si>
  <si>
    <t>433351131R00</t>
  </si>
  <si>
    <t>Bednění schodnic přímočarých - zřízení</t>
  </si>
  <si>
    <t>3.NP schody do tr. plechu:0,32*1,3*15*2</t>
  </si>
  <si>
    <t>433351132R00</t>
  </si>
  <si>
    <t>Bednění schodnic přímočarých - odstranění</t>
  </si>
  <si>
    <t>431351128R00</t>
  </si>
  <si>
    <t>Příplatek za podpěrnou konstrukci podest - zřízení</t>
  </si>
  <si>
    <t>3.NP schody do tr. plechu:27,5*1</t>
  </si>
  <si>
    <t>431351129R00</t>
  </si>
  <si>
    <t>Příplatek za podpěrnou konstrukci podest - odstran</t>
  </si>
  <si>
    <t>43.1</t>
  </si>
  <si>
    <t>bm</t>
  </si>
  <si>
    <t>1,3*4</t>
  </si>
  <si>
    <t>610991111R00</t>
  </si>
  <si>
    <t>Zakrývání výplní vnitřních otvorů</t>
  </si>
  <si>
    <t>okna:0,78*1,18*(29+2+5+4*2+64)+0,785*0,98*(19+9)+0,78*0,98*1+1,06*2,5*1+2,105*2,39*1+1,315*2,075*1</t>
  </si>
  <si>
    <t>601016193R00</t>
  </si>
  <si>
    <t>Penetrace hloubková stropů</t>
  </si>
  <si>
    <t>zapravení stropů po stavebně-technickém průzkumu:</t>
  </si>
  <si>
    <t>1.NP:0,5*3</t>
  </si>
  <si>
    <t>2.NP:0,5*1</t>
  </si>
  <si>
    <t>3.NP:0,5*1</t>
  </si>
  <si>
    <t>602016193R00</t>
  </si>
  <si>
    <t>Penetrace hloubková stěn</t>
  </si>
  <si>
    <t>zapravení stěn po stavebně-technickém průzkumu:</t>
  </si>
  <si>
    <t>1.NP:0,5*2</t>
  </si>
  <si>
    <t>3.NP:0,5*2</t>
  </si>
  <si>
    <t>napojení omítek:</t>
  </si>
  <si>
    <t>1.NP:2,5*(0,37*2+0,2*2+1,2+0,65*2)</t>
  </si>
  <si>
    <t>2.NP:2,5*0,1*8</t>
  </si>
  <si>
    <t>3.NP:2,5*0,1*14</t>
  </si>
  <si>
    <t>dozdívky z porobetonu:</t>
  </si>
  <si>
    <t>1.NP:(3,22*(0,3+0,12+0,13+0,1*2)+0,5*1,0)*2</t>
  </si>
  <si>
    <t>2.NP:2,3*0,1*4*2</t>
  </si>
  <si>
    <t>3.NP:3,56*0,1*4*2</t>
  </si>
  <si>
    <t>otlučené omítky:</t>
  </si>
  <si>
    <t>1.NP:2,5*2,0-0,8*1,97</t>
  </si>
  <si>
    <t>2.NP:2,5*(0,83*2+0,35*2)</t>
  </si>
  <si>
    <t>3.NP:2,5*(0,65+0,9+0,5*2+1,3+1,55+1,62+1,65+2,7)</t>
  </si>
  <si>
    <t>lokální opravy:</t>
  </si>
  <si>
    <t>1.NP:15,0</t>
  </si>
  <si>
    <t>2.NP:15,0</t>
  </si>
  <si>
    <t>3.NP:35,0</t>
  </si>
  <si>
    <t>ostění PO oken:</t>
  </si>
  <si>
    <t>1.NP:0,5*2*(1,315+2,075+2,105+2,39)</t>
  </si>
  <si>
    <t>ŽB věnec u schodiště:</t>
  </si>
  <si>
    <t>4.NP:0,31*2,7</t>
  </si>
  <si>
    <t>612481211RT2</t>
  </si>
  <si>
    <t>Montáž výztužné sítě (perlinky) do stěrky-stěny, včetně výztužné sítě a stěrkového tmelu</t>
  </si>
  <si>
    <t>610991004R00</t>
  </si>
  <si>
    <t>Začišťovací okenní lišta pro vnitř.omítku tl. 15mm</t>
  </si>
  <si>
    <t>okna ve zdivu:1,06+2*2,5+2,105+2*2,39+1,315+2*2,075</t>
  </si>
  <si>
    <t>612473182R00</t>
  </si>
  <si>
    <t>Omítka vnitřního zdiva ze suché směsi, štuková</t>
  </si>
  <si>
    <t>611473112R00</t>
  </si>
  <si>
    <t>Omítka vnitř.stropů ze suché směsi,štuková,strojně</t>
  </si>
  <si>
    <t>612473185R00</t>
  </si>
  <si>
    <t>Příplatek za zabudované omítníky v ploše stěn</t>
  </si>
  <si>
    <t>612473186R00</t>
  </si>
  <si>
    <t>Příplatek za zabudované rohovníky</t>
  </si>
  <si>
    <t>69,4*1</t>
  </si>
  <si>
    <t>612403382R00</t>
  </si>
  <si>
    <t>Hrubá výplň rýh ve stěnách do 3x7 cm maltou ze SMS</t>
  </si>
  <si>
    <t>drážky po profesích:100+50</t>
  </si>
  <si>
    <t>612403386R00</t>
  </si>
  <si>
    <t>Hrubá výplň rýh ve stěnách do 5x10cm maltou z SMS</t>
  </si>
  <si>
    <t>drážky po profesích:30+40</t>
  </si>
  <si>
    <t>612403388R00</t>
  </si>
  <si>
    <t>Hrubá výplň rýh ve stěnách do 15x20cm maltou z SMS</t>
  </si>
  <si>
    <t>drážky po profesích:15+20</t>
  </si>
  <si>
    <t>620991121R00</t>
  </si>
  <si>
    <t>Zakrývání výplní vnějších otvorů z lešení</t>
  </si>
  <si>
    <t>622904112R00</t>
  </si>
  <si>
    <t>Očištění fasád tlakovou vodou složitost 1 - 2</t>
  </si>
  <si>
    <t>Fasády:</t>
  </si>
  <si>
    <t>omítky u římsy a lokální opravy:0,34*158,4</t>
  </si>
  <si>
    <t>622323041R00</t>
  </si>
  <si>
    <t>Penetrace podkladu</t>
  </si>
  <si>
    <t>622481211RT2</t>
  </si>
  <si>
    <t>Montáž výztužné sítě(perlinky)do stěrky-vněj.stěny, včetně výztužné sítě a stěrkového tmelu</t>
  </si>
  <si>
    <t>622472162R00</t>
  </si>
  <si>
    <t>Omítka stěn vnější z MS , dle stávající fasády</t>
  </si>
  <si>
    <t>622471312R00</t>
  </si>
  <si>
    <t>Nátěr stěn barvou disperzní složitost 1, 2, dle stávající fasády</t>
  </si>
  <si>
    <t>632411906R00</t>
  </si>
  <si>
    <t>Penetrace velmi savých podkladů 0,35 l/m2</t>
  </si>
  <si>
    <t>Provedení dle skladeb konstrukcí,technické zprávy a standardů!!!:</t>
  </si>
  <si>
    <t>zapravení podlah po stavebně-technickém průzkumu:</t>
  </si>
  <si>
    <t>Začátek provozního součtu</t>
  </si>
  <si>
    <t xml:space="preserve">  1.NP:0,5*1</t>
  </si>
  <si>
    <t xml:space="preserve">  2.NP:0,5*1</t>
  </si>
  <si>
    <t xml:space="preserve">  3.NP:0,5*1</t>
  </si>
  <si>
    <t xml:space="preserve">  podkroví:</t>
  </si>
  <si>
    <t>Konec provozního součtu</t>
  </si>
  <si>
    <t>1,5*1</t>
  </si>
  <si>
    <t>doplnění podlah po bourání:</t>
  </si>
  <si>
    <t>PVC:</t>
  </si>
  <si>
    <t>2.NP:0,86*1</t>
  </si>
  <si>
    <t>3.NP:0,8*1</t>
  </si>
  <si>
    <t>dlažba:</t>
  </si>
  <si>
    <t>3.NP:3,9*1</t>
  </si>
  <si>
    <t>Podlahy:</t>
  </si>
  <si>
    <t>F/01:26,3</t>
  </si>
  <si>
    <t>F/02:15,2</t>
  </si>
  <si>
    <t>F/03a-stupně:(0,142+0,32)*1,3*30</t>
  </si>
  <si>
    <t>F/03b:11,0</t>
  </si>
  <si>
    <t>F/04:469,5</t>
  </si>
  <si>
    <t>F/05:54,3</t>
  </si>
  <si>
    <t>631312611R00</t>
  </si>
  <si>
    <t>Mazanina betonová tl. 5 - 8 cm C 16/20</t>
  </si>
  <si>
    <t>provedení dle skladeb konstrukcí,technické zprávy a standardů!!!:</t>
  </si>
  <si>
    <t>F/03b:11,0*0,05</t>
  </si>
  <si>
    <t>F/04:469,5*0,06</t>
  </si>
  <si>
    <t>F/05:54,3*0,052</t>
  </si>
  <si>
    <t>631313621R00</t>
  </si>
  <si>
    <t>Mazanina betonová tl. 8 - 12 cm C 20/25</t>
  </si>
  <si>
    <t>1,5*0,1</t>
  </si>
  <si>
    <t>po vybourané příčce:</t>
  </si>
  <si>
    <t>3.NP:0,1*0,15*4,9</t>
  </si>
  <si>
    <t>631319161R00</t>
  </si>
  <si>
    <t>Příplatek za konečnou úpravu mazanin tl. 8 cm</t>
  </si>
  <si>
    <t>631319163R00</t>
  </si>
  <si>
    <t>Příplatek za konečnou úpravu mazanin tl. 12 cm</t>
  </si>
  <si>
    <t>632415106R00</t>
  </si>
  <si>
    <t>Potěr samonivelační ručně tl. do 6 mm</t>
  </si>
  <si>
    <t>632441491R00</t>
  </si>
  <si>
    <t>Broušení cementových potěrů - odstranění šlemu</t>
  </si>
  <si>
    <t>632471112R00</t>
  </si>
  <si>
    <t>Provedení reprofilace cementovou hmotou tl. do 5 mm, bez penetrace</t>
  </si>
  <si>
    <t>941955002R00</t>
  </si>
  <si>
    <t>Lešení lehké pomocné, výška podlahy do 1,9 m</t>
  </si>
  <si>
    <t>1.NP:9,2+0,6+10,5</t>
  </si>
  <si>
    <t>2.NP:10,5</t>
  </si>
  <si>
    <t>3.NP:26,3+11,7+24,0+35,9+65,5+65,2*2+65,3+66,0+2,6+10,5</t>
  </si>
  <si>
    <t>941955004R00</t>
  </si>
  <si>
    <t>Lešení lehké pomocné, výška podlahy do 3,5 m</t>
  </si>
  <si>
    <t>4.NP:</t>
  </si>
  <si>
    <t>941941032RT4</t>
  </si>
  <si>
    <t>Montáž lešení leh.řad.s podlahami,š.do 1 m, H 30 m, lešení systémové</t>
  </si>
  <si>
    <t>fasáda:(14,7-1,8)*(158,4+1,5*8)</t>
  </si>
  <si>
    <t>941941192RT3</t>
  </si>
  <si>
    <t>Příplatek za každý měsíc použití lešení k pol.1032, lešení pronajaté</t>
  </si>
  <si>
    <t>fasáda:(14,7-1,8)*(158,4+1,5*8)*12</t>
  </si>
  <si>
    <t>941941832RT4</t>
  </si>
  <si>
    <t>Demontáž lešení leh.řad.s podlahami,š.1 m, H 30 m, lešení systémové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</si>
  <si>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</si>
  <si>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</si>
  <si>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</si>
  <si>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</si>
  <si>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</si>
  <si>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</si>
  <si>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943943221R00</t>
  </si>
  <si>
    <t>Montáž lešení prostorové lehké, do 200kg, H 10 m</t>
  </si>
  <si>
    <t>schodiště:4,3*16,3</t>
  </si>
  <si>
    <t>943943292R00</t>
  </si>
  <si>
    <t>Příplatek za každý měsíc použití k pol..3221, 3222</t>
  </si>
  <si>
    <t>schodiště:4,3*16,3*6</t>
  </si>
  <si>
    <t>943943821R00</t>
  </si>
  <si>
    <t>Demontáž lešení, prostor. lehké, 200 kPa, H 10 m</t>
  </si>
  <si>
    <t>94.1</t>
  </si>
  <si>
    <t>Provizorní zastřešení střechy plachtovou střechou, nosná konstrukce,doplňky,detaily-zřízení</t>
  </si>
  <si>
    <t>provizorní zastřešení:19,5*16,5+21,3*45,4+45,0</t>
  </si>
  <si>
    <t>94.2</t>
  </si>
  <si>
    <t>Provizorní zastřešení střechy plachtovou střechou, nosná konstrukce,doplňky,detaily-odstranění</t>
  </si>
  <si>
    <t>952901111R00</t>
  </si>
  <si>
    <t>Vyčištění budov o výšce podlaží do 4 m</t>
  </si>
  <si>
    <t>952901114R00</t>
  </si>
  <si>
    <t>Vyčištění budov o výšce podlaží nad 4 m</t>
  </si>
  <si>
    <t>95.1</t>
  </si>
  <si>
    <t>Stavební přípomoce pro profese</t>
  </si>
  <si>
    <t>hod</t>
  </si>
  <si>
    <t>100+180</t>
  </si>
  <si>
    <t>900      R01</t>
  </si>
  <si>
    <t>HZS - začišťovací a pomocné práce, stavební dělník v tarifní třídě 4</t>
  </si>
  <si>
    <t>h</t>
  </si>
  <si>
    <t>50+90</t>
  </si>
  <si>
    <t>Zpětná montáž zvonkového tabla, zapojení,kotvení,doplňky,detaily</t>
  </si>
  <si>
    <t>1.NP:1*1</t>
  </si>
  <si>
    <t>95.2</t>
  </si>
  <si>
    <t>Zpětná montáž dveřní čtečky čipů, zapojení,kotvení,doplňky,detaily</t>
  </si>
  <si>
    <t>95.3</t>
  </si>
  <si>
    <t>Zpětná montáž vypínače,zapojení, kotvení,doplňky,detaily</t>
  </si>
  <si>
    <t>2.NP:1*1</t>
  </si>
  <si>
    <t>95.4</t>
  </si>
  <si>
    <t>Zpětná montáž osoušeče rukou,zapojení, kotvení,doplňky,detaily</t>
  </si>
  <si>
    <t>968061125R00</t>
  </si>
  <si>
    <t>Vyvěšení dřevěných a plastových dveřních křídel pl. do 2 m2</t>
  </si>
  <si>
    <t>2.NP:1+1</t>
  </si>
  <si>
    <t>3.NP:2+2</t>
  </si>
  <si>
    <t>968061126R00</t>
  </si>
  <si>
    <t>Vyvěšení dřevěných a plastových dveřních křídel pl. nad 2 m2</t>
  </si>
  <si>
    <t>1.NP:1+1</t>
  </si>
  <si>
    <t>968071125R00</t>
  </si>
  <si>
    <t>Vyvěšení, zavěšení kovových křídel dveří pl. 2 m2</t>
  </si>
  <si>
    <t>968071126R00</t>
  </si>
  <si>
    <t>Vyvěšení, zavěšení kovových křídel dveří nad 2 m2</t>
  </si>
  <si>
    <t>968061112R00</t>
  </si>
  <si>
    <t>Vyvěšení dřevěných a plastových okenních křídel pl. do 1,5 m2</t>
  </si>
  <si>
    <t>podkroví:10+8</t>
  </si>
  <si>
    <t>968061113R00</t>
  </si>
  <si>
    <t>Vyvěšení dřevěných a plastových okenních křídel pl. nad 1,5 m2</t>
  </si>
  <si>
    <t>1.NP:1+2</t>
  </si>
  <si>
    <t>968071112R00</t>
  </si>
  <si>
    <t>Vyvěšení, zavěšení kovových křídel oken pl. 1,5 m2</t>
  </si>
  <si>
    <t>1.NP-nadsvětlík:1*1</t>
  </si>
  <si>
    <t>968072455R00</t>
  </si>
  <si>
    <t>Vybourání kovových dveřních zárubní pl. do 2 m2</t>
  </si>
  <si>
    <t>1.NP:0,8*1,97</t>
  </si>
  <si>
    <t>2.NP:0,9*1,97*2</t>
  </si>
  <si>
    <t>3.NP:0,9*1,97*4</t>
  </si>
  <si>
    <t>podkroví:0,9*2,2</t>
  </si>
  <si>
    <t>968072456R00</t>
  </si>
  <si>
    <t>Vybourání kovových dveřních zárubní pl. nad 2 m2</t>
  </si>
  <si>
    <t>1.NP:1,25*1,97</t>
  </si>
  <si>
    <t>968062456R00</t>
  </si>
  <si>
    <t>Vybourání dřevěných dveřních zárubní pl. nad 2 m2</t>
  </si>
  <si>
    <t>968062354R00</t>
  </si>
  <si>
    <t>Vybourání dřevěných rámů oken dvojitých pl. 1 m2</t>
  </si>
  <si>
    <t>podkroví:0,45*0,6*10</t>
  </si>
  <si>
    <t>968062355R00</t>
  </si>
  <si>
    <t>Vybourání dřevěných rámů oken dvojitých pl. 2 m2</t>
  </si>
  <si>
    <t>1.NP:1,315*2,075</t>
  </si>
  <si>
    <t>968062357R00</t>
  </si>
  <si>
    <t>Vybourání dřevěných rámů oken dvojitých nad  4 m2</t>
  </si>
  <si>
    <t>1.NP:2,105*2,39</t>
  </si>
  <si>
    <t>968083001R00</t>
  </si>
  <si>
    <t>Vybourání plastových oken do 1 m2</t>
  </si>
  <si>
    <t>podkroví:1,15*0,7*8</t>
  </si>
  <si>
    <t>764410850R00</t>
  </si>
  <si>
    <t>Demontáž oplechování parapetů,rš od 100 do 330 mm</t>
  </si>
  <si>
    <t>1.NP:0,9+1,315+2,105</t>
  </si>
  <si>
    <t>podkroví:0,45*10+1,15*8</t>
  </si>
  <si>
    <t>968095001R00</t>
  </si>
  <si>
    <t>Bourání parapetů dřevěných š. do 25 cm</t>
  </si>
  <si>
    <t>968095002R00</t>
  </si>
  <si>
    <t>Bourání parapetů dřevěných š. do 50 cm</t>
  </si>
  <si>
    <t>2.NP:1,05*1</t>
  </si>
  <si>
    <t>766662811R00</t>
  </si>
  <si>
    <t>Demontáž prahů dveří 1křídlových</t>
  </si>
  <si>
    <t>2.NP:2*1</t>
  </si>
  <si>
    <t>3.NP:4*1</t>
  </si>
  <si>
    <t>766662812R00</t>
  </si>
  <si>
    <t>Demontáž prahů dveří 2křídlových</t>
  </si>
  <si>
    <t>1.NP:1+1+1</t>
  </si>
  <si>
    <t>962032241R00</t>
  </si>
  <si>
    <t>Bourání zdiva z cihel pálených na MC</t>
  </si>
  <si>
    <t>1.PP:0,08*0,125*0,065+0,3*0,45*1,3</t>
  </si>
  <si>
    <t>1.NP:0,125*0,73*4,0</t>
  </si>
  <si>
    <t>3.NP:0,2*(3,6*(7,1+1,7+1,0)-0,9*1,97*2)+0,15*1,0*2,4</t>
  </si>
  <si>
    <t>podkroví:0,2*(3,4*7,4-1,8*2,2)+0,15*(41,8-0,9*2,2)</t>
  </si>
  <si>
    <t>podkroví-nadezdívky:0,52*34,7+1,1*62,7+0,35*56,9</t>
  </si>
  <si>
    <t>962032641R00</t>
  </si>
  <si>
    <t>Bourání zdiva komínového z cihel na MC</t>
  </si>
  <si>
    <t>podkroví:8,4*(0,6+0,8*3+1,4*2+1,6*2+1,3+1,2)+4,5*(0,15+0,3)</t>
  </si>
  <si>
    <t>podkroví-šikminy komínů:0,48*3,4+0,62*1,1+0,66*(1,0+0,6)+0,65*(5,1+0,6+5,4)</t>
  </si>
  <si>
    <t>967031142R00</t>
  </si>
  <si>
    <t>Přisekání rovných ostění cihelných na MC</t>
  </si>
  <si>
    <t>1.NP:0,1*(1,25+1,97*2+1,5+2,8*2+1,04+2,0*2)+0,125*(4,0*2+0,73*2)+0,3*(0,45*2+1,3*2)+0,45*(0,9*2+2,0*2)</t>
  </si>
  <si>
    <t>2.NP:0,83*(0,9+1,97*2)+0,35*(0,9+1,97*2)</t>
  </si>
  <si>
    <t>3.NP:0,31*(0,9+1,97*2)+0,2*3,6*3+0,55*(0,9+1,97*2)+0,15*1,0*2</t>
  </si>
  <si>
    <t>podkroví-nadezdívky:0,55*34,7+0,45*56,9+0,6*62,7</t>
  </si>
  <si>
    <t>966031314R0X</t>
  </si>
  <si>
    <t>Bourání říms cihel, tl. nad 30 cm, vyložení nad 25 cm</t>
  </si>
  <si>
    <t>podkroví:34,7+62,7+56,9</t>
  </si>
  <si>
    <t>963053935R00</t>
  </si>
  <si>
    <t>Bourání ŽB schod.ramen monolit. zazděných oboustr.</t>
  </si>
  <si>
    <t>963032819R00</t>
  </si>
  <si>
    <t>Bourání schodišťových stupňů cihelných</t>
  </si>
  <si>
    <t>podkroví:0,88*2+0,8*2*3</t>
  </si>
  <si>
    <t>963012520R00</t>
  </si>
  <si>
    <t>Bourání stropů z panelů žb. š.30 cm, tl. nad 14 cm</t>
  </si>
  <si>
    <t>podkroví:27,5*1</t>
  </si>
  <si>
    <t>970251250R00</t>
  </si>
  <si>
    <t>Řezání železobetonu hl. řezu 250 mm</t>
  </si>
  <si>
    <t>3.NP:3,0*1</t>
  </si>
  <si>
    <t>podkroví:21,4*1</t>
  </si>
  <si>
    <t>978013191R00</t>
  </si>
  <si>
    <t>Otlučení omítek vnitřních stěn v rozsahu do 100 %</t>
  </si>
  <si>
    <t>96.1</t>
  </si>
  <si>
    <t>Demontáž kování a zámku dveří, kotvení,doplňky,detaily</t>
  </si>
  <si>
    <t>1.NP:2+1</t>
  </si>
  <si>
    <t>96.2</t>
  </si>
  <si>
    <t>Přebroušení podkladu po sejmutí podlahových krytin, odstranění lepidel,odmaštění,vysátí</t>
  </si>
  <si>
    <t>2.NP:0,9*1</t>
  </si>
  <si>
    <t>3.NP:1,2+7,5+1,0*0,195*20</t>
  </si>
  <si>
    <t>96.3</t>
  </si>
  <si>
    <t>Demontáž nábytkové vestavěné lavice s opěrkou, kotvení,doplňky,detaily</t>
  </si>
  <si>
    <t>96.4</t>
  </si>
  <si>
    <t>Demontáž nástěnek,oznamovacích tabulí a obrazů, kotvení,doplňky,detaily</t>
  </si>
  <si>
    <t>1.NP:2+2+4</t>
  </si>
  <si>
    <t>Demontáž textilní podlahové čistící zóny, kotvení,doplňky,detaily</t>
  </si>
  <si>
    <t>1.NP:2,4+3,2+2,0+1,3+0,9+4,0+2,7+5,2</t>
  </si>
  <si>
    <t>3.NP:2,4*1</t>
  </si>
  <si>
    <t>96.5</t>
  </si>
  <si>
    <t>Demontáž dřevěné lavice s ocel. konstrukcí, kotvení,doplňky,detaily</t>
  </si>
  <si>
    <t>96.6</t>
  </si>
  <si>
    <t>Demontáž odpadkového koše, kotvení,doplňky,detaily</t>
  </si>
  <si>
    <t>96.7</t>
  </si>
  <si>
    <t>Očištění podlahy po demontáži vestavěných lavic, vysátí,odmaštění</t>
  </si>
  <si>
    <t>1.NP:1,2+1,7+1,3</t>
  </si>
  <si>
    <t>96.8</t>
  </si>
  <si>
    <t>Demontáž zvonkového tabla,pro další použití, odpojení,kotvení,doplňky,detaily,uskladnění</t>
  </si>
  <si>
    <t>96.9</t>
  </si>
  <si>
    <t>Demontáž dveřní čtečky čipů,pro další použití, odpojení,kotvení,doplňky,detaily,uskladnění</t>
  </si>
  <si>
    <t>96.10</t>
  </si>
  <si>
    <t>Demontáž vypínače,pro další použití,odpojení, kotvení,doplňky,detaily,uskladnění</t>
  </si>
  <si>
    <t>96.11</t>
  </si>
  <si>
    <t>Demontáž osoušeče rukou,pro další použití,odpojení, kotvení,doplňky,detaily,uskladnění</t>
  </si>
  <si>
    <t>96.12</t>
  </si>
  <si>
    <t>Demontáž svítidel vč. kabeláže,odpojení, kotvení,doplňky,detaily</t>
  </si>
  <si>
    <t>3.NP:6+12+11*5</t>
  </si>
  <si>
    <t>podkroví:1+1+1</t>
  </si>
  <si>
    <t>96.13</t>
  </si>
  <si>
    <t>Demontáž dřevěného madla D50mm,kulaté, kotvení,doplňky,detaily</t>
  </si>
  <si>
    <t>96.14</t>
  </si>
  <si>
    <t>Demontáž a odpojení nefunkční antény,vč. kabeláže, kotvení,doplňky,detaily</t>
  </si>
  <si>
    <t>96.15</t>
  </si>
  <si>
    <t>Demontáž a odpojení stáv. rozvaděče,vč. kabeláže, kotvení,doplňky,detaily</t>
  </si>
  <si>
    <t>96.16</t>
  </si>
  <si>
    <t>Demontáž rozvodů odvětrání splaškové kanalizace, kotvení,doplňky,detaily</t>
  </si>
  <si>
    <t>podkroví:10+7</t>
  </si>
  <si>
    <t>973031335R00</t>
  </si>
  <si>
    <t>Vysekání kapes zeď cih. MVC pl. 0,16 m2, hl. 30 cm</t>
  </si>
  <si>
    <t>kapsy pro IPN 220:3+3</t>
  </si>
  <si>
    <t>974031122R00</t>
  </si>
  <si>
    <t>Vysekání rýh ve zdi cihelné 3 x 7 cm</t>
  </si>
  <si>
    <t>drážky pro profese:100+50</t>
  </si>
  <si>
    <t>974031133R00</t>
  </si>
  <si>
    <t>Vysekání rýh ve zdi cihelné 5 x 10 cm</t>
  </si>
  <si>
    <t>drážky pro profese:50+20</t>
  </si>
  <si>
    <t>974031165R00</t>
  </si>
  <si>
    <t>Vysekání rýh ve zdi cihelné 15 x 20 cm</t>
  </si>
  <si>
    <t>drážky pro profese:20+15</t>
  </si>
  <si>
    <t>971038331R00</t>
  </si>
  <si>
    <t>Vybourání otvorů cihly duté pl. 0,09 m2, tl. 15 cm</t>
  </si>
  <si>
    <t>5+8</t>
  </si>
  <si>
    <t>971038341R00</t>
  </si>
  <si>
    <t>Vybourání otvorů cihly duté pl. 0,09 m2, tl. 30 cm</t>
  </si>
  <si>
    <t>5+4</t>
  </si>
  <si>
    <t>971033361R00</t>
  </si>
  <si>
    <t>Vybourání otv. zeď cihel. pl.0,09 m2, tl.60cm, MVC</t>
  </si>
  <si>
    <t>4+4</t>
  </si>
  <si>
    <t>971038431R00</t>
  </si>
  <si>
    <t>Vybourání otvorů cihly duté pl. 0,25 m2, tl. 15 cm</t>
  </si>
  <si>
    <t>4+3</t>
  </si>
  <si>
    <t>971038441R00</t>
  </si>
  <si>
    <t>Vybourání otvorů cihly duté pl. 0,25 m2, tl. 30 cm</t>
  </si>
  <si>
    <t>3+3</t>
  </si>
  <si>
    <t>971033461R00</t>
  </si>
  <si>
    <t>Vybourání otv. zeď cihel. pl.0,25 m2, tl.60cm, MVC</t>
  </si>
  <si>
    <t>2+3</t>
  </si>
  <si>
    <t>970031060R00</t>
  </si>
  <si>
    <t>Vrtání jádrové do zdiva cihelného do D 60 mm</t>
  </si>
  <si>
    <t>1.PP:0,3*2</t>
  </si>
  <si>
    <t>1.NP:0,3*2</t>
  </si>
  <si>
    <t>2.NP:0,3*4</t>
  </si>
  <si>
    <t>3.NP:0,3*2</t>
  </si>
  <si>
    <t>970051060R00</t>
  </si>
  <si>
    <t>Vrtání jádrové do ŽB do D 60 mm</t>
  </si>
  <si>
    <t>1.PP:0,3*7</t>
  </si>
  <si>
    <t>2.NP:0,3*3</t>
  </si>
  <si>
    <t>970051080R00</t>
  </si>
  <si>
    <t>Vrtání jádrové do ŽB do D 80 mm</t>
  </si>
  <si>
    <t>1.PP:0,3*3</t>
  </si>
  <si>
    <t>2.NP:0,3*2</t>
  </si>
  <si>
    <t>764352811R00</t>
  </si>
  <si>
    <t>Demontáž žlabů půlkruh. rovných, rš 330 mm, do 45°</t>
  </si>
  <si>
    <t>střecha:158,0*1</t>
  </si>
  <si>
    <t>764454803R00</t>
  </si>
  <si>
    <t>Demontáž odpadních trub kruhových, D 150 mm</t>
  </si>
  <si>
    <t>střecha:2,3+11,5+12,7+1,4+13,1*2</t>
  </si>
  <si>
    <t>764339811R00</t>
  </si>
  <si>
    <t>Demontáž lemov. komínů v ploše, vln. kryt, do 45°</t>
  </si>
  <si>
    <t>střecha:20,0*1</t>
  </si>
  <si>
    <t>764311831R00</t>
  </si>
  <si>
    <t>Demontáž krytiny, tabule 2 x 1 m, do 25 m2, do 45°</t>
  </si>
  <si>
    <t>střecha-lemování:20,0*1</t>
  </si>
  <si>
    <t>765312810R00</t>
  </si>
  <si>
    <t>Demontáž krytiny dvoudrážkové, na sucho, do suti</t>
  </si>
  <si>
    <t>střecha:17,9*12,9+38,5+19,5*42,3+38,2+28,0</t>
  </si>
  <si>
    <t>762342811R00</t>
  </si>
  <si>
    <t>Demontáž laťování střech, rozteč latí do 22 cm</t>
  </si>
  <si>
    <t>762342814R00</t>
  </si>
  <si>
    <t>Demontáž dřevěných kontralatí</t>
  </si>
  <si>
    <t>762 90-0030.RAA</t>
  </si>
  <si>
    <t>Demontáž dřevěného krovu, bez bednění</t>
  </si>
  <si>
    <t>POL2_0</t>
  </si>
  <si>
    <t>978012191R00</t>
  </si>
  <si>
    <t>Otlučení omítek vnitřních rákosov.stropů do 100 %</t>
  </si>
  <si>
    <t>podkroví-otvor pro schody:27,5*1</t>
  </si>
  <si>
    <t>762811811R00</t>
  </si>
  <si>
    <t>Demontáž záklopů z hrubých prken tl. do 3,2 cm</t>
  </si>
  <si>
    <t>776511820R00</t>
  </si>
  <si>
    <t>Odstranění PVC a koberců lepených s podložkou</t>
  </si>
  <si>
    <t>3.NP:1,2*1</t>
  </si>
  <si>
    <t>776401800RT1</t>
  </si>
  <si>
    <t>Demontáž soklíků nebo lišt, pryžových nebo z PVC, odstranění a uložení na hromady</t>
  </si>
  <si>
    <t>2.NP:1,5*1</t>
  </si>
  <si>
    <t>3.NP:2,5*1</t>
  </si>
  <si>
    <t>965081713R00</t>
  </si>
  <si>
    <t>Bourání dlažeb keramických tl.10 mm, nad 1 m2</t>
  </si>
  <si>
    <t>3.NP:7,5+1,0*0,195*20</t>
  </si>
  <si>
    <t>sokly:0,1*5,1*2</t>
  </si>
  <si>
    <t>766411811R00</t>
  </si>
  <si>
    <t>Demontáž obložení stěn panely velikosti do 1,5 m2</t>
  </si>
  <si>
    <t>dřevěné obklady:</t>
  </si>
  <si>
    <t>1.NP:1,0*(2,0+0,9*2+3,3+3,4)</t>
  </si>
  <si>
    <t>3.NP:2,4*1,0</t>
  </si>
  <si>
    <t>766411822R00</t>
  </si>
  <si>
    <t>Demontáž podkladových roštů obložení stěn</t>
  </si>
  <si>
    <t>978059531R00</t>
  </si>
  <si>
    <t>Odsekání vnitřních obkladů stěn nad 2 m2</t>
  </si>
  <si>
    <t>1.NP:3,5*4,7-1,04*2,0</t>
  </si>
  <si>
    <t>2.NP:1,5*1,68</t>
  </si>
  <si>
    <t>3.NP:1,5*1,68</t>
  </si>
  <si>
    <t>962036412R0X</t>
  </si>
  <si>
    <t>Demontáž SDK předstěny,1x kov.kce,2x oplášť.12,5mm</t>
  </si>
  <si>
    <t>2.NP:1,68*4,3</t>
  </si>
  <si>
    <t>3.NP:1,68*3,56</t>
  </si>
  <si>
    <t>979082111R00</t>
  </si>
  <si>
    <t>Vnitrostaveništní doprava suti do 10 m</t>
  </si>
  <si>
    <t>979082121R00</t>
  </si>
  <si>
    <t>Příplatek k vnitrost. dopravě suti za dalších 5 m</t>
  </si>
  <si>
    <t>979011111R00</t>
  </si>
  <si>
    <t>Svislá doprava suti a vybour. hmot za 2.NP a 1.PP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</si>
  <si>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</si>
  <si>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</si>
  <si>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</si>
  <si>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</si>
  <si>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</si>
  <si>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</si>
  <si>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979990110R00</t>
  </si>
  <si>
    <t>Poplatek za uložení suti - sádrokartonové desky, skupina odpadu 170802</t>
  </si>
  <si>
    <t>0,161*1</t>
  </si>
  <si>
    <t>979990161R00</t>
  </si>
  <si>
    <t>Poplatek za uložení - dřevo, skupina odpadu 170201</t>
  </si>
  <si>
    <t>48,97*1</t>
  </si>
  <si>
    <t>979990163R00</t>
  </si>
  <si>
    <t>Poplatek za uložení suti - plast + sklo, skupina odpadu 170904</t>
  </si>
  <si>
    <t>0,06*1</t>
  </si>
  <si>
    <t>979990181R00</t>
  </si>
  <si>
    <t>Poplatek za uložení suti - PVC podlahová krytina, skupina odpadu 200307</t>
  </si>
  <si>
    <t>0,002*1</t>
  </si>
  <si>
    <t>979999998R00</t>
  </si>
  <si>
    <t>Poplatek za ukládku suť do 5 % příměsí (skup.170107)</t>
  </si>
  <si>
    <t>999281111R00</t>
  </si>
  <si>
    <t>Přesun hmot pro opravy a údržbu do výšky 25 m</t>
  </si>
  <si>
    <t>605,28*1</t>
  </si>
  <si>
    <t>711210020RAA</t>
  </si>
  <si>
    <t>Stěrka hydroizolační těsnicí hmotou, systémové řešení koutů,rohů,lišty,doplňky,D+M</t>
  </si>
  <si>
    <t>3.NP-podlaha+stěny:2,6+1,5*1,0*2</t>
  </si>
  <si>
    <t>Stěny:</t>
  </si>
  <si>
    <t>4.NP:68,3</t>
  </si>
  <si>
    <t>998711203R00</t>
  </si>
  <si>
    <t>Přesun hmot pro izolace proti vodě, výšky do 24 m</t>
  </si>
  <si>
    <t>713121111RT1</t>
  </si>
  <si>
    <t>Izolace tepelná podlah na sucho, jednovrstvá, materiál ve specifikaci</t>
  </si>
  <si>
    <t>28375603R</t>
  </si>
  <si>
    <t>Deska izolační EPS T  3,5 tl. 30 mm, podlahová</t>
  </si>
  <si>
    <t>POL3_0</t>
  </si>
  <si>
    <t xml:space="preserve">  F/03b:11,0</t>
  </si>
  <si>
    <t xml:space="preserve">  F/04:469,5</t>
  </si>
  <si>
    <t xml:space="preserve">  F/05:54,3</t>
  </si>
  <si>
    <t>534,8*1,1</t>
  </si>
  <si>
    <t>713120080RA0</t>
  </si>
  <si>
    <t>Separační fólie PE, vč. dodávky folie</t>
  </si>
  <si>
    <t>534,8*1,15</t>
  </si>
  <si>
    <t>713121118RU1</t>
  </si>
  <si>
    <t>Montáž dilatačního pásku podél stěn, včetně dodávky pásku 8x100x1000 mm</t>
  </si>
  <si>
    <t>F/03b:13,8</t>
  </si>
  <si>
    <t>F/04:268,3</t>
  </si>
  <si>
    <t>F/05:88,0</t>
  </si>
  <si>
    <t>713111130RT2</t>
  </si>
  <si>
    <t>Izolace tepelné stropů, vložená mezi krokve, 2 vrstvy - materiál ve specifikaci</t>
  </si>
  <si>
    <t>Střechy:</t>
  </si>
  <si>
    <t>R/01:17,9*10,8+67,2+16,5+19,5*39,7+66,2+42,3</t>
  </si>
  <si>
    <t>6315085951R</t>
  </si>
  <si>
    <t>Pás izolační MW, skelná vlákna, tl. 160 mm</t>
  </si>
  <si>
    <t>R/01:(17,9*10,8+67,2+16,5+19,5*39,7+66,2+42,3)*2*1,1</t>
  </si>
  <si>
    <t>998713203R00</t>
  </si>
  <si>
    <t>Přesun hmot pro izolace tepelné, výšky do 24 m</t>
  </si>
  <si>
    <t>762712120R00</t>
  </si>
  <si>
    <t>Montáž vázaných konstrukcí hraněných do 224 cm2</t>
  </si>
  <si>
    <t>4.NP střecha:</t>
  </si>
  <si>
    <t>60515851R</t>
  </si>
  <si>
    <t>Hranol konstrukční KVH NSi, SM, C24, 140 x 160 mm, 5 m</t>
  </si>
  <si>
    <t>762795000R00</t>
  </si>
  <si>
    <t>Spojovací prostředky pro vázané konstrukce</t>
  </si>
  <si>
    <t>762341220R00</t>
  </si>
  <si>
    <t>M. bedn.střech rovn. z aglomer.desek šroubováním</t>
  </si>
  <si>
    <t>60714711R</t>
  </si>
  <si>
    <t>Deska dřevovláknitá DHF tl. 15,0 mm</t>
  </si>
  <si>
    <t>R/01:(17,9*10,8+67,2+16,5+19,5*39,7+66,2+42,3)*1,1</t>
  </si>
  <si>
    <t>762342203RT4</t>
  </si>
  <si>
    <t>Montáž laťování střech, vzdálenost latí 22 - 36 cm, včetně dodávky řeziva, latě 4/6 cm</t>
  </si>
  <si>
    <t>762342206RT4</t>
  </si>
  <si>
    <t>Montáž kontralatí na vruty, s těsnicí páskou, včetně dodávky latí 4/6 cm</t>
  </si>
  <si>
    <t>762395000R00</t>
  </si>
  <si>
    <t>Spojovací a ochranné prostředky pro střechy</t>
  </si>
  <si>
    <t>R/01 - bednění:(17,9*10,8+67,2+16,5+19,5*39,7+66,2+42,3)*0,015</t>
  </si>
  <si>
    <t>R/01 - latě a kontralatě:(17,9*10,8+67,2+16,5+19,5*39,7+66,2+42,3)*0,2*0,06</t>
  </si>
  <si>
    <t>998762203R00</t>
  </si>
  <si>
    <t>Přesun hmot pro tesařské konstrukce, výšky do 24 m</t>
  </si>
  <si>
    <t>K/01</t>
  </si>
  <si>
    <t>K/02</t>
  </si>
  <si>
    <t>K/03</t>
  </si>
  <si>
    <t>K/04</t>
  </si>
  <si>
    <t>K/05</t>
  </si>
  <si>
    <t>K/06</t>
  </si>
  <si>
    <t>K/07</t>
  </si>
  <si>
    <t>K/08</t>
  </si>
  <si>
    <t>0,9*2</t>
  </si>
  <si>
    <t>K/09</t>
  </si>
  <si>
    <t>K/10a</t>
  </si>
  <si>
    <t>K/10b</t>
  </si>
  <si>
    <t>K/10c</t>
  </si>
  <si>
    <t>K/10d</t>
  </si>
  <si>
    <t>K/11</t>
  </si>
  <si>
    <t>3,2*5</t>
  </si>
  <si>
    <t>998764203R00</t>
  </si>
  <si>
    <t>Přesun hmot pro klempířské konstr., výšky do 24 m</t>
  </si>
  <si>
    <t>765901221R00</t>
  </si>
  <si>
    <t>Zábrana parotěsná střech , vč. dodávky folie</t>
  </si>
  <si>
    <t>Podhledy:</t>
  </si>
  <si>
    <t xml:space="preserve">  C/03-rovné:</t>
  </si>
  <si>
    <t xml:space="preserve">  4.NP:23,9+6,6</t>
  </si>
  <si>
    <t xml:space="preserve">  C/03-šikmé:</t>
  </si>
  <si>
    <t xml:space="preserve">  4.NP:1,92*7,8+18,4+20,2</t>
  </si>
  <si>
    <t xml:space="preserve">  C/04-rovné:</t>
  </si>
  <si>
    <t xml:space="preserve">  4.NP:43,4</t>
  </si>
  <si>
    <t xml:space="preserve">  C/04-šikmé:</t>
  </si>
  <si>
    <t xml:space="preserve">  4.NP:13,7*2,7+4,8*3,4+222,7+3,6*2,5+2,7*39,2+280,4+20,7</t>
  </si>
  <si>
    <t>819,426*1,15</t>
  </si>
  <si>
    <t>R/01:(17,9*10,8+67,2+16,5+19,5*39,7+66,2+42,3)*1,15</t>
  </si>
  <si>
    <t>765901103R00</t>
  </si>
  <si>
    <t>Fólie podstřešní paropropustná, vč. dodávky folie</t>
  </si>
  <si>
    <t>765312321R00</t>
  </si>
  <si>
    <t>Krytina pálená taška, střech ostatních, režná, 280x470x60mm</t>
  </si>
  <si>
    <t>R/01-pouze střešní krytina, výměra dle PD střechy bez přesahů:205+750+25</t>
  </si>
  <si>
    <t>765312331R00</t>
  </si>
  <si>
    <t>Hřeben s větracím pásem kovovým, režný</t>
  </si>
  <si>
    <t>R/01:10,7+39,7</t>
  </si>
  <si>
    <t>765312314R00</t>
  </si>
  <si>
    <t>Příplatek za tašky pro připojení hřebene, režná</t>
  </si>
  <si>
    <t>765312341R00</t>
  </si>
  <si>
    <t>Nároží s větracím pásem kovovým, režný</t>
  </si>
  <si>
    <t>R/01:16,2*2+17,8+7,9</t>
  </si>
  <si>
    <t>765312382R00</t>
  </si>
  <si>
    <t>Taška prostup.s nástavcem pro anténu, režná</t>
  </si>
  <si>
    <t>R/01:1*1</t>
  </si>
  <si>
    <t>765312382R0X</t>
  </si>
  <si>
    <t>Taška odvětrávací, režná</t>
  </si>
  <si>
    <t>R/01:190+10+50</t>
  </si>
  <si>
    <t>765312372R00</t>
  </si>
  <si>
    <t>Hák protisněhový</t>
  </si>
  <si>
    <t>R/01:420+15+115</t>
  </si>
  <si>
    <t>765311723R00</t>
  </si>
  <si>
    <t>Větrací mřížka okapní 5000 x 100 mm</t>
  </si>
  <si>
    <t>R/01:158,4*1</t>
  </si>
  <si>
    <t>998765203R00</t>
  </si>
  <si>
    <t>Přesun hmot pro krytiny tvrdé, výšky do 24 m</t>
  </si>
  <si>
    <t>766.1</t>
  </si>
  <si>
    <t>Repase stávajících dveřních křídel,obroušení, nový nátěr,doplňky,detaily</t>
  </si>
  <si>
    <t>1.NP dveře s novým panikovým kováním:2,2*2,0+1,2*2,68+1,8*2,0</t>
  </si>
  <si>
    <t>766.2</t>
  </si>
  <si>
    <t>Nové panikové kování dveří,cylind.elektromot.zámek, těsnění,RC2,kotvení,doplňky,detaily,D+M</t>
  </si>
  <si>
    <t>O/01</t>
  </si>
  <si>
    <t>O/02a</t>
  </si>
  <si>
    <t>O/02b</t>
  </si>
  <si>
    <t>O/03</t>
  </si>
  <si>
    <t>O/04</t>
  </si>
  <si>
    <t>Střešní okno fixní s PO zasklením,780/1180mm,EI15, rám dřevo+ALplech,3-sklo,kotvy,doplňky,detaily,D+M</t>
  </si>
  <si>
    <t>O/05</t>
  </si>
  <si>
    <t>O/06</t>
  </si>
  <si>
    <t>O/07</t>
  </si>
  <si>
    <t>Okno,obdélníkové 2-dílné fixní,1060/2500mm,rám, plast,panel+3-sklo bezp.,kotvy,doplňky,detaily,D+M</t>
  </si>
  <si>
    <t>O/08</t>
  </si>
  <si>
    <t>998766203R00</t>
  </si>
  <si>
    <t>Přesun hmot pro truhlářské konstr., výšky do 24 m</t>
  </si>
  <si>
    <t>767995101R00</t>
  </si>
  <si>
    <t>Výroba a montáž kov. atypických konstr. do 5 kg</t>
  </si>
  <si>
    <t>kg</t>
  </si>
  <si>
    <t>spojovací a kotvící prvky:220*1</t>
  </si>
  <si>
    <t>767995102R00</t>
  </si>
  <si>
    <t>Výroba a montáž kov. atypických konstr. do 10 kg</t>
  </si>
  <si>
    <t>spojovací a kotvící prvky:400*1</t>
  </si>
  <si>
    <t>767.1</t>
  </si>
  <si>
    <t>Požární ucpávky všech prostupů,štítek,zpráva, kotvení,doplňky,detaily,D+M</t>
  </si>
  <si>
    <t>65+100</t>
  </si>
  <si>
    <t>767.2</t>
  </si>
  <si>
    <t>Tabulky orientačního systému,AL profil,hladký, 217x310mm,kotvení,doplňky,detaily,D+M</t>
  </si>
  <si>
    <t>1+3*2+11</t>
  </si>
  <si>
    <t>Z/01</t>
  </si>
  <si>
    <t>Zábradlí schodiště a podesty,pásovina,výplň kulat., v.1,0m,madlo dřevo 45/45mm,PZ+RAL,doplňky,D+M</t>
  </si>
  <si>
    <t>Z/02</t>
  </si>
  <si>
    <t>Stavební podkonstrukce pod ventilátor,ocel.kce., 1220/1115/900mm,UPE120,jekl 80/4mm,PZ,D+M</t>
  </si>
  <si>
    <t>998767203R00</t>
  </si>
  <si>
    <t>Přesun hmot pro zámečnické konstr., výšky do 24 m</t>
  </si>
  <si>
    <t>771101210RT1</t>
  </si>
  <si>
    <t>Penetrace podkladu pod dlažby, penetrační nátěr</t>
  </si>
  <si>
    <t>sokly:0,05*70,6</t>
  </si>
  <si>
    <t>771475014R00</t>
  </si>
  <si>
    <t>Obklad soklíků keram.rovných, tmel,výška 10 cm</t>
  </si>
  <si>
    <t>sokly:1*70,6</t>
  </si>
  <si>
    <t>771479001R00</t>
  </si>
  <si>
    <t>Řezání dlaždic keramických pro soklíky</t>
  </si>
  <si>
    <t>771575107R00</t>
  </si>
  <si>
    <t>Montáž podlah z dlaždic hladkých keramických, do tmele, 200 x 200 mm</t>
  </si>
  <si>
    <t>771575109R00</t>
  </si>
  <si>
    <t>Montáž podlah z dlaždic hladkých keramických, do tmele, 300 x 300 mm</t>
  </si>
  <si>
    <t>771579793R00</t>
  </si>
  <si>
    <t>Příplatek za spárovací hmotu - plošně</t>
  </si>
  <si>
    <t>771578011R00</t>
  </si>
  <si>
    <t>Spára podlaha - stěna, silikonem</t>
  </si>
  <si>
    <t>771.1</t>
  </si>
  <si>
    <t>Dlažba keramická protiskluzná,20x20cm, cihlově červená,matná,dle standardů</t>
  </si>
  <si>
    <t>3.NP:3,9*1,1</t>
  </si>
  <si>
    <t xml:space="preserve">  F/01:26,3</t>
  </si>
  <si>
    <t xml:space="preserve">  F/02:15,2</t>
  </si>
  <si>
    <t xml:space="preserve">  sokly:0,05*30,6</t>
  </si>
  <si>
    <t>43,03*1,1</t>
  </si>
  <si>
    <t>771.2</t>
  </si>
  <si>
    <t>Dlažba keramická protiskluzná,30x30cm, tl.10mm, bílá,dle standardů</t>
  </si>
  <si>
    <t xml:space="preserve">  sokly:0,05*40,0</t>
  </si>
  <si>
    <t>56,3*1,1</t>
  </si>
  <si>
    <t>998771203R00</t>
  </si>
  <si>
    <t>Přesun hmot pro podlahy z dlaždic, výšky do 24 m</t>
  </si>
  <si>
    <t>776101121R00</t>
  </si>
  <si>
    <t>Provedení penetrace podkladu, vč. penetr. laku</t>
  </si>
  <si>
    <t>sokly:0,05*301,9</t>
  </si>
  <si>
    <t>776421100RT1</t>
  </si>
  <si>
    <t>Lepení podlahových soklíků z linolea a vinylu, na lištu,vč. dodávky lišty - soklík ve specifikaci</t>
  </si>
  <si>
    <t>sokly:1*301,9</t>
  </si>
  <si>
    <t>776521100RT1</t>
  </si>
  <si>
    <t>Lepení povlak.podlah z pásů  na lepidlo, pouze položení - podlahovina ve specifikaci</t>
  </si>
  <si>
    <t>776220110R00</t>
  </si>
  <si>
    <t>Lepení podlah povlakových na stupnice rovné</t>
  </si>
  <si>
    <t>F/03a-stupně:1,3*30</t>
  </si>
  <si>
    <t>776220200R00</t>
  </si>
  <si>
    <t>Lepení podlah povlakových na podstupnice</t>
  </si>
  <si>
    <t>776.1</t>
  </si>
  <si>
    <t>Přírodní linoleum kompaktní, tl. 2,5mm,  specifikace dle standardů</t>
  </si>
  <si>
    <t>1,5*1,1</t>
  </si>
  <si>
    <t>2.NP:0,86*1,1</t>
  </si>
  <si>
    <t>3.NP:0,8*1,1</t>
  </si>
  <si>
    <t xml:space="preserve">  F/03a-stupně:(0,142+0,32)*1,3*30</t>
  </si>
  <si>
    <t xml:space="preserve">  F/04:469,5-63,6</t>
  </si>
  <si>
    <t xml:space="preserve">  sokly:0,05*266,5</t>
  </si>
  <si>
    <t>448,243*1,1</t>
  </si>
  <si>
    <t>776.2</t>
  </si>
  <si>
    <t>Antistatické homogenní PVC, tl. 2,0 mm,  specifikace dle standardů</t>
  </si>
  <si>
    <t xml:space="preserve">  F/04:63,6</t>
  </si>
  <si>
    <t xml:space="preserve">  sokly:0,05*35,4</t>
  </si>
  <si>
    <t>65,37*1,1</t>
  </si>
  <si>
    <t>776.3</t>
  </si>
  <si>
    <t>Přechodové podlahové lišty,AL T-profil,š.14mm, elox. AL,kotvení,doplňky,detaily,D+M</t>
  </si>
  <si>
    <t>Podlahy:0,8*4+0,9*7+1,6*1</t>
  </si>
  <si>
    <t>998776203R00</t>
  </si>
  <si>
    <t>Přesun hmot pro podlahy povlakové, výšky do 24 m</t>
  </si>
  <si>
    <t>781101210RT1</t>
  </si>
  <si>
    <t>Penetrace podkladu pod obklady, penetrační nátěr</t>
  </si>
  <si>
    <t>3.NP:2,15*7,0+1,5*1,68-0,7*1,97</t>
  </si>
  <si>
    <t>4.NP:1,8*0,9*5+2,15*(6,2+8,5+6,5+12,5+15,4+6,0+8,2+11,4+13,8)-2,1*(0,7*9+0,8*4)</t>
  </si>
  <si>
    <t>781475112R00</t>
  </si>
  <si>
    <t>Montáž obkladů stěn obkládačkami keramickými, do tmele, do 150 x 150 mm</t>
  </si>
  <si>
    <t>781491001RTX</t>
  </si>
  <si>
    <t>Montáž lišt k obkladům,rohových,koutových, i dilatačních,vč. dodávky lišt AL</t>
  </si>
  <si>
    <t>Provedení dle skladeb konstrukcí,technické zprávy a standardů!!!:15,3*1</t>
  </si>
  <si>
    <t>781479705R00</t>
  </si>
  <si>
    <t>Přípl.za spárovací hmotu - plošně</t>
  </si>
  <si>
    <t>781.1</t>
  </si>
  <si>
    <t>Obklad keramický,150x150mm,matný, bílý-dle standardů</t>
  </si>
  <si>
    <t xml:space="preserve">  1.NP:</t>
  </si>
  <si>
    <t xml:space="preserve">  2.NP:1,5*1,68</t>
  </si>
  <si>
    <t xml:space="preserve">  3.NP:2,15*7,0+1,5*1,68-0,7*1,97</t>
  </si>
  <si>
    <t xml:space="preserve">  4.NP:1,8*0,9*5+2,15*(6,2+8,5+6,5+12,5+15,4+6,0+8,2+11,4+13,8)-2,1*(0,7*9+0,8*4)</t>
  </si>
  <si>
    <t>197,136*1,1</t>
  </si>
  <si>
    <t>998781203R00</t>
  </si>
  <si>
    <t>Přesun hmot pro obklady keramické, výšky do 24 m</t>
  </si>
  <si>
    <t>783903811R00</t>
  </si>
  <si>
    <t>Odmaštění chemickými rozpouštědly</t>
  </si>
  <si>
    <t>otopná tělesa:</t>
  </si>
  <si>
    <t>1.NP:0,6*1,5*2*2</t>
  </si>
  <si>
    <t>2.NP:0,6*0,52*3*2</t>
  </si>
  <si>
    <t>3.NP:0,6*0,6</t>
  </si>
  <si>
    <t>783902811R00</t>
  </si>
  <si>
    <t>Odstranění nátěrů odstraňovačem P 8212</t>
  </si>
  <si>
    <t>783322320R00</t>
  </si>
  <si>
    <t>Nátěr syntetický ocel. radiát. článků 2x +2x email</t>
  </si>
  <si>
    <t>783222110RT1</t>
  </si>
  <si>
    <t>Nátěr syntetický kovových konstrukcí 2 x, antikoroz. email 2 x, ředidlo</t>
  </si>
  <si>
    <t>HEB320:155,0*(0,32*2+0,3*4)</t>
  </si>
  <si>
    <t>IPN220:41,0*(0,22*2+0,098*4)</t>
  </si>
  <si>
    <t>Plech P.10:385,0/80,0*2</t>
  </si>
  <si>
    <t>Plech P.20:130,0/160,0*2</t>
  </si>
  <si>
    <t>HEB200:278,0*(0,2*6)</t>
  </si>
  <si>
    <t>UPN160:825,0*(0,16*2+0,065*4)</t>
  </si>
  <si>
    <t>UPN140:108,0*(0,14*2+0,060*4)</t>
  </si>
  <si>
    <t>TR120:49,0*(0,12*4)</t>
  </si>
  <si>
    <t>TR80:62,0*(0,08*4)</t>
  </si>
  <si>
    <t>TR50:67,0*(0,05*4)</t>
  </si>
  <si>
    <t>Plech P.12:1170,0/96,0*2</t>
  </si>
  <si>
    <t>Plech P.20:94,0/160,0*2</t>
  </si>
  <si>
    <t>dle ARS části:</t>
  </si>
  <si>
    <t>1.PP napojení OK nosníku:0,38*(0,2*6)</t>
  </si>
  <si>
    <t>783782205R00</t>
  </si>
  <si>
    <t>Nátěr tesařských konstrukcí ochranný 2x</t>
  </si>
  <si>
    <t>R/01 - latě a kontralatě:(17,9*10,8+67,2+16,5+19,5*39,7+66,2+42,3)*0,2*2</t>
  </si>
  <si>
    <t>784191201R00</t>
  </si>
  <si>
    <t>Penetrace podkladu hloubková 1x</t>
  </si>
  <si>
    <t>malby omyvatelné:</t>
  </si>
  <si>
    <t>1.NP:1,5*(18,5+38,9+1,8-(1,0+2,2+1,8*2+0,8+1,6+1,2+1,7))</t>
  </si>
  <si>
    <t>2.NP:1,5*(5,6+40,8-(2,1*2+0,7+0,9*2))</t>
  </si>
  <si>
    <t>3.NP:1,5*(5,8+14,7+24,5+32,6*5-(2,1*2+0,7+0,9*7))</t>
  </si>
  <si>
    <t>malby stěn:</t>
  </si>
  <si>
    <t>1.NP:3,22*(18,5+6,9+38,9+1,8)-(1,2*2,68+1,8*2,0+1,0*2,1*2+2,2*2,0+0,8*1,97+1,6*2,3+1,06*2,0*2+1,7*2,8)-70,65</t>
  </si>
  <si>
    <t>2.NP:4,3*(20,0+24,0+40,8)+3,56*1,68+1,56*(7,8+15,0)-(0,9*1,97*4+1,6*1,5*3+1,7*1,5+2,1*2,15*2+0,7*1,97+3,7*2,0)-59,55</t>
  </si>
  <si>
    <t>3.NP:3,0*24,5+3,46*32,6*5+1,56*(7,9+15,4)+3,56*5,8+3,46*(24,5+19,9)+5,77*14,7-(2,1*2,15*2+0,9*1,97*8+1,63*1,5*2+0,7*1,97+1,73*1,5+4,4*5,04+7,0*2,0*5)-295,2</t>
  </si>
  <si>
    <t>stropy:</t>
  </si>
  <si>
    <t>1.NP:17,02+43,22+2,40+17,08+1,93-9,8</t>
  </si>
  <si>
    <t>2.NP:25,65+33,46+22,7+6,8+16,8+29,3</t>
  </si>
  <si>
    <t>SDK:43,4+30,5+53,6+691,9+280,4+235,1+154,0+70,6+190,4+11,4+3,0+6,8+29,1+91,6+6,5+4,1+2*(28,0+38,3+187,2+36,4+239,9+28,1)+1,5*3,6</t>
  </si>
  <si>
    <t>omítky:0,8</t>
  </si>
  <si>
    <t>odečet ker. obkladů:-178,4</t>
  </si>
  <si>
    <t>784195412R00</t>
  </si>
  <si>
    <t>Malba tekutá malířská, bílá, 2 x, otěruvzdorná</t>
  </si>
  <si>
    <t>malby stěn - bez omyvatelných maleb (odečteny):</t>
  </si>
  <si>
    <t>784195412R0X</t>
  </si>
  <si>
    <t>Malba tekutá malířská omyvatelná, bílá, 2 x</t>
  </si>
  <si>
    <t>M43.1</t>
  </si>
  <si>
    <t>Dodávka a montáž ocelových konstrukcí - profily, kotvení,doplňky,detaily,D+M</t>
  </si>
  <si>
    <t>HEB320:155,0*127,0</t>
  </si>
  <si>
    <t>IPN220:41,0*31,1</t>
  </si>
  <si>
    <t>Plech P.10:385,0*1</t>
  </si>
  <si>
    <t>Plech P.20:130,0*1</t>
  </si>
  <si>
    <t>HEB200:278,0*61,3</t>
  </si>
  <si>
    <t>UPN160:825,0*18,8</t>
  </si>
  <si>
    <t>UPN140:108,0*16,0</t>
  </si>
  <si>
    <t>TR120:49,0*20,1</t>
  </si>
  <si>
    <t>TR80:62,0*16,5</t>
  </si>
  <si>
    <t>TR50:67,0*6,4</t>
  </si>
  <si>
    <t>Plech P.12:1170,0*1</t>
  </si>
  <si>
    <t>Plech P.20:94,0*1</t>
  </si>
  <si>
    <t>prořez a spoj. materiál 15%:0,15*37980,1</t>
  </si>
  <si>
    <t>1.PP napojení OK nosníku:0,38*61,3</t>
  </si>
  <si>
    <t>prořez a spoj. materiál 15%:0,15*23,294</t>
  </si>
  <si>
    <t>M43.2</t>
  </si>
  <si>
    <t>Dodávka a montáž ocelových konstrukcí - tr. plechy, kotvení,doplňky,detaily,D+M</t>
  </si>
  <si>
    <t>TR85-1,25:10340,0*1</t>
  </si>
  <si>
    <t>TR85-0,88:190,0*1</t>
  </si>
  <si>
    <t>prořez a spoj. materiál 15%:0,15*10530</t>
  </si>
  <si>
    <t>M43.3</t>
  </si>
  <si>
    <t>Doprava a přeložení ocelových konstrukcí</t>
  </si>
  <si>
    <t>M99.1</t>
  </si>
  <si>
    <t>Skladby podlah a konstrukcí, - jen pomocné výpočty, neoceňovat!!!</t>
  </si>
  <si>
    <t>SUM</t>
  </si>
  <si>
    <t>ZÁKLADNÍ ŠKOLA JAROV</t>
  </si>
  <si>
    <t>1.2.0.4 - 101 - VESTAVBA PODKROVÍ</t>
  </si>
  <si>
    <t>D1/1</t>
  </si>
  <si>
    <t>D2/2</t>
  </si>
  <si>
    <t>D2/3</t>
  </si>
  <si>
    <t>D2/6</t>
  </si>
  <si>
    <t>D2/7</t>
  </si>
  <si>
    <t>D2/8</t>
  </si>
  <si>
    <t>D2/9</t>
  </si>
  <si>
    <t>D2/11</t>
  </si>
  <si>
    <t>D3/5</t>
  </si>
  <si>
    <t>D3/10</t>
  </si>
  <si>
    <t>D4/4</t>
  </si>
  <si>
    <t>D5/12</t>
  </si>
  <si>
    <t>D5/13</t>
  </si>
  <si>
    <t>D6/20</t>
  </si>
  <si>
    <t>D7/18</t>
  </si>
  <si>
    <t>D7/19</t>
  </si>
  <si>
    <t>D7/21</t>
  </si>
  <si>
    <t>D7/22</t>
  </si>
  <si>
    <t>D7/23</t>
  </si>
  <si>
    <t>D7/24</t>
  </si>
  <si>
    <t>D7/25</t>
  </si>
  <si>
    <t>D7/26</t>
  </si>
  <si>
    <t>D7/27</t>
  </si>
  <si>
    <t>D7/28</t>
  </si>
  <si>
    <t>D8/14</t>
  </si>
  <si>
    <t>D8/15</t>
  </si>
  <si>
    <t>D8/16</t>
  </si>
  <si>
    <t>D8/17</t>
  </si>
  <si>
    <t>Dveře vnitřní,1250/1970,dvoukřídlé ,EI30 DP3-CS,skryté závěsy,křídlo masivní dřevěný rám + vyplň vermikulit,laminát HPL,bezfalcové,plné,ocelová zárubeň,práškový lak RAL 9003,renovační rámová zárubeň,dveřní kování, klika/dveřní kování, klika,Rw=32[dB],cylindrický zámek,samozavírač,gen.klíč,kouřotěsnost, dveřní západka,práh,zarážka,dekor dřeva a barevnost bude vyvzorkována behěm realizace,kotvení,doplňky,detaily,D+M</t>
  </si>
  <si>
    <t>Dveře vnitřní,1000/2100,jednokřídlé ,EI30 DP3-CS,skryté závěsy,křídlo masivní dřevěný rám + vyplň vermikulit,laminát HPL,bezfalcové,plné,ocelová zárubeň,práškový lak RAL 9003,renovační rámová zárubeň,dveřní kování, klika/dveřní kování, klika,Rw=32[dB],cylindrický zámek,samozavírač,gen.klíč,kouřotěsnost,práh,dekor dřeva a barevnost bude vyvzorkována behěm realizace,kotvení,doplňky,detaily,D+M</t>
  </si>
  <si>
    <t>Dveře vnitřní,800/1970,jednokřídlé ,EI30 DP3-CS,skryté závěsy,křídlo masivní dřevěný rám + vyplň vermikulit,laminát HPL,bezfalcové,plné,ocelová zárubeň,práškový lak RAL 9003,renovační rámová zárubeň,dveřní kování, klika/dveřní kování, klika,cylindrický zámek,samozavírač,kouřotěsnost,práh,zarážka,dekor dřeva a barevnost bude vyvzorkována behěm realizace,kotvení,doplňky,detaily,D+M</t>
  </si>
  <si>
    <t>Dveře vnitřní,900/1970,jednokřídlé ,EI30 DP3-CS,skryté závěsy,křídlo masivní dřevěný rám + vyplň vermikulit,laminát HPL,bezfalcové,plné,ocelová zárubeň,práškový lak RAL 9003,renovační rámová zárubeň,dveřní kování, klika/dveřní kování, klika,Rw=32[dB],cylindrický zámek,samozavírač,gen.klíč,kouřotěsnost,práh,zarážka,dekor dřeva a barevnost bude vyvzorkována behěm realizace,kotvení,doplňky,detaily,D+M</t>
  </si>
  <si>
    <t>Dveře vnitřní,700/1970,jednokřídlé ,skryté závěsy,křídlo masivní dřevěný rám + vyplň vermikulit,laminát HPL,bezfalcové,plné,ocelová zárubeň,práškový lak RAL 9003,renovační rámová zárubeň,dveřní kování, klika/dveřní kování, klika,cylindrický zámek,samozavírač,gen.klíč,práh,zarážka,dekor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</si>
  <si>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klika,WK zámek,zarážka,dekor dřeva a barevnost bude vyvzorkována behěm realizace,kotvení,doplňky,detaily,D+M</t>
  </si>
  <si>
    <t>Dveře vnitřní,800/2100,jednokřídlé ,skryté závěsy,křídlo DTD,laminát HPL,bezfalcové,plné,ocelová zárubeň do sadrokartonu,práškový lak RAL 9003,obložková zárubeň,dveřní kování, klika/dveřní kování, klika,cylindrický zámek,samozavírač,gen.klíč,zarážka,dekor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</si>
  <si>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klika,WC  zámek,zarážka,dekor dřeva a barevnost bude vyvzorkována behěm realizace,kotvení,doplňky,detaily,D+M</t>
  </si>
  <si>
    <t>RTS_I/2025</t>
  </si>
  <si>
    <t>vlastní</t>
  </si>
  <si>
    <t>95.0</t>
  </si>
  <si>
    <t>OS/01</t>
  </si>
  <si>
    <t>OS/02</t>
  </si>
  <si>
    <t>OS/03</t>
  </si>
  <si>
    <t>OS/04</t>
  </si>
  <si>
    <t>OS/08</t>
  </si>
  <si>
    <t>OS/09</t>
  </si>
  <si>
    <t>OS/10</t>
  </si>
  <si>
    <t>OS/11</t>
  </si>
  <si>
    <t>OS/12</t>
  </si>
  <si>
    <t>OS/14</t>
  </si>
  <si>
    <t>OS/15</t>
  </si>
  <si>
    <t>OS/16</t>
  </si>
  <si>
    <t>OS/17</t>
  </si>
  <si>
    <t>OS/18</t>
  </si>
  <si>
    <t>OS/20</t>
  </si>
  <si>
    <t>Větrací komínek ZTI, speciální taška, průřez 170mm,D150mm,plast,režná,integrovaný antikondenzační systém,kotvení,doplňky,detaily,D+M</t>
  </si>
  <si>
    <t>OS/05a</t>
  </si>
  <si>
    <t>OS/05b</t>
  </si>
  <si>
    <t>OS/05c</t>
  </si>
  <si>
    <t>OS/05d</t>
  </si>
  <si>
    <t>Revizní dvířka, jednoduchá,do SDK stěny/podhledu,300x300mm,AL rám,PO SDK deska,tlačné zámky,kotvení,doplňky,detaily,D+M</t>
  </si>
  <si>
    <t>Revizní dvířka, jednoduchá,do SDK stěny/podhledu,400x400mm,AL rám,SDK deska dle prostředí,tlačné zámky,kotvení,doplňky,detaily,D+M</t>
  </si>
  <si>
    <t>Revizní dvířka, jednoduchá,do SDK stěny/podhledu,300x300mm,AL rám,SDK deska dle prostředí,tlačné zámky,kotvení,doplňky,detaily,D+M</t>
  </si>
  <si>
    <t>OS/06a</t>
  </si>
  <si>
    <t>OS/06b</t>
  </si>
  <si>
    <t>OS/06c</t>
  </si>
  <si>
    <t>Revizní dvířka, 2-dílná,do SDK stěny/podhledu,1200x600mm,AL rám,SDK deska dle prostředí,tlačné zámky,kotvení,doplňky,detaily,D+M</t>
  </si>
  <si>
    <t>Akustická deska (nástěnka),parametry viz "Řešení
prostorové akustiky", přisazena ke stěně,tl.40mm,barva white frost,kotvení,doplňky,detaily,D+M</t>
  </si>
  <si>
    <t>OS/07a</t>
  </si>
  <si>
    <t>OS/07b</t>
  </si>
  <si>
    <t>Neobsazeno</t>
  </si>
  <si>
    <t>Čistící zóna,textilní gumová hliníková vstupní rohož,guma (palička) + textilní (černá) rohož,černá,kotvení,doplňky,detaily,D+M</t>
  </si>
  <si>
    <t>OS/13a</t>
  </si>
  <si>
    <t>OS/13b</t>
  </si>
  <si>
    <t>OS/13c</t>
  </si>
  <si>
    <t>OS/13d</t>
  </si>
  <si>
    <t>Přenosný nástěnný hasící přístroj 34A/183B,6kg,práškový,štítek,kotvení,doplňky,detaily,D+M</t>
  </si>
  <si>
    <t>Přenosný nástěnný hasící přístroj 21A/113B/C,6kg,práškový,štítek,kotvení,doplňky,detaily,D+M</t>
  </si>
  <si>
    <t>Přenosný nástěnný hasící přístroj 8A/55B/C,3,65kg,štítek,kotvení,doplňky,detaily,D+M</t>
  </si>
  <si>
    <t>OS/19a</t>
  </si>
  <si>
    <t>Bezrámové nástěnné zrcadlo,1400x800mm,zarovnání do spárořezu keramického obkladu,kotvení,doplňky,detaily,D+M</t>
  </si>
  <si>
    <t>OS/19b</t>
  </si>
  <si>
    <t>OS/19c</t>
  </si>
  <si>
    <t>Bezrámové nástěnné zrcadlo,1200x800mm,zarovnání do spárořezu keramického obkladu,kotvení,doplňky,detaily,D+M</t>
  </si>
  <si>
    <t>Bezrámové nástěnné zrcadlo,1000x800mm,zarovnání do spárořezu keramického obkladu,kotvení,doplňky,detaily,D+M</t>
  </si>
  <si>
    <t>767.3</t>
  </si>
  <si>
    <t>767.4</t>
  </si>
  <si>
    <t>Repase madla na schodišti na zdi v zrcadle schodiště,očištění,obroušení,nový nátěr</t>
  </si>
  <si>
    <t>Souhrnný rozpočet</t>
  </si>
  <si>
    <t>D.1.1 Arch. stav. část</t>
  </si>
  <si>
    <t>D.1.2.2 Zdravotechnická instalace</t>
  </si>
  <si>
    <t>Potrubí, tvarovky</t>
  </si>
  <si>
    <t>Připojovací potrubí PP HT Systém DN40, vč. tvarovek</t>
  </si>
  <si>
    <t>Připojovací potrubí PP HT Systém DN50, vč. tvarovek</t>
  </si>
  <si>
    <t>Připojovací potrubí PP HT Systém DN110, vč. tvarovek</t>
  </si>
  <si>
    <t>Čistící kus PP HT DN50</t>
  </si>
  <si>
    <t>Čistící kus PP HT DN75</t>
  </si>
  <si>
    <t>Čistící kus PP HT DN110</t>
  </si>
  <si>
    <t>Stoupací potrubí PP ve třech vrstvách s minimalizací hluku DN75, vč. tvarovek</t>
  </si>
  <si>
    <t>Stoupací potrubí PP ve třech vrstvách s minimalizací hluku DN110, vč. tvarovek</t>
  </si>
  <si>
    <t>Přivzdušňovací ventil podomítkový DN75</t>
  </si>
  <si>
    <t>Ventilační hlavice plastová; DN110</t>
  </si>
  <si>
    <t>Hadice na odvod kondenzátu - gravitační 20 mm</t>
  </si>
  <si>
    <t>Sifon pro odvod kondenzátu</t>
  </si>
  <si>
    <t>721</t>
  </si>
  <si>
    <t>Vnitřní kanalizace</t>
  </si>
  <si>
    <t>Zařizovací předměty</t>
  </si>
  <si>
    <t>721.4</t>
  </si>
  <si>
    <t>721.11</t>
  </si>
  <si>
    <t>WC závěsné s hlubokým splachováním s uzavřením oplachovacím okruhem, sedátko, zadní odpad</t>
  </si>
  <si>
    <t>Pisoárový záchodek keramický bez senzoru</t>
  </si>
  <si>
    <t>Předstěnová instalace s nádržkou pro závěsné WC vč. ovládacího tlačítka</t>
  </si>
  <si>
    <t>Předstěnová instalace s nádržkou pro pisoár vč. ovládacího tlačítka</t>
  </si>
  <si>
    <t>725.1</t>
  </si>
  <si>
    <t>725.2</t>
  </si>
  <si>
    <t>725.3</t>
  </si>
  <si>
    <t>725.4</t>
  </si>
  <si>
    <t>725.5</t>
  </si>
  <si>
    <t>725.6</t>
  </si>
  <si>
    <t>725.7</t>
  </si>
  <si>
    <t xml:space="preserve">Zkouška těsnosti kanalizace vodou </t>
  </si>
  <si>
    <t>Zkouška těsnosti kanalizace kouřem</t>
  </si>
  <si>
    <t>Montážní a těsnící materiál</t>
  </si>
  <si>
    <t>Demontáž a ekologická likvidace stávající kanalizace vedené v dotčené části objektu</t>
  </si>
  <si>
    <t>721.15</t>
  </si>
  <si>
    <t>721.16</t>
  </si>
  <si>
    <t>721.17</t>
  </si>
  <si>
    <t>Ostatní</t>
  </si>
  <si>
    <t>Vnitřní vodovod</t>
  </si>
  <si>
    <t>Potrubí a izolace</t>
  </si>
  <si>
    <t>Potrubí PPR (PN20) d20x3,4; včetně kolen, redukcí, T-kusů</t>
  </si>
  <si>
    <t>Potrubí PPR (PN20) d25x4,2; včetně kolen, redukcí, T-kusů</t>
  </si>
  <si>
    <t>Potrubí PPR (PN20) d32x5,4; včetně kolen, redukcí, T-kusů</t>
  </si>
  <si>
    <t>Potrubí PPR (PN20) d40x6,7; včetně kolen, redukcí, T-kusů</t>
  </si>
  <si>
    <t>Potrubní izolační pouzdro z pěnového polyetylenu o vnitřním průměru 20 mm a tloušťce 13 mm</t>
  </si>
  <si>
    <t>Potrubní izolační pouzdro z pěnového polyetylenu o vnitřním průměru 20 mm a tloušťce 20 mm</t>
  </si>
  <si>
    <t>Potrubní izolační pouzdro z pěnového polyetylenu o vnitřním průměru 25 mm a tloušťce 13 mm</t>
  </si>
  <si>
    <t>Potrubní izolační pouzdro z pěnového polyetylenu o vnitřním průměru 25 mm a tloušťce 20 mm</t>
  </si>
  <si>
    <t>Potrubní izolační pouzdro z pěnového polyetylenu o vnitřním průměru 32 mm a tloušťce 13 mm</t>
  </si>
  <si>
    <t>Potrubní izolační pouzdro z pěnového polyetylenu o vnitřním průměru 32 mm a tloušťce 20 mm</t>
  </si>
  <si>
    <t>Potrubní izolační pouzdro z pěnového polyetylenu o vnitřním průměru 40 mm a tloušťce 13 mm</t>
  </si>
  <si>
    <t>Potrubní izolační pouzdro z pěnového polyetylenu o vnitřním průměru 40 mm a tloušťce 20 mm</t>
  </si>
  <si>
    <t>Umyvadlo vč.  sifonu 5/4" vč. příslušenství</t>
  </si>
  <si>
    <t>Sprcha vč. odtoku se sifonem DN50</t>
  </si>
  <si>
    <t>Výlevka keramická vč. a zápachové uzávěrky DN50</t>
  </si>
  <si>
    <t>Rohový ventil 1/2"x3/8" (umyvadlo) vč. příslušenství a dopojovacích flexi hadic</t>
  </si>
  <si>
    <t>Kohout s připojením na hadici 1/2"</t>
  </si>
  <si>
    <t>Umyvadlová stojánková baterie</t>
  </si>
  <si>
    <t>Sprchová nástěnná páková baterie</t>
  </si>
  <si>
    <t>Výlevková nástěnná baterie</t>
  </si>
  <si>
    <t>725.8</t>
  </si>
  <si>
    <t>725.9</t>
  </si>
  <si>
    <t>725.12</t>
  </si>
  <si>
    <t>Požární vodovod</t>
  </si>
  <si>
    <t>Ocelové potrubí černé svařované DN 25</t>
  </si>
  <si>
    <t>Hydrantový systém s tvarově stálou hadicí D 25 x30 m</t>
  </si>
  <si>
    <t>Požární oddělovač DN25</t>
  </si>
  <si>
    <t>722.15</t>
  </si>
  <si>
    <t>Zapojení zdroje</t>
  </si>
  <si>
    <t>Cirkulační čerpadlo, průtok 0,161 m3/h, min.dopravní výška 1,22m</t>
  </si>
  <si>
    <t>Filtr 1"</t>
  </si>
  <si>
    <t>Kulový kohout 6/4"</t>
  </si>
  <si>
    <t>Kulový kohout 1"</t>
  </si>
  <si>
    <t>Zpětná klapka d25mm</t>
  </si>
  <si>
    <t>Vypouštěcí ventil 1/2"</t>
  </si>
  <si>
    <t>722.16</t>
  </si>
  <si>
    <t>Tlaková zkouška</t>
  </si>
  <si>
    <t>Propláchnutí a dezinfekce rozvodů</t>
  </si>
  <si>
    <t>722.25</t>
  </si>
  <si>
    <t>722.26</t>
  </si>
  <si>
    <t>720</t>
  </si>
  <si>
    <t>730</t>
  </si>
  <si>
    <t>Zdravotechnická instalace</t>
  </si>
  <si>
    <t>Ústřední vytápění</t>
  </si>
  <si>
    <t>D.1.2.4a Ústřední vytápění</t>
  </si>
  <si>
    <t>Napojení na stávající topný zdroj</t>
  </si>
  <si>
    <t>Oběhové čerpadlo, průtok 1,1 m3/h, p = 15 kPa</t>
  </si>
  <si>
    <t>3cestný směšovací ventil DN20, kv = 4</t>
  </si>
  <si>
    <t>Filtr 6/4"</t>
  </si>
  <si>
    <t>Zpětná klapka 6/4"</t>
  </si>
  <si>
    <t>Kulový uzávěr 6/4"</t>
  </si>
  <si>
    <t>Vypouštěcí kohout 1/2"</t>
  </si>
  <si>
    <t xml:space="preserve">Teploměr 0-120°C </t>
  </si>
  <si>
    <t>Armatury</t>
  </si>
  <si>
    <t>Adaptér pro měděné trubky (M18) x15</t>
  </si>
  <si>
    <t>Vyvažovací ventil s měřícími vsuvkami a s vypouštěním 1"</t>
  </si>
  <si>
    <t>Vyvažovací ventil s měřícími vsuvkami a s vypouštěním 3/4"</t>
  </si>
  <si>
    <t>Regulátor diferenčního tlaku 1"</t>
  </si>
  <si>
    <t>Regulátor diferenčního tlaku 1/2"</t>
  </si>
  <si>
    <t>Termostatická hlavice (antivandal provedení)</t>
  </si>
  <si>
    <t>Připojovací armatura radiátorů přímá, pro tělesa s integrovanými ventily, pro dvoutrubkovou soustavu, dvě regulační šroubení bez vypouštění, 1/2x18</t>
  </si>
  <si>
    <t>Otopná tělesa</t>
  </si>
  <si>
    <t>Deskové otopné těleso se spodním připojením a s vestavěným termostickým ventilem (11-600x400)</t>
  </si>
  <si>
    <t>Deskové otopné těleso se spodním připojením a s vestavěným termostickým ventilem (11-600x500)</t>
  </si>
  <si>
    <t>Deskové otopné těleso se spodním připojením a s vestavěným termostickým ventilem (11-600x600)</t>
  </si>
  <si>
    <t>Deskové otopné těleso se spodním připojením a s vestavěným termostickým ventilem (11-600x1000)</t>
  </si>
  <si>
    <t>Deskové otopné těleso se spodním připojením a s vestavěným termostickým ventilem (11-600x1200)</t>
  </si>
  <si>
    <t>Měděné potrubí 15x1,0 mm s lisovanými spoji, vč. tvarovek</t>
  </si>
  <si>
    <t>Měděné potrubí 18x1,0 mm s lisovanými spoji, vč. tvarovek</t>
  </si>
  <si>
    <t>Měděné potrubí 22x1,0 mm s lisovanými spoji, vč. tvarovek</t>
  </si>
  <si>
    <t>Měděné potrubí 35x1,5 mm s lisovanými spoji, vč. tvarovek</t>
  </si>
  <si>
    <t>Měděné potrubí 42x1,5 mm s lisovanými spoji, vč. tvarovek</t>
  </si>
  <si>
    <t>Potrubní izolační pouzdro z pěnového polyetylenu o vnitřním průměru 15 mm a tloušťce 20 mm</t>
  </si>
  <si>
    <t>Potrubní izolační pouzdro z pěnového polyetylenu o vnitřním průměru 18 mm a tloušťce 20 mm</t>
  </si>
  <si>
    <t>Potrubní izolační pouzdro z pěnového polyetylenu o vnitřním průměru 22 mm a tloušťce 25 mm</t>
  </si>
  <si>
    <t>Potrubní izolační pouzdro z pěnového polyetylenu o vnitřním průměru 28 mm a tloušťce 25 mm</t>
  </si>
  <si>
    <t>Potrubní izolační pouzdro z pěnového polyetylenu o vnitřním průměru 35 mm a tloušťce 25 mm</t>
  </si>
  <si>
    <t>Potrubní izolační pouzdro z pěnového polyetylenu o vnitřním průměru 45 mm a tloušťce 25 mm</t>
  </si>
  <si>
    <t>Zaregulování soustavy</t>
  </si>
  <si>
    <t>730.33</t>
  </si>
  <si>
    <t>730.34</t>
  </si>
  <si>
    <t>730.36</t>
  </si>
  <si>
    <t>D.1.2.5 Elektromontáže</t>
  </si>
  <si>
    <t>M21</t>
  </si>
  <si>
    <t>Elektromontáže</t>
  </si>
  <si>
    <t>Ochrana před bleskem</t>
  </si>
  <si>
    <t>Vodič s vysokonapěťovou izolací pro dodržení dostatečné vzdálenosti vůči elektrickým a vodivým částem podle ČSN EN 62305-3; Použití pro nejvyšší dostatečnou vzdálenost s ≤ 75 cm (pro vzduch) nebo s ≤ 150 cm (pro pevný materiál).</t>
  </si>
  <si>
    <t>Upevňovací sada pro montáž vodiče s vysokonapěťovou izolací k podpůrným trubkám Ø 40 mm</t>
  </si>
  <si>
    <t>Střešní držák s prolisovanou vzpěrou pro vodič s vysokonapěťovou izolací, průměr vodiče 20-23mm</t>
  </si>
  <si>
    <t>Připojovací prvek pro vodič vysokonapěťovou izolací, průměr vodiče 23mm</t>
  </si>
  <si>
    <t>Držák mezi střešní krokve FeZn pro upevnění podpůrné trubky, rozsah nastavení 600-750mm</t>
  </si>
  <si>
    <t>Držák podpůrné trubky ø40mm na potrubí, průměr potrubí 45-60mm</t>
  </si>
  <si>
    <t>Jímací stožár s dlouhou jímací tyčí, nerezová jímací tyč, ø10/16 mm, délka 2500 mm, délka podpůrné trubky 1955 mm, 
délka izolační části 1535mm, vnější průměr 40 mm</t>
  </si>
  <si>
    <t>Držák vodiče s vysokonapěťovou izolací pro připevnění na stěnu, nerez</t>
  </si>
  <si>
    <t>Svorka zkušební nerez, pro dva kruhové vodiče ø10mm</t>
  </si>
  <si>
    <t>Štítek ke zkušební svorce</t>
  </si>
  <si>
    <t xml:space="preserve">Napojení svodu na stávající vývod uzemnění </t>
  </si>
  <si>
    <t xml:space="preserve">Drát FeZn 10mm </t>
  </si>
  <si>
    <t xml:space="preserve">Připojení uzemění železných části dočasné stavební konstrukce </t>
  </si>
  <si>
    <t>Rozvaděče RSTOP</t>
  </si>
  <si>
    <t>Skříň na omítku, IP30, 400x1560x250(ŠxVxH), 117 modulů, včetně vnitřního vybavení: Svorkovnice PEN, DIN Lišt, zámku,3x montážního panelu pro vertikální montáž výkonových jističů 400x300 (ŠxV)</t>
  </si>
  <si>
    <t>Svodič přepětí třídy T1+2 (II, C), modulový, TN-S,TT; 3+Npól</t>
  </si>
  <si>
    <t>Vypínací spoušť pro výkonové vypínače, 208-240V AC, pro hlavní vypínač In=100A</t>
  </si>
  <si>
    <t>Hlavní vypínač, 3-pól, In=100A</t>
  </si>
  <si>
    <t>Jistič, char C, 3-pólový, Icn=10kA, In=20A</t>
  </si>
  <si>
    <t>Jistič, char B, 3-pólový, Icn=10kA, In=63A</t>
  </si>
  <si>
    <t>Jistič, 3-pólový, Icn=25kA, In=80A</t>
  </si>
  <si>
    <t>Přepojení stávající přívodu RH do RSTOP</t>
  </si>
  <si>
    <t xml:space="preserve">Zapojení rozvaděče, kabely pro vnitřní propojení, pomocný materiál rozvaděče </t>
  </si>
  <si>
    <t>Rozvaděče RPO</t>
  </si>
  <si>
    <t>Hlavní vypínač, 3-pól, In=25A</t>
  </si>
  <si>
    <t>Svodič přepětí třídy T2 (II, C), modulový, TN-S,TT; 3+Npól</t>
  </si>
  <si>
    <t xml:space="preserve">Automatický přepínač sítí In=40A, 4-pólový, S nastavitelnými parametry, Monitorování ztráty fáze; podpětí; přepětí; kmitočtu s nastavitelnými parametr  </t>
  </si>
  <si>
    <t>Instalační stykač, Uc=230V AC, In=16A, 1zap.</t>
  </si>
  <si>
    <t>Instalační stykač, Uc=230V AC, In=16A, 2zap.</t>
  </si>
  <si>
    <t>Instalační stykač, Uc=24 AC/DC, In=25A, 4zap.</t>
  </si>
  <si>
    <t>Instalační stykač, Uc=24 AC/DC, In=25A, 1zap.</t>
  </si>
  <si>
    <t>Instalační stykač, Uc=24 AC/DC, In=25A, 1zap. 1vyp.</t>
  </si>
  <si>
    <t>Transformátor s odděleným vinutím, montáž na DIN lištu, 230V AC/ 24V DC, 24VA</t>
  </si>
  <si>
    <t>Rozvaděče R4NP</t>
  </si>
  <si>
    <t>Skříň samostatně stojící na podlaze, IP30, 800x2060x300 (ŠxVxH), 455 modulů, včetně vnitřního vybavení: Svorky PE, N,  DIN Lišt, zámku, schránky na dokumentaci, podstavce 100mm</t>
  </si>
  <si>
    <t>Hlavní vypínač, 3-pól, In=63A</t>
  </si>
  <si>
    <t>Jistič , char B, 1-pólový, Icn=10kA, In=6A</t>
  </si>
  <si>
    <t>Jistič , char B, 1-pólový, Icn=10kA, In=10A</t>
  </si>
  <si>
    <t>Jistič , char B, 1-pólový, Icn=10kA, In=16A</t>
  </si>
  <si>
    <t>Jistič , char C, 1-pólový, Icn=10kA, In=6A</t>
  </si>
  <si>
    <t>Jistič , char C, 1-pólový, Icn=10kA, In=10A</t>
  </si>
  <si>
    <t>Jistič , char C, 3-pólový, Icn=10kA, In=32A</t>
  </si>
  <si>
    <t>Jistič , char C, 3-pólový, Icn=10kA, In=40A</t>
  </si>
  <si>
    <t>Chránič Ir=250A, typ A, 4-pól, Idn=0.03A, In=63A</t>
  </si>
  <si>
    <t>Chránič s nadproudovou ochranou, Ir=250A+puls.SS, A, 1+N, 10kA, char.B, Idn=0.03A, In=10A</t>
  </si>
  <si>
    <t>DALI ovládací jednotka, včetně napaječe, komunikace přes TC/IP router, 2x vývod sběrnice DALI, Max příkon 13VA, vzor - DIGIDIM ROUTER (DALI) typ 910</t>
  </si>
  <si>
    <t>Schodišťový automat s varováním před vypnutím, 16A, plynule nastavitelný časový rozsah</t>
  </si>
  <si>
    <t xml:space="preserve">Nastavení systému DALI včetně zaškolení obsluhy </t>
  </si>
  <si>
    <t>Svítidla</t>
  </si>
  <si>
    <t xml:space="preserve">Vývod pro napojení LED svítidla s DALI předřadníkem </t>
  </si>
  <si>
    <t>Závěs pro svítidla</t>
  </si>
  <si>
    <t>Napojení nových nouzových svítidel v prostorech CHÚC na stávající rozvody světelné instalace</t>
  </si>
  <si>
    <t xml:space="preserve">Napojení nových svítidel typu D na stávající vývody svítidel v prostorech CHÚC 1.NP </t>
  </si>
  <si>
    <t>Koncové přístroje</t>
  </si>
  <si>
    <t>Podlahová krabice 12-modulová, včetně plastového krytu,plastové instalační krabice do podlahy, včetněho vnitřního vybavení,
4x Zásuvka 230V/16A, 2x Konektor RJ45</t>
  </si>
  <si>
    <t>Zásuvka 230V/16A jednonásobná bezšroubová s clonkami a rámečkem</t>
  </si>
  <si>
    <t xml:space="preserve">Spínač č. 1, včetně krytky </t>
  </si>
  <si>
    <t xml:space="preserve">Tlačítový ovladač, řazení 1/0 s doutnavkou </t>
  </si>
  <si>
    <t>Tlačítový ovladač, řazení 1/0</t>
  </si>
  <si>
    <t>Spínač se snímačem pohybu, IP44, Spínací proud 16A</t>
  </si>
  <si>
    <t xml:space="preserve">Spínač žaluziový, řazení 1+1 s  blokováním, včetně krytky </t>
  </si>
  <si>
    <t>Modul stmívače DALI pro implemetanci tlačítkových spínačů na DALI, montáž pod tlačítko do instalační krabice, 4x vývod pro napojení tlačítka, vývod sběrnice DALI, vzor - Helvar 444 Mini Input Unit</t>
  </si>
  <si>
    <t xml:space="preserve">Tlačítko s omezeným přístupem, včetně vnitřního spínacího kontaktu </t>
  </si>
  <si>
    <t xml:space="preserve">Rámeček - jednonásobný </t>
  </si>
  <si>
    <t xml:space="preserve">Rámeček - dvounásobný </t>
  </si>
  <si>
    <t xml:space="preserve">Rámeček - pětinásobný </t>
  </si>
  <si>
    <t xml:space="preserve">Krabice přístrojová - různé druhy </t>
  </si>
  <si>
    <t>Rozvody silnoproudu</t>
  </si>
  <si>
    <t>H07V-U 6 zž</t>
  </si>
  <si>
    <t>H07V-U 16 zž</t>
  </si>
  <si>
    <t>H07V-U 25 zž</t>
  </si>
  <si>
    <t>CYKY-O 2x1,5</t>
  </si>
  <si>
    <t>CYKY-J 3x1,5</t>
  </si>
  <si>
    <t>CYKY-J 3x2,5</t>
  </si>
  <si>
    <t>CYKY-J 5x1,5</t>
  </si>
  <si>
    <t>CYKY-J 5x6</t>
  </si>
  <si>
    <t>CYKY-J 5x10</t>
  </si>
  <si>
    <t>CXKH-R B2s1d0 5x25</t>
  </si>
  <si>
    <t>CYKY-J 5x35</t>
  </si>
  <si>
    <t>SYKFY 3x2x0,5</t>
  </si>
  <si>
    <t>JYTY-O 2x1</t>
  </si>
  <si>
    <t>J-Y(ST)Y 2x2x0,8</t>
  </si>
  <si>
    <t>J-Y(ST)Y 2x2x0,6</t>
  </si>
  <si>
    <t>CXKH-V B2s1d0 2x1,5</t>
  </si>
  <si>
    <t>CXKH-V B2s1d0 3x2,5</t>
  </si>
  <si>
    <t>CXKH-V B2s1d0 5x2,5</t>
  </si>
  <si>
    <t>CXKH-V B2s1d0 5x4</t>
  </si>
  <si>
    <t>CXKH-R B2s1d0 5x6</t>
  </si>
  <si>
    <t>JXFE-V 2x2x0,8</t>
  </si>
  <si>
    <t>JXFE-V 4x2x0,8</t>
  </si>
  <si>
    <t>Chránička 40mm s protahovacím drátem</t>
  </si>
  <si>
    <t>Kabelový žlab 155x600 s přepážkou, včetně tvarových dílu, odboček, kotvení</t>
  </si>
  <si>
    <t xml:space="preserve">Drážkování </t>
  </si>
  <si>
    <t xml:space="preserve">Ukončení vývodu pro napájení venkovní jednotky klimatiazce </t>
  </si>
  <si>
    <t xml:space="preserve">Ukončení vývodu pro napájení vnitřní jednotky klimatiazce </t>
  </si>
  <si>
    <t xml:space="preserve">Ukončení vývodu pro napájení jednotky VZT </t>
  </si>
  <si>
    <t xml:space="preserve">Ukončení vývodu pro napájení EL. ohřevu jednotky VZT </t>
  </si>
  <si>
    <t>Ukončení vývodu pro napojení okenních kontaktů na jednotku VZT</t>
  </si>
  <si>
    <t xml:space="preserve">Ukončení vývodu pro napojení pohonu venkovních rolet </t>
  </si>
  <si>
    <t xml:space="preserve">Ukončení vývodu pro napojení ventilátoru </t>
  </si>
  <si>
    <t>Úprava stávajícího rozvaděče RH, vývod z MET nově na bod rozdělení PE-N do rozvaděče RSTOP</t>
  </si>
  <si>
    <t>Demontáž a následná zpětná montáž osoušečů, včetně přesunu vývodu</t>
  </si>
  <si>
    <t>Demontáž a následná zpětná montáž spínačů svítidel v místech příčky oddělení CHÚC</t>
  </si>
  <si>
    <t>Demontáž stávajích hodin a jejich zpětná montáž na novou pozici</t>
  </si>
  <si>
    <t>Demontáž stávají sirény a zpětná montáž na novou pozici</t>
  </si>
  <si>
    <t>Prostupy střešní konstrukcí pro napojení venkovních jednotek klimatizace, včetně utěsnění</t>
  </si>
  <si>
    <t xml:space="preserve">Regulace </t>
  </si>
  <si>
    <t>Dopojení centrálního ovládacího panelu jednotek vzduchotechniky</t>
  </si>
  <si>
    <t>Okenní magnetický kontakt</t>
  </si>
  <si>
    <t xml:space="preserve">Rozšíření rozhlasové ústředny </t>
  </si>
  <si>
    <t>Modul audiopaměti se zesilovačem, vzor: JDM 50, pro napojení do stávající ústředny DEXON JPA 1700, automatické přehrávání hlášení na základě sepnutí spínacích kontaktů, zesilovač 25W/8 Ω, Linkový vstup i výstup</t>
  </si>
  <si>
    <t>Koncový zesilovač 100, vzor: JPM 11884, pro rozšíření stávající rozhlasové ústředny DEXON JPA 1700, Výkon 1x180W, 100V/ 8 Ω, třída D, účinnost 87%, vstupní impedance 6Ω</t>
  </si>
  <si>
    <t>Reprosoustava,vzor: ARS321, výkon 3-6W rms/100V, frekvenční rozsah 130-170000 Hz, ozvučnice z bílého plastu ABS</t>
  </si>
  <si>
    <t xml:space="preserve">Dopojení nové instalace na stávající rozhlasovou ústřednu </t>
  </si>
  <si>
    <t>Ukončení přívodu z ústředny LDP - Signál pro aktivaci modulu audiopaměti</t>
  </si>
  <si>
    <t>Přípojení napájení stávající rozhlasové ústředny na nový zálohovaný přívod napájení</t>
  </si>
  <si>
    <t>LDP</t>
  </si>
  <si>
    <t xml:space="preserve">Ukončení vývodu pro napojení ventilátoru CHÚC, včetně dopojení klapky </t>
  </si>
  <si>
    <t xml:space="preserve">Ukončení vývodu pro napojení přídržných magnetů dveří ústících do CHÚC </t>
  </si>
  <si>
    <t xml:space="preserve">Ukončení vývodu pro napojení pohonu otevírače oken </t>
  </si>
  <si>
    <t>Ukončení vvýodu přenosu singálu do RPO</t>
  </si>
  <si>
    <t xml:space="preserve">Sběrnicový detektor kouře </t>
  </si>
  <si>
    <t>Tlačítkový hlásič s omezeným přístupem</t>
  </si>
  <si>
    <t>Větrací tlačítko na klíč do omítky - aktivace denního větrání</t>
  </si>
  <si>
    <t>Centrální jednotka požárního větrání, 20A, (1x požární skupina 1x větrací skupina), integrovaný záložní zdroj, IP30, kryt s protipožární odolností</t>
  </si>
  <si>
    <t>OFF-LINE záložní zdroj s požární odolností EI 45 DP1-S; 10000VA/3F/45M-EI 45; doba zálohy 45 minut; baterie LIFEPO, automatický BY-PASS</t>
  </si>
  <si>
    <t xml:space="preserve">Revize elektroinstalace </t>
  </si>
  <si>
    <t xml:space="preserve">Drobný instalační materiál </t>
  </si>
  <si>
    <t>M22</t>
  </si>
  <si>
    <t>M24.1</t>
  </si>
  <si>
    <t>M24.2</t>
  </si>
  <si>
    <t>M36</t>
  </si>
  <si>
    <t>Montáž sdělovací a zabezp.techniky</t>
  </si>
  <si>
    <t>Montáže vzduchotechnických zařízení</t>
  </si>
  <si>
    <t>Montáže chlazení</t>
  </si>
  <si>
    <t>Montáže měřících a regul.zařízení</t>
  </si>
  <si>
    <t>D.1.2.6 Montáž sdělovací a zabezp.techniky</t>
  </si>
  <si>
    <t>M21.1</t>
  </si>
  <si>
    <t>M21.5</t>
  </si>
  <si>
    <t>M21.6</t>
  </si>
  <si>
    <t>M21.7</t>
  </si>
  <si>
    <t>M21.9</t>
  </si>
  <si>
    <t>M21.11</t>
  </si>
  <si>
    <t>M21.12</t>
  </si>
  <si>
    <t>M21.14</t>
  </si>
  <si>
    <t>M21.15</t>
  </si>
  <si>
    <t>M21.16</t>
  </si>
  <si>
    <t>M21.17</t>
  </si>
  <si>
    <t>M21.18</t>
  </si>
  <si>
    <t>M21.19</t>
  </si>
  <si>
    <t>M21.22</t>
  </si>
  <si>
    <t>M21.23</t>
  </si>
  <si>
    <t>M21.24</t>
  </si>
  <si>
    <t>M21.25</t>
  </si>
  <si>
    <t>M21.26</t>
  </si>
  <si>
    <t>M21.27</t>
  </si>
  <si>
    <t>M21.28</t>
  </si>
  <si>
    <t>M21.29</t>
  </si>
  <si>
    <t>M21.30</t>
  </si>
  <si>
    <t>M21.31</t>
  </si>
  <si>
    <t>M21.32</t>
  </si>
  <si>
    <t>M21.33</t>
  </si>
  <si>
    <t>M21.34</t>
  </si>
  <si>
    <t>M21.35</t>
  </si>
  <si>
    <t>M21.36</t>
  </si>
  <si>
    <t>M21.37</t>
  </si>
  <si>
    <t>M21.38</t>
  </si>
  <si>
    <t>M21.39</t>
  </si>
  <si>
    <t>M21.40</t>
  </si>
  <si>
    <t>M21.41</t>
  </si>
  <si>
    <t>M21.42</t>
  </si>
  <si>
    <t>M21.43</t>
  </si>
  <si>
    <t>M21.44</t>
  </si>
  <si>
    <t>M21.45</t>
  </si>
  <si>
    <t>M21.46</t>
  </si>
  <si>
    <t>M21.47</t>
  </si>
  <si>
    <t>M21.48</t>
  </si>
  <si>
    <t>M21.49</t>
  </si>
  <si>
    <t>M21.50</t>
  </si>
  <si>
    <t>M21.52</t>
  </si>
  <si>
    <t>M21.53</t>
  </si>
  <si>
    <t>M21.54</t>
  </si>
  <si>
    <t>M21.55</t>
  </si>
  <si>
    <t>M21.56</t>
  </si>
  <si>
    <t>M21.57</t>
  </si>
  <si>
    <t>M21.58</t>
  </si>
  <si>
    <t>M21.59</t>
  </si>
  <si>
    <t>M21.60</t>
  </si>
  <si>
    <t>M21.61</t>
  </si>
  <si>
    <t>M21.62</t>
  </si>
  <si>
    <t>M21.63</t>
  </si>
  <si>
    <t>M21.64</t>
  </si>
  <si>
    <t>M21.65</t>
  </si>
  <si>
    <t>M21.66</t>
  </si>
  <si>
    <t>M21.72</t>
  </si>
  <si>
    <t>M21.73</t>
  </si>
  <si>
    <t>M21.74</t>
  </si>
  <si>
    <t>M21.75</t>
  </si>
  <si>
    <t>M21.80</t>
  </si>
  <si>
    <t>M21.91</t>
  </si>
  <si>
    <t>M21.94</t>
  </si>
  <si>
    <t>M21.95</t>
  </si>
  <si>
    <t>M21.101</t>
  </si>
  <si>
    <t>M21.102</t>
  </si>
  <si>
    <t>M21.104</t>
  </si>
  <si>
    <t>M21.105</t>
  </si>
  <si>
    <t>M21.106</t>
  </si>
  <si>
    <t>M21.110</t>
  </si>
  <si>
    <t>M21.113</t>
  </si>
  <si>
    <t>M21.114</t>
  </si>
  <si>
    <t>M21.115</t>
  </si>
  <si>
    <t>M21.116</t>
  </si>
  <si>
    <t>M21.117</t>
  </si>
  <si>
    <t>M21.118</t>
  </si>
  <si>
    <t>M21.119</t>
  </si>
  <si>
    <t>M21.120</t>
  </si>
  <si>
    <t>M21.121</t>
  </si>
  <si>
    <t>M21.123</t>
  </si>
  <si>
    <t>M21.124</t>
  </si>
  <si>
    <t>M21.125</t>
  </si>
  <si>
    <t>M21.126</t>
  </si>
  <si>
    <t>M21.127</t>
  </si>
  <si>
    <t>M21.128</t>
  </si>
  <si>
    <t>M21.129</t>
  </si>
  <si>
    <t>M21.130</t>
  </si>
  <si>
    <t>M21.131</t>
  </si>
  <si>
    <t>M21.132</t>
  </si>
  <si>
    <t>M21.133</t>
  </si>
  <si>
    <t>M21.134</t>
  </si>
  <si>
    <t>M21.135</t>
  </si>
  <si>
    <t>M21.137</t>
  </si>
  <si>
    <t>M21.138</t>
  </si>
  <si>
    <t>M21.139</t>
  </si>
  <si>
    <t>M21.140</t>
  </si>
  <si>
    <t>M21.142</t>
  </si>
  <si>
    <t xml:space="preserve">Zásuvka komunikační dvojnásobná, včetně keystone konektorů Cat.6 a rámečku </t>
  </si>
  <si>
    <t>Zásuvka komunikační HDMI, včetně krytky a rámečku</t>
  </si>
  <si>
    <t>Zásuvka komunikační AUDIO, večtně konektorů pro reproduktury, krytky a rámečku</t>
  </si>
  <si>
    <t>Rozvody elektronických komunikací</t>
  </si>
  <si>
    <t xml:space="preserve">Napojení přívodu RDATA na stávající strukturované rozvody </t>
  </si>
  <si>
    <t>Drátěný kabelový žebřík 155-160x600 (VýškaxŠířka) s přepážkou, včetně tvarových dílu, odboček, kotvení</t>
  </si>
  <si>
    <t xml:space="preserve">UTP Cat.6 </t>
  </si>
  <si>
    <t>J-Y(ST)Y 3x2x0,8</t>
  </si>
  <si>
    <t>Kabel HDMI</t>
  </si>
  <si>
    <t xml:space="preserve">Kabel pro připojení AUDIA </t>
  </si>
  <si>
    <t>Instlační HDPE chránička 32/27mm (Venkovní/Vnitřní průměr)</t>
  </si>
  <si>
    <t>Instalační trubka ohebná 20mm</t>
  </si>
  <si>
    <t xml:space="preserve">Ukončení UTP Cat.6 pro napojení konektorů v podlahových krabiciích </t>
  </si>
  <si>
    <t xml:space="preserve">Ukončení UTP Cat.6 pro napojení vnitřních jednotek klimatizace - ukončení v instalační krabici </t>
  </si>
  <si>
    <t xml:space="preserve">Ukončení UTP Cat.6 pro napojení  vnitřních jednotek vzduchotechniky - ukončení v instalační krabici </t>
  </si>
  <si>
    <t>Ukončení UTP Cat.6 v rozvaděči R4NP pro napojení řídící jednotky DALI</t>
  </si>
  <si>
    <t>Demontáž stávající instalační lišty kabeláže a následné uložení pod omítku přívodu stávající kamery</t>
  </si>
  <si>
    <t xml:space="preserve">Datový rozvaděč </t>
  </si>
  <si>
    <t>Chladící jednotka 19", 2x ventilátor, 1U</t>
  </si>
  <si>
    <t>Keystone RJ45, UTP Cat.6</t>
  </si>
  <si>
    <t>Patch panel prázdný pro montáž prvků 19" 24x RJ45 cat.6</t>
  </si>
  <si>
    <t xml:space="preserve">Patch kabel UTP Cat.6 - různé délky </t>
  </si>
  <si>
    <t>Gigabitový spravovatelný Switch 24xRJ45, 2x SFP</t>
  </si>
  <si>
    <t>Gigabitový spravovatelný agregační Switch 24xRJ45 , 4xSFP</t>
  </si>
  <si>
    <t>Lišta CU horizotntální - zemnící s uchycením na 19"lišty</t>
  </si>
  <si>
    <t>RACK19, nástěnný, 24U, 1226x600x600 (ŠxVxH)</t>
  </si>
  <si>
    <t xml:space="preserve">Doplňkový materiál </t>
  </si>
  <si>
    <t>Napájecí panel 1U, 8x230V s přepěťovou ochranou T3</t>
  </si>
  <si>
    <t xml:space="preserve">EZS </t>
  </si>
  <si>
    <t>Sbernicové nástěnné tísňové tlačítko EZS, indikační LED, Možnost zrušení aktivaci opětovným stiskem, adresovatelné, napájené ze sběrnice 12V (9-15V)</t>
  </si>
  <si>
    <t xml:space="preserve">Doprogramování nových tísňových tlačítek do stávajícího systému EZS. </t>
  </si>
  <si>
    <t xml:space="preserve">Ostatní </t>
  </si>
  <si>
    <t>Měření komunikačních zásuvek a vyhotovení protokolu</t>
  </si>
  <si>
    <t>D.1.2.8 Montáže měřících a regul.zařízení</t>
  </si>
  <si>
    <t>M22.1</t>
  </si>
  <si>
    <t>M22.5</t>
  </si>
  <si>
    <t>M22.6</t>
  </si>
  <si>
    <t>M22.7</t>
  </si>
  <si>
    <t>M22.10</t>
  </si>
  <si>
    <t>M22.11</t>
  </si>
  <si>
    <t>M22.19</t>
  </si>
  <si>
    <t>M22.20</t>
  </si>
  <si>
    <t>M22.21</t>
  </si>
  <si>
    <t>M22.22</t>
  </si>
  <si>
    <t>M22.25</t>
  </si>
  <si>
    <t>M22.26</t>
  </si>
  <si>
    <t>M22.27</t>
  </si>
  <si>
    <t>M22.28</t>
  </si>
  <si>
    <t>M22.29</t>
  </si>
  <si>
    <t>M22.30</t>
  </si>
  <si>
    <t>M22.31</t>
  </si>
  <si>
    <t>M22.32</t>
  </si>
  <si>
    <t>M22.33</t>
  </si>
  <si>
    <t>M22.34</t>
  </si>
  <si>
    <t>M22.35</t>
  </si>
  <si>
    <t>M22.36</t>
  </si>
  <si>
    <t>M22.37</t>
  </si>
  <si>
    <t>M36.1</t>
  </si>
  <si>
    <t>Úprava rozvaděče MAR</t>
  </si>
  <si>
    <t>Patice pro relé pro montáž na DIN lištu, šrouvá svorka, zatížení vývodů 10A/250V, izolační pevnost 6kA</t>
  </si>
  <si>
    <t>1-Pólové relé, pro osazení do patice, délka 5,3mm pro oszení do patice, max trvalý proud 16A, Ovládací napětí cívky 12-24V</t>
  </si>
  <si>
    <t>Din lišta krátká 200mm, včetně montáže do stávající skříně rozvaděče MaR</t>
  </si>
  <si>
    <t>Micropel MPC301-Z, základní sestava, Komunikace RS 485, 4x univerzální vstup, 8 dig. výstup</t>
  </si>
  <si>
    <t>Micropel modul D pro MPC301, 6x vstup pro čidla typu PT100, 8x digitální galvanický oddělený výstup</t>
  </si>
  <si>
    <t xml:space="preserve">Propojení napájení a komunikace nové a stávající řídící jednotky, komunikace RS 485 </t>
  </si>
  <si>
    <t xml:space="preserve">Rozvody kotelny </t>
  </si>
  <si>
    <t>Příložné čidlo teploty,typ snímače - PT 1000,  měřící rozsah -35 až 90°C, stupeň krytí IP 65</t>
  </si>
  <si>
    <t xml:space="preserve">Ukončení vývodu pro napojení cirkulačního čerpadla </t>
  </si>
  <si>
    <t xml:space="preserve">Ukončení vývodu pro napojení oběhového čerpadla </t>
  </si>
  <si>
    <t xml:space="preserve">Ukončení vývodu pro napojení 3-cestného směšovacího ventilu </t>
  </si>
  <si>
    <t>Doprogramování nových zařízení na stávající řídící jednotku Mar MPC 301</t>
  </si>
  <si>
    <t>M36.5</t>
  </si>
  <si>
    <t>M36.6</t>
  </si>
  <si>
    <t>M36.7</t>
  </si>
  <si>
    <t>M36.8</t>
  </si>
  <si>
    <t>M36.9</t>
  </si>
  <si>
    <t>M36.14</t>
  </si>
  <si>
    <t>M36.15</t>
  </si>
  <si>
    <t>M36.16</t>
  </si>
  <si>
    <t>M36.17</t>
  </si>
  <si>
    <t>D.1.2.4b Montáže vzduchotechnických zařízení</t>
  </si>
  <si>
    <t>ODVĚTRÁNÍ SOCIÁLNÍCH ZAŘÍZENÍ</t>
  </si>
  <si>
    <t>Diagonální potrubní ventilátor, Qo = 120 m3/h, p 80 Pa</t>
  </si>
  <si>
    <t>Diagonální potrubní ventilátor, Qo = 130 m3/h, p 80 Pa</t>
  </si>
  <si>
    <t>Diagonální potrubní ventilátor, Qo = 216 m3/h, p 100 Pa</t>
  </si>
  <si>
    <t>Diagonální potrubní ventilátor, Qo = 230 m3/h, p 100 Pa</t>
  </si>
  <si>
    <t>Diagonální potrubní ventilátor, Qo = 330 m3/h, p 100 Pa</t>
  </si>
  <si>
    <t>Doběhové relé</t>
  </si>
  <si>
    <t>Termostat (součást projektu ELE)</t>
  </si>
  <si>
    <t>Pružná manžeta d160mm</t>
  </si>
  <si>
    <t>Pružná manžeta d125mm</t>
  </si>
  <si>
    <t>Zpětná klapka d160mm</t>
  </si>
  <si>
    <t>Zpětná klapka d125mm</t>
  </si>
  <si>
    <t>Kovový talířový ventil odvodní; d200mm</t>
  </si>
  <si>
    <t>Kovový talířový ventil odvodní; d160mm</t>
  </si>
  <si>
    <t>Kovový talířový ventil odvodní; d125mm</t>
  </si>
  <si>
    <t>Kovový talířový ventil odvodní; d100mm</t>
  </si>
  <si>
    <t>Montážní kroužek pro upevnění ventilu do zdi nebo stropu d200mm</t>
  </si>
  <si>
    <t>Montážní kroužek pro upevnění ventilu do zdi nebo stropu d160mm</t>
  </si>
  <si>
    <t>Montážní kroužek pro upevnění ventilu do zdi nebo stropu d125mm</t>
  </si>
  <si>
    <t>Montážní kroužek pro upevnění ventilu do zdi nebo stropu d100mm</t>
  </si>
  <si>
    <t>Protidešťová stříška pro kruhové potrubí d250 mm</t>
  </si>
  <si>
    <t>Protidešťová stříška pro kruhové potrubí d160 mm</t>
  </si>
  <si>
    <t>Protidešťová stříška pro kruhové potrubí d125 mm</t>
  </si>
  <si>
    <t>Víčko s výpustí kondenzátu na tvarovku d250mm</t>
  </si>
  <si>
    <t>Víčko s výpustí kondenzátu na tvarovku d160mm</t>
  </si>
  <si>
    <t>Víčko s výpustí kondenzátu na tvarovku d125mm</t>
  </si>
  <si>
    <t>Potrubí SPIRO d250mm + 30% tvarovek</t>
  </si>
  <si>
    <t>Potrubí SPIRO d200mm + 53% tvarovek</t>
  </si>
  <si>
    <t>Potrubí SPIRO d160mm + 27% tvarovek</t>
  </si>
  <si>
    <t>Potrubí SPIRO d125mm + 10% tvarovek</t>
  </si>
  <si>
    <t>Potrubí SPIRO d100mm + 40% tvarovek</t>
  </si>
  <si>
    <t>VĚTRÁNÍ UČEBEN</t>
  </si>
  <si>
    <t>VZT rekuperační jednotka pro školy, parapetní, hrdla nahoru (sání/výfuk); max. množství vzduchu 830/690 m3/h při 20 Pa; deskový protiproudý výměník, tepelný obtok, uzavírací klapka, regulace, EC motor, filtry, snímač kvality vzduchu (CO2), elektrický ohřev. čerpadlo kondenzátu</t>
  </si>
  <si>
    <t>4hranné potrubí do obvodu 1500mm + 50% tvarovek</t>
  </si>
  <si>
    <t>Potrubí SPIRO d315mm</t>
  </si>
  <si>
    <t>Izolace pro hranaté potrubí tl.20mm</t>
  </si>
  <si>
    <t>Návleková izolace pro VZT potrubí d315mm tl.25mm + hliníková fólie</t>
  </si>
  <si>
    <t>Protidešťová žaluzie 280x280mm, pevné lamely, upevňovací rámeček</t>
  </si>
  <si>
    <t>Oplechování potrubí nad střechou objektu (součást projektu ASŘ)</t>
  </si>
  <si>
    <t>SDK obklad VZT potrubí v učebnách (součást projektu ASŘ)</t>
  </si>
  <si>
    <t>Pryžové antivibrační podstavce pro umístění pod VZT jednotku (Al výztuž) 600 mm (bal. 2ks)</t>
  </si>
  <si>
    <t>VĚTRÁNÍ CHÚC</t>
  </si>
  <si>
    <t>Radiální ventiátor Qp = 9395 m3/h, p = 200 Pa</t>
  </si>
  <si>
    <t>Radiální ventiátor Qp = 11605 m3/h, p = 200 Pa</t>
  </si>
  <si>
    <t>4hranné potrubí do obvodu 2630mm + 85% tvarovek</t>
  </si>
  <si>
    <t>4hranné potrubí do obvodu 3500mm + 10% tvarovek</t>
  </si>
  <si>
    <t>4hranné potrubí do obvodu 4000mm + 40% tvarovek</t>
  </si>
  <si>
    <t>Mřížka do potrubí pro přívod vzduchu, 500x1500 mm</t>
  </si>
  <si>
    <t>Mřížka do potrubí pro přívod vzduchu, 1500x350 mm</t>
  </si>
  <si>
    <t>Tepelně izolovaná žaluziová klapka se servopohonem; 1000x800 mm</t>
  </si>
  <si>
    <t>Tepelně izolovaná žaluziová klapka se servopohonem; 500x500 mm</t>
  </si>
  <si>
    <t>VĚTRÁNÍ KUCHYNĚ</t>
  </si>
  <si>
    <t>Dmtž. stávající potrubí VZT vedeného v podkroví  nad střechu objektu</t>
  </si>
  <si>
    <t>4hranné potrubí do obvodu 3500mm + 10% tvarovek (vyvedeno nad dočasnou konstrukci střechy)</t>
  </si>
  <si>
    <t>Úprava VZT potrubí po zhotovení nové střešní konstrukce</t>
  </si>
  <si>
    <t>Zpětná montáž stávající mřížky na VZT potrubí (nebo její náhrada za stejný rozměr)</t>
  </si>
  <si>
    <t>Pomocná ocelová konstrukce pro ukotvení VZT potrubí (součást projektu ASŘ)</t>
  </si>
  <si>
    <t>Uvedení do provozu</t>
  </si>
  <si>
    <t>M24.8</t>
  </si>
  <si>
    <t>M24.7</t>
  </si>
  <si>
    <t>M24.5</t>
  </si>
  <si>
    <t>M24.6</t>
  </si>
  <si>
    <t>M24.4</t>
  </si>
  <si>
    <t>M24.3</t>
  </si>
  <si>
    <t>M24.9</t>
  </si>
  <si>
    <t>M24.10</t>
  </si>
  <si>
    <t>M24.11</t>
  </si>
  <si>
    <t>M24.12</t>
  </si>
  <si>
    <t>M24.13</t>
  </si>
  <si>
    <t>M24.14</t>
  </si>
  <si>
    <t>M24.15</t>
  </si>
  <si>
    <t>M24.16</t>
  </si>
  <si>
    <t>M24.17</t>
  </si>
  <si>
    <t>M24.19</t>
  </si>
  <si>
    <t>M24.20</t>
  </si>
  <si>
    <t>M24.21</t>
  </si>
  <si>
    <t>M24.22</t>
  </si>
  <si>
    <t>M24.24</t>
  </si>
  <si>
    <t>M24.25</t>
  </si>
  <si>
    <t>M24.26</t>
  </si>
  <si>
    <t>M24.32</t>
  </si>
  <si>
    <t>M24.33</t>
  </si>
  <si>
    <t>M24.34</t>
  </si>
  <si>
    <t>M24.38</t>
  </si>
  <si>
    <t>M24.40</t>
  </si>
  <si>
    <t>M24.41</t>
  </si>
  <si>
    <t>M24.42</t>
  </si>
  <si>
    <t>M24.43</t>
  </si>
  <si>
    <t>M24.44</t>
  </si>
  <si>
    <t>M24.45</t>
  </si>
  <si>
    <t>M24.46</t>
  </si>
  <si>
    <t>M24.47</t>
  </si>
  <si>
    <t>M24.48</t>
  </si>
  <si>
    <t>M24.49</t>
  </si>
  <si>
    <t>M24.50</t>
  </si>
  <si>
    <t>M24.51</t>
  </si>
  <si>
    <t>M24.52</t>
  </si>
  <si>
    <t>M24.53</t>
  </si>
  <si>
    <t>M24.54</t>
  </si>
  <si>
    <t>M24.55</t>
  </si>
  <si>
    <t>M24.56</t>
  </si>
  <si>
    <t>M24.57</t>
  </si>
  <si>
    <t>M24.58</t>
  </si>
  <si>
    <t>M24.59</t>
  </si>
  <si>
    <t>M24.60</t>
  </si>
  <si>
    <t>M24.61</t>
  </si>
  <si>
    <t>M24.62</t>
  </si>
  <si>
    <t>M24.63</t>
  </si>
  <si>
    <t>M24.64</t>
  </si>
  <si>
    <t>M24.65</t>
  </si>
  <si>
    <t>M24.67</t>
  </si>
  <si>
    <t>D.1.2.4c Montáže chlazení</t>
  </si>
  <si>
    <t>VENKOVNÍ KLIMATIZAČNÍ JEDNOTKA chladící výkon 29,41 kW
SEER 6,28; SCOP 4,21
3x400V, 50Hz, 12,44kW
chladivo R410A
1090x1625x380mm
hmotnost 142 kg</t>
  </si>
  <si>
    <t>VENKOVNÍ KLIMATIZAČNÍ JEDNOTKA chladící výkon 35,98 kW
SEER 6,50; SCOP 4,32
3x400V, 50Hz, 15,27kW
chladivo R410A
1090x1625x380mm
hmotnost 155 kg</t>
  </si>
  <si>
    <t>Pryžové antivibrační podstavce pro umístění pod venkovní jednotku (Al výztuž) 600 mm (bal. 2ks)</t>
  </si>
  <si>
    <t>VNITŘNÍ KLIMATIZAČNÍ NÁSTĚNNÁ JEDNOTKA
Qch = 7,1 kW</t>
  </si>
  <si>
    <t>VNITŘNÍ KLIMATIZAČNÍ NÁSTĚNNÁ JEDNOTKA
Qch = 3,6 kW</t>
  </si>
  <si>
    <t>Kabelový ovladač standard</t>
  </si>
  <si>
    <t>Kabely skupinového ovládání</t>
  </si>
  <si>
    <t>Cu rozbočka pro chladivové potrubí</t>
  </si>
  <si>
    <t>Svazek chladivového potrubí (měď) 12,7/28,58 včetně komunikačního vodiče a izolace ze syntetického kaučuku</t>
  </si>
  <si>
    <t>Svazek chladivového potrubí (měď) 9,52/22,2 včetně komunikačního vodiče a izolace ze syntetického kaučuku</t>
  </si>
  <si>
    <t>Svazek chladivového potrubí (měď) 9,52/19,05 včetně komunikačního vodiče a izolace ze syntetického kaučuku</t>
  </si>
  <si>
    <t>Svazek chladivového potrubí (měď) 9,52/15,88 včetně komunikačního vodiče a izolace ze syntetického kaučuku</t>
  </si>
  <si>
    <t>Svazek chladivového potrubí (měď) 6,35/12,7 včetně komunikačního vodiče a izolace ze syntetického kaučuku</t>
  </si>
  <si>
    <t xml:space="preserve">Přídavné chladivo R410A </t>
  </si>
  <si>
    <t>Montáž zařízení a uvedení do provozu</t>
  </si>
  <si>
    <t>Pomocné ocelové konstrukce (včetně objímek, závěsů a pomocných konstrukcí)</t>
  </si>
  <si>
    <t>Ocelová nosná konstrukce pro osazení venkovních jednotek na střeše objektu (součást projektu ASŘ)</t>
  </si>
  <si>
    <t>Vedlejší a ostatní náklady</t>
  </si>
  <si>
    <t>cena / MJ (Kč)</t>
  </si>
  <si>
    <t>celkem (Kč)</t>
  </si>
  <si>
    <t>Ceník, kapitola</t>
  </si>
  <si>
    <t>Poznámka uchazeče</t>
  </si>
  <si>
    <t>Zajištění kompletační a koordinační činnosti spojených s realizací stavby a následným dáním do užívání</t>
  </si>
  <si>
    <t>Soubor</t>
  </si>
  <si>
    <t>Zajištění a projednání všech nezbytných administrativních úkonů spojených s realizací stavby</t>
  </si>
  <si>
    <t>Vybudování zařízení staveniště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</si>
  <si>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</si>
  <si>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 xml:space="preserve">Provoz zařízení staveniště </t>
  </si>
  <si>
    <t>Odstranění zařízení staveniště</t>
  </si>
  <si>
    <t>Provozní vlivy</t>
  </si>
  <si>
    <t>Náklady spojené s provozem staveniště, které vzniknou dodavateli podle podmínek smlouvy.</t>
  </si>
  <si>
    <t>Předání a převzetí staveniště</t>
  </si>
  <si>
    <t>Náklady spojené s účastí zhotovitele na předání a převzetí staveniště.</t>
  </si>
  <si>
    <t xml:space="preserve">Dočasná dopravní opatření </t>
  </si>
  <si>
    <t xml:space="preserve">Bezpečnostní, hygienická a protiprašná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</si>
  <si>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</si>
  <si>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Provedení dočasné úpravy vjezdu a areálových komunikací pro potřebu realizace díla</t>
  </si>
  <si>
    <t>Zaškolení obsluhy a investorem pověřených osob, vypracování a odsouhlasení provozních a manipulačních řádů, proškolení provozovatele s provozováním a užíváním realizovaného díla dle SoD a jiných podmínek</t>
  </si>
  <si>
    <t>Celkem za</t>
  </si>
  <si>
    <t>Ostatní a vedlejší náklady</t>
  </si>
  <si>
    <t>Náklady spojené s prováděním stavby</t>
  </si>
  <si>
    <t xml:space="preserve">005124010R  </t>
  </si>
  <si>
    <t xml:space="preserve">005122010R    </t>
  </si>
  <si>
    <t>Koordinace přímých dodávek investora</t>
  </si>
  <si>
    <t>Koordinace a zajištění součinnosti a stavebních úprav pro distributory inž.sítí s přímou dodávkou(např. EON, RWE apod.)</t>
  </si>
  <si>
    <t xml:space="preserve">004111010R  </t>
  </si>
  <si>
    <t>Zařízení staveniště</t>
  </si>
  <si>
    <t xml:space="preserve">005121010R  </t>
  </si>
  <si>
    <t xml:space="preserve">005121020R  </t>
  </si>
  <si>
    <t xml:space="preserve">005121030R  </t>
  </si>
  <si>
    <t>Odstranění objektů zařízení staveniště včetně přípojek energií a jejich odvoz. Vyčištění území, vč. naložení,odvozu a uložení materiálu na skládku, uvedení prostoru zařízení staveniště do původního stavu, vyčištění, včetně nákladů na úpravu povrchů po odstranění zařízení staveniště a úklid ploch, na kterých bylo zařízení staveniště provozováno.</t>
  </si>
  <si>
    <t xml:space="preserve">005122010R  </t>
  </si>
  <si>
    <t>Provozní vlivy a vlivy spojené s realizací za provozu nebo spojené s etapizací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</si>
  <si>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 Etapizace výstavby vyplývající z omezujících podmínek investora. Včetně zpracování potřebných návrhů opatření a z toho plynoucích dodávek (např. PBŘ pro dočasný provoz, dočasné ZOV apod.).</t>
  </si>
  <si>
    <t xml:space="preserve">005211010R  </t>
  </si>
  <si>
    <t xml:space="preserve">005211020R  </t>
  </si>
  <si>
    <t>Ochrana stávajících inženýrských sítí na staveništi</t>
  </si>
  <si>
    <t>Náklady na přezkoumání podkladů objednatele o stavu inženýrských sítí probíhajících staveništěm nebo dotčenými stavbou i mimo území staveniště, kontrola a vytýčení jejich skutečné trasy a provedení ochranných opatření/úprav pro zabezpečení stávajících inženýrských sítí.</t>
  </si>
  <si>
    <t xml:space="preserve">005211030R  </t>
  </si>
  <si>
    <t>Náklady na vyhotovení návrhu dočasného dopravního značení, na komunikacích pro motorová a nemotorová vozidla a pro pěší, zajištění průchodů apod.,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</si>
  <si>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 xml:space="preserve">005211080R  </t>
  </si>
  <si>
    <t>Zabezpečení staveniště, vnějších staveb a ploch dotčených stavbou, vybavení proti odcizení a škodám, Zajištění ostrahy majetku a osob v průběhu realizace stavby a až do předání stavby do užívání, např. kamerový systém</t>
  </si>
  <si>
    <t>00521 R0</t>
  </si>
  <si>
    <t xml:space="preserve">Vyčištění území, vč. naložení,odvozu a uložení materiálu na skládku, uvedení prostoru zařízení staveniště do původního stavu, vyčištění </t>
  </si>
  <si>
    <t>00521 R1</t>
  </si>
  <si>
    <t>00521 R2</t>
  </si>
  <si>
    <t>Dočasné konstrukce pro zajištění provozu investora</t>
  </si>
  <si>
    <t>00521 R3</t>
  </si>
  <si>
    <t>Zábor veřejného prostranství – zajištění a platba poplatků v průběhu délky záboru</t>
  </si>
  <si>
    <t>den</t>
  </si>
  <si>
    <t>00521 R4</t>
  </si>
  <si>
    <t>Pasportizace území stavby a jejího okolí, zejména stavu příjezdových komunikací staveništní dopravy, předpokládaných dotčených ploch zasažených realizací stavby, požadavků vlastníků a uživatelů sousedních nemovitostí, dotčených orgánů apod.</t>
  </si>
  <si>
    <t xml:space="preserve">005111020R  </t>
  </si>
  <si>
    <t>Vytýčení prostorové polohy dopravní a technické infrastruktury (inženýrských sítí)  - vč. případných kopaných sond, vč. projednání se správci, apod., zpracování vytyčovacího výkresu stavby, vytyčení stavby, ostatní geodetické práce po dobu stavby, geometrický plán, návrh na vklad do KN</t>
  </si>
  <si>
    <t>00521 R5</t>
  </si>
  <si>
    <t>Zajištění průzkumů, zkoušek, atestů, sond a revizí apod. uvedených v rozhodnutích a v projektové dokumetnaci nezbytně nutných k provedení díla</t>
  </si>
  <si>
    <t>00521 R6</t>
  </si>
  <si>
    <t>Součinnost se všemi zúčastněnými stranami - investorem, budoucím uživatelem, projektantem, zástupci organizací státní správy, koordinátorem BOZP apod.</t>
  </si>
  <si>
    <t xml:space="preserve">004111020R  </t>
  </si>
  <si>
    <t>Veškerá dodavatelská, výrobní a realizační dokumentace, např.:</t>
  </si>
  <si>
    <t>Konstrukční, dílenské a montážní výkresy nosných a pomocných konstrukcí, výrobní výkresy fasád, vnějších a vnitřních výplní otvorů (včetně prosklených stěn), kompletačních prvků, konstrukcí vč. ocelových a zámečnických konstrukcí, silových a ovládacích zařízení (včetně rozváděčů - pohledy na osazení přístrojů v rozvaděči, pohledy na skříně rozvaděčů, detailní zapojení prvků), statické a jiné výpočty, výkaz materiálů, dílenský deník, technické přejímací podmínky, certifikáty jednotlivých prvků, detaily napojení na okolní konstrukce</t>
  </si>
  <si>
    <t>Podrobné výkresy ocelových konstrukcí - včetně řešené detailů, svarů, přípojů a montážních spojů. Pro betonové konstrukce podrobné výkresy prefabrikátů včetně výztuže. Definování případných montážních spojů z důvodu snazší logistiky</t>
  </si>
  <si>
    <t>Výkresy tvaru bednění monolitických konstrukcí včetně požadovaného spárořezu a rozmístění spjovacích prvků v případě zvýšených požadavků GP na pohledovost finální konstrukce</t>
  </si>
  <si>
    <t>Podrobné výkresy výztuže železobetonových prvků</t>
  </si>
  <si>
    <t>Podrobný výkres trubkování v železobetonových prvcích</t>
  </si>
  <si>
    <t>Detailní kladečské plány koncových prvků rozvodů, podhledů, obkladů, dlažeb (vnitřních i venkovních)</t>
  </si>
  <si>
    <t>Výkresy pomocných stavebních a montážních zařízení (např. lešení, bednění, výtahy, jeřábové dráhy apod.)</t>
  </si>
  <si>
    <t>Dokumentace pro ostatní výrobní a montážní přípravu včetně vytyčení stavby</t>
  </si>
  <si>
    <t>Technologické nebo pracovní postupy stavebních prací včetně časových plánů</t>
  </si>
  <si>
    <t>Kontrolní a zkušební plány</t>
  </si>
  <si>
    <t>Průvodně technická dokumentace</t>
  </si>
  <si>
    <t>Harmonogram stavby včetně průběžné aktualizace</t>
  </si>
  <si>
    <t>ZOV včetně průběžné aktualizace</t>
  </si>
  <si>
    <t>Kladečské plány obkladů a dlažeb</t>
  </si>
  <si>
    <t>Kladečské schéma tepelných izolací střech</t>
  </si>
  <si>
    <t>Dočasná dopravně inženýrská opatření v souvilosti s navrhovanou výstavbou</t>
  </si>
  <si>
    <t>SLP - upřesnění dle konkrétně dodaných zařízení a jejich technologických schémat. Schémata zapojení v zařízení.</t>
  </si>
  <si>
    <t>Dílenská dokumentace = podrobný výpis tvarovek a potrubí</t>
  </si>
  <si>
    <t>Technologické postupy montáže (potrubí, izolací, požárních opatření, revize, zhotovení provozního řádu…)</t>
  </si>
  <si>
    <t>00521 R7</t>
  </si>
  <si>
    <t>Zajištění všech podkladů a dokumentů pro vydání kolaudačního rozhodnutí (případně souhlasu), včetně podání žádosti a zajištění jejího vydání, účast na kolaudačních prohlídkách</t>
  </si>
  <si>
    <t xml:space="preserve">005241010R  </t>
  </si>
  <si>
    <t>Vypracování dokumentace skutečného provedení stavby v rozsahu  dle platné legislativy (vyhl. 499/2006 Sb.v platném znění)</t>
  </si>
  <si>
    <t>Vypracování dokumentace skutečného provedení stavby nad rámec platné legislativy (tj. dokumentace skutečného provedení pro jednotlivé profese) včetně podmínek a požadavků uvedených v SoD a případných podmínek dotačního titulu.</t>
  </si>
  <si>
    <t>00521 R8</t>
  </si>
  <si>
    <t>Náklady na provedení vzorků (fyzických, případně dle domluvy s objednatelem a autorským dozorem) - např. barevnost fasád, klempířských prvků atd. (včetně požadavků uvedených v projektové dokumentaci), vedení vzorkovacích protokolů (vedených v ucelené podobě formou knihy vzorkování) a s tím spojená administrativa.</t>
  </si>
  <si>
    <t>00521 R9</t>
  </si>
  <si>
    <t>Fotodokumentace průběhu výstavby a dle specifikace uvedené v SoD, příp. podmínek dotačního titulu</t>
  </si>
  <si>
    <t xml:space="preserve">005231010R  </t>
  </si>
  <si>
    <t>Provedení veškerých měření a zkoušek, revizních zpráv apod. dle platné legislativy a dle SoD, např. na termovizní měření stavby, revize plynu, revize hromosvodu</t>
  </si>
  <si>
    <t>00521 R10</t>
  </si>
  <si>
    <t>Jednání s dotčenými institucemi, s dotčenými orgány státní správy a samosprávy - například zajištění dokladů nutných k získání kolaudačního souhlasu, povolení a rozhodnutí nutných k realizaci stavby, zajištění veškerých měření a zkoušek požadovanými dotčenými orgány pro zajištění kolaudačního souhlasu apod.</t>
  </si>
  <si>
    <t xml:space="preserve">005241020R  </t>
  </si>
  <si>
    <t>Zpracování geodetického zaměření skutečného provedení stavby včetně profesních částí a geometrických plánů dle SoD a dle požadavků dotčených orgánů a zápisu do KN (je-li vyžadováno)</t>
  </si>
  <si>
    <t xml:space="preserve">005231040R  </t>
  </si>
  <si>
    <t>Spolupráce s projektantem - nad rámec standardního AD (spolupráce na technických řešení odchylek zjištěných v průběhu stavby, technická řešení rozdílů skutečně zjištěného stavu se stavem předpokládaného projektantem, technická řešení kolizí se skrytými konstrukcemi, které nemohl projektant předvídat (kolize s podzemními sítěmi a konstrukcemi, apod.), kontrola případných změn vyvolaných zhotovitelem vyžadující technické zhodnocení nad rámec AD</t>
  </si>
  <si>
    <t>00521 R11</t>
  </si>
  <si>
    <t>Náklady na pojištění a bankovní garance</t>
  </si>
  <si>
    <t>soubor</t>
  </si>
  <si>
    <t>00521 R12</t>
  </si>
  <si>
    <t>Práce spojené s administrativou projektu</t>
  </si>
  <si>
    <t xml:space="preserve">005281010R  </t>
  </si>
  <si>
    <t>Propagační činnost (např. pamětní desky, billboard, propagační materiály, plachty apod.) dle specifikace uvedené v SoD, příp. podmínek dotačního titulu</t>
  </si>
  <si>
    <t>Náklady na vybavení objektů zařízení staveniště, náklady na energie spotřebované dodavatelem v rámci provozu zařízení staveniště, náklady na spotřebovanou energii během výstavby, elektro, vodné stočné ,náklady na potřebný úklid v prostorách zařízení staveniště a úklid po provedení bouracích prací ve stávajícím objektu, náklady na nutnou údržbu a opravy na objektech zařízení staveniště a na přípojkách energií.</t>
  </si>
  <si>
    <t>HEB220:341,0*71,5</t>
  </si>
  <si>
    <t>HEB160:246,0*42,6</t>
  </si>
  <si>
    <t>Plech P.12:8900,0*1</t>
  </si>
  <si>
    <t>prořez a spoj. materiál 15%:0,15*65236,2</t>
  </si>
  <si>
    <t>HEB220:341,0*(0,22*6)</t>
  </si>
  <si>
    <t>HEB160:246,0*(0,16*6)</t>
  </si>
  <si>
    <t>Plech P.12:8900,0/96,0*2</t>
  </si>
  <si>
    <t>V1-V10:0,45*0,06*102,0+0,45*0,16*61,0+0,5*0,24*7,0+0,5*0,145*7,0+0,3*0,32*36,0+0,66*0,255*36,0+0,66*0,18*15,0+0,3*0,95*61,0+0,3*1,22*12,0+0,5*0,5*0,685</t>
  </si>
  <si>
    <t>V1-V10:2*0,06*102,0+2*0,16*61,0+2*0,24*7,0+2*0,145*7,0+2*0,32*36,0+2*0,255*36,0+2*0,18*15,0+2*0,95*61,0+2*1,22*12,0+2*0,5*0,685</t>
  </si>
  <si>
    <t>3.NP strop do tr. plechu:5571,08/1000</t>
  </si>
  <si>
    <t>3.NP strop do tr. plechu - stropy+věnce+schody:5466,29/1000</t>
  </si>
  <si>
    <t>K2 Pozednice 130/100:6,0*1</t>
  </si>
  <si>
    <t>K2 Pozednice 130/100:6,0*(0,13*0,1)*1,1</t>
  </si>
  <si>
    <t>K2 Pozednice 130/100:6,0*2*(0,13+0,1)</t>
  </si>
  <si>
    <t>K1 Krokev 160/100:(1595,0+13,0)*2*(0,16+0,1)</t>
  </si>
  <si>
    <t>K1 Krokev 160/100:1595,0+13,0</t>
  </si>
  <si>
    <t>K1 Krokev 160/100:(1595,0+13,0)*(0,16*0,1)*1,1</t>
  </si>
  <si>
    <t>K1 Krokev 160/100:(1595,0+13,0)*(0,16*0,1)</t>
  </si>
  <si>
    <t>1.NP:1+4</t>
  </si>
  <si>
    <t>1.NP:1,5*2,8+1,64*2,0+2,2*3,4+1,9*2,8+1,2*2,8</t>
  </si>
  <si>
    <t>Záchytný systém šikmé střechy,kotvící body,RX1,kotvení,doplňky,detaily,D+M</t>
  </si>
  <si>
    <t>3.NP:26,3+11,7+24,0+35,9+65,5+65,2*2+65,3+66,0+24,0</t>
  </si>
  <si>
    <t>3.NP:18,4+7,1+2,6+26,3+11,7+24,0+35,9+65,5+65,2*2+65,3+66,0+24,0</t>
  </si>
  <si>
    <t>1.NP:4,0*0,73+1,5*0,86</t>
  </si>
  <si>
    <t>viz PD bouracích prací:1*1</t>
  </si>
  <si>
    <t>965042141RT3</t>
  </si>
  <si>
    <t>Bourání mazanin betonových tl. 10 cm, nad 4 m2, pneumat. kladivo, tl. mazaniny 5 - 8 cm</t>
  </si>
  <si>
    <t>podlahy:0,05*(373+302)</t>
  </si>
  <si>
    <t>965082933R00</t>
  </si>
  <si>
    <t>Odstranění násypu tl. do 20 cm, plocha nad 2 m2</t>
  </si>
  <si>
    <t>podlahy:0,19*373</t>
  </si>
  <si>
    <t>podlahy:373*1</t>
  </si>
  <si>
    <t>183a</t>
  </si>
  <si>
    <t>183b</t>
  </si>
  <si>
    <t>183c</t>
  </si>
  <si>
    <t>827,4*1</t>
  </si>
  <si>
    <t>827,4*11</t>
  </si>
  <si>
    <t>827,4*2</t>
  </si>
  <si>
    <t>827,4*10</t>
  </si>
  <si>
    <t>827,4-(0,161+48,97+0,06+0,002)</t>
  </si>
  <si>
    <t>4.NP:3,8*1,52</t>
  </si>
  <si>
    <t>4.NP, obklad nosného sloupku:3,3*0,5</t>
  </si>
  <si>
    <t>Úžlabí z PZ plechu lak RAL,rš 680mm,tl.0,7mm, prášk. barva,příponky,kotvení,doplňky,detaily,D+M</t>
  </si>
  <si>
    <t>Úžlabí atyp. z PZ plechu lak RAL,rš 680mm,tl.0,7mm, prášk. barva,příponky,kotvení,doplňky,detaily,D+M</t>
  </si>
  <si>
    <t>Lemování z PZ plechu lak RAL,rš 490mm,tl.0,7mm, prášk. barva,příponky,kotvení,doplňky,detaily,D+M</t>
  </si>
  <si>
    <t>Oplechování z PZ plechu lak RAL,rš 750mm,tl.0,7mm, prášk. barva,příponky,kotvení,doplňky,detaily,D+M</t>
  </si>
  <si>
    <t>Oplechování z PZ plechu lak RAL,D125mm,tl.0,7mm, prášk. barva,příponky,kotvení,doplňky,detaily,D+M</t>
  </si>
  <si>
    <t>Oplechování z PZ plechu lak RAL,D160mm,tl.0,7mm, prášk. barva,příponky,kotvení,doplňky,detaily,D+M</t>
  </si>
  <si>
    <t>Oplechování z PZ plechu lak RAL,D255mm,tl.0,7mm, prášk. barva,příponky,kotvení,doplňky,detaily,D+M</t>
  </si>
  <si>
    <t>Oplechování z PZ plechu lak RAL,rš 490mm,tl.0,7mm, prášk. barva,příponky,kotvení,doplňky,detaily,D+M</t>
  </si>
  <si>
    <t>Oplechování z PZ plechu lak RAL,rš 365mm,tl.0,7mm, prášk. barva,příponky,kotvení,doplňky,detaily,D+M</t>
  </si>
  <si>
    <t>Oplechování z PZ plechu lak RAL,rš 405mm,tl.0,7mm, prášk. barva,příponky,kotvení,doplňky,detaily,D+M</t>
  </si>
  <si>
    <t>Oplechování z PZ plechu lak RAL,rš 165mm,tl.0,7mm, prášk. barva,příponky,kotvení,doplňky,detaily,D+M</t>
  </si>
  <si>
    <t>Žlab nástřešní půlkruh.,PZ plech,lak RAL,rš 560mm, prášk. barva,háky,kotvení,doplňky,detaily,D+M</t>
  </si>
  <si>
    <t>Odpadní trouby kruhové,PZ plech,lak RAL,D150mm, kotlíky,objímky,kotvení,doplňky,detaily,D+M</t>
  </si>
  <si>
    <t>Oplechování rekuperace, PZ plech lak RAL,tl.0,7mm, prášk. barva,příponky,kotvení,doplňky,detaily,D+M</t>
  </si>
  <si>
    <t>Střešní okno kyvné s man. otevřením,780/1180mm, rám dřevo+ALplech,3-sklo,kotvy,doplňky,detaily,D+M</t>
  </si>
  <si>
    <t>Střešní okno kyvné s man. ovládáním,780/980mm,RAL9003, rám dřevo+ALplech,3-sklo,kotvy,doplňky,detaily,D+M</t>
  </si>
  <si>
    <t>Střešní okno kyvné,780/980mm,RAL9003, rám dřevo+ALplech,3-sklo,kotvy,doplňky,detaily,D+M</t>
  </si>
  <si>
    <t>Střešní výlez na střechu,bez integr.žebříku,780/1180mm,RAL9003, rám dřevo+ALplech,3-sklo,kotvy,doplňky,detaily,D+M</t>
  </si>
  <si>
    <t>Střešní okno kyvné+el.otevírání CHÚC,780/1180mm, rám dřevo+ALplech,3-sklo,kotvy,doplňky,detaily,D+M</t>
  </si>
  <si>
    <t>Střešní okno kyvné,man. otevření+el.markýza+dálk. ovládání,780/1180mm, rám dřevo+ALplech,3-sklo,kotvy,doplňky,detaily,D+M</t>
  </si>
  <si>
    <t>Střešní okno fixní,780/980mm,RAL9003, rám dřevo+ALplech,3-sklo,kotvy,doplňky,detaily,D+M</t>
  </si>
  <si>
    <t>D9/29</t>
  </si>
  <si>
    <t>D10/30</t>
  </si>
  <si>
    <t>D11/31</t>
  </si>
  <si>
    <t>Dveře vnitřní,1800/2800dvoukřídlé , s proskleným nadsvětlíkem,nadsvětlík s čírým bezpečnostním sklem VSG,křídlo AL profil lak RAL,bezfalcové,prosklené v komorovom profile s okopem,zárubeň AL profil lak RAL rámová,Rw 20dB,cylindrický zámek,samozavírač,gen.klíč,padací práh,paniková klika+panikové madlo/paniková klika, barevnost bude vyvzorkována behěm realizace,kotvení,doplňky,detaily,D+M</t>
  </si>
  <si>
    <t>Dveře venkovní,2200/3800,dvoukřídlé,prosklené, se světlíky a plnými panely,křídlo AL profil,lak RAL9003,izolační trojsklo VSG - ESG - ESG bezpečnostní,bezfalcové,AL zárubeň rámová,32dB,RC2,zámek eletromotorický, cylindyrický,samozavírač,paniková klika/paniková klika+panikové madlo,pákový ovladač, okop z plného panelu výšky 800 mm,zarážka,PZTS,NN,barevnost bude vyvzorkována behěm realizace,kotvení,doplňky,detaily,D+M</t>
  </si>
  <si>
    <t>Dveře venkovní,1000/2800,jenokřídlé,prosklené, s nadsvětlíkem,křídlo plastový profil RAL9003,izolační trojsklo VSG - ESG - ESG bezpečnostní,bezfalcové,prosklené v komorovém profilu s okopem,plastová zárubeň rámová komorová RAL9003,32dB,RC2,zámek cylindyrický,samozavírač,paniková klika/paniková klika,snížený systémový práh,PZTS,SLB,NN,barevnost bude vyvzorkována behěm realizace,kotvení,doplňky,detaily,D+M</t>
  </si>
  <si>
    <t>Dveře vnitřní,2000/2100,dvoukřídlé požární , prosklené,EI30 DP3-CSK,skryté závěsy,křídlo hliníkový komorový profil,práškový lak RAL 9003,číre sklo bezpečnostní VSG s požární odolnosti EI 15,bezfalcové,křídlo, prosklené,hliníkový komorový profil,práškový lak RAL 9003,rámová komorová zárubeň,paniková klika, panikové madlo/-,cylindrický zámek,samozavírač,gen.klíč,kouřotěsnost, koordinátor zavírání, padací práh, magnety,EPS,SLB,Barevnost bude vyvzorkována behěm realizace,kotvení,doplňky,detaily,D+M</t>
  </si>
  <si>
    <t>Dveře vnitřní,900/3210,jednokřídlé , s proskleným nadsvětlíkem a požární odolnosti,EI 15 DP3-CS,nadsvětlík s čírým bezpečnostním sklem VSG s požární odolnosti EI 15, skryté závěsy,křídlo masivní dřevěný rám + vyplň vermikulit,laminát HPL,bezfalcové,plné,ocelová zárubeň do sadrokartonu,práškový lak RAL 9003,zárubeň s pevným nadsvětlíkem,dveřní kování, klika/dveřní kování, klika,Rw=32[dB],cylindrický zámek,samozavírač,gen.klíč,kouřotěsnost, padací práh,zarážka,dekor dřeva a barevnost bude vyvzorkována behěm realizace,kotvení,doplňky,detaily,D+M</t>
  </si>
  <si>
    <t>Z/03</t>
  </si>
  <si>
    <t>Z/04</t>
  </si>
  <si>
    <t>Z/05</t>
  </si>
  <si>
    <t>Z/06</t>
  </si>
  <si>
    <t>Z/07</t>
  </si>
  <si>
    <t>Z/08</t>
  </si>
  <si>
    <t>Z/09</t>
  </si>
  <si>
    <t>Dvoukřídlá revizní dvířka 1100/1800mm,ze svařované ocelové konstrukce s děrovaným plechem,křídla jsou osazena na ocelových pantech,kotvených do ocelového rámu z L- profilů,rám zárubně pásovina 80/10mm,křídla jekly 50/30/3mm,děrovaný plech tl.1,5mm,lak RAL9003,kování,zámek,kotvení,doplňky,detaily,D+M</t>
  </si>
  <si>
    <t>Jednokřídlá revizní dvířka 900/2110mm,ze svařované ocelové konstrukce s děrovaným plechem,křídla jsou osazena na ocelových pantech,kotvených do ocelového rámu z L- profilů,rám zárubně L 80/40/6mm,křídla jekly 50/30/3mm,děrovaný plech tl.1,5mm,lak RAL9003,kování,zámek,kotvení,doplňky,detaily,D+M</t>
  </si>
  <si>
    <t>Ochranná konstrukce radiátoru 1000/1960/230mm,z ocelové svařované konstrukce se dřevěným zakrytováním,pro cirkulaci tepla do prostoru slouží 4 mřížky na vrchní straně,rozměru 200x100 mm a čelní lamely, které jsou odnímatelné pro přístup z důvodu revize otopného tělesa,lamelová část je opatřena magnetickým zámkem,jekly 60/60/4mm,MDF tl.20mm HPL,ocel PZ,nerez mřížky,kotvení,doplňky,detaily,D+M</t>
  </si>
  <si>
    <t>Ochranná konstrukce radiátoru 1000/2040/230mm,z ocelové svařované konstrukce se dřevěným zakrytováním,pro cirkulaci tepla do prostoru slouží 4 mřížky na vrchní straně,rozměru 200x100 mm a čelní lamely, které jsou odnímatelné pro přístup z důvodu revize otopného tělesa,lamelová část je opatřena magnetickým zámkem,jekly 60/60/4mm,MDF tl.20mm HPL,ocel PZ,nerez mřížky,kotvení,doplňky,detaily,D+M</t>
  </si>
  <si>
    <t>Madlo na schodišti,ocel pásoviny 30/10 a 20/10,dřevěné madlo smrk 45/45mm+lak,lak RAL 9003,kotvení,doplňky,detaily,D+M</t>
  </si>
  <si>
    <t>Madlo na rampě,ocel pásoviny 30/10 a 20/10,dřevěné madlo smrk 45/45mm+lak,lak RAL 9003,kotvení,doplňky,detaily,D+M</t>
  </si>
  <si>
    <t>Ochranná konstrukce radiátoru 1500/3165/80mm,z ocelové svařované konstrukce se dřevěným zakrytováním,pro cirkulaci tepla do prostoru slouží 4 mřížky na vrchní straně,rozměru 200x100 mm a čelní lamely, které jsou odnímatelné pro přístup z důvodu revize otopného tělesa,lamelová část je opatřena magnetickým zámkem,jekly 60/60/4mm,MDF tl.20mm HPL,ocel PZ,nerez mřížky,kotvení,doplňky,detaily,D+M</t>
  </si>
  <si>
    <t>Dveře vnitřní,2000/2100,dvoukřídlé požární , prosklené,EI30 DP3-CSK,skryté závěsy,křídlo hliníkový komorový profil,práškový lak RAL 9003,číre sklo bezpečnostní VSG s požární odolnosti EI 30,bezfalcové,křídlo, prosklené,hliníkový komorový profil,práškový lak RAL 9003,rámová komorová zárubeň,paniková klika, panikové madlo/-,cylindrický zámek,samozavírač,gen.klíč,kouřotěsnost, koordinátor zavírání, padací práh, magnety,EPS,SLB,Barevnost bude vyvzorkována behěm realizace,kotvení,doplňky,detaily,D+M</t>
  </si>
  <si>
    <t>Dveře vnitřní,1800/2800,dvoukřídlé požární , prosklené s nadsvětlíkem,EI30 DP3-CSK,skryté závěsy,křídlo hliníkový komorový profil,práškový lak RAL 9003,číre sklo bezpečnostní VSG s požární odolnosti EI 30,bezfalcové,křídlo, prosklené,hliníkový komorový profil,práškový lak RAL 9003,rámová komorová zárubeň,paniková klika, panikové madlo/-,cylindrický zámek,samozavírač,gen.klíč,kouřotěsnost, koordinátor zavírání, padací práh,zarážka,Barevnost bude vyvzorkována behěm realizace,kotvení,doplňky,detaily,D+M</t>
  </si>
  <si>
    <t>Dveře vnitřní,900/3210,jednokřídlé , s proskleným nadsvětlíkem a požární odolnosti,EI 15 DP3-CS,nadsvětlík s čírým bezpečnostním sklem VSG s požární odolnosti EI 15 DP3-CS, skryté závěsy,křídlo masivní dřevěný rám + vyplň vermikulit,laminát HPL,bezfalcové,plné,ocelová zárubeň do sadrokartonu,práškový lak RAL 9003,zárubeň s pevným nadsvětlíkem,dveřní kování, klika/dveřní kování, klika,Rw=32[dB],cylindrický zámek,samozavírač,gen.klíč,kouřotěsnost, padací práh,zarážka,dekor dřeva a barevnost bude vyvzorkována behěm realizace,kotvení,doplňky,detaily,D+M</t>
  </si>
  <si>
    <t>Dveře vnitřní,900/2100,jednokřídlé prosklené  s požární odolnosti,EI 15 DP3-CS,skryté závěsy,křídlo hliníkový komorový profil,práškový lak RAL 9003,číre sklo bezpečnostní VSG s požární odolnosti EI 15 DP3-CS,bezfalcové,křídlo, prosklené,hliníkový komorový profil,práškový lak RAL 9003,rámová,paniková klika/paniková klika,cylindrický zámek,samozavírač,gen.klíč,kouřotěsnost, padací práh,zarážka,EPS,dekor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</si>
  <si>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klika,cylindrický zámek,gen.klíč,zarážka,dekor dřeva a barevnost bude vyvzorkována behěm realizace,kotvení,doplňky,detaily,D+M</t>
  </si>
  <si>
    <t>Dveře vnitřní,800/2100,jednokřídlé ,skryté závěsy,křídlo DTD,laminát HPL,bezfalcové,plné,ocelová zárubeň do sadrokartonu,práškový lak RAL 9003,obložková zárubeň,dveřní kování, klika/dveřní kování, klika,cylindrický zámek,samozavírač,gen.klíč,přechodová lišta,zarážka,dekor dřeva a barevnost bude vyvzorkována behěm realizace,kotvení,doplňky,detaily,D+M</t>
  </si>
  <si>
    <t>Dveře vnitřní,700/2100,jednokřídlé ,skryté závěsy,křídlo DTD,laminát HPL,bezfalcové,plné,ocelová zárubeň do sadrokartonu,práškový lak RAL 9003,obložková zárubeň,dveřní kování, klika/dveřní kování, klika,cylindrický  zámek,gen.klíč,zarážka,dekor dřeva a barevnost bude vyvzorkována behěm realizace,kotvení,doplňky,detaily,D+M</t>
  </si>
  <si>
    <t>Dveře vnitřní,900/3210,jednokřídlé , s proskleným nadsvětlíkem,nadsvětlík s čírým bezpečnostním sklem VSG, skryté závěsy,křídlo masivní dřevěný rám + vyplň vermikulit,laminát HPL,bezfalcové,plné,ocelová zárubeň do sadrokartonu,práškový lak RAL 9003,obložková zárubeň s pevným nadsvětlíkem,dveřní kování, klika/dveřní kování, klika,Rw=32[dB],cylindrický zámek,gen.klíč,padací práh,zarážka,dekor dřeva a barevnost bude vyvzorkována behěm realizace,kotvení,doplňky,detaily,D+M</t>
  </si>
  <si>
    <t>Střešní plošina pro klimatizaci,konzola klimatizační jednotky,galv. pokovená ocel,pro sklon 45st.,RAL9003,táhla,kotvení,doplňky,detaily,D+M</t>
  </si>
  <si>
    <t>Prostupka hromosvodu,taška s gumovou objímkou a těsnící páskou,prežná,AL,pro sklon 45st.,kotvení,doplňky,detaily,D+M</t>
  </si>
  <si>
    <t>Průchozí taška pro kabely/chladivo,s krycím kloboučkem pro kebaláž a chladivo,pálená keramika,režná,pro sklon 45st.,kotvení,doplňky,detaily,D+M</t>
  </si>
  <si>
    <t>Revizní dvířka, jednoduchá,do SDK stěny/podhledu,600x600mm,AL rám,PO SDK deska,EI30,tlačné zámky,kotvení,doplňky,detaily,D+M</t>
  </si>
  <si>
    <t>OS/05e</t>
  </si>
  <si>
    <t>Revizní dvířka, jednoduchá,do SDK stěny/podhledu,400x400mm,AL rám,PO SDK deska,EI30,tlačné zámky,kotvení,doplňky,detaily,D+M</t>
  </si>
  <si>
    <t>Revizní dvířka, 2-dílná,do SDK stěny/podhledu,800x800mm,AL rám,PO SDK deska,EI30,tlačné zámky,kotvení,doplňky,detaily,D+M</t>
  </si>
  <si>
    <t>Revizní dvířka, 2-dílná,do SDK stěny/podhledu,1000x500mm,AL rám,PO SDK deska,EI30,tlačné zámky,kotvení,doplňky,detaily,D+M</t>
  </si>
  <si>
    <t>OS/06d</t>
  </si>
  <si>
    <t>Revizní dvířka, 2-dílná,do SDK stěny/podhledu,900x1800mm,AL rám,PO SDK deska,EI30,tlačné zámky,kotvení,doplňky,detaily,D+M</t>
  </si>
  <si>
    <t>Historizující římsa (kopie původního řešení), typ 1,rozměry dle stáv. stavu,verolith,barva dle původní,A2-s1, d0,kotvení,doplňky,detaily,D+M</t>
  </si>
  <si>
    <t>Historizující římsa (kopie původního řešení), typ 2,rozměry dle stáv. stavu,verolith,barva dle původní,A2-s1, d0,kotvení,doplňky,detaily,D+M</t>
  </si>
  <si>
    <t>Hydrantová skříň,650x650x175 mm,RAL9003,D19 s tvarově stálou hadicí PH stabil D,dl.30m,kulovým ventilem
D19-3/4",kotvení,doplňky,detaily,D+M</t>
  </si>
  <si>
    <t>Vnitřní parapet,lakovaná MDF deska bez nosu,720x220x18 mm,lak RAL9003,kotvení,doplňky,detaily,D+M</t>
  </si>
  <si>
    <t>Zásobníkový držák na toaletní papír,p90x110x415mm, nerez,zámek,kotvení,doplňky,detaily,D+M</t>
  </si>
  <si>
    <t>WC kartáč,90x110x415mm,nerez,válcový design,kotvení,doplňky,detaily,D+M</t>
  </si>
  <si>
    <t>Dávkovač mýdla,110x115x245mm,1000ml,nerez,kotvení,doplňky,detaily,D+M</t>
  </si>
  <si>
    <t>Elektrický osoušeč rukou 100x234x394 mm,nerez,HEPA filtr,zapojení,kotvení,doplňky,detaily,D+M</t>
  </si>
  <si>
    <t>Soustava sanitárních příček s dveřmi,nerezové WC kování se signalizací,HPL desky,RAL9003,nerezové profily,kotvení,doplňky,detaily,D+M</t>
  </si>
  <si>
    <t>OS/21</t>
  </si>
  <si>
    <t>OS/22</t>
  </si>
  <si>
    <t>OS/23</t>
  </si>
  <si>
    <t>OS/24</t>
  </si>
  <si>
    <t>Lišta k ochraně rohu stěny, 20x20x2000mm, nerez,tl.1mm,kotvení,doplňky,detaily,D+M</t>
  </si>
  <si>
    <t>Revizní plošina pro šikmé střechy,pro přístup ke klimatizačním jednotkám,ocel. plech PZ+prášk. lak,režná,pro sklon střechy 45st.,kotvení,doplňky,detaily,D+M</t>
  </si>
  <si>
    <t>Sprchová zástěna,1400/1850mm,integrované dveře š.700mm,sklo čiré bezpečtnostní bez dekoru,profily,kování,kotvení,doplňky,detaily,D+M</t>
  </si>
  <si>
    <t>Pisoárová stěna,v.1500mm,kompaktní HPL desky,nerez profily,RAL9003,kotvení,doplňky,detaily,D+M</t>
  </si>
  <si>
    <t>Skříň na omítku, Požární odolnost skříně EI2 30DP1-S200/Sa, IP54, 660x790x300(ŠxVxH), 4řady 96 modulů, včetně vnitřního vybavení: Svorkovnice PEN, DIN Lišt, zámku</t>
  </si>
  <si>
    <t>Kruhové přisazené LED svítidlo, opálový kryt, Ø 550mm,40W, 4100lm, Ra80, 4000K (Označení ve výkresu: A)</t>
  </si>
  <si>
    <t>Kruhové přisazené LED svítidlo, mikroprizmatický kryt, Ø 550mm, 40W, 4500lm, Ra80, 4000K (Označení ve výkresu: B)</t>
  </si>
  <si>
    <t>Kruhové přisazené LED svítidlo, opálový kryt, Ø 370mm, 26W, 2800lm, Ra80, 4000K (Označení ve výkresu: C)</t>
  </si>
  <si>
    <t>Nouzové LED svítidlo, přisazené , optika pro únikové cesty, s integrovaným akumulátorem s dobou zálohy 60min., 2,2W, 380lm, Ra80, 6500K (Označení ve výkresu: G)</t>
  </si>
  <si>
    <t>LED panel, UGR&lt;19, hlinikový rámeček, mikroprizmatický kryt, obdélník 1200x300mm, 49W, 5500lm, Ra80, 4000K  s DALI předřadníkem (Označení ve výkresu: H)</t>
  </si>
  <si>
    <t>LED panel, UGR&lt;19, hlinikový rámeček, mikroprizmatický kryt, obdélník 1200x300mm, 35W, 4200lm, Ra80, 4000K s DALI předřadníkem (Označení ve výkresu:D )</t>
  </si>
  <si>
    <t>LED panel, IP65, Hlinkový rámeček, opálový kryt, obdélník 1200x300mm, 23W, 2600lm, Ra80, 4000K (Označení ve výkresu: E )</t>
  </si>
  <si>
    <t>Osvětlení schodiště</t>
  </si>
  <si>
    <t>Napojení nového svítidla na stávající rozvody světelné instalace v 3.NP</t>
  </si>
  <si>
    <t>Místnost 3.04</t>
  </si>
  <si>
    <t>Krabice přístrojová</t>
  </si>
  <si>
    <t>Napojení nového svítidla na stávající rozvody světelné instalace ve třídě 3.02</t>
  </si>
  <si>
    <t>M21.143</t>
  </si>
  <si>
    <t>M21.144</t>
  </si>
  <si>
    <t>M21.145</t>
  </si>
  <si>
    <t>M21.147</t>
  </si>
  <si>
    <t>M21.148</t>
  </si>
  <si>
    <t>M21.152</t>
  </si>
  <si>
    <t>M21.153</t>
  </si>
  <si>
    <t>M21.154</t>
  </si>
  <si>
    <t>M21.155</t>
  </si>
  <si>
    <t>M21.156</t>
  </si>
  <si>
    <t>Umyvadlo závěsné, keramické vč. sifonu 5/4" vč. příslušenství</t>
  </si>
  <si>
    <t>WC závěsné s hlubokým splachováním s uzavřením oplachovacím okruhem, zadní odpad</t>
  </si>
  <si>
    <t>721.20</t>
  </si>
  <si>
    <t>721.21</t>
  </si>
  <si>
    <t>721.23</t>
  </si>
  <si>
    <t>722.27</t>
  </si>
  <si>
    <t>721176102R00</t>
  </si>
  <si>
    <t>721176103R00</t>
  </si>
  <si>
    <t>721176105R00</t>
  </si>
  <si>
    <t>721177824R00</t>
  </si>
  <si>
    <t>721177826R00</t>
  </si>
  <si>
    <t>721177814R00</t>
  </si>
  <si>
    <t>721177816R00</t>
  </si>
  <si>
    <t>721273180R00</t>
  </si>
  <si>
    <t>721273200RT3</t>
  </si>
  <si>
    <t>725860190R00</t>
  </si>
  <si>
    <t>721290111R00</t>
  </si>
  <si>
    <t>721290123R00</t>
  </si>
  <si>
    <t>55145030R</t>
  </si>
  <si>
    <t>551450380R</t>
  </si>
  <si>
    <t>722172711R00</t>
  </si>
  <si>
    <t>722172712R00</t>
  </si>
  <si>
    <t>722172713R00</t>
  </si>
  <si>
    <t>722172714R00</t>
  </si>
  <si>
    <t>722181213RT7</t>
  </si>
  <si>
    <t>722181214RT7</t>
  </si>
  <si>
    <t>722181213RT8</t>
  </si>
  <si>
    <t>722181214RT8</t>
  </si>
  <si>
    <t>722181213RU1</t>
  </si>
  <si>
    <t>722181214RU1</t>
  </si>
  <si>
    <t>722181213RV9</t>
  </si>
  <si>
    <t>722181214RV9</t>
  </si>
  <si>
    <t>723120204R00</t>
  </si>
  <si>
    <t>44982602AR</t>
  </si>
  <si>
    <t>5511001839R</t>
  </si>
  <si>
    <t>286543401R</t>
  </si>
  <si>
    <t>28654338R</t>
  </si>
  <si>
    <t>286547027R</t>
  </si>
  <si>
    <t>42210573R</t>
  </si>
  <si>
    <t>722280107R00</t>
  </si>
  <si>
    <t>722290234R00</t>
  </si>
  <si>
    <t>998721203R00</t>
  </si>
  <si>
    <t>Přesun hmot pro vnitřní kanalizaci, výšky do 24 m</t>
  </si>
  <si>
    <t>998722203R00</t>
  </si>
  <si>
    <t>Přesun hmot pro vnitřní vodovod, výšky do 24 m</t>
  </si>
  <si>
    <t>426108012R</t>
  </si>
  <si>
    <t>734293111R00</t>
  </si>
  <si>
    <t>55111446R</t>
  </si>
  <si>
    <t>734193256R00</t>
  </si>
  <si>
    <t>734231617R00</t>
  </si>
  <si>
    <t>734293313R00</t>
  </si>
  <si>
    <t>734413122R00</t>
  </si>
  <si>
    <t>55113674.AR</t>
  </si>
  <si>
    <t>734224814R00</t>
  </si>
  <si>
    <t>734224813R00</t>
  </si>
  <si>
    <t>42240739R</t>
  </si>
  <si>
    <t>42240733R</t>
  </si>
  <si>
    <t>55137292R</t>
  </si>
  <si>
    <t>551135802R</t>
  </si>
  <si>
    <t>Měděné potrubí 28x1,5 mm s lisovanými spoji, vč. tvarovek</t>
  </si>
  <si>
    <t>735151660R00</t>
  </si>
  <si>
    <t>735151661R00</t>
  </si>
  <si>
    <t>735151662R00</t>
  </si>
  <si>
    <t>735151666R00</t>
  </si>
  <si>
    <t>735151668R00</t>
  </si>
  <si>
    <t>733163512R00</t>
  </si>
  <si>
    <t>733163513R00</t>
  </si>
  <si>
    <t>733163514R00</t>
  </si>
  <si>
    <t>733163515R00</t>
  </si>
  <si>
    <t>733163516R00</t>
  </si>
  <si>
    <t>733163517R00</t>
  </si>
  <si>
    <t>722181214RT5</t>
  </si>
  <si>
    <t>722181214RT6</t>
  </si>
  <si>
    <t>722181215RT7</t>
  </si>
  <si>
    <t>722181215RT9</t>
  </si>
  <si>
    <t>722181215RU2</t>
  </si>
  <si>
    <t>722181215RW2</t>
  </si>
  <si>
    <t>998733203R00</t>
  </si>
  <si>
    <t>Přesun hmot pro UT, výšky do 24 m</t>
  </si>
  <si>
    <t>733190108R00</t>
  </si>
  <si>
    <t>429128101R</t>
  </si>
  <si>
    <t>429128102R</t>
  </si>
  <si>
    <t>34535951R</t>
  </si>
  <si>
    <t>429853252R</t>
  </si>
  <si>
    <t>429853251R</t>
  </si>
  <si>
    <t>4297266018R</t>
  </si>
  <si>
    <t>4297266017R</t>
  </si>
  <si>
    <t>4297266015R</t>
  </si>
  <si>
    <t>4297266014R</t>
  </si>
  <si>
    <t>429853272R</t>
  </si>
  <si>
    <t>429853271R</t>
  </si>
  <si>
    <t>42972305R</t>
  </si>
  <si>
    <t>42972303R</t>
  </si>
  <si>
    <t>42972302R</t>
  </si>
  <si>
    <t>728112113RU2</t>
  </si>
  <si>
    <t>728112112RU5</t>
  </si>
  <si>
    <t>728112112RU3</t>
  </si>
  <si>
    <t>728112112RU1</t>
  </si>
  <si>
    <t>728112111RU2</t>
  </si>
  <si>
    <t>42982143R</t>
  </si>
  <si>
    <t>728112113RU4</t>
  </si>
  <si>
    <t>63160388R</t>
  </si>
  <si>
    <t>728314111RT7</t>
  </si>
  <si>
    <t>998728203R00</t>
  </si>
  <si>
    <t>Přesun hmot pro vzduchotechniku, výšky do 24 m</t>
  </si>
  <si>
    <t>Montáž zařízení - pouze u položek vlastních a z ceníku RTS pouze pro materiálové položky</t>
  </si>
  <si>
    <t>Přesun hmot pro rozvody potrubí, výšky do 24 m</t>
  </si>
  <si>
    <t>35445020R</t>
  </si>
  <si>
    <t>35445255R</t>
  </si>
  <si>
    <t>35441232R</t>
  </si>
  <si>
    <t>35445103R</t>
  </si>
  <si>
    <t>354441261R</t>
  </si>
  <si>
    <t>35441153R</t>
  </si>
  <si>
    <t>210120569R00</t>
  </si>
  <si>
    <t>210120571R00</t>
  </si>
  <si>
    <t>210110061RT1</t>
  </si>
  <si>
    <t>650012362RT2</t>
  </si>
  <si>
    <t>210111071R00</t>
  </si>
  <si>
    <t>210110001RT2</t>
  </si>
  <si>
    <t>210110051RT2</t>
  </si>
  <si>
    <t>210110055RT2</t>
  </si>
  <si>
    <t>34536700R</t>
  </si>
  <si>
    <t>34536705R</t>
  </si>
  <si>
    <t>34536715R</t>
  </si>
  <si>
    <t>34571512R</t>
  </si>
  <si>
    <t>210800507RT1</t>
  </si>
  <si>
    <t>210800509RT1</t>
  </si>
  <si>
    <t>210800510RT1</t>
  </si>
  <si>
    <t>34111000R</t>
  </si>
  <si>
    <t>34111030R</t>
  </si>
  <si>
    <t>34111036R</t>
  </si>
  <si>
    <t>34111090R</t>
  </si>
  <si>
    <t>34111100R</t>
  </si>
  <si>
    <t>34111101R</t>
  </si>
  <si>
    <t>341118556R</t>
  </si>
  <si>
    <t>34121046R</t>
  </si>
  <si>
    <t>34121550R</t>
  </si>
  <si>
    <t>341118621R</t>
  </si>
  <si>
    <t>341118632R</t>
  </si>
  <si>
    <t>3411186532R</t>
  </si>
  <si>
    <t>3411186533R</t>
  </si>
  <si>
    <t>3411186534R</t>
  </si>
  <si>
    <t>3457114700R</t>
  </si>
  <si>
    <t>222325011R00</t>
  </si>
  <si>
    <t>44985121R</t>
  </si>
  <si>
    <t>Montáž elektroinstalace - pouze u položek vlastních a z ceníku RTS pouze pro materiálové položky</t>
  </si>
  <si>
    <t>222290402RT2</t>
  </si>
  <si>
    <t>222290401RT2</t>
  </si>
  <si>
    <t>222290403RT3</t>
  </si>
  <si>
    <t>371201305R</t>
  </si>
  <si>
    <t>222281551R00</t>
  </si>
  <si>
    <t>345710534R</t>
  </si>
  <si>
    <t>34571051R</t>
  </si>
  <si>
    <t>222112001R00</t>
  </si>
  <si>
    <t>210100522R00</t>
  </si>
  <si>
    <t>371201010R</t>
  </si>
  <si>
    <t>Montáž slaboproudé instalace - pouze u položek vlastních a z ceníku RTS pouze pro materiálové položky</t>
  </si>
  <si>
    <t>35822001010R</t>
  </si>
  <si>
    <t>449865015R</t>
  </si>
  <si>
    <t>35825722.AR</t>
  </si>
  <si>
    <t>40542010R</t>
  </si>
  <si>
    <t>Montáž meření a regulace - pouze u položek vlastních a z ceníku RTS pouze pro materiálové položky</t>
  </si>
  <si>
    <t>Položkový soupis prací, dodávek a služeb</t>
  </si>
  <si>
    <r>
      <rPr>
        <b/>
        <u/>
        <sz val="10"/>
        <rFont val="Arial CE"/>
        <charset val="238"/>
      </rPr>
      <t>Poznámka</t>
    </r>
    <r>
      <rPr>
        <sz val="10"/>
        <rFont val="Arial CE"/>
        <charset val="238"/>
      </rPr>
      <t xml:space="preserve"> : Položky s označením "vlastní" jsou položky, které nejsou obsaženy v cenové soustavě RTS_I/2025. Jejich ocenění bylo provedeno na základě dlouhodobých zkušeností se stavbami obdobného rozsahu a typu a jejich ceny jsou v čase a místě obyklé.</t>
    </r>
  </si>
  <si>
    <t>změny ke dni 7.5.2025</t>
  </si>
  <si>
    <r>
      <t>Akustické prvky do schodiště,  pro útlum kročejového hluku,kotvení,doplňky,D+M</t>
    </r>
    <r>
      <rPr>
        <sz val="8"/>
        <color rgb="FFFF0000"/>
        <rFont val="Arial CE"/>
        <charset val="238"/>
      </rPr>
      <t xml:space="preserve"> - zrušeno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</si>
</sst>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sz val="10"/>
      <name val="Helv"/>
      <charset val="238"/>
    </font>
    <font>
      <b/>
      <sz val="10"/>
      <name val="Helv"/>
      <charset val="238"/>
    </font>
    <font>
      <sz val="8"/>
      <color indexed="17"/>
      <name val="Arial CE"/>
      <charset val="238"/>
    </font>
    <font>
      <sz val="10"/>
      <name val="Arial CE"/>
    </font>
    <font>
      <b/>
      <i/>
      <sz val="11"/>
      <name val="Arial CE"/>
      <charset val="238"/>
    </font>
    <font>
      <b/>
      <u/>
      <sz val="10"/>
      <name val="Arial CE"/>
      <charset val="238"/>
    </font>
    <font>
      <sz val="8"/>
      <color rgb="FFFF0000"/>
      <name val="Arial CE"/>
      <charset val="238"/>
    </font>
    <font>
      <strike/>
      <sz val="8"/>
      <color rgb="FFFF0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25" fillId="0" borderId="0"/>
  </cellStyleXfs>
  <cellXfs count="373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49" fontId="6" fillId="2" borderId="0" xfId="0" applyNumberFormat="1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2" borderId="36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6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2" borderId="42" xfId="0" applyFill="1" applyBorder="1"/>
    <xf numFmtId="0" fontId="0" fillId="2" borderId="41" xfId="0" applyFill="1" applyBorder="1"/>
    <xf numFmtId="0" fontId="0" fillId="2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4" fontId="17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0" fontId="0" fillId="2" borderId="49" xfId="0" applyFill="1" applyBorder="1"/>
    <xf numFmtId="0" fontId="0" fillId="2" borderId="51" xfId="0" applyFill="1" applyBorder="1" applyAlignment="1">
      <alignment vertical="top"/>
    </xf>
    <xf numFmtId="49" fontId="0" fillId="2" borderId="51" xfId="0" applyNumberFormat="1" applyFill="1" applyBorder="1" applyAlignment="1">
      <alignment vertical="top"/>
    </xf>
    <xf numFmtId="49" fontId="0" fillId="2" borderId="48" xfId="0" applyNumberFormat="1" applyFill="1" applyBorder="1" applyAlignment="1">
      <alignment vertical="top"/>
    </xf>
    <xf numFmtId="4" fontId="0" fillId="2" borderId="48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4" fontId="17" fillId="0" borderId="38" xfId="0" applyNumberFormat="1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4" fontId="8" fillId="2" borderId="22" xfId="0" applyNumberFormat="1" applyFont="1" applyFill="1" applyBorder="1" applyAlignment="1">
      <alignment vertical="top"/>
    </xf>
    <xf numFmtId="0" fontId="17" fillId="0" borderId="33" xfId="0" applyFont="1" applyBorder="1" applyAlignment="1">
      <alignment horizontal="left" vertical="top" wrapText="1"/>
    </xf>
    <xf numFmtId="0" fontId="18" fillId="0" borderId="33" xfId="0" quotePrefix="1" applyFont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 wrapText="1"/>
    </xf>
    <xf numFmtId="0" fontId="19" fillId="0" borderId="33" xfId="0" quotePrefix="1" applyFont="1" applyBorder="1" applyAlignment="1">
      <alignment horizontal="left" vertical="top" wrapText="1"/>
    </xf>
    <xf numFmtId="0" fontId="18" fillId="0" borderId="38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2" borderId="50" xfId="0" applyFill="1" applyBorder="1" applyAlignment="1">
      <alignment horizontal="center" wrapText="1"/>
    </xf>
    <xf numFmtId="0" fontId="0" fillId="2" borderId="48" xfId="0" applyFill="1" applyBorder="1" applyAlignment="1">
      <alignment horizontal="center" vertical="top"/>
    </xf>
    <xf numFmtId="0" fontId="17" fillId="0" borderId="33" xfId="0" applyFont="1" applyBorder="1" applyAlignment="1">
      <alignment horizontal="center" vertical="top" shrinkToFit="1"/>
    </xf>
    <xf numFmtId="0" fontId="0" fillId="2" borderId="38" xfId="0" applyFill="1" applyBorder="1" applyAlignment="1">
      <alignment horizontal="center" vertical="top" shrinkToFit="1"/>
    </xf>
    <xf numFmtId="0" fontId="17" fillId="0" borderId="38" xfId="0" applyFont="1" applyBorder="1" applyAlignment="1">
      <alignment horizontal="center" vertical="top" shrinkToFit="1"/>
    </xf>
    <xf numFmtId="4" fontId="0" fillId="2" borderId="42" xfId="0" applyNumberFormat="1" applyFill="1" applyBorder="1"/>
    <xf numFmtId="4" fontId="0" fillId="2" borderId="35" xfId="0" applyNumberFormat="1" applyFill="1" applyBorder="1"/>
    <xf numFmtId="4" fontId="18" fillId="0" borderId="33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4" fontId="0" fillId="0" borderId="0" xfId="0" applyNumberFormat="1" applyAlignment="1">
      <alignment vertical="top"/>
    </xf>
    <xf numFmtId="4" fontId="8" fillId="2" borderId="12" xfId="0" applyNumberFormat="1" applyFont="1" applyFill="1" applyBorder="1" applyAlignment="1">
      <alignment vertical="top"/>
    </xf>
    <xf numFmtId="0" fontId="0" fillId="2" borderId="4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52" xfId="0" applyFill="1" applyBorder="1" applyAlignment="1">
      <alignment horizontal="center" vertical="top"/>
    </xf>
    <xf numFmtId="0" fontId="17" fillId="0" borderId="34" xfId="0" applyFont="1" applyBorder="1" applyAlignment="1">
      <alignment horizontal="center" vertical="top" shrinkToFit="1"/>
    </xf>
    <xf numFmtId="0" fontId="18" fillId="0" borderId="34" xfId="0" applyFont="1" applyBorder="1" applyAlignment="1">
      <alignment horizontal="center" vertical="top" wrapText="1" shrinkToFit="1"/>
    </xf>
    <xf numFmtId="0" fontId="0" fillId="2" borderId="37" xfId="0" applyFill="1" applyBorder="1" applyAlignment="1">
      <alignment horizontal="center" vertical="top" shrinkToFit="1"/>
    </xf>
    <xf numFmtId="0" fontId="19" fillId="0" borderId="34" xfId="0" applyFont="1" applyBorder="1" applyAlignment="1">
      <alignment horizontal="center" vertical="top" wrapText="1" shrinkToFit="1"/>
    </xf>
    <xf numFmtId="0" fontId="18" fillId="0" borderId="37" xfId="0" applyFont="1" applyBorder="1" applyAlignment="1">
      <alignment horizontal="center" vertical="top" wrapText="1" shrinkToFit="1"/>
    </xf>
    <xf numFmtId="0" fontId="8" fillId="2" borderId="12" xfId="0" applyFont="1" applyFill="1" applyBorder="1" applyAlignment="1">
      <alignment horizontal="center" vertical="top"/>
    </xf>
    <xf numFmtId="0" fontId="0" fillId="0" borderId="43" xfId="0" applyBorder="1" applyAlignment="1">
      <alignment vertical="top"/>
    </xf>
    <xf numFmtId="49" fontId="0" fillId="0" borderId="39" xfId="0" applyNumberFormat="1" applyBorder="1" applyAlignment="1">
      <alignment vertical="top"/>
    </xf>
    <xf numFmtId="0" fontId="0" fillId="0" borderId="44" xfId="0" applyBorder="1" applyAlignment="1">
      <alignment vertical="top"/>
    </xf>
    <xf numFmtId="49" fontId="0" fillId="0" borderId="40" xfId="0" applyNumberFormat="1" applyBorder="1" applyAlignment="1">
      <alignment vertical="top"/>
    </xf>
    <xf numFmtId="0" fontId="0" fillId="2" borderId="45" xfId="0" applyFill="1" applyBorder="1" applyAlignment="1">
      <alignment vertical="top"/>
    </xf>
    <xf numFmtId="49" fontId="0" fillId="2" borderId="42" xfId="0" applyNumberFormat="1" applyFill="1" applyBorder="1" applyAlignment="1">
      <alignment vertical="top"/>
    </xf>
    <xf numFmtId="0" fontId="0" fillId="2" borderId="35" xfId="0" applyFill="1" applyBorder="1" applyAlignment="1">
      <alignment vertical="top"/>
    </xf>
    <xf numFmtId="49" fontId="0" fillId="2" borderId="35" xfId="0" applyNumberFormat="1" applyFill="1" applyBorder="1" applyAlignment="1">
      <alignment vertical="top"/>
    </xf>
    <xf numFmtId="4" fontId="7" fillId="0" borderId="38" xfId="0" applyNumberFormat="1" applyFont="1" applyBorder="1" applyAlignment="1">
      <alignment vertical="center"/>
    </xf>
    <xf numFmtId="0" fontId="21" fillId="0" borderId="33" xfId="0" applyFont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/>
    </xf>
    <xf numFmtId="0" fontId="17" fillId="0" borderId="38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center" vertical="top" shrinkToFit="1"/>
    </xf>
    <xf numFmtId="0" fontId="17" fillId="0" borderId="33" xfId="0" applyFont="1" applyBorder="1" applyAlignment="1">
      <alignment vertical="top"/>
    </xf>
    <xf numFmtId="0" fontId="17" fillId="0" borderId="38" xfId="0" applyFont="1" applyBorder="1" applyAlignment="1">
      <alignment vertical="top"/>
    </xf>
    <xf numFmtId="0" fontId="17" fillId="0" borderId="36" xfId="0" applyFont="1" applyBorder="1" applyAlignment="1">
      <alignment vertical="top"/>
    </xf>
    <xf numFmtId="0" fontId="17" fillId="0" borderId="50" xfId="0" applyFont="1" applyBorder="1" applyAlignment="1">
      <alignment vertical="top"/>
    </xf>
    <xf numFmtId="0" fontId="22" fillId="0" borderId="0" xfId="0" applyFont="1" applyAlignment="1">
      <alignment horizontal="center"/>
    </xf>
    <xf numFmtId="0" fontId="22" fillId="0" borderId="0" xfId="0" applyFont="1"/>
    <xf numFmtId="49" fontId="22" fillId="0" borderId="0" xfId="0" applyNumberFormat="1" applyFont="1"/>
    <xf numFmtId="49" fontId="22" fillId="0" borderId="0" xfId="0" applyNumberFormat="1" applyFont="1" applyAlignment="1">
      <alignment wrapText="1"/>
    </xf>
    <xf numFmtId="0" fontId="17" fillId="0" borderId="1" xfId="0" applyFont="1" applyBorder="1"/>
    <xf numFmtId="4" fontId="17" fillId="6" borderId="33" xfId="0" applyNumberFormat="1" applyFont="1" applyFill="1" applyBorder="1" applyAlignment="1" applyProtection="1">
      <alignment vertical="top"/>
      <protection locked="0"/>
    </xf>
    <xf numFmtId="4" fontId="17" fillId="0" borderId="33" xfId="0" applyNumberFormat="1" applyFont="1" applyBorder="1" applyAlignment="1">
      <alignment vertical="top"/>
    </xf>
    <xf numFmtId="4" fontId="17" fillId="0" borderId="66" xfId="0" applyNumberFormat="1" applyFont="1" applyBorder="1" applyAlignment="1">
      <alignment horizontal="center" vertical="top"/>
    </xf>
    <xf numFmtId="4" fontId="22" fillId="0" borderId="0" xfId="0" applyNumberFormat="1" applyFont="1"/>
    <xf numFmtId="0" fontId="20" fillId="0" borderId="53" xfId="0" applyFont="1" applyBorder="1"/>
    <xf numFmtId="49" fontId="20" fillId="0" borderId="54" xfId="0" applyNumberFormat="1" applyFont="1" applyBorder="1" applyAlignment="1">
      <alignment horizontal="center"/>
    </xf>
    <xf numFmtId="0" fontId="20" fillId="0" borderId="56" xfId="0" applyFont="1" applyBorder="1"/>
    <xf numFmtId="49" fontId="20" fillId="0" borderId="42" xfId="0" applyNumberFormat="1" applyFont="1" applyBorder="1"/>
    <xf numFmtId="0" fontId="20" fillId="0" borderId="58" xfId="0" applyFont="1" applyBorder="1"/>
    <xf numFmtId="49" fontId="20" fillId="0" borderId="59" xfId="0" applyNumberFormat="1" applyFont="1" applyBorder="1"/>
    <xf numFmtId="0" fontId="8" fillId="5" borderId="61" xfId="0" applyFont="1" applyFill="1" applyBorder="1" applyAlignment="1">
      <alignment horizontal="center"/>
    </xf>
    <xf numFmtId="49" fontId="8" fillId="5" borderId="62" xfId="0" applyNumberFormat="1" applyFont="1" applyFill="1" applyBorder="1" applyAlignment="1">
      <alignment horizontal="center"/>
    </xf>
    <xf numFmtId="49" fontId="8" fillId="5" borderId="62" xfId="0" applyNumberFormat="1" applyFont="1" applyFill="1" applyBorder="1" applyAlignment="1">
      <alignment horizontal="center" wrapText="1"/>
    </xf>
    <xf numFmtId="0" fontId="8" fillId="5" borderId="62" xfId="0" applyFont="1" applyFill="1" applyBorder="1" applyAlignment="1">
      <alignment horizontal="center"/>
    </xf>
    <xf numFmtId="4" fontId="8" fillId="5" borderId="62" xfId="0" applyNumberFormat="1" applyFont="1" applyFill="1" applyBorder="1" applyAlignment="1">
      <alignment horizontal="center"/>
    </xf>
    <xf numFmtId="0" fontId="8" fillId="5" borderId="63" xfId="0" applyFont="1" applyFill="1" applyBorder="1" applyAlignment="1">
      <alignment horizontal="center" wrapText="1"/>
    </xf>
    <xf numFmtId="0" fontId="8" fillId="5" borderId="71" xfId="0" applyFont="1" applyFill="1" applyBorder="1" applyAlignment="1">
      <alignment horizontal="center" wrapText="1"/>
    </xf>
    <xf numFmtId="0" fontId="20" fillId="5" borderId="23" xfId="0" applyFont="1" applyFill="1" applyBorder="1"/>
    <xf numFmtId="49" fontId="20" fillId="5" borderId="65" xfId="0" applyNumberFormat="1" applyFont="1" applyFill="1" applyBorder="1"/>
    <xf numFmtId="0" fontId="22" fillId="0" borderId="74" xfId="0" applyFont="1" applyBorder="1" applyAlignment="1">
      <alignment horizontal="center"/>
    </xf>
    <xf numFmtId="0" fontId="8" fillId="5" borderId="9" xfId="0" applyFont="1" applyFill="1" applyBorder="1"/>
    <xf numFmtId="0" fontId="8" fillId="5" borderId="10" xfId="0" applyFont="1" applyFill="1" applyBorder="1"/>
    <xf numFmtId="0" fontId="8" fillId="5" borderId="38" xfId="0" applyFont="1" applyFill="1" applyBorder="1" applyAlignment="1">
      <alignment horizontal="left" wrapText="1"/>
    </xf>
    <xf numFmtId="0" fontId="8" fillId="5" borderId="38" xfId="0" applyFont="1" applyFill="1" applyBorder="1" applyAlignment="1">
      <alignment horizontal="center" shrinkToFit="1"/>
    </xf>
    <xf numFmtId="4" fontId="8" fillId="5" borderId="38" xfId="0" applyNumberFormat="1" applyFont="1" applyFill="1" applyBorder="1"/>
    <xf numFmtId="4" fontId="8" fillId="5" borderId="10" xfId="0" applyNumberFormat="1" applyFont="1" applyFill="1" applyBorder="1"/>
    <xf numFmtId="4" fontId="8" fillId="5" borderId="6" xfId="0" applyNumberFormat="1" applyFont="1" applyFill="1" applyBorder="1"/>
    <xf numFmtId="0" fontId="0" fillId="2" borderId="75" xfId="0" applyFill="1" applyBorder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7" fillId="0" borderId="76" xfId="0" applyFont="1" applyBorder="1" applyAlignment="1">
      <alignment horizontal="center"/>
    </xf>
    <xf numFmtId="0" fontId="17" fillId="0" borderId="26" xfId="0" applyFont="1" applyBorder="1" applyAlignment="1">
      <alignment vertical="center"/>
    </xf>
    <xf numFmtId="0" fontId="17" fillId="0" borderId="33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 shrinkToFit="1"/>
    </xf>
    <xf numFmtId="4" fontId="17" fillId="0" borderId="33" xfId="0" applyNumberFormat="1" applyFont="1" applyBorder="1" applyAlignment="1">
      <alignment vertical="center"/>
    </xf>
    <xf numFmtId="4" fontId="17" fillId="6" borderId="33" xfId="0" applyNumberFormat="1" applyFont="1" applyFill="1" applyBorder="1" applyAlignment="1" applyProtection="1">
      <alignment vertical="center"/>
      <protection locked="0"/>
    </xf>
    <xf numFmtId="4" fontId="17" fillId="0" borderId="26" xfId="0" applyNumberFormat="1" applyFont="1" applyBorder="1" applyAlignment="1">
      <alignment vertical="center"/>
    </xf>
    <xf numFmtId="0" fontId="17" fillId="0" borderId="66" xfId="0" applyFont="1" applyBorder="1" applyAlignment="1">
      <alignment horizontal="center" vertical="top" shrinkToFit="1"/>
    </xf>
    <xf numFmtId="0" fontId="17" fillId="0" borderId="1" xfId="0" applyFont="1" applyBorder="1" applyAlignment="1">
      <alignment horizontal="right" vertical="center"/>
    </xf>
    <xf numFmtId="0" fontId="17" fillId="0" borderId="66" xfId="0" applyFont="1" applyBorder="1" applyAlignment="1">
      <alignment horizontal="center"/>
    </xf>
    <xf numFmtId="0" fontId="24" fillId="0" borderId="26" xfId="0" applyFont="1" applyBorder="1" applyAlignment="1">
      <alignment vertical="center" wrapText="1"/>
    </xf>
    <xf numFmtId="0" fontId="24" fillId="0" borderId="0" xfId="0" applyFont="1" applyAlignment="1">
      <alignment vertical="center" wrapText="1" shrinkToFit="1"/>
    </xf>
    <xf numFmtId="164" fontId="24" fillId="0" borderId="0" xfId="0" applyNumberFormat="1" applyFont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4" fontId="24" fillId="0" borderId="6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0" borderId="66" xfId="0" applyFont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8" fillId="5" borderId="77" xfId="0" applyFont="1" applyFill="1" applyBorder="1" applyAlignment="1">
      <alignment vertical="center"/>
    </xf>
    <xf numFmtId="0" fontId="8" fillId="5" borderId="48" xfId="0" applyFont="1" applyFill="1" applyBorder="1" applyAlignment="1">
      <alignment vertical="center"/>
    </xf>
    <xf numFmtId="0" fontId="8" fillId="5" borderId="48" xfId="0" applyFont="1" applyFill="1" applyBorder="1" applyAlignment="1">
      <alignment horizontal="left" vertical="center" wrapText="1"/>
    </xf>
    <xf numFmtId="0" fontId="8" fillId="5" borderId="48" xfId="0" applyFont="1" applyFill="1" applyBorder="1" applyAlignment="1">
      <alignment horizontal="center" vertical="center" shrinkToFit="1"/>
    </xf>
    <xf numFmtId="4" fontId="8" fillId="5" borderId="48" xfId="0" applyNumberFormat="1" applyFont="1" applyFill="1" applyBorder="1" applyAlignment="1">
      <alignment vertical="center"/>
    </xf>
    <xf numFmtId="4" fontId="8" fillId="5" borderId="51" xfId="0" applyNumberFormat="1" applyFont="1" applyFill="1" applyBorder="1" applyAlignment="1">
      <alignment vertical="center"/>
    </xf>
    <xf numFmtId="4" fontId="8" fillId="5" borderId="7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66" xfId="0" applyFont="1" applyBorder="1" applyAlignment="1">
      <alignment horizontal="center" vertical="center" wrapText="1"/>
    </xf>
    <xf numFmtId="16" fontId="17" fillId="0" borderId="26" xfId="0" applyNumberFormat="1" applyFont="1" applyBorder="1" applyAlignment="1">
      <alignment vertical="center"/>
    </xf>
    <xf numFmtId="49" fontId="17" fillId="0" borderId="26" xfId="0" applyNumberFormat="1" applyFont="1" applyBorder="1" applyAlignment="1">
      <alignment vertical="center"/>
    </xf>
    <xf numFmtId="4" fontId="17" fillId="0" borderId="26" xfId="0" applyNumberFormat="1" applyFont="1" applyBorder="1" applyAlignment="1">
      <alignment vertical="top"/>
    </xf>
    <xf numFmtId="0" fontId="24" fillId="0" borderId="26" xfId="0" applyFont="1" applyBorder="1" applyAlignment="1">
      <alignment horizontal="left" vertical="center" wrapText="1"/>
    </xf>
    <xf numFmtId="4" fontId="17" fillId="0" borderId="66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67" xfId="0" applyFont="1" applyBorder="1" applyAlignment="1">
      <alignment vertical="center"/>
    </xf>
    <xf numFmtId="0" fontId="17" fillId="0" borderId="68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center" vertical="center" shrinkToFit="1"/>
    </xf>
    <xf numFmtId="4" fontId="17" fillId="0" borderId="68" xfId="0" applyNumberFormat="1" applyFont="1" applyBorder="1" applyAlignment="1">
      <alignment vertical="center"/>
    </xf>
    <xf numFmtId="4" fontId="17" fillId="6" borderId="68" xfId="0" applyNumberFormat="1" applyFont="1" applyFill="1" applyBorder="1" applyAlignment="1" applyProtection="1">
      <alignment vertical="center"/>
      <protection locked="0"/>
    </xf>
    <xf numFmtId="4" fontId="17" fillId="0" borderId="67" xfId="0" applyNumberFormat="1" applyFont="1" applyBorder="1" applyAlignment="1">
      <alignment vertical="center"/>
    </xf>
    <xf numFmtId="0" fontId="17" fillId="0" borderId="69" xfId="0" applyFont="1" applyBorder="1" applyAlignment="1">
      <alignment horizontal="center" vertical="top" shrinkToFit="1"/>
    </xf>
    <xf numFmtId="0" fontId="13" fillId="5" borderId="70" xfId="3" applyFont="1" applyFill="1" applyBorder="1" applyAlignment="1">
      <alignment horizontal="center"/>
    </xf>
    <xf numFmtId="49" fontId="26" fillId="5" borderId="64" xfId="3" applyNumberFormat="1" applyFont="1" applyFill="1" applyBorder="1" applyAlignment="1">
      <alignment horizontal="left"/>
    </xf>
    <xf numFmtId="49" fontId="26" fillId="5" borderId="64" xfId="3" applyNumberFormat="1" applyFont="1" applyFill="1" applyBorder="1"/>
    <xf numFmtId="0" fontId="13" fillId="5" borderId="64" xfId="3" applyFont="1" applyFill="1" applyBorder="1" applyAlignment="1">
      <alignment horizontal="center"/>
    </xf>
    <xf numFmtId="4" fontId="13" fillId="5" borderId="64" xfId="3" applyNumberFormat="1" applyFont="1" applyFill="1" applyBorder="1" applyAlignment="1">
      <alignment horizontal="right"/>
    </xf>
    <xf numFmtId="4" fontId="11" fillId="5" borderId="71" xfId="3" applyNumberFormat="1" applyFont="1" applyFill="1" applyBorder="1"/>
    <xf numFmtId="4" fontId="11" fillId="5" borderId="71" xfId="3" applyNumberFormat="1" applyFont="1" applyFill="1" applyBorder="1" applyAlignment="1">
      <alignment horizontal="center"/>
    </xf>
    <xf numFmtId="4" fontId="17" fillId="0" borderId="0" xfId="0" applyNumberFormat="1" applyFont="1"/>
    <xf numFmtId="0" fontId="17" fillId="7" borderId="34" xfId="0" applyFont="1" applyFill="1" applyBorder="1" applyAlignment="1">
      <alignment horizontal="center" vertical="top" shrinkToFit="1"/>
    </xf>
    <xf numFmtId="49" fontId="0" fillId="7" borderId="0" xfId="0" applyNumberFormat="1" applyFill="1" applyAlignment="1">
      <alignment vertical="top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3" xfId="0" applyNumberFormat="1" applyFont="1" applyBorder="1" applyAlignment="1">
      <alignment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6" fillId="2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2" fontId="12" fillId="2" borderId="7" xfId="0" applyNumberFormat="1" applyFont="1" applyFill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0" fillId="0" borderId="20" xfId="0" applyBorder="1" applyAlignment="1">
      <alignment wrapText="1"/>
    </xf>
    <xf numFmtId="0" fontId="0" fillId="0" borderId="78" xfId="0" applyBorder="1" applyAlignment="1">
      <alignment wrapText="1"/>
    </xf>
    <xf numFmtId="0" fontId="0" fillId="0" borderId="74" xfId="0" applyBorder="1" applyAlignment="1">
      <alignment wrapText="1"/>
    </xf>
    <xf numFmtId="4" fontId="7" fillId="4" borderId="38" xfId="0" applyNumberFormat="1" applyFont="1" applyFill="1" applyBorder="1"/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0" fontId="21" fillId="0" borderId="26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0" xfId="0" applyFont="1" applyAlignment="1">
      <alignment vertical="center" wrapText="1" shrinkToFit="1"/>
    </xf>
    <xf numFmtId="16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0" fontId="21" fillId="0" borderId="36" xfId="0" applyFont="1" applyBorder="1" applyAlignment="1">
      <alignment wrapText="1"/>
    </xf>
    <xf numFmtId="0" fontId="21" fillId="0" borderId="18" xfId="0" applyFont="1" applyBorder="1" applyAlignment="1">
      <alignment wrapText="1"/>
    </xf>
    <xf numFmtId="0" fontId="17" fillId="0" borderId="26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49" fontId="0" fillId="0" borderId="54" xfId="0" applyNumberFormat="1" applyBorder="1" applyAlignment="1">
      <alignment wrapText="1"/>
    </xf>
    <xf numFmtId="49" fontId="20" fillId="0" borderId="54" xfId="0" applyNumberFormat="1" applyFont="1" applyBorder="1"/>
    <xf numFmtId="49" fontId="20" fillId="0" borderId="55" xfId="0" applyNumberFormat="1" applyFont="1" applyBorder="1"/>
    <xf numFmtId="49" fontId="0" fillId="0" borderId="42" xfId="0" applyNumberFormat="1" applyBorder="1" applyAlignment="1">
      <alignment wrapText="1"/>
    </xf>
    <xf numFmtId="49" fontId="20" fillId="0" borderId="42" xfId="0" applyNumberFormat="1" applyFont="1" applyBorder="1"/>
    <xf numFmtId="49" fontId="20" fillId="0" borderId="57" xfId="0" applyNumberFormat="1" applyFont="1" applyBorder="1"/>
    <xf numFmtId="49" fontId="20" fillId="0" borderId="59" xfId="0" applyNumberFormat="1" applyFont="1" applyBorder="1" applyAlignment="1">
      <alignment wrapText="1"/>
    </xf>
    <xf numFmtId="49" fontId="20" fillId="0" borderId="59" xfId="0" applyNumberFormat="1" applyFont="1" applyBorder="1"/>
    <xf numFmtId="49" fontId="20" fillId="0" borderId="60" xfId="0" applyNumberFormat="1" applyFont="1" applyBorder="1"/>
    <xf numFmtId="0" fontId="20" fillId="5" borderId="72" xfId="0" applyFont="1" applyFill="1" applyBorder="1" applyAlignment="1">
      <alignment wrapText="1"/>
    </xf>
    <xf numFmtId="0" fontId="20" fillId="5" borderId="72" xfId="0" applyFont="1" applyFill="1" applyBorder="1"/>
    <xf numFmtId="164" fontId="20" fillId="5" borderId="72" xfId="0" applyNumberFormat="1" applyFont="1" applyFill="1" applyBorder="1"/>
    <xf numFmtId="4" fontId="20" fillId="5" borderId="72" xfId="0" applyNumberFormat="1" applyFont="1" applyFill="1" applyBorder="1"/>
    <xf numFmtId="4" fontId="20" fillId="5" borderId="73" xfId="0" applyNumberFormat="1" applyFont="1" applyFill="1" applyBorder="1"/>
    <xf numFmtId="0" fontId="17" fillId="7" borderId="33" xfId="0" applyFont="1" applyFill="1" applyBorder="1" applyAlignment="1">
      <alignment horizontal="left" vertical="top" wrapText="1"/>
    </xf>
    <xf numFmtId="4" fontId="17" fillId="7" borderId="33" xfId="0" applyNumberFormat="1" applyFont="1" applyFill="1" applyBorder="1" applyAlignment="1">
      <alignment vertical="top" shrinkToFit="1"/>
    </xf>
    <xf numFmtId="0" fontId="17" fillId="7" borderId="33" xfId="0" applyFont="1" applyFill="1" applyBorder="1" applyAlignment="1">
      <alignment horizontal="center" vertical="top" shrinkToFit="1"/>
    </xf>
    <xf numFmtId="0" fontId="29" fillId="7" borderId="33" xfId="0" quotePrefix="1" applyFont="1" applyFill="1" applyBorder="1" applyAlignment="1">
      <alignment horizontal="left" vertical="top" wrapText="1"/>
    </xf>
    <xf numFmtId="0" fontId="29" fillId="7" borderId="33" xfId="0" applyFont="1" applyFill="1" applyBorder="1" applyAlignment="1">
      <alignment vertical="top" wrapText="1" shrinkToFi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_POL.XLS" xfId="3" xr:uid="{C7D6A55E-B8A1-44C7-B966-03673580E5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TS%20Stavitel2024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84"/>
  <sheetViews>
    <sheetView showGridLines="0" view="pageBreakPreview" topLeftCell="B1" zoomScale="75" zoomScaleNormal="100" zoomScaleSheetLayoutView="75" workbookViewId="0">
      <selection activeCell="Q23" sqref="Q2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34</v>
      </c>
      <c r="B1" s="302" t="s">
        <v>2176</v>
      </c>
      <c r="C1" s="303"/>
      <c r="D1" s="303"/>
      <c r="E1" s="303"/>
      <c r="F1" s="303"/>
      <c r="G1" s="303"/>
      <c r="H1" s="303"/>
      <c r="I1" s="303"/>
      <c r="J1" s="304"/>
    </row>
    <row r="2" spans="1:15" ht="23.25" customHeight="1" x14ac:dyDescent="0.2">
      <c r="A2" s="3"/>
      <c r="B2" s="70" t="s">
        <v>36</v>
      </c>
      <c r="C2" s="71"/>
      <c r="D2" s="321" t="s">
        <v>1102</v>
      </c>
      <c r="E2" s="322"/>
      <c r="F2" s="322"/>
      <c r="G2" s="322"/>
      <c r="H2" s="322"/>
      <c r="I2" s="322"/>
      <c r="J2" s="323"/>
      <c r="O2" s="1"/>
    </row>
    <row r="3" spans="1:15" ht="23.25" customHeight="1" x14ac:dyDescent="0.2">
      <c r="A3" s="3"/>
      <c r="B3" s="72" t="s">
        <v>38</v>
      </c>
      <c r="C3" s="73"/>
      <c r="D3" s="279" t="s">
        <v>1103</v>
      </c>
      <c r="E3" s="280"/>
      <c r="F3" s="280"/>
      <c r="G3" s="280"/>
      <c r="H3" s="280"/>
      <c r="I3" s="280"/>
      <c r="J3" s="281"/>
    </row>
    <row r="4" spans="1:15" ht="23.25" customHeight="1" x14ac:dyDescent="0.2">
      <c r="A4" s="3"/>
      <c r="B4" s="74" t="s">
        <v>39</v>
      </c>
      <c r="C4" s="75"/>
      <c r="D4" s="318" t="s">
        <v>1191</v>
      </c>
      <c r="E4" s="319"/>
      <c r="F4" s="319"/>
      <c r="G4" s="319"/>
      <c r="H4" s="319"/>
      <c r="I4" s="319"/>
      <c r="J4" s="320"/>
    </row>
    <row r="5" spans="1:15" ht="24" customHeight="1" x14ac:dyDescent="0.2">
      <c r="A5" s="3"/>
      <c r="B5" s="39" t="s">
        <v>21</v>
      </c>
      <c r="D5" s="76"/>
      <c r="E5" s="22"/>
      <c r="F5" s="22"/>
      <c r="G5" s="22"/>
      <c r="H5" s="24" t="s">
        <v>31</v>
      </c>
      <c r="I5" s="76"/>
      <c r="J5" s="9"/>
    </row>
    <row r="6" spans="1:15" ht="15.75" customHeight="1" x14ac:dyDescent="0.2">
      <c r="A6" s="3"/>
      <c r="B6" s="34"/>
      <c r="C6" s="22"/>
      <c r="D6" s="76"/>
      <c r="E6" s="22"/>
      <c r="F6" s="22"/>
      <c r="G6" s="22"/>
      <c r="H6" s="24" t="s">
        <v>32</v>
      </c>
      <c r="I6" s="76"/>
      <c r="J6" s="9"/>
    </row>
    <row r="7" spans="1:15" ht="15.75" customHeight="1" x14ac:dyDescent="0.2">
      <c r="A7" s="3"/>
      <c r="B7" s="35"/>
      <c r="C7" s="77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31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32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314"/>
      <c r="E11" s="314"/>
      <c r="F11" s="314"/>
      <c r="G11" s="314"/>
      <c r="H11" s="24" t="s">
        <v>31</v>
      </c>
      <c r="I11" s="79"/>
      <c r="J11" s="9"/>
    </row>
    <row r="12" spans="1:15" ht="15.75" customHeight="1" x14ac:dyDescent="0.2">
      <c r="A12" s="3"/>
      <c r="B12" s="34"/>
      <c r="C12" s="22"/>
      <c r="D12" s="286"/>
      <c r="E12" s="286"/>
      <c r="F12" s="286"/>
      <c r="G12" s="286"/>
      <c r="H12" s="24" t="s">
        <v>32</v>
      </c>
      <c r="I12" s="79"/>
      <c r="J12" s="9"/>
    </row>
    <row r="13" spans="1:15" ht="15.75" customHeight="1" x14ac:dyDescent="0.2">
      <c r="A13" s="3"/>
      <c r="B13" s="35"/>
      <c r="C13" s="78"/>
      <c r="D13" s="299"/>
      <c r="E13" s="299"/>
      <c r="F13" s="299"/>
      <c r="G13" s="299"/>
      <c r="H13" s="25"/>
      <c r="I13" s="29"/>
      <c r="J13" s="42"/>
    </row>
    <row r="14" spans="1:15" ht="24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29</v>
      </c>
      <c r="C15" s="61"/>
      <c r="D15" s="15"/>
      <c r="E15" s="325"/>
      <c r="F15" s="325"/>
      <c r="G15" s="282"/>
      <c r="H15" s="282"/>
      <c r="I15" s="282" t="s">
        <v>28</v>
      </c>
      <c r="J15" s="283"/>
    </row>
    <row r="16" spans="1:15" ht="23.25" customHeight="1" x14ac:dyDescent="0.2">
      <c r="A16" s="123" t="s">
        <v>23</v>
      </c>
      <c r="B16" s="124" t="s">
        <v>23</v>
      </c>
      <c r="C16" s="47"/>
      <c r="D16" s="48"/>
      <c r="E16" s="284"/>
      <c r="F16" s="285"/>
      <c r="G16" s="284"/>
      <c r="H16" s="285"/>
      <c r="I16" s="284">
        <f>SUMIF(F47:F79,A16,I47:I79)+SUMIF(F47:F79,"PSU",I47:I79)</f>
        <v>0</v>
      </c>
      <c r="J16" s="311"/>
    </row>
    <row r="17" spans="1:10" ht="23.25" customHeight="1" x14ac:dyDescent="0.2">
      <c r="A17" s="123" t="s">
        <v>24</v>
      </c>
      <c r="B17" s="124" t="s">
        <v>24</v>
      </c>
      <c r="C17" s="47"/>
      <c r="D17" s="48"/>
      <c r="E17" s="284"/>
      <c r="F17" s="285"/>
      <c r="G17" s="284"/>
      <c r="H17" s="285"/>
      <c r="I17" s="284">
        <f>SUMIF(F47:F79,A17,I47:I79)</f>
        <v>0</v>
      </c>
      <c r="J17" s="311"/>
    </row>
    <row r="18" spans="1:10" ht="23.25" customHeight="1" x14ac:dyDescent="0.2">
      <c r="A18" s="123" t="s">
        <v>25</v>
      </c>
      <c r="B18" s="124" t="s">
        <v>25</v>
      </c>
      <c r="C18" s="47"/>
      <c r="D18" s="48"/>
      <c r="E18" s="284"/>
      <c r="F18" s="285"/>
      <c r="G18" s="284"/>
      <c r="H18" s="285"/>
      <c r="I18" s="284">
        <f>SUMIF(F47:F79,A18,I47:I79)</f>
        <v>0</v>
      </c>
      <c r="J18" s="311"/>
    </row>
    <row r="19" spans="1:10" ht="23.25" customHeight="1" x14ac:dyDescent="0.2">
      <c r="A19" s="123" t="s">
        <v>98</v>
      </c>
      <c r="B19" s="124" t="s">
        <v>26</v>
      </c>
      <c r="C19" s="47"/>
      <c r="D19" s="48"/>
      <c r="E19" s="284"/>
      <c r="F19" s="285"/>
      <c r="G19" s="284"/>
      <c r="H19" s="285"/>
      <c r="I19" s="284">
        <f>'VN+ON'!G8</f>
        <v>0</v>
      </c>
      <c r="J19" s="311"/>
    </row>
    <row r="20" spans="1:10" ht="23.25" customHeight="1" x14ac:dyDescent="0.2">
      <c r="A20" s="123" t="s">
        <v>99</v>
      </c>
      <c r="B20" s="124" t="s">
        <v>27</v>
      </c>
      <c r="C20" s="47"/>
      <c r="D20" s="48"/>
      <c r="E20" s="284"/>
      <c r="F20" s="285"/>
      <c r="G20" s="284"/>
      <c r="H20" s="285"/>
      <c r="I20" s="284">
        <f>'VN+ON'!G24</f>
        <v>0</v>
      </c>
      <c r="J20" s="311"/>
    </row>
    <row r="21" spans="1:10" ht="23.25" customHeight="1" x14ac:dyDescent="0.2">
      <c r="A21" s="3"/>
      <c r="B21" s="63" t="s">
        <v>28</v>
      </c>
      <c r="C21" s="64"/>
      <c r="D21" s="65"/>
      <c r="E21" s="312"/>
      <c r="F21" s="313"/>
      <c r="G21" s="312"/>
      <c r="H21" s="313"/>
      <c r="I21" s="312">
        <f>SUM(I16:J20)</f>
        <v>0</v>
      </c>
      <c r="J21" s="317"/>
    </row>
    <row r="22" spans="1:10" ht="33" customHeight="1" x14ac:dyDescent="0.2">
      <c r="A22" s="3"/>
      <c r="B22" s="54" t="s">
        <v>30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12</v>
      </c>
      <c r="F23" s="50" t="s">
        <v>0</v>
      </c>
      <c r="G23" s="309">
        <v>0</v>
      </c>
      <c r="H23" s="310"/>
      <c r="I23" s="310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315">
        <f>ZakladDPHSni*SazbaDPH1/100</f>
        <v>0</v>
      </c>
      <c r="H24" s="316"/>
      <c r="I24" s="316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309">
        <f>I21</f>
        <v>0</v>
      </c>
      <c r="H25" s="310"/>
      <c r="I25" s="310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305">
        <f>ZakladDPHZakl*SazbaDPH2/100</f>
        <v>0</v>
      </c>
      <c r="H26" s="306"/>
      <c r="I26" s="306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307">
        <f>0</f>
        <v>0</v>
      </c>
      <c r="H27" s="307"/>
      <c r="I27" s="307"/>
      <c r="J27" s="52" t="str">
        <f t="shared" si="0"/>
        <v>CZK</v>
      </c>
    </row>
    <row r="28" spans="1:10" ht="27.75" hidden="1" customHeight="1" thickBot="1" x14ac:dyDescent="0.25">
      <c r="A28" s="3"/>
      <c r="B28" s="97" t="s">
        <v>22</v>
      </c>
      <c r="C28" s="98"/>
      <c r="D28" s="98"/>
      <c r="E28" s="99"/>
      <c r="F28" s="100"/>
      <c r="G28" s="324" t="e">
        <f>ZakladDPHSniVypocet+ZakladDPHZaklVypocet</f>
        <v>#REF!</v>
      </c>
      <c r="H28" s="324"/>
      <c r="I28" s="324"/>
      <c r="J28" s="101" t="str">
        <f t="shared" si="0"/>
        <v>CZK</v>
      </c>
    </row>
    <row r="29" spans="1:10" ht="27.75" customHeight="1" thickBot="1" x14ac:dyDescent="0.25">
      <c r="A29" s="3"/>
      <c r="B29" s="97" t="s">
        <v>33</v>
      </c>
      <c r="C29" s="102"/>
      <c r="D29" s="102"/>
      <c r="E29" s="102"/>
      <c r="F29" s="102"/>
      <c r="G29" s="308">
        <f>ZakladDPHSni+DPHSni+ZakladDPHZakl+DPHZakl+Zaokrouhleni</f>
        <v>0</v>
      </c>
      <c r="H29" s="308"/>
      <c r="I29" s="308"/>
      <c r="J29" s="103" t="s">
        <v>43</v>
      </c>
    </row>
    <row r="30" spans="1:10" ht="42" customHeight="1" x14ac:dyDescent="0.2">
      <c r="A30" s="3"/>
      <c r="B30" s="326" t="s">
        <v>2177</v>
      </c>
      <c r="C30" s="327"/>
      <c r="D30" s="327"/>
      <c r="E30" s="327"/>
      <c r="F30" s="327"/>
      <c r="G30" s="327"/>
      <c r="H30" s="327"/>
      <c r="I30" s="327"/>
      <c r="J30" s="328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45784</v>
      </c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300"/>
      <c r="E34" s="300"/>
      <c r="G34" s="300"/>
      <c r="H34" s="300"/>
      <c r="I34" s="300"/>
      <c r="J34" s="31"/>
    </row>
    <row r="35" spans="1:10" ht="12.75" customHeight="1" x14ac:dyDescent="0.2">
      <c r="A35" s="3"/>
      <c r="B35" s="3"/>
      <c r="D35" s="301" t="s">
        <v>2</v>
      </c>
      <c r="E35" s="301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89"/>
      <c r="G37" s="89"/>
      <c r="H37" s="89"/>
      <c r="I37" s="89"/>
      <c r="J37" s="2"/>
    </row>
    <row r="38" spans="1:10" ht="25.5" hidden="1" customHeight="1" x14ac:dyDescent="0.2">
      <c r="A38" s="81" t="s">
        <v>35</v>
      </c>
      <c r="B38" s="83" t="s">
        <v>16</v>
      </c>
      <c r="C38" s="84" t="s">
        <v>5</v>
      </c>
      <c r="D38" s="85"/>
      <c r="E38" s="85"/>
      <c r="F38" s="90" t="str">
        <f>B23</f>
        <v>Základ pro sníženou DPH</v>
      </c>
      <c r="G38" s="90" t="str">
        <f>B25</f>
        <v>Základ pro základní DPH</v>
      </c>
      <c r="H38" s="91" t="s">
        <v>17</v>
      </c>
      <c r="I38" s="91" t="s">
        <v>1</v>
      </c>
      <c r="J38" s="86" t="s">
        <v>0</v>
      </c>
    </row>
    <row r="39" spans="1:10" ht="25.5" hidden="1" customHeight="1" x14ac:dyDescent="0.2">
      <c r="A39" s="81">
        <v>1</v>
      </c>
      <c r="B39" s="87" t="s">
        <v>41</v>
      </c>
      <c r="C39" s="290" t="s">
        <v>40</v>
      </c>
      <c r="D39" s="291"/>
      <c r="E39" s="291"/>
      <c r="F39" s="92" t="e">
        <f>'D.1.1 ARS'!P1708</f>
        <v>#REF!</v>
      </c>
      <c r="G39" s="93" t="e">
        <f>'D.1.1 ARS'!Q1708</f>
        <v>#REF!</v>
      </c>
      <c r="H39" s="94" t="e">
        <f>(F39*SazbaDPH1/100)+(G39*SazbaDPH2/100)</f>
        <v>#REF!</v>
      </c>
      <c r="I39" s="94" t="e">
        <f>F39+G39+H39</f>
        <v>#REF!</v>
      </c>
      <c r="J39" s="88" t="e">
        <f>IF(CenaCelkemVypocet=0,"",I39/CenaCelkemVypocet*100)</f>
        <v>#REF!</v>
      </c>
    </row>
    <row r="40" spans="1:10" ht="25.5" hidden="1" customHeight="1" x14ac:dyDescent="0.2">
      <c r="A40" s="81"/>
      <c r="B40" s="292" t="s">
        <v>42</v>
      </c>
      <c r="C40" s="293"/>
      <c r="D40" s="293"/>
      <c r="E40" s="294"/>
      <c r="F40" s="95" t="e">
        <f>SUMIF(A39:A39,"=1",F39:F39)</f>
        <v>#REF!</v>
      </c>
      <c r="G40" s="96" t="e">
        <f>SUMIF(A39:A39,"=1",G39:G39)</f>
        <v>#REF!</v>
      </c>
      <c r="H40" s="96" t="e">
        <f>SUMIF(A39:A39,"=1",H39:H39)</f>
        <v>#REF!</v>
      </c>
      <c r="I40" s="96" t="e">
        <f>SUMIF(A39:A39,"=1",I39:I39)</f>
        <v>#REF!</v>
      </c>
      <c r="J40" s="82" t="e">
        <f>SUMIF(A39:A39,"=1",J39:J39)</f>
        <v>#REF!</v>
      </c>
    </row>
    <row r="44" spans="1:10" ht="15.75" x14ac:dyDescent="0.25">
      <c r="B44" s="104" t="s">
        <v>44</v>
      </c>
    </row>
    <row r="46" spans="1:10" ht="25.5" customHeight="1" x14ac:dyDescent="0.2">
      <c r="A46" s="105"/>
      <c r="B46" s="109" t="s">
        <v>16</v>
      </c>
      <c r="C46" s="109" t="s">
        <v>5</v>
      </c>
      <c r="D46" s="110"/>
      <c r="E46" s="110"/>
      <c r="F46" s="113" t="s">
        <v>45</v>
      </c>
      <c r="G46" s="113"/>
      <c r="H46" s="113"/>
      <c r="I46" s="295" t="s">
        <v>28</v>
      </c>
      <c r="J46" s="295"/>
    </row>
    <row r="47" spans="1:10" ht="25.5" customHeight="1" x14ac:dyDescent="0.2">
      <c r="A47" s="106"/>
      <c r="B47" s="114" t="s">
        <v>46</v>
      </c>
      <c r="C47" s="297" t="s">
        <v>47</v>
      </c>
      <c r="D47" s="298"/>
      <c r="E47" s="298"/>
      <c r="F47" s="116" t="s">
        <v>23</v>
      </c>
      <c r="G47" s="117"/>
      <c r="H47" s="117"/>
      <c r="I47" s="296">
        <f>'D.1.1 ARS'!G8</f>
        <v>0</v>
      </c>
      <c r="J47" s="296"/>
    </row>
    <row r="48" spans="1:10" ht="25.5" customHeight="1" x14ac:dyDescent="0.2">
      <c r="A48" s="106"/>
      <c r="B48" s="108" t="s">
        <v>48</v>
      </c>
      <c r="C48" s="287" t="s">
        <v>49</v>
      </c>
      <c r="D48" s="288"/>
      <c r="E48" s="288"/>
      <c r="F48" s="118" t="s">
        <v>23</v>
      </c>
      <c r="G48" s="119"/>
      <c r="H48" s="119"/>
      <c r="I48" s="289">
        <f>'D.1.1 ARS'!G24</f>
        <v>0</v>
      </c>
      <c r="J48" s="289"/>
    </row>
    <row r="49" spans="1:10" ht="25.5" customHeight="1" x14ac:dyDescent="0.2">
      <c r="A49" s="106"/>
      <c r="B49" s="108" t="s">
        <v>50</v>
      </c>
      <c r="C49" s="287" t="s">
        <v>51</v>
      </c>
      <c r="D49" s="288"/>
      <c r="E49" s="288"/>
      <c r="F49" s="118" t="s">
        <v>23</v>
      </c>
      <c r="G49" s="119"/>
      <c r="H49" s="119"/>
      <c r="I49" s="289">
        <f>'D.1.1 ARS'!G63</f>
        <v>0</v>
      </c>
      <c r="J49" s="289"/>
    </row>
    <row r="50" spans="1:10" ht="25.5" customHeight="1" x14ac:dyDescent="0.2">
      <c r="A50" s="106"/>
      <c r="B50" s="108" t="s">
        <v>52</v>
      </c>
      <c r="C50" s="287" t="s">
        <v>53</v>
      </c>
      <c r="D50" s="288"/>
      <c r="E50" s="288"/>
      <c r="F50" s="118" t="s">
        <v>23</v>
      </c>
      <c r="G50" s="119"/>
      <c r="H50" s="119"/>
      <c r="I50" s="289">
        <f>'D.1.1 ARS'!G293</f>
        <v>0</v>
      </c>
      <c r="J50" s="289"/>
    </row>
    <row r="51" spans="1:10" ht="25.5" customHeight="1" x14ac:dyDescent="0.2">
      <c r="A51" s="106"/>
      <c r="B51" s="108" t="s">
        <v>54</v>
      </c>
      <c r="C51" s="287" t="s">
        <v>55</v>
      </c>
      <c r="D51" s="288"/>
      <c r="E51" s="288"/>
      <c r="F51" s="118" t="s">
        <v>23</v>
      </c>
      <c r="G51" s="119"/>
      <c r="H51" s="119"/>
      <c r="I51" s="289">
        <f>'D.1.1 ARS'!G333</f>
        <v>0</v>
      </c>
      <c r="J51" s="289"/>
    </row>
    <row r="52" spans="1:10" ht="25.5" customHeight="1" x14ac:dyDescent="0.2">
      <c r="A52" s="106"/>
      <c r="B52" s="108" t="s">
        <v>56</v>
      </c>
      <c r="C52" s="287" t="s">
        <v>57</v>
      </c>
      <c r="D52" s="288"/>
      <c r="E52" s="288"/>
      <c r="F52" s="118" t="s">
        <v>23</v>
      </c>
      <c r="G52" s="119"/>
      <c r="H52" s="119"/>
      <c r="I52" s="289">
        <f>'D.1.1 ARS'!G359</f>
        <v>0</v>
      </c>
      <c r="J52" s="289"/>
    </row>
    <row r="53" spans="1:10" ht="25.5" customHeight="1" x14ac:dyDescent="0.2">
      <c r="A53" s="106"/>
      <c r="B53" s="108" t="s">
        <v>58</v>
      </c>
      <c r="C53" s="287" t="s">
        <v>59</v>
      </c>
      <c r="D53" s="288"/>
      <c r="E53" s="288"/>
      <c r="F53" s="118" t="s">
        <v>23</v>
      </c>
      <c r="G53" s="119"/>
      <c r="H53" s="119"/>
      <c r="I53" s="289">
        <f>'D.1.1 ARS'!G512</f>
        <v>0</v>
      </c>
      <c r="J53" s="289"/>
    </row>
    <row r="54" spans="1:10" ht="25.5" customHeight="1" x14ac:dyDescent="0.2">
      <c r="A54" s="106"/>
      <c r="B54" s="108" t="s">
        <v>60</v>
      </c>
      <c r="C54" s="287" t="s">
        <v>61</v>
      </c>
      <c r="D54" s="288"/>
      <c r="E54" s="288"/>
      <c r="F54" s="118" t="s">
        <v>23</v>
      </c>
      <c r="G54" s="119"/>
      <c r="H54" s="119"/>
      <c r="I54" s="289">
        <f>'D.1.1 ARS'!G535</f>
        <v>0</v>
      </c>
      <c r="J54" s="289"/>
    </row>
    <row r="55" spans="1:10" ht="25.5" customHeight="1" x14ac:dyDescent="0.2">
      <c r="A55" s="106"/>
      <c r="B55" s="108" t="s">
        <v>62</v>
      </c>
      <c r="C55" s="287" t="s">
        <v>63</v>
      </c>
      <c r="D55" s="288"/>
      <c r="E55" s="288"/>
      <c r="F55" s="118" t="s">
        <v>23</v>
      </c>
      <c r="G55" s="119"/>
      <c r="H55" s="119"/>
      <c r="I55" s="289">
        <f>'D.1.1 ARS'!G655</f>
        <v>0</v>
      </c>
      <c r="J55" s="289"/>
    </row>
    <row r="56" spans="1:10" ht="25.5" customHeight="1" x14ac:dyDescent="0.2">
      <c r="A56" s="106"/>
      <c r="B56" s="108" t="s">
        <v>64</v>
      </c>
      <c r="C56" s="287" t="s">
        <v>65</v>
      </c>
      <c r="D56" s="288"/>
      <c r="E56" s="288"/>
      <c r="F56" s="118" t="s">
        <v>23</v>
      </c>
      <c r="G56" s="119"/>
      <c r="H56" s="119"/>
      <c r="I56" s="289">
        <f>'D.1.1 ARS'!G687</f>
        <v>0</v>
      </c>
      <c r="J56" s="289"/>
    </row>
    <row r="57" spans="1:10" ht="25.5" customHeight="1" x14ac:dyDescent="0.2">
      <c r="A57" s="106"/>
      <c r="B57" s="108" t="s">
        <v>66</v>
      </c>
      <c r="C57" s="287" t="s">
        <v>67</v>
      </c>
      <c r="D57" s="288"/>
      <c r="E57" s="288"/>
      <c r="F57" s="118" t="s">
        <v>23</v>
      </c>
      <c r="G57" s="119"/>
      <c r="H57" s="119"/>
      <c r="I57" s="289">
        <f>'D.1.1 ARS'!G721</f>
        <v>0</v>
      </c>
      <c r="J57" s="289"/>
    </row>
    <row r="58" spans="1:10" ht="25.5" customHeight="1" x14ac:dyDescent="0.2">
      <c r="A58" s="106"/>
      <c r="B58" s="108" t="s">
        <v>68</v>
      </c>
      <c r="C58" s="287" t="s">
        <v>69</v>
      </c>
      <c r="D58" s="288"/>
      <c r="E58" s="288"/>
      <c r="F58" s="118" t="s">
        <v>23</v>
      </c>
      <c r="G58" s="119"/>
      <c r="H58" s="119"/>
      <c r="I58" s="289">
        <f>'D.1.1 ARS'!G1076</f>
        <v>0</v>
      </c>
      <c r="J58" s="289"/>
    </row>
    <row r="59" spans="1:10" ht="25.5" customHeight="1" x14ac:dyDescent="0.2">
      <c r="A59" s="106"/>
      <c r="B59" s="108" t="s">
        <v>70</v>
      </c>
      <c r="C59" s="287" t="s">
        <v>71</v>
      </c>
      <c r="D59" s="288"/>
      <c r="E59" s="288"/>
      <c r="F59" s="118" t="s">
        <v>24</v>
      </c>
      <c r="G59" s="119"/>
      <c r="H59" s="119"/>
      <c r="I59" s="289">
        <f>'D.1.1 ARS'!G1079</f>
        <v>0</v>
      </c>
      <c r="J59" s="289"/>
    </row>
    <row r="60" spans="1:10" ht="25.5" customHeight="1" x14ac:dyDescent="0.2">
      <c r="A60" s="106"/>
      <c r="B60" s="108" t="s">
        <v>72</v>
      </c>
      <c r="C60" s="287" t="s">
        <v>73</v>
      </c>
      <c r="D60" s="288"/>
      <c r="E60" s="288"/>
      <c r="F60" s="118" t="s">
        <v>24</v>
      </c>
      <c r="G60" s="119"/>
      <c r="H60" s="119"/>
      <c r="I60" s="289">
        <f>'D.1.1 ARS'!G1093</f>
        <v>0</v>
      </c>
      <c r="J60" s="289"/>
    </row>
    <row r="61" spans="1:10" ht="25.5" customHeight="1" x14ac:dyDescent="0.2">
      <c r="A61" s="106"/>
      <c r="B61" s="108" t="s">
        <v>1273</v>
      </c>
      <c r="C61" s="287" t="s">
        <v>1275</v>
      </c>
      <c r="D61" s="288"/>
      <c r="E61" s="288"/>
      <c r="F61" s="118" t="s">
        <v>24</v>
      </c>
      <c r="G61" s="119"/>
      <c r="H61" s="119"/>
      <c r="I61" s="289">
        <f>'D.1.2.2 ZTI'!G87</f>
        <v>0</v>
      </c>
      <c r="J61" s="289"/>
    </row>
    <row r="62" spans="1:10" ht="25.5" customHeight="1" x14ac:dyDescent="0.2">
      <c r="A62" s="106"/>
      <c r="B62" s="108" t="s">
        <v>1274</v>
      </c>
      <c r="C62" s="287" t="s">
        <v>1276</v>
      </c>
      <c r="D62" s="288"/>
      <c r="E62" s="288"/>
      <c r="F62" s="118" t="s">
        <v>24</v>
      </c>
      <c r="G62" s="119"/>
      <c r="H62" s="119"/>
      <c r="I62" s="289">
        <f>'D.1.2.4a UT'!G51</f>
        <v>0</v>
      </c>
      <c r="J62" s="289"/>
    </row>
    <row r="63" spans="1:10" ht="25.5" customHeight="1" x14ac:dyDescent="0.2">
      <c r="A63" s="106"/>
      <c r="B63" s="108" t="s">
        <v>74</v>
      </c>
      <c r="C63" s="287" t="s">
        <v>75</v>
      </c>
      <c r="D63" s="288"/>
      <c r="E63" s="288"/>
      <c r="F63" s="118" t="s">
        <v>24</v>
      </c>
      <c r="G63" s="119"/>
      <c r="H63" s="119"/>
      <c r="I63" s="289">
        <f>'D.1.1 ARS'!G1133</f>
        <v>0</v>
      </c>
      <c r="J63" s="289"/>
    </row>
    <row r="64" spans="1:10" ht="25.5" customHeight="1" x14ac:dyDescent="0.2">
      <c r="A64" s="106"/>
      <c r="B64" s="108" t="s">
        <v>76</v>
      </c>
      <c r="C64" s="287" t="s">
        <v>77</v>
      </c>
      <c r="D64" s="288"/>
      <c r="E64" s="288"/>
      <c r="F64" s="118" t="s">
        <v>24</v>
      </c>
      <c r="G64" s="119"/>
      <c r="H64" s="119"/>
      <c r="I64" s="289">
        <f>'D.1.1 ARS'!G1171</f>
        <v>0</v>
      </c>
      <c r="J64" s="289"/>
    </row>
    <row r="65" spans="1:10" ht="25.5" customHeight="1" x14ac:dyDescent="0.2">
      <c r="A65" s="106"/>
      <c r="B65" s="108" t="s">
        <v>78</v>
      </c>
      <c r="C65" s="287" t="s">
        <v>79</v>
      </c>
      <c r="D65" s="288"/>
      <c r="E65" s="288"/>
      <c r="F65" s="118" t="s">
        <v>24</v>
      </c>
      <c r="G65" s="119"/>
      <c r="H65" s="119"/>
      <c r="I65" s="289">
        <f>'D.1.1 ARS'!G1189</f>
        <v>0</v>
      </c>
      <c r="J65" s="289"/>
    </row>
    <row r="66" spans="1:10" ht="25.5" customHeight="1" x14ac:dyDescent="0.2">
      <c r="A66" s="106"/>
      <c r="B66" s="108" t="s">
        <v>80</v>
      </c>
      <c r="C66" s="287" t="s">
        <v>81</v>
      </c>
      <c r="D66" s="288"/>
      <c r="E66" s="288"/>
      <c r="F66" s="118" t="s">
        <v>24</v>
      </c>
      <c r="G66" s="119"/>
      <c r="H66" s="119"/>
      <c r="I66" s="289">
        <f>'D.1.1 ARS'!G1244</f>
        <v>0</v>
      </c>
      <c r="J66" s="289"/>
    </row>
    <row r="67" spans="1:10" ht="25.5" customHeight="1" x14ac:dyDescent="0.2">
      <c r="A67" s="106"/>
      <c r="B67" s="108" t="s">
        <v>82</v>
      </c>
      <c r="C67" s="287" t="s">
        <v>83</v>
      </c>
      <c r="D67" s="288"/>
      <c r="E67" s="288"/>
      <c r="F67" s="118" t="s">
        <v>24</v>
      </c>
      <c r="G67" s="119"/>
      <c r="H67" s="119"/>
      <c r="I67" s="289">
        <f>'D.1.1 ARS'!G1292</f>
        <v>0</v>
      </c>
      <c r="J67" s="289"/>
    </row>
    <row r="68" spans="1:10" ht="25.5" customHeight="1" x14ac:dyDescent="0.2">
      <c r="A68" s="106"/>
      <c r="B68" s="108" t="s">
        <v>84</v>
      </c>
      <c r="C68" s="287" t="s">
        <v>85</v>
      </c>
      <c r="D68" s="288"/>
      <c r="E68" s="288"/>
      <c r="F68" s="118" t="s">
        <v>24</v>
      </c>
      <c r="G68" s="119"/>
      <c r="H68" s="119"/>
      <c r="I68" s="289">
        <f>'D.1.1 ARS'!G1350</f>
        <v>0</v>
      </c>
      <c r="J68" s="289"/>
    </row>
    <row r="69" spans="1:10" ht="25.5" customHeight="1" x14ac:dyDescent="0.2">
      <c r="A69" s="106"/>
      <c r="B69" s="108" t="s">
        <v>86</v>
      </c>
      <c r="C69" s="287" t="s">
        <v>87</v>
      </c>
      <c r="D69" s="288"/>
      <c r="E69" s="288"/>
      <c r="F69" s="118" t="s">
        <v>24</v>
      </c>
      <c r="G69" s="119"/>
      <c r="H69" s="119"/>
      <c r="I69" s="289">
        <f>'D.1.1 ARS'!G1432</f>
        <v>0</v>
      </c>
      <c r="J69" s="289"/>
    </row>
    <row r="70" spans="1:10" ht="25.5" customHeight="1" x14ac:dyDescent="0.2">
      <c r="A70" s="106"/>
      <c r="B70" s="108" t="s">
        <v>88</v>
      </c>
      <c r="C70" s="287" t="s">
        <v>89</v>
      </c>
      <c r="D70" s="288"/>
      <c r="E70" s="288"/>
      <c r="F70" s="118" t="s">
        <v>24</v>
      </c>
      <c r="G70" s="119"/>
      <c r="H70" s="119"/>
      <c r="I70" s="289">
        <f>'D.1.1 ARS'!G1528</f>
        <v>0</v>
      </c>
      <c r="J70" s="289"/>
    </row>
    <row r="71" spans="1:10" ht="25.5" customHeight="1" x14ac:dyDescent="0.2">
      <c r="A71" s="106"/>
      <c r="B71" s="108" t="s">
        <v>90</v>
      </c>
      <c r="C71" s="287" t="s">
        <v>91</v>
      </c>
      <c r="D71" s="288"/>
      <c r="E71" s="288"/>
      <c r="F71" s="118" t="s">
        <v>24</v>
      </c>
      <c r="G71" s="119"/>
      <c r="H71" s="119"/>
      <c r="I71" s="289">
        <f>'D.1.1 ARS'!G1559</f>
        <v>0</v>
      </c>
      <c r="J71" s="289"/>
    </row>
    <row r="72" spans="1:10" ht="25.5" customHeight="1" x14ac:dyDescent="0.2">
      <c r="A72" s="106"/>
      <c r="B72" s="108" t="s">
        <v>92</v>
      </c>
      <c r="C72" s="287" t="s">
        <v>93</v>
      </c>
      <c r="D72" s="288"/>
      <c r="E72" s="288"/>
      <c r="F72" s="118" t="s">
        <v>24</v>
      </c>
      <c r="G72" s="119"/>
      <c r="H72" s="119"/>
      <c r="I72" s="289">
        <f>'D.1.1 ARS'!G1607</f>
        <v>0</v>
      </c>
      <c r="J72" s="289"/>
    </row>
    <row r="73" spans="1:10" ht="25.5" customHeight="1" x14ac:dyDescent="0.2">
      <c r="A73" s="106"/>
      <c r="B73" s="108" t="s">
        <v>1316</v>
      </c>
      <c r="C73" s="287" t="s">
        <v>1317</v>
      </c>
      <c r="D73" s="288"/>
      <c r="E73" s="288"/>
      <c r="F73" s="118" t="s">
        <v>25</v>
      </c>
      <c r="G73" s="119"/>
      <c r="H73" s="119"/>
      <c r="I73" s="289">
        <f>'D.1.2.5 NN'!G166</f>
        <v>0</v>
      </c>
      <c r="J73" s="289"/>
    </row>
    <row r="74" spans="1:10" ht="25.5" customHeight="1" x14ac:dyDescent="0.2">
      <c r="A74" s="106"/>
      <c r="B74" s="108" t="s">
        <v>1447</v>
      </c>
      <c r="C74" s="287" t="s">
        <v>1451</v>
      </c>
      <c r="D74" s="288"/>
      <c r="E74" s="288"/>
      <c r="F74" s="118" t="s">
        <v>25</v>
      </c>
      <c r="G74" s="119"/>
      <c r="H74" s="119"/>
      <c r="I74" s="289">
        <f>'D.1.2.6 SLP'!G47</f>
        <v>0</v>
      </c>
      <c r="J74" s="289"/>
    </row>
    <row r="75" spans="1:10" ht="25.5" customHeight="1" x14ac:dyDescent="0.2">
      <c r="A75" s="106"/>
      <c r="B75" s="108" t="s">
        <v>1448</v>
      </c>
      <c r="C75" s="287" t="s">
        <v>1452</v>
      </c>
      <c r="D75" s="288"/>
      <c r="E75" s="288"/>
      <c r="F75" s="118" t="s">
        <v>25</v>
      </c>
      <c r="G75" s="119"/>
      <c r="H75" s="119"/>
      <c r="I75" s="289">
        <f>'D.1.2.4b VZT'!G77</f>
        <v>0</v>
      </c>
      <c r="J75" s="289"/>
    </row>
    <row r="76" spans="1:10" ht="25.5" customHeight="1" x14ac:dyDescent="0.2">
      <c r="A76" s="106"/>
      <c r="B76" s="108" t="s">
        <v>1449</v>
      </c>
      <c r="C76" s="287" t="s">
        <v>1453</v>
      </c>
      <c r="D76" s="288"/>
      <c r="E76" s="288"/>
      <c r="F76" s="118" t="s">
        <v>25</v>
      </c>
      <c r="G76" s="119"/>
      <c r="H76" s="119"/>
      <c r="I76" s="289">
        <f>'D.1.2.4c KLM'!G32</f>
        <v>0</v>
      </c>
      <c r="J76" s="289"/>
    </row>
    <row r="77" spans="1:10" ht="25.5" customHeight="1" x14ac:dyDescent="0.2">
      <c r="A77" s="106"/>
      <c r="B77" s="108" t="s">
        <v>1450</v>
      </c>
      <c r="C77" s="287" t="s">
        <v>1454</v>
      </c>
      <c r="D77" s="288"/>
      <c r="E77" s="288"/>
      <c r="F77" s="118" t="s">
        <v>25</v>
      </c>
      <c r="G77" s="119"/>
      <c r="H77" s="119"/>
      <c r="I77" s="289">
        <f>'D.1.2.8 MAR'!G27</f>
        <v>0</v>
      </c>
      <c r="J77" s="289"/>
    </row>
    <row r="78" spans="1:10" ht="25.5" customHeight="1" x14ac:dyDescent="0.2">
      <c r="A78" s="106"/>
      <c r="B78" s="108" t="s">
        <v>94</v>
      </c>
      <c r="C78" s="287" t="s">
        <v>95</v>
      </c>
      <c r="D78" s="288"/>
      <c r="E78" s="288"/>
      <c r="F78" s="118" t="s">
        <v>25</v>
      </c>
      <c r="G78" s="119"/>
      <c r="H78" s="119"/>
      <c r="I78" s="289">
        <f>'D.1.1 ARS'!G1658</f>
        <v>0</v>
      </c>
      <c r="J78" s="289"/>
    </row>
    <row r="79" spans="1:10" ht="25.5" customHeight="1" x14ac:dyDescent="0.2">
      <c r="A79" s="106"/>
      <c r="B79" s="108" t="s">
        <v>96</v>
      </c>
      <c r="C79" s="287" t="s">
        <v>97</v>
      </c>
      <c r="D79" s="288"/>
      <c r="E79" s="288"/>
      <c r="F79" s="118" t="s">
        <v>25</v>
      </c>
      <c r="G79" s="119"/>
      <c r="H79" s="119"/>
      <c r="I79" s="289">
        <f>'D.1.1 ARS'!G1693</f>
        <v>0</v>
      </c>
      <c r="J79" s="289"/>
    </row>
    <row r="80" spans="1:10" ht="25.5" customHeight="1" x14ac:dyDescent="0.2">
      <c r="A80" s="106"/>
      <c r="B80" s="115" t="s">
        <v>98</v>
      </c>
      <c r="C80" s="330" t="s">
        <v>26</v>
      </c>
      <c r="D80" s="331"/>
      <c r="E80" s="331"/>
      <c r="F80" s="120" t="s">
        <v>98</v>
      </c>
      <c r="G80" s="181"/>
      <c r="H80" s="181"/>
      <c r="I80" s="332">
        <f>'VN+ON'!G77</f>
        <v>0</v>
      </c>
      <c r="J80" s="332"/>
    </row>
    <row r="81" spans="1:10" ht="25.5" customHeight="1" x14ac:dyDescent="0.2">
      <c r="A81" s="107"/>
      <c r="B81" s="111" t="s">
        <v>1</v>
      </c>
      <c r="C81" s="111"/>
      <c r="D81" s="112"/>
      <c r="E81" s="112"/>
      <c r="F81" s="121"/>
      <c r="G81" s="122"/>
      <c r="H81" s="122"/>
      <c r="I81" s="329">
        <f>SUM(I47:I80)</f>
        <v>0</v>
      </c>
      <c r="J81" s="329"/>
    </row>
    <row r="82" spans="1:10" x14ac:dyDescent="0.2">
      <c r="F82" s="80"/>
      <c r="G82" s="80"/>
      <c r="H82" s="80"/>
      <c r="I82" s="80"/>
      <c r="J82" s="80"/>
    </row>
    <row r="83" spans="1:10" x14ac:dyDescent="0.2">
      <c r="F83" s="80"/>
      <c r="G83" s="80"/>
      <c r="H83" s="80"/>
      <c r="I83" s="80"/>
      <c r="J83" s="80"/>
    </row>
    <row r="84" spans="1:10" x14ac:dyDescent="0.2">
      <c r="F84" s="80"/>
      <c r="G84" s="80"/>
      <c r="H84" s="80"/>
      <c r="I84" s="80"/>
      <c r="J84" s="80"/>
    </row>
  </sheetData>
  <sheetProtection algorithmName="SHA-512" hashValue="nAR1GiHw0nXaGBData1wxDXOL59b5iJpL+1BISKJ4oIZ9TRabNJQ8VmbvzdseARH9vi9yNW1pYLMwri11T14pQ==" saltValue="hV7XTg4qPksFa1oxJmxwaA==" spinCount="100000" sheet="1" objects="1" scenarios="1"/>
  <protectedRanges>
    <protectedRange sqref="I11:I12 D11:G13 C13" name="Oblast1"/>
  </protectedRanges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1">
    <mergeCell ref="I65:J65"/>
    <mergeCell ref="C65:E65"/>
    <mergeCell ref="I66:J66"/>
    <mergeCell ref="C66:E66"/>
    <mergeCell ref="I67:J67"/>
    <mergeCell ref="C67:E67"/>
    <mergeCell ref="I79:J79"/>
    <mergeCell ref="C79:E79"/>
    <mergeCell ref="I81:J81"/>
    <mergeCell ref="I71:J71"/>
    <mergeCell ref="C71:E71"/>
    <mergeCell ref="I72:J72"/>
    <mergeCell ref="C72:E72"/>
    <mergeCell ref="I78:J78"/>
    <mergeCell ref="C78:E78"/>
    <mergeCell ref="I68:J68"/>
    <mergeCell ref="C68:E68"/>
    <mergeCell ref="I69:J69"/>
    <mergeCell ref="C69:E69"/>
    <mergeCell ref="I70:J70"/>
    <mergeCell ref="C70:E70"/>
    <mergeCell ref="C80:E80"/>
    <mergeCell ref="I80:J80"/>
    <mergeCell ref="I60:J60"/>
    <mergeCell ref="C60:E60"/>
    <mergeCell ref="I63:J63"/>
    <mergeCell ref="C63:E63"/>
    <mergeCell ref="I64:J64"/>
    <mergeCell ref="C64:E64"/>
    <mergeCell ref="C61:E61"/>
    <mergeCell ref="I61:J61"/>
    <mergeCell ref="C62:E62"/>
    <mergeCell ref="I62:J62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G20:H20"/>
    <mergeCell ref="G34:I34"/>
    <mergeCell ref="G28:I28"/>
    <mergeCell ref="E18:F18"/>
    <mergeCell ref="E15:F15"/>
    <mergeCell ref="I48:J48"/>
    <mergeCell ref="C48:E48"/>
    <mergeCell ref="I49:J49"/>
    <mergeCell ref="C49:E49"/>
    <mergeCell ref="B30:J3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4:J4"/>
    <mergeCell ref="D2:J2"/>
    <mergeCell ref="E17:F17"/>
    <mergeCell ref="G16:H16"/>
    <mergeCell ref="G17:H17"/>
    <mergeCell ref="G18:H18"/>
    <mergeCell ref="I17:J17"/>
    <mergeCell ref="I18:J18"/>
    <mergeCell ref="D3:J3"/>
    <mergeCell ref="G15:H15"/>
    <mergeCell ref="I15:J15"/>
    <mergeCell ref="E16:F16"/>
    <mergeCell ref="D12:G12"/>
    <mergeCell ref="C76:E76"/>
    <mergeCell ref="I76:J76"/>
    <mergeCell ref="C77:E77"/>
    <mergeCell ref="I77:J77"/>
    <mergeCell ref="C73:E73"/>
    <mergeCell ref="I73:J73"/>
    <mergeCell ref="C74:E74"/>
    <mergeCell ref="I74:J74"/>
    <mergeCell ref="C75:E75"/>
    <mergeCell ref="I75:J75"/>
    <mergeCell ref="C39:E39"/>
    <mergeCell ref="B40:E40"/>
    <mergeCell ref="I46:J46"/>
    <mergeCell ref="I47:J47"/>
    <mergeCell ref="C47:E47"/>
    <mergeCell ref="D13:G13"/>
    <mergeCell ref="D34:E34"/>
    <mergeCell ref="D35:E35"/>
    <mergeCell ref="G19:H1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026D-BC94-46FA-847B-DE472EB4EB2A}">
  <dimension ref="A1:AU27"/>
  <sheetViews>
    <sheetView showZeros="0" view="pageBreakPreview" zoomScaleNormal="100" zoomScaleSheetLayoutView="100" workbookViewId="0">
      <selection activeCell="M19" sqref="M19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1587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1450</v>
      </c>
      <c r="C8" s="136" t="s">
        <v>1451</v>
      </c>
      <c r="D8" s="166"/>
      <c r="E8" s="137"/>
      <c r="F8" s="137"/>
      <c r="G8" s="137">
        <f>SUM(G9:G25)</f>
        <v>0</v>
      </c>
      <c r="H8" s="153"/>
      <c r="R8" t="s">
        <v>115</v>
      </c>
    </row>
    <row r="9" spans="1:47" outlineLevel="1" x14ac:dyDescent="0.2">
      <c r="A9" s="188">
        <v>1</v>
      </c>
      <c r="B9" s="189" t="s">
        <v>1611</v>
      </c>
      <c r="C9" s="182" t="s">
        <v>1612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2</v>
      </c>
      <c r="B10" s="186" t="s">
        <v>2171</v>
      </c>
      <c r="C10" s="144" t="s">
        <v>1359</v>
      </c>
      <c r="D10" s="167" t="s">
        <v>128</v>
      </c>
      <c r="E10" s="131">
        <v>1</v>
      </c>
      <c r="F10" s="131"/>
      <c r="G10" s="131">
        <f t="shared" ref="G10:G25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ht="22.5" outlineLevel="1" x14ac:dyDescent="0.2">
      <c r="A11" s="129">
        <v>3</v>
      </c>
      <c r="B11" s="186" t="s">
        <v>2172</v>
      </c>
      <c r="C11" s="144" t="s">
        <v>1613</v>
      </c>
      <c r="D11" s="167" t="s">
        <v>128</v>
      </c>
      <c r="E11" s="131">
        <v>3</v>
      </c>
      <c r="F11" s="131"/>
      <c r="G11" s="131">
        <f t="shared" ref="G11:G23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29">
        <v>4</v>
      </c>
      <c r="B12" s="186" t="s">
        <v>2173</v>
      </c>
      <c r="C12" s="144" t="s">
        <v>1614</v>
      </c>
      <c r="D12" s="167" t="s">
        <v>128</v>
      </c>
      <c r="E12" s="131">
        <v>3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ht="22.5" outlineLevel="1" x14ac:dyDescent="0.2">
      <c r="A13" s="129">
        <v>5</v>
      </c>
      <c r="B13" s="186" t="s">
        <v>1625</v>
      </c>
      <c r="C13" s="144" t="s">
        <v>1615</v>
      </c>
      <c r="D13" s="167" t="s">
        <v>128</v>
      </c>
      <c r="E13" s="131">
        <v>1</v>
      </c>
      <c r="F13" s="131"/>
      <c r="G13" s="131">
        <f t="shared" si="1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ht="22.5" outlineLevel="1" x14ac:dyDescent="0.2">
      <c r="A14" s="129">
        <v>6</v>
      </c>
      <c r="B14" s="186" t="s">
        <v>1626</v>
      </c>
      <c r="C14" s="144" t="s">
        <v>1616</v>
      </c>
      <c r="D14" s="167" t="s">
        <v>128</v>
      </c>
      <c r="E14" s="131">
        <v>1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ht="22.5" outlineLevel="1" x14ac:dyDescent="0.2">
      <c r="A15" s="129">
        <v>7</v>
      </c>
      <c r="B15" s="186" t="s">
        <v>1627</v>
      </c>
      <c r="C15" s="144" t="s">
        <v>1617</v>
      </c>
      <c r="D15" s="167" t="s">
        <v>128</v>
      </c>
      <c r="E15" s="131">
        <v>2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ht="22.5" outlineLevel="1" x14ac:dyDescent="0.2">
      <c r="A16" s="129">
        <v>8</v>
      </c>
      <c r="B16" s="186" t="s">
        <v>1628</v>
      </c>
      <c r="C16" s="144" t="s">
        <v>1618</v>
      </c>
      <c r="D16" s="167" t="s">
        <v>128</v>
      </c>
      <c r="E16" s="131">
        <v>1</v>
      </c>
      <c r="F16" s="131"/>
      <c r="G16" s="131">
        <f t="shared" si="1"/>
        <v>0</v>
      </c>
      <c r="H16" s="154" t="s">
        <v>1141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29">
        <v>9</v>
      </c>
      <c r="B17" s="186" t="s">
        <v>1629</v>
      </c>
      <c r="C17" s="182" t="s">
        <v>1619</v>
      </c>
      <c r="D17" s="167"/>
      <c r="E17" s="131"/>
      <c r="F17" s="131"/>
      <c r="G17" s="131"/>
      <c r="H17" s="154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ht="22.5" outlineLevel="1" x14ac:dyDescent="0.2">
      <c r="A18" s="129">
        <v>10</v>
      </c>
      <c r="B18" s="186" t="s">
        <v>2174</v>
      </c>
      <c r="C18" s="144" t="s">
        <v>1620</v>
      </c>
      <c r="D18" s="167" t="s">
        <v>128</v>
      </c>
      <c r="E18" s="131">
        <v>1</v>
      </c>
      <c r="F18" s="131"/>
      <c r="G18" s="131">
        <f t="shared" si="1"/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11</v>
      </c>
      <c r="B19" s="186" t="s">
        <v>2167</v>
      </c>
      <c r="C19" s="144" t="s">
        <v>1621</v>
      </c>
      <c r="D19" s="167" t="s">
        <v>128</v>
      </c>
      <c r="E19" s="131">
        <v>1</v>
      </c>
      <c r="F19" s="131"/>
      <c r="G19" s="131">
        <f t="shared" si="1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12</v>
      </c>
      <c r="B20" s="186" t="s">
        <v>2167</v>
      </c>
      <c r="C20" s="144" t="s">
        <v>1622</v>
      </c>
      <c r="D20" s="167" t="s">
        <v>128</v>
      </c>
      <c r="E20" s="131">
        <v>1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13</v>
      </c>
      <c r="B21" s="186" t="s">
        <v>2167</v>
      </c>
      <c r="C21" s="144" t="s">
        <v>1623</v>
      </c>
      <c r="D21" s="167" t="s">
        <v>128</v>
      </c>
      <c r="E21" s="131">
        <v>1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14</v>
      </c>
      <c r="B22" s="186" t="s">
        <v>1630</v>
      </c>
      <c r="C22" s="182" t="s">
        <v>1230</v>
      </c>
      <c r="D22" s="167"/>
      <c r="E22" s="131"/>
      <c r="F22" s="131"/>
      <c r="G22" s="131"/>
      <c r="H22" s="154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ht="22.5" outlineLevel="1" x14ac:dyDescent="0.2">
      <c r="A23" s="129">
        <v>15</v>
      </c>
      <c r="B23" s="186" t="s">
        <v>1631</v>
      </c>
      <c r="C23" s="144" t="s">
        <v>2175</v>
      </c>
      <c r="D23" s="167" t="s">
        <v>128</v>
      </c>
      <c r="E23" s="131">
        <v>1</v>
      </c>
      <c r="F23" s="131"/>
      <c r="G23" s="131">
        <f t="shared" si="1"/>
        <v>0</v>
      </c>
      <c r="H23" s="154" t="s">
        <v>1141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16</v>
      </c>
      <c r="B24" s="186" t="s">
        <v>1632</v>
      </c>
      <c r="C24" s="144" t="s">
        <v>1446</v>
      </c>
      <c r="D24" s="167" t="s">
        <v>128</v>
      </c>
      <c r="E24" s="131">
        <v>1</v>
      </c>
      <c r="F24" s="131"/>
      <c r="G24" s="131">
        <f t="shared" si="0"/>
        <v>0</v>
      </c>
      <c r="H24" s="154" t="s">
        <v>1141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ht="22.5" outlineLevel="1" x14ac:dyDescent="0.2">
      <c r="A25" s="138">
        <v>17</v>
      </c>
      <c r="B25" s="187" t="s">
        <v>1633</v>
      </c>
      <c r="C25" s="184" t="s">
        <v>1624</v>
      </c>
      <c r="D25" s="185" t="s">
        <v>128</v>
      </c>
      <c r="E25" s="139">
        <v>1</v>
      </c>
      <c r="F25" s="139"/>
      <c r="G25" s="139">
        <f t="shared" si="0"/>
        <v>0</v>
      </c>
      <c r="H25" s="156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x14ac:dyDescent="0.2">
      <c r="B26" s="5" t="s">
        <v>243</v>
      </c>
      <c r="C26" s="150" t="s">
        <v>243</v>
      </c>
      <c r="D26" s="7"/>
      <c r="E26" s="162"/>
      <c r="F26" s="4"/>
      <c r="G26" s="4"/>
      <c r="H26" s="7"/>
      <c r="P26">
        <v>12</v>
      </c>
      <c r="Q26">
        <v>21</v>
      </c>
    </row>
    <row r="27" spans="1:47" x14ac:dyDescent="0.2">
      <c r="A27" s="140"/>
      <c r="B27" s="141" t="s">
        <v>28</v>
      </c>
      <c r="C27" s="151" t="s">
        <v>243</v>
      </c>
      <c r="D27" s="172"/>
      <c r="E27" s="163"/>
      <c r="F27" s="142"/>
      <c r="G27" s="143">
        <f>G8</f>
        <v>0</v>
      </c>
      <c r="H27" s="7"/>
      <c r="P27" t="e">
        <f>SUMIF(#REF!,P26,G7:G25)</f>
        <v>#REF!</v>
      </c>
      <c r="Q27" t="e">
        <f>SUMIF(#REF!,Q26,G7:G25)</f>
        <v>#REF!</v>
      </c>
      <c r="R27" t="s">
        <v>1101</v>
      </c>
    </row>
  </sheetData>
  <sheetProtection algorithmName="SHA-512" hashValue="iMV9wRZ5U9tMGzI95Z34Fbb0mX44Qp4d1Krp0rQVNkvi1C0R1aQO2d3EbeP584PDhVXmUbGDIvrIiry8/WPxVQ==" saltValue="0/wX3qqIc1ClXsh46LoLCQ==" spinCount="100000" sheet="1" objects="1" scenarios="1"/>
  <protectedRanges>
    <protectedRange sqref="F10:F25" name="Oblast1"/>
  </protectedRanges>
  <mergeCells count="4">
    <mergeCell ref="A1:G1"/>
    <mergeCell ref="C2:G2"/>
    <mergeCell ref="C3:G3"/>
    <mergeCell ref="C4:G4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D208-7E87-4B26-BBE2-5B6B7CC02D47}">
  <dimension ref="A1:P4986"/>
  <sheetViews>
    <sheetView showZeros="0" view="pageBreakPreview" zoomScaleNormal="100" zoomScaleSheetLayoutView="100" workbookViewId="0">
      <selection activeCell="I18" sqref="I18"/>
    </sheetView>
  </sheetViews>
  <sheetFormatPr defaultColWidth="9.140625" defaultRowHeight="12.75" x14ac:dyDescent="0.2"/>
  <cols>
    <col min="1" max="1" width="4.28515625" style="191" customWidth="1"/>
    <col min="2" max="2" width="14.42578125" style="192" customWidth="1"/>
    <col min="3" max="3" width="63.7109375" style="192" customWidth="1"/>
    <col min="4" max="4" width="4.5703125" style="191" customWidth="1"/>
    <col min="5" max="5" width="10.5703125" style="198" customWidth="1"/>
    <col min="6" max="6" width="9.85546875" style="191" customWidth="1"/>
    <col min="7" max="7" width="22" style="191" customWidth="1"/>
    <col min="8" max="8" width="12" style="190" customWidth="1"/>
    <col min="9" max="9" width="13.140625" style="191" customWidth="1"/>
    <col min="10" max="16384" width="9.140625" style="191"/>
  </cols>
  <sheetData>
    <row r="1" spans="1:16" ht="16.5" thickBot="1" x14ac:dyDescent="0.3">
      <c r="A1" s="337" t="s">
        <v>2176</v>
      </c>
      <c r="B1" s="337"/>
      <c r="C1" s="337"/>
      <c r="D1" s="337"/>
      <c r="E1" s="337"/>
      <c r="F1" s="337"/>
      <c r="G1" s="337"/>
    </row>
    <row r="2" spans="1:16" ht="24.95" customHeight="1" thickTop="1" x14ac:dyDescent="0.2">
      <c r="A2" s="199" t="s">
        <v>100</v>
      </c>
      <c r="B2" s="200"/>
      <c r="C2" s="354" t="s">
        <v>1102</v>
      </c>
      <c r="D2" s="355"/>
      <c r="E2" s="355"/>
      <c r="F2" s="355"/>
      <c r="G2" s="356"/>
    </row>
    <row r="3" spans="1:16" ht="24.95" customHeight="1" x14ac:dyDescent="0.2">
      <c r="A3" s="201" t="s">
        <v>7</v>
      </c>
      <c r="B3" s="202"/>
      <c r="C3" s="357" t="s">
        <v>1103</v>
      </c>
      <c r="D3" s="358"/>
      <c r="E3" s="358"/>
      <c r="F3" s="358"/>
      <c r="G3" s="359"/>
    </row>
    <row r="4" spans="1:16" ht="24.95" customHeight="1" thickBot="1" x14ac:dyDescent="0.25">
      <c r="A4" s="203" t="s">
        <v>8</v>
      </c>
      <c r="B4" s="204"/>
      <c r="C4" s="360" t="s">
        <v>1764</v>
      </c>
      <c r="D4" s="361"/>
      <c r="E4" s="361"/>
      <c r="F4" s="361"/>
      <c r="G4" s="362"/>
    </row>
    <row r="5" spans="1:16" ht="14.25" thickTop="1" thickBot="1" x14ac:dyDescent="0.25">
      <c r="C5" s="193"/>
      <c r="D5" s="190"/>
    </row>
    <row r="6" spans="1:16" ht="26.25" thickBot="1" x14ac:dyDescent="0.25">
      <c r="A6" s="205" t="s">
        <v>107</v>
      </c>
      <c r="B6" s="206" t="s">
        <v>108</v>
      </c>
      <c r="C6" s="207" t="s">
        <v>109</v>
      </c>
      <c r="D6" s="208" t="s">
        <v>110</v>
      </c>
      <c r="E6" s="209" t="s">
        <v>111</v>
      </c>
      <c r="F6" s="210" t="s">
        <v>1765</v>
      </c>
      <c r="G6" s="211" t="s">
        <v>1766</v>
      </c>
      <c r="H6" s="211" t="s">
        <v>113</v>
      </c>
    </row>
    <row r="7" spans="1:16" x14ac:dyDescent="0.2">
      <c r="A7" s="212"/>
      <c r="B7" s="213" t="s">
        <v>1767</v>
      </c>
      <c r="C7" s="363" t="s">
        <v>1768</v>
      </c>
      <c r="D7" s="364"/>
      <c r="E7" s="365"/>
      <c r="F7" s="366"/>
      <c r="G7" s="367"/>
      <c r="H7" s="214"/>
    </row>
    <row r="8" spans="1:16" x14ac:dyDescent="0.2">
      <c r="A8" s="215" t="s">
        <v>114</v>
      </c>
      <c r="B8" s="216" t="s">
        <v>98</v>
      </c>
      <c r="C8" s="217" t="s">
        <v>26</v>
      </c>
      <c r="D8" s="218"/>
      <c r="E8" s="219"/>
      <c r="F8" s="220"/>
      <c r="G8" s="221">
        <f>G10+G11+G12+G13+G15+G17+G19+G22</f>
        <v>0</v>
      </c>
      <c r="H8" s="222"/>
    </row>
    <row r="9" spans="1:16" x14ac:dyDescent="0.2">
      <c r="A9" s="223"/>
      <c r="B9" s="350" t="s">
        <v>1787</v>
      </c>
      <c r="C9" s="351"/>
      <c r="D9" s="351"/>
      <c r="E9" s="351"/>
      <c r="F9" s="351"/>
      <c r="G9" s="351"/>
      <c r="H9" s="224"/>
      <c r="I9" s="128"/>
      <c r="J9" s="128"/>
      <c r="K9" s="128"/>
      <c r="L9" s="128"/>
      <c r="M9" s="128"/>
      <c r="N9" s="128"/>
      <c r="O9" s="128"/>
      <c r="P9" s="128"/>
    </row>
    <row r="10" spans="1:16" ht="22.5" x14ac:dyDescent="0.2">
      <c r="A10" s="223">
        <v>1</v>
      </c>
      <c r="B10" s="225" t="s">
        <v>1788</v>
      </c>
      <c r="C10" s="226" t="s">
        <v>1769</v>
      </c>
      <c r="D10" s="227" t="s">
        <v>1770</v>
      </c>
      <c r="E10" s="228">
        <v>1</v>
      </c>
      <c r="F10" s="229"/>
      <c r="G10" s="230">
        <f>E10*F10</f>
        <v>0</v>
      </c>
      <c r="H10" s="231" t="s">
        <v>1140</v>
      </c>
      <c r="I10" s="128"/>
      <c r="J10" s="128"/>
      <c r="K10" s="128"/>
      <c r="L10" s="128"/>
      <c r="M10" s="128"/>
      <c r="N10" s="128"/>
      <c r="O10" s="128"/>
      <c r="P10" s="128"/>
    </row>
    <row r="11" spans="1:16" x14ac:dyDescent="0.2">
      <c r="A11" s="223">
        <v>2</v>
      </c>
      <c r="B11" s="225" t="s">
        <v>1789</v>
      </c>
      <c r="C11" s="226" t="s">
        <v>1790</v>
      </c>
      <c r="D11" s="227" t="s">
        <v>1770</v>
      </c>
      <c r="E11" s="228">
        <v>1</v>
      </c>
      <c r="F11" s="229"/>
      <c r="G11" s="230">
        <f>E11*F11</f>
        <v>0</v>
      </c>
      <c r="H11" s="231" t="s">
        <v>1140</v>
      </c>
      <c r="I11" s="128"/>
      <c r="J11" s="128"/>
      <c r="K11" s="128"/>
      <c r="L11" s="128"/>
      <c r="M11" s="128"/>
      <c r="N11" s="128"/>
      <c r="O11" s="128"/>
      <c r="P11" s="128"/>
    </row>
    <row r="12" spans="1:16" ht="22.5" x14ac:dyDescent="0.2">
      <c r="A12" s="223">
        <v>3</v>
      </c>
      <c r="B12" s="225" t="s">
        <v>1788</v>
      </c>
      <c r="C12" s="226" t="s">
        <v>1791</v>
      </c>
      <c r="D12" s="227" t="s">
        <v>1770</v>
      </c>
      <c r="E12" s="228">
        <v>1</v>
      </c>
      <c r="F12" s="229"/>
      <c r="G12" s="230">
        <f>E12*F12</f>
        <v>0</v>
      </c>
      <c r="H12" s="231" t="s">
        <v>1140</v>
      </c>
      <c r="I12" s="128"/>
      <c r="J12" s="128"/>
      <c r="K12" s="128"/>
      <c r="L12" s="128"/>
      <c r="M12" s="128"/>
      <c r="N12" s="128"/>
      <c r="O12" s="128"/>
      <c r="P12" s="128"/>
    </row>
    <row r="13" spans="1:16" ht="22.5" x14ac:dyDescent="0.2">
      <c r="A13" s="232">
        <v>4</v>
      </c>
      <c r="B13" s="225" t="s">
        <v>1792</v>
      </c>
      <c r="C13" s="226" t="s">
        <v>1771</v>
      </c>
      <c r="D13" s="227" t="s">
        <v>1770</v>
      </c>
      <c r="E13" s="228">
        <v>1</v>
      </c>
      <c r="F13" s="229"/>
      <c r="G13" s="230">
        <f>E13*F13</f>
        <v>0</v>
      </c>
      <c r="H13" s="231" t="s">
        <v>1140</v>
      </c>
      <c r="I13" s="128"/>
      <c r="J13" s="128"/>
      <c r="K13" s="128"/>
      <c r="L13" s="128"/>
      <c r="M13" s="128"/>
      <c r="N13" s="128"/>
      <c r="O13" s="128"/>
      <c r="P13" s="128"/>
    </row>
    <row r="14" spans="1:16" x14ac:dyDescent="0.2">
      <c r="A14" s="223"/>
      <c r="B14" s="344" t="s">
        <v>1793</v>
      </c>
      <c r="C14" s="345"/>
      <c r="D14" s="345"/>
      <c r="E14" s="345"/>
      <c r="F14" s="345"/>
      <c r="G14" s="345"/>
      <c r="H14" s="233"/>
      <c r="I14" s="128"/>
      <c r="J14" s="128"/>
      <c r="K14" s="128"/>
      <c r="L14" s="128"/>
      <c r="M14" s="128"/>
      <c r="N14" s="128"/>
      <c r="O14" s="128"/>
      <c r="P14" s="128"/>
    </row>
    <row r="15" spans="1:16" x14ac:dyDescent="0.2">
      <c r="A15" s="223">
        <v>5</v>
      </c>
      <c r="B15" s="225" t="s">
        <v>1794</v>
      </c>
      <c r="C15" s="226" t="s">
        <v>1772</v>
      </c>
      <c r="D15" s="227" t="s">
        <v>1770</v>
      </c>
      <c r="E15" s="228">
        <v>1</v>
      </c>
      <c r="F15" s="229"/>
      <c r="G15" s="230">
        <f>E15*F15</f>
        <v>0</v>
      </c>
      <c r="H15" s="231" t="s">
        <v>1140</v>
      </c>
      <c r="I15" s="128"/>
      <c r="J15" s="128"/>
      <c r="K15" s="128"/>
      <c r="L15" s="128"/>
      <c r="M15" s="128"/>
      <c r="N15" s="128"/>
      <c r="O15" s="128"/>
      <c r="P15" s="128"/>
    </row>
    <row r="16" spans="1:16" ht="45" x14ac:dyDescent="0.2">
      <c r="A16" s="223"/>
      <c r="B16" s="225"/>
      <c r="C16" s="234" t="s">
        <v>1773</v>
      </c>
      <c r="D16" s="235"/>
      <c r="E16" s="236"/>
      <c r="F16" s="237"/>
      <c r="G16" s="237"/>
      <c r="H16" s="238"/>
      <c r="I16" s="128"/>
      <c r="J16" s="128"/>
      <c r="K16" s="128"/>
      <c r="L16" s="128"/>
      <c r="M16" s="128"/>
      <c r="N16" s="128"/>
      <c r="O16" s="128"/>
      <c r="P16" s="128"/>
    </row>
    <row r="17" spans="1:16" x14ac:dyDescent="0.2">
      <c r="A17" s="223">
        <v>6</v>
      </c>
      <c r="B17" s="225" t="s">
        <v>1795</v>
      </c>
      <c r="C17" s="226" t="s">
        <v>1774</v>
      </c>
      <c r="D17" s="227" t="s">
        <v>1770</v>
      </c>
      <c r="E17" s="228">
        <v>1</v>
      </c>
      <c r="F17" s="229"/>
      <c r="G17" s="230">
        <f>E17*F17</f>
        <v>0</v>
      </c>
      <c r="H17" s="231" t="s">
        <v>1140</v>
      </c>
      <c r="I17" s="128"/>
      <c r="J17" s="128"/>
      <c r="K17" s="128"/>
      <c r="L17" s="128"/>
      <c r="M17" s="128"/>
      <c r="N17" s="128"/>
      <c r="O17" s="128"/>
      <c r="P17" s="128"/>
    </row>
    <row r="18" spans="1:16" ht="56.25" x14ac:dyDescent="0.2">
      <c r="A18" s="223"/>
      <c r="B18" s="225"/>
      <c r="C18" s="234" t="s">
        <v>1870</v>
      </c>
      <c r="D18" s="235"/>
      <c r="E18" s="236"/>
      <c r="F18" s="237"/>
      <c r="G18" s="237"/>
      <c r="H18" s="238"/>
      <c r="I18" s="128"/>
      <c r="J18" s="128"/>
      <c r="K18" s="128"/>
      <c r="L18" s="128"/>
      <c r="M18" s="128"/>
      <c r="N18" s="128"/>
      <c r="O18" s="128"/>
      <c r="P18" s="128"/>
    </row>
    <row r="19" spans="1:16" x14ac:dyDescent="0.2">
      <c r="A19" s="223">
        <v>7</v>
      </c>
      <c r="B19" s="225" t="s">
        <v>1796</v>
      </c>
      <c r="C19" s="226" t="s">
        <v>1775</v>
      </c>
      <c r="D19" s="227" t="s">
        <v>1770</v>
      </c>
      <c r="E19" s="228">
        <v>1</v>
      </c>
      <c r="F19" s="229"/>
      <c r="G19" s="230">
        <f>E19*F19</f>
        <v>0</v>
      </c>
      <c r="H19" s="231" t="s">
        <v>1140</v>
      </c>
      <c r="I19" s="128"/>
      <c r="J19" s="128"/>
      <c r="K19" s="128"/>
      <c r="L19" s="128"/>
      <c r="M19" s="128"/>
      <c r="N19" s="128"/>
      <c r="O19" s="128"/>
      <c r="P19" s="128"/>
    </row>
    <row r="20" spans="1:16" ht="56.25" x14ac:dyDescent="0.2">
      <c r="A20" s="223"/>
      <c r="B20" s="225"/>
      <c r="C20" s="234" t="s">
        <v>1797</v>
      </c>
      <c r="D20" s="235"/>
      <c r="E20" s="236"/>
      <c r="F20" s="237"/>
      <c r="G20" s="237"/>
      <c r="H20" s="238"/>
      <c r="I20" s="128"/>
      <c r="J20" s="128"/>
      <c r="K20" s="128"/>
      <c r="L20" s="128"/>
      <c r="M20" s="128"/>
      <c r="N20" s="128"/>
      <c r="O20" s="128"/>
      <c r="P20" s="128"/>
    </row>
    <row r="21" spans="1:16" s="242" customFormat="1" x14ac:dyDescent="0.2">
      <c r="A21" s="239"/>
      <c r="B21" s="344" t="s">
        <v>1776</v>
      </c>
      <c r="C21" s="346"/>
      <c r="D21" s="347"/>
      <c r="E21" s="348"/>
      <c r="F21" s="349"/>
      <c r="G21" s="349"/>
      <c r="H21" s="240"/>
      <c r="I21" s="241"/>
      <c r="J21" s="128"/>
      <c r="K21" s="241"/>
      <c r="L21" s="241"/>
      <c r="M21" s="241"/>
      <c r="N21" s="241"/>
      <c r="O21" s="241"/>
      <c r="P21" s="241"/>
    </row>
    <row r="22" spans="1:16" x14ac:dyDescent="0.2">
      <c r="A22" s="223">
        <v>8</v>
      </c>
      <c r="B22" s="225" t="s">
        <v>1798</v>
      </c>
      <c r="C22" s="226" t="s">
        <v>1799</v>
      </c>
      <c r="D22" s="227" t="s">
        <v>1770</v>
      </c>
      <c r="E22" s="228">
        <v>1</v>
      </c>
      <c r="F22" s="229"/>
      <c r="G22" s="230">
        <f>E22*F22</f>
        <v>0</v>
      </c>
      <c r="H22" s="231" t="s">
        <v>1140</v>
      </c>
      <c r="I22" s="128"/>
      <c r="J22" s="128"/>
      <c r="K22" s="128"/>
      <c r="L22" s="128"/>
      <c r="M22" s="128"/>
      <c r="N22" s="128"/>
      <c r="O22" s="128"/>
      <c r="P22" s="128"/>
    </row>
    <row r="23" spans="1:16" s="246" customFormat="1" ht="67.5" x14ac:dyDescent="0.2">
      <c r="A23" s="243"/>
      <c r="B23" s="244"/>
      <c r="C23" s="234" t="s">
        <v>1800</v>
      </c>
      <c r="D23" s="235"/>
      <c r="E23" s="236"/>
      <c r="F23" s="237"/>
      <c r="G23" s="237"/>
      <c r="H23" s="238"/>
      <c r="I23" s="245"/>
      <c r="J23" s="128"/>
      <c r="K23" s="245"/>
      <c r="L23" s="245"/>
      <c r="M23" s="245"/>
      <c r="N23" s="245"/>
      <c r="O23" s="245"/>
      <c r="P23" s="245"/>
    </row>
    <row r="24" spans="1:16" x14ac:dyDescent="0.2">
      <c r="A24" s="247" t="s">
        <v>114</v>
      </c>
      <c r="B24" s="248" t="s">
        <v>99</v>
      </c>
      <c r="C24" s="249" t="s">
        <v>27</v>
      </c>
      <c r="D24" s="250"/>
      <c r="E24" s="251"/>
      <c r="F24" s="251"/>
      <c r="G24" s="252">
        <f>G27+G29+G31+G33+G36+G37+G38+G39+G40+G41+G42+G43+G44+SUM(G64:G76)</f>
        <v>0</v>
      </c>
      <c r="H24" s="253"/>
      <c r="I24" s="128"/>
      <c r="J24" s="128"/>
    </row>
    <row r="25" spans="1:16" x14ac:dyDescent="0.2">
      <c r="A25" s="223"/>
      <c r="B25" s="350" t="s">
        <v>1787</v>
      </c>
      <c r="C25" s="351"/>
      <c r="D25" s="351"/>
      <c r="E25" s="351"/>
      <c r="F25" s="351"/>
      <c r="G25" s="351"/>
      <c r="H25" s="233"/>
      <c r="I25" s="128"/>
      <c r="J25" s="128"/>
      <c r="K25" s="128"/>
      <c r="L25" s="128"/>
      <c r="M25" s="128"/>
      <c r="N25" s="128"/>
      <c r="O25" s="128"/>
      <c r="P25" s="128"/>
    </row>
    <row r="26" spans="1:16" ht="12.75" customHeight="1" x14ac:dyDescent="0.2">
      <c r="A26" s="223"/>
      <c r="B26" s="352" t="s">
        <v>1777</v>
      </c>
      <c r="C26" s="353"/>
      <c r="D26" s="353"/>
      <c r="E26" s="353"/>
      <c r="F26" s="353"/>
      <c r="G26" s="353"/>
      <c r="H26" s="233"/>
      <c r="I26" s="128"/>
      <c r="J26" s="128"/>
      <c r="K26" s="128"/>
      <c r="L26" s="128"/>
      <c r="M26" s="128"/>
      <c r="N26" s="128"/>
      <c r="O26" s="128"/>
      <c r="P26" s="128"/>
    </row>
    <row r="27" spans="1:16" x14ac:dyDescent="0.2">
      <c r="A27" s="223">
        <v>9</v>
      </c>
      <c r="B27" s="225" t="s">
        <v>1801</v>
      </c>
      <c r="C27" s="226" t="s">
        <v>1778</v>
      </c>
      <c r="D27" s="227" t="s">
        <v>1770</v>
      </c>
      <c r="E27" s="228">
        <v>1</v>
      </c>
      <c r="F27" s="229"/>
      <c r="G27" s="230">
        <f>E27*F27</f>
        <v>0</v>
      </c>
      <c r="H27" s="231" t="s">
        <v>1140</v>
      </c>
      <c r="I27" s="128"/>
      <c r="J27" s="128"/>
      <c r="K27" s="128"/>
      <c r="L27" s="128"/>
      <c r="M27" s="128"/>
      <c r="N27" s="128"/>
      <c r="O27" s="128"/>
      <c r="P27" s="128"/>
    </row>
    <row r="28" spans="1:16" x14ac:dyDescent="0.2">
      <c r="A28" s="223"/>
      <c r="B28" s="225"/>
      <c r="C28" s="234" t="s">
        <v>1779</v>
      </c>
      <c r="D28" s="254"/>
      <c r="E28" s="254"/>
      <c r="F28" s="254"/>
      <c r="G28" s="254"/>
      <c r="H28" s="255"/>
      <c r="I28" s="128"/>
      <c r="J28" s="128"/>
      <c r="K28" s="128"/>
      <c r="L28" s="128"/>
      <c r="M28" s="128"/>
      <c r="N28" s="128"/>
      <c r="O28" s="128"/>
      <c r="P28" s="128"/>
    </row>
    <row r="29" spans="1:16" x14ac:dyDescent="0.2">
      <c r="A29" s="223">
        <v>10</v>
      </c>
      <c r="B29" s="225" t="s">
        <v>1802</v>
      </c>
      <c r="C29" s="226" t="s">
        <v>1803</v>
      </c>
      <c r="D29" s="227" t="s">
        <v>1770</v>
      </c>
      <c r="E29" s="228">
        <v>1</v>
      </c>
      <c r="F29" s="229"/>
      <c r="G29" s="230">
        <f>E29*F29</f>
        <v>0</v>
      </c>
      <c r="H29" s="231" t="s">
        <v>1140</v>
      </c>
      <c r="I29" s="128"/>
      <c r="J29" s="128"/>
      <c r="K29" s="128"/>
      <c r="L29" s="128"/>
      <c r="M29" s="128"/>
      <c r="N29" s="128"/>
      <c r="O29" s="128"/>
      <c r="P29" s="128"/>
    </row>
    <row r="30" spans="1:16" ht="45" x14ac:dyDescent="0.2">
      <c r="A30" s="223"/>
      <c r="B30" s="225"/>
      <c r="C30" s="234" t="s">
        <v>1804</v>
      </c>
      <c r="D30" s="254"/>
      <c r="E30" s="254"/>
      <c r="F30" s="254"/>
      <c r="G30" s="254"/>
      <c r="H30" s="255"/>
      <c r="I30" s="128"/>
      <c r="J30" s="128"/>
      <c r="K30" s="128"/>
      <c r="L30" s="128"/>
      <c r="M30" s="128"/>
      <c r="N30" s="128"/>
      <c r="O30" s="128"/>
      <c r="P30" s="128"/>
    </row>
    <row r="31" spans="1:16" x14ac:dyDescent="0.2">
      <c r="A31" s="223">
        <v>11</v>
      </c>
      <c r="B31" s="225" t="s">
        <v>1805</v>
      </c>
      <c r="C31" s="226" t="s">
        <v>1780</v>
      </c>
      <c r="D31" s="227" t="s">
        <v>1770</v>
      </c>
      <c r="E31" s="228">
        <v>1</v>
      </c>
      <c r="F31" s="229"/>
      <c r="G31" s="230">
        <f>E31*F31</f>
        <v>0</v>
      </c>
      <c r="H31" s="231" t="s">
        <v>1140</v>
      </c>
      <c r="I31" s="128"/>
      <c r="J31" s="128"/>
      <c r="K31" s="128"/>
      <c r="L31" s="128"/>
      <c r="M31" s="128"/>
      <c r="N31" s="128"/>
      <c r="O31" s="128"/>
      <c r="P31" s="128"/>
    </row>
    <row r="32" spans="1:16" ht="56.25" x14ac:dyDescent="0.2">
      <c r="A32" s="223"/>
      <c r="B32" s="225"/>
      <c r="C32" s="234" t="s">
        <v>1806</v>
      </c>
      <c r="D32" s="254"/>
      <c r="E32" s="254"/>
      <c r="F32" s="254"/>
      <c r="G32" s="254"/>
      <c r="H32" s="255"/>
      <c r="I32" s="128"/>
      <c r="J32" s="128"/>
      <c r="K32" s="128"/>
      <c r="L32" s="128"/>
      <c r="M32" s="128"/>
      <c r="N32" s="128"/>
      <c r="O32" s="128"/>
      <c r="P32" s="128"/>
    </row>
    <row r="33" spans="1:16" x14ac:dyDescent="0.2">
      <c r="A33" s="223">
        <v>12</v>
      </c>
      <c r="B33" s="225" t="s">
        <v>1807</v>
      </c>
      <c r="C33" s="226" t="s">
        <v>1781</v>
      </c>
      <c r="D33" s="227" t="s">
        <v>1770</v>
      </c>
      <c r="E33" s="228">
        <v>1</v>
      </c>
      <c r="F33" s="229"/>
      <c r="G33" s="230">
        <f>E33*F33</f>
        <v>0</v>
      </c>
      <c r="H33" s="231" t="s">
        <v>1140</v>
      </c>
      <c r="I33" s="128"/>
      <c r="J33" s="128"/>
      <c r="K33" s="128"/>
      <c r="L33" s="128"/>
      <c r="M33" s="128"/>
      <c r="N33" s="128"/>
      <c r="O33" s="128"/>
      <c r="P33" s="128"/>
    </row>
    <row r="34" spans="1:16" ht="45" x14ac:dyDescent="0.2">
      <c r="A34" s="223"/>
      <c r="B34" s="256"/>
      <c r="C34" s="234" t="s">
        <v>1782</v>
      </c>
      <c r="D34" s="254"/>
      <c r="E34" s="254"/>
      <c r="F34" s="254"/>
      <c r="G34" s="254"/>
      <c r="H34" s="255"/>
      <c r="I34" s="128"/>
      <c r="J34" s="128"/>
      <c r="K34" s="128"/>
      <c r="L34" s="128"/>
      <c r="M34" s="128"/>
      <c r="N34" s="128"/>
      <c r="O34" s="128"/>
      <c r="P34" s="128"/>
    </row>
    <row r="35" spans="1:16" ht="33.75" x14ac:dyDescent="0.2">
      <c r="A35" s="223"/>
      <c r="B35" s="225"/>
      <c r="C35" s="234" t="s">
        <v>1808</v>
      </c>
      <c r="D35" s="254"/>
      <c r="E35" s="254"/>
      <c r="F35" s="254"/>
      <c r="G35" s="254"/>
      <c r="H35" s="255"/>
      <c r="I35" s="128"/>
      <c r="J35" s="128"/>
      <c r="K35" s="128"/>
      <c r="L35" s="128"/>
      <c r="M35" s="128"/>
      <c r="N35" s="128"/>
      <c r="O35" s="128"/>
      <c r="P35" s="128"/>
    </row>
    <row r="36" spans="1:16" ht="22.5" x14ac:dyDescent="0.2">
      <c r="A36" s="194">
        <v>13</v>
      </c>
      <c r="B36" s="257" t="s">
        <v>1809</v>
      </c>
      <c r="C36" s="144" t="s">
        <v>1810</v>
      </c>
      <c r="D36" s="154" t="s">
        <v>327</v>
      </c>
      <c r="E36" s="196">
        <v>13</v>
      </c>
      <c r="F36" s="195"/>
      <c r="G36" s="258">
        <f>E36*F36</f>
        <v>0</v>
      </c>
      <c r="H36" s="197" t="s">
        <v>1141</v>
      </c>
      <c r="I36" s="128"/>
      <c r="J36" s="128"/>
      <c r="K36" s="128"/>
      <c r="L36" s="128"/>
      <c r="M36" s="128"/>
      <c r="N36" s="128"/>
      <c r="O36" s="128"/>
      <c r="P36" s="128"/>
    </row>
    <row r="37" spans="1:16" x14ac:dyDescent="0.2">
      <c r="A37" s="223">
        <v>14</v>
      </c>
      <c r="B37" s="257" t="s">
        <v>1811</v>
      </c>
      <c r="C37" s="226" t="s">
        <v>1783</v>
      </c>
      <c r="D37" s="227" t="s">
        <v>1770</v>
      </c>
      <c r="E37" s="228">
        <v>1</v>
      </c>
      <c r="F37" s="229"/>
      <c r="G37" s="230">
        <f t="shared" ref="G37:G40" si="0">E37*F37</f>
        <v>0</v>
      </c>
      <c r="H37" s="197" t="s">
        <v>1141</v>
      </c>
      <c r="I37" s="128"/>
      <c r="J37" s="128"/>
      <c r="K37" s="128"/>
      <c r="L37" s="128"/>
      <c r="M37" s="128"/>
      <c r="N37" s="128"/>
      <c r="O37" s="128"/>
      <c r="P37" s="128"/>
    </row>
    <row r="38" spans="1:16" x14ac:dyDescent="0.2">
      <c r="A38" s="194">
        <v>15</v>
      </c>
      <c r="B38" s="257" t="s">
        <v>1812</v>
      </c>
      <c r="C38" s="226" t="s">
        <v>1813</v>
      </c>
      <c r="D38" s="227" t="s">
        <v>1770</v>
      </c>
      <c r="E38" s="228">
        <v>1</v>
      </c>
      <c r="F38" s="229"/>
      <c r="G38" s="230">
        <f t="shared" si="0"/>
        <v>0</v>
      </c>
      <c r="H38" s="197" t="s">
        <v>1141</v>
      </c>
      <c r="I38" s="128"/>
      <c r="J38" s="128"/>
      <c r="K38" s="128"/>
      <c r="L38" s="128"/>
      <c r="M38" s="128"/>
      <c r="N38" s="128"/>
      <c r="O38" s="128"/>
      <c r="P38" s="128"/>
    </row>
    <row r="39" spans="1:16" x14ac:dyDescent="0.2">
      <c r="A39" s="223">
        <v>16</v>
      </c>
      <c r="B39" s="257" t="s">
        <v>1814</v>
      </c>
      <c r="C39" s="226" t="s">
        <v>1815</v>
      </c>
      <c r="D39" s="227" t="s">
        <v>1816</v>
      </c>
      <c r="E39" s="228">
        <v>35</v>
      </c>
      <c r="F39" s="229"/>
      <c r="G39" s="230">
        <f t="shared" si="0"/>
        <v>0</v>
      </c>
      <c r="H39" s="197" t="s">
        <v>1141</v>
      </c>
      <c r="I39" s="128"/>
      <c r="J39" s="128"/>
      <c r="K39" s="128"/>
      <c r="L39" s="128"/>
      <c r="M39" s="128"/>
      <c r="N39" s="128"/>
      <c r="O39" s="128"/>
      <c r="P39" s="128"/>
    </row>
    <row r="40" spans="1:16" ht="33.75" x14ac:dyDescent="0.2">
      <c r="A40" s="194">
        <v>17</v>
      </c>
      <c r="B40" s="257" t="s">
        <v>1817</v>
      </c>
      <c r="C40" s="226" t="s">
        <v>1818</v>
      </c>
      <c r="D40" s="227" t="s">
        <v>1770</v>
      </c>
      <c r="E40" s="228">
        <v>1</v>
      </c>
      <c r="F40" s="229"/>
      <c r="G40" s="230">
        <f t="shared" si="0"/>
        <v>0</v>
      </c>
      <c r="H40" s="197" t="s">
        <v>1141</v>
      </c>
      <c r="I40" s="128"/>
      <c r="J40" s="128"/>
      <c r="K40" s="128"/>
      <c r="L40" s="128"/>
      <c r="M40" s="128"/>
      <c r="N40" s="128"/>
      <c r="O40" s="128"/>
      <c r="P40" s="128"/>
    </row>
    <row r="41" spans="1:16" ht="45" x14ac:dyDescent="0.2">
      <c r="A41" s="223">
        <v>18</v>
      </c>
      <c r="B41" s="257" t="s">
        <v>1819</v>
      </c>
      <c r="C41" s="226" t="s">
        <v>1820</v>
      </c>
      <c r="D41" s="227" t="s">
        <v>516</v>
      </c>
      <c r="E41" s="228">
        <v>38</v>
      </c>
      <c r="F41" s="229"/>
      <c r="G41" s="230">
        <f>E41*F41</f>
        <v>0</v>
      </c>
      <c r="H41" s="231" t="s">
        <v>1140</v>
      </c>
      <c r="I41" s="128"/>
      <c r="J41" s="128"/>
      <c r="K41" s="128"/>
      <c r="L41" s="128"/>
      <c r="M41" s="128"/>
      <c r="N41" s="128"/>
      <c r="O41" s="128"/>
      <c r="P41" s="128"/>
    </row>
    <row r="42" spans="1:16" ht="22.5" x14ac:dyDescent="0.2">
      <c r="A42" s="194">
        <v>19</v>
      </c>
      <c r="B42" s="257" t="s">
        <v>1821</v>
      </c>
      <c r="C42" s="226" t="s">
        <v>1822</v>
      </c>
      <c r="D42" s="227" t="s">
        <v>1770</v>
      </c>
      <c r="E42" s="228">
        <v>1</v>
      </c>
      <c r="F42" s="229"/>
      <c r="G42" s="230">
        <f t="shared" ref="G42:G64" si="1">E42*F42</f>
        <v>0</v>
      </c>
      <c r="H42" s="197" t="s">
        <v>1141</v>
      </c>
      <c r="I42" s="128"/>
      <c r="J42" s="128"/>
      <c r="K42" s="128"/>
      <c r="L42" s="128"/>
      <c r="M42" s="128"/>
      <c r="N42" s="128"/>
      <c r="O42" s="128"/>
      <c r="P42" s="128"/>
    </row>
    <row r="43" spans="1:16" ht="22.5" x14ac:dyDescent="0.2">
      <c r="A43" s="223">
        <v>20</v>
      </c>
      <c r="B43" s="257" t="s">
        <v>1823</v>
      </c>
      <c r="C43" s="226" t="s">
        <v>1824</v>
      </c>
      <c r="D43" s="227" t="s">
        <v>1770</v>
      </c>
      <c r="E43" s="228">
        <v>1</v>
      </c>
      <c r="F43" s="229"/>
      <c r="G43" s="230">
        <f t="shared" si="1"/>
        <v>0</v>
      </c>
      <c r="H43" s="197" t="s">
        <v>1141</v>
      </c>
      <c r="I43" s="128"/>
      <c r="J43" s="128"/>
      <c r="K43" s="128"/>
      <c r="L43" s="128"/>
      <c r="M43" s="128"/>
      <c r="N43" s="128"/>
      <c r="O43" s="128"/>
      <c r="P43" s="128"/>
    </row>
    <row r="44" spans="1:16" x14ac:dyDescent="0.2">
      <c r="A44" s="194">
        <v>21</v>
      </c>
      <c r="B44" s="257" t="s">
        <v>1825</v>
      </c>
      <c r="C44" s="226" t="s">
        <v>1826</v>
      </c>
      <c r="D44" s="227" t="s">
        <v>516</v>
      </c>
      <c r="E44" s="228">
        <v>190</v>
      </c>
      <c r="F44" s="229"/>
      <c r="G44" s="230">
        <f>E44*F44</f>
        <v>0</v>
      </c>
      <c r="H44" s="231" t="s">
        <v>1140</v>
      </c>
      <c r="I44" s="128"/>
      <c r="J44" s="128"/>
      <c r="K44" s="128"/>
      <c r="L44" s="128"/>
      <c r="M44" s="128"/>
      <c r="N44" s="128"/>
      <c r="O44" s="128"/>
      <c r="P44" s="128"/>
    </row>
    <row r="45" spans="1:16" ht="78.75" x14ac:dyDescent="0.2">
      <c r="A45" s="223"/>
      <c r="B45" s="257"/>
      <c r="C45" s="259" t="s">
        <v>1827</v>
      </c>
      <c r="D45" s="227"/>
      <c r="E45" s="228"/>
      <c r="F45" s="229"/>
      <c r="G45" s="230"/>
      <c r="H45" s="260"/>
      <c r="I45" s="128"/>
      <c r="J45" s="128"/>
      <c r="K45" s="128"/>
      <c r="L45" s="128"/>
      <c r="M45" s="128"/>
      <c r="N45" s="128"/>
      <c r="O45" s="128"/>
      <c r="P45" s="128"/>
    </row>
    <row r="46" spans="1:16" ht="33.75" x14ac:dyDescent="0.2">
      <c r="A46" s="223"/>
      <c r="B46" s="257"/>
      <c r="C46" s="259" t="s">
        <v>1828</v>
      </c>
      <c r="D46" s="227"/>
      <c r="E46" s="228"/>
      <c r="F46" s="229"/>
      <c r="G46" s="230"/>
      <c r="H46" s="260"/>
      <c r="I46" s="128"/>
      <c r="J46" s="128"/>
      <c r="K46" s="128"/>
      <c r="L46" s="128"/>
      <c r="M46" s="128"/>
      <c r="N46" s="128"/>
      <c r="O46" s="128"/>
      <c r="P46" s="128"/>
    </row>
    <row r="47" spans="1:16" ht="33.75" x14ac:dyDescent="0.2">
      <c r="A47" s="223"/>
      <c r="B47" s="257"/>
      <c r="C47" s="259" t="s">
        <v>1829</v>
      </c>
      <c r="D47" s="227"/>
      <c r="E47" s="228"/>
      <c r="F47" s="229"/>
      <c r="G47" s="230"/>
      <c r="H47" s="260"/>
      <c r="I47" s="128"/>
      <c r="J47" s="128"/>
      <c r="K47" s="128"/>
      <c r="L47" s="128"/>
      <c r="M47" s="128"/>
      <c r="N47" s="128"/>
      <c r="O47" s="128"/>
      <c r="P47" s="128"/>
    </row>
    <row r="48" spans="1:16" x14ac:dyDescent="0.2">
      <c r="A48" s="223"/>
      <c r="B48" s="257"/>
      <c r="C48" s="259" t="s">
        <v>1830</v>
      </c>
      <c r="D48" s="227"/>
      <c r="E48" s="228"/>
      <c r="F48" s="229"/>
      <c r="G48" s="230"/>
      <c r="H48" s="260"/>
      <c r="I48" s="128"/>
      <c r="J48" s="128"/>
      <c r="K48" s="128"/>
      <c r="L48" s="128"/>
      <c r="M48" s="128"/>
      <c r="N48" s="128"/>
      <c r="O48" s="128"/>
      <c r="P48" s="128"/>
    </row>
    <row r="49" spans="1:16" x14ac:dyDescent="0.2">
      <c r="A49" s="223"/>
      <c r="B49" s="257"/>
      <c r="C49" s="259" t="s">
        <v>1831</v>
      </c>
      <c r="D49" s="227"/>
      <c r="E49" s="228"/>
      <c r="F49" s="229"/>
      <c r="G49" s="230"/>
      <c r="H49" s="260"/>
      <c r="I49" s="128"/>
      <c r="J49" s="128"/>
      <c r="K49" s="128"/>
      <c r="L49" s="128"/>
      <c r="M49" s="128"/>
      <c r="N49" s="128"/>
      <c r="O49" s="128"/>
      <c r="P49" s="128"/>
    </row>
    <row r="50" spans="1:16" ht="22.5" x14ac:dyDescent="0.2">
      <c r="A50" s="223"/>
      <c r="B50" s="257"/>
      <c r="C50" s="259" t="s">
        <v>1832</v>
      </c>
      <c r="D50" s="227"/>
      <c r="E50" s="228"/>
      <c r="F50" s="229"/>
      <c r="G50" s="230"/>
      <c r="H50" s="260"/>
      <c r="I50" s="128"/>
      <c r="J50" s="128"/>
      <c r="K50" s="128"/>
      <c r="L50" s="128"/>
      <c r="M50" s="128"/>
      <c r="N50" s="128"/>
      <c r="O50" s="128"/>
      <c r="P50" s="128"/>
    </row>
    <row r="51" spans="1:16" ht="22.5" x14ac:dyDescent="0.2">
      <c r="A51" s="223"/>
      <c r="B51" s="257"/>
      <c r="C51" s="259" t="s">
        <v>1833</v>
      </c>
      <c r="D51" s="227"/>
      <c r="E51" s="228"/>
      <c r="F51" s="229"/>
      <c r="G51" s="230"/>
      <c r="H51" s="260"/>
      <c r="I51" s="128"/>
      <c r="J51" s="128"/>
      <c r="K51" s="128"/>
      <c r="L51" s="128"/>
      <c r="M51" s="128"/>
      <c r="N51" s="128"/>
      <c r="O51" s="128"/>
      <c r="P51" s="128"/>
    </row>
    <row r="52" spans="1:16" x14ac:dyDescent="0.2">
      <c r="A52" s="223"/>
      <c r="B52" s="257"/>
      <c r="C52" s="259" t="s">
        <v>1834</v>
      </c>
      <c r="D52" s="227"/>
      <c r="E52" s="228"/>
      <c r="F52" s="229"/>
      <c r="G52" s="230"/>
      <c r="H52" s="260"/>
      <c r="I52" s="128"/>
      <c r="J52" s="128"/>
      <c r="K52" s="128"/>
      <c r="L52" s="128"/>
      <c r="M52" s="128"/>
      <c r="N52" s="128"/>
      <c r="O52" s="128"/>
      <c r="P52" s="128"/>
    </row>
    <row r="53" spans="1:16" x14ac:dyDescent="0.2">
      <c r="A53" s="223"/>
      <c r="B53" s="257"/>
      <c r="C53" s="259" t="s">
        <v>1835</v>
      </c>
      <c r="D53" s="227"/>
      <c r="E53" s="228"/>
      <c r="F53" s="229"/>
      <c r="G53" s="230"/>
      <c r="H53" s="260"/>
      <c r="I53" s="128"/>
      <c r="J53" s="128"/>
      <c r="K53" s="128"/>
      <c r="L53" s="128"/>
      <c r="M53" s="128"/>
      <c r="N53" s="128"/>
      <c r="O53" s="128"/>
      <c r="P53" s="128"/>
    </row>
    <row r="54" spans="1:16" x14ac:dyDescent="0.2">
      <c r="A54" s="223"/>
      <c r="B54" s="257"/>
      <c r="C54" s="259" t="s">
        <v>1836</v>
      </c>
      <c r="D54" s="227"/>
      <c r="E54" s="228"/>
      <c r="F54" s="229"/>
      <c r="G54" s="230"/>
      <c r="H54" s="260"/>
      <c r="I54" s="128"/>
      <c r="J54" s="128"/>
      <c r="K54" s="128"/>
      <c r="L54" s="128"/>
      <c r="M54" s="128"/>
      <c r="N54" s="128"/>
      <c r="O54" s="128"/>
      <c r="P54" s="128"/>
    </row>
    <row r="55" spans="1:16" x14ac:dyDescent="0.2">
      <c r="A55" s="223"/>
      <c r="B55" s="257"/>
      <c r="C55" s="259" t="s">
        <v>1837</v>
      </c>
      <c r="D55" s="227"/>
      <c r="E55" s="228"/>
      <c r="F55" s="229"/>
      <c r="G55" s="230"/>
      <c r="H55" s="260"/>
      <c r="I55" s="128"/>
      <c r="J55" s="128"/>
      <c r="K55" s="128"/>
      <c r="L55" s="128"/>
      <c r="M55" s="128"/>
      <c r="N55" s="128"/>
      <c r="O55" s="128"/>
      <c r="P55" s="128"/>
    </row>
    <row r="56" spans="1:16" x14ac:dyDescent="0.2">
      <c r="A56" s="223"/>
      <c r="B56" s="257"/>
      <c r="C56" s="259" t="s">
        <v>1838</v>
      </c>
      <c r="D56" s="227"/>
      <c r="E56" s="228"/>
      <c r="F56" s="229"/>
      <c r="G56" s="230"/>
      <c r="H56" s="260"/>
      <c r="I56" s="128"/>
      <c r="J56" s="128"/>
      <c r="K56" s="128"/>
      <c r="L56" s="128"/>
      <c r="M56" s="128"/>
      <c r="N56" s="128"/>
      <c r="O56" s="128"/>
      <c r="P56" s="128"/>
    </row>
    <row r="57" spans="1:16" x14ac:dyDescent="0.2">
      <c r="A57" s="223"/>
      <c r="B57" s="257"/>
      <c r="C57" s="259" t="s">
        <v>1839</v>
      </c>
      <c r="D57" s="227"/>
      <c r="E57" s="228"/>
      <c r="F57" s="229"/>
      <c r="G57" s="230"/>
      <c r="H57" s="260"/>
      <c r="I57" s="128"/>
      <c r="J57" s="128"/>
      <c r="K57" s="128"/>
      <c r="L57" s="128"/>
      <c r="M57" s="128"/>
      <c r="N57" s="128"/>
      <c r="O57" s="128"/>
      <c r="P57" s="128"/>
    </row>
    <row r="58" spans="1:16" x14ac:dyDescent="0.2">
      <c r="A58" s="223"/>
      <c r="B58" s="257"/>
      <c r="C58" s="259" t="s">
        <v>1840</v>
      </c>
      <c r="D58" s="227"/>
      <c r="E58" s="228"/>
      <c r="F58" s="229"/>
      <c r="G58" s="230"/>
      <c r="H58" s="260"/>
      <c r="I58" s="128"/>
      <c r="J58" s="128"/>
      <c r="K58" s="128"/>
      <c r="L58" s="128"/>
      <c r="M58" s="128"/>
      <c r="N58" s="128"/>
      <c r="O58" s="128"/>
      <c r="P58" s="128"/>
    </row>
    <row r="59" spans="1:16" x14ac:dyDescent="0.2">
      <c r="A59" s="223"/>
      <c r="B59" s="257"/>
      <c r="C59" s="259" t="s">
        <v>1841</v>
      </c>
      <c r="D59" s="227"/>
      <c r="E59" s="228"/>
      <c r="F59" s="229"/>
      <c r="G59" s="230"/>
      <c r="H59" s="260"/>
      <c r="I59" s="128"/>
      <c r="J59" s="128"/>
      <c r="K59" s="128"/>
      <c r="L59" s="128"/>
      <c r="M59" s="128"/>
      <c r="N59" s="128"/>
      <c r="O59" s="128"/>
      <c r="P59" s="128"/>
    </row>
    <row r="60" spans="1:16" x14ac:dyDescent="0.2">
      <c r="A60" s="223"/>
      <c r="B60" s="225"/>
      <c r="C60" s="259" t="s">
        <v>1842</v>
      </c>
      <c r="D60" s="227"/>
      <c r="E60" s="228"/>
      <c r="F60" s="229"/>
      <c r="G60" s="230"/>
      <c r="H60" s="260"/>
      <c r="I60" s="128"/>
      <c r="J60" s="128"/>
      <c r="K60" s="128"/>
      <c r="L60" s="128"/>
      <c r="M60" s="128"/>
      <c r="N60" s="128"/>
      <c r="O60" s="128"/>
      <c r="P60" s="128"/>
    </row>
    <row r="61" spans="1:16" ht="22.5" x14ac:dyDescent="0.2">
      <c r="A61" s="223"/>
      <c r="B61" s="225"/>
      <c r="C61" s="259" t="s">
        <v>1843</v>
      </c>
      <c r="D61" s="227"/>
      <c r="E61" s="228"/>
      <c r="F61" s="229"/>
      <c r="G61" s="230"/>
      <c r="H61" s="260"/>
      <c r="I61" s="128"/>
      <c r="J61" s="128"/>
      <c r="K61" s="128"/>
      <c r="L61" s="128"/>
      <c r="M61" s="128"/>
      <c r="N61" s="128"/>
      <c r="O61" s="128"/>
      <c r="P61" s="128"/>
    </row>
    <row r="62" spans="1:16" x14ac:dyDescent="0.2">
      <c r="A62" s="223"/>
      <c r="B62" s="225"/>
      <c r="C62" s="259" t="s">
        <v>1844</v>
      </c>
      <c r="D62" s="227"/>
      <c r="E62" s="228"/>
      <c r="F62" s="229"/>
      <c r="G62" s="230"/>
      <c r="H62" s="260"/>
      <c r="I62" s="128"/>
      <c r="J62" s="128"/>
      <c r="K62" s="128"/>
      <c r="L62" s="128"/>
      <c r="M62" s="128"/>
      <c r="N62" s="128"/>
      <c r="O62" s="128"/>
      <c r="P62" s="128"/>
    </row>
    <row r="63" spans="1:16" ht="22.5" x14ac:dyDescent="0.2">
      <c r="A63" s="223"/>
      <c r="B63" s="225"/>
      <c r="C63" s="259" t="s">
        <v>1845</v>
      </c>
      <c r="D63" s="227"/>
      <c r="E63" s="228"/>
      <c r="F63" s="229"/>
      <c r="G63" s="230"/>
      <c r="H63" s="260"/>
      <c r="I63" s="128"/>
      <c r="J63" s="128"/>
      <c r="K63" s="128"/>
      <c r="L63" s="128"/>
      <c r="M63" s="128"/>
      <c r="N63" s="128"/>
      <c r="O63" s="128"/>
      <c r="P63" s="128"/>
    </row>
    <row r="64" spans="1:16" ht="33.75" x14ac:dyDescent="0.2">
      <c r="A64" s="223">
        <v>22</v>
      </c>
      <c r="B64" s="257" t="s">
        <v>1846</v>
      </c>
      <c r="C64" s="226" t="s">
        <v>1847</v>
      </c>
      <c r="D64" s="227" t="s">
        <v>516</v>
      </c>
      <c r="E64" s="228">
        <v>57</v>
      </c>
      <c r="F64" s="229"/>
      <c r="G64" s="230">
        <f t="shared" si="1"/>
        <v>0</v>
      </c>
      <c r="H64" s="197" t="s">
        <v>1141</v>
      </c>
      <c r="I64" s="128"/>
      <c r="J64" s="128"/>
      <c r="K64" s="128"/>
      <c r="L64" s="128"/>
      <c r="M64" s="128"/>
      <c r="N64" s="128"/>
      <c r="O64" s="128"/>
      <c r="P64" s="128"/>
    </row>
    <row r="65" spans="1:16" ht="22.5" x14ac:dyDescent="0.2">
      <c r="A65" s="223">
        <v>23</v>
      </c>
      <c r="B65" s="225" t="s">
        <v>1848</v>
      </c>
      <c r="C65" s="226" t="s">
        <v>1849</v>
      </c>
      <c r="D65" s="227" t="s">
        <v>516</v>
      </c>
      <c r="E65" s="228">
        <v>76</v>
      </c>
      <c r="F65" s="229"/>
      <c r="G65" s="230">
        <f>E65*F65</f>
        <v>0</v>
      </c>
      <c r="H65" s="231" t="s">
        <v>1140</v>
      </c>
      <c r="I65" s="128"/>
      <c r="J65" s="128"/>
      <c r="K65" s="128"/>
      <c r="L65" s="128"/>
      <c r="M65" s="128"/>
      <c r="N65" s="128"/>
      <c r="O65" s="128"/>
      <c r="P65" s="128"/>
    </row>
    <row r="66" spans="1:16" ht="33.75" x14ac:dyDescent="0.2">
      <c r="A66" s="223">
        <v>24</v>
      </c>
      <c r="B66" s="225" t="s">
        <v>1848</v>
      </c>
      <c r="C66" s="226" t="s">
        <v>1850</v>
      </c>
      <c r="D66" s="227" t="s">
        <v>516</v>
      </c>
      <c r="E66" s="228">
        <v>76</v>
      </c>
      <c r="F66" s="229"/>
      <c r="G66" s="230">
        <f>E66*F66</f>
        <v>0</v>
      </c>
      <c r="H66" s="231" t="s">
        <v>1140</v>
      </c>
      <c r="I66" s="128"/>
      <c r="J66" s="128"/>
      <c r="K66" s="128"/>
      <c r="L66" s="128"/>
      <c r="M66" s="128"/>
      <c r="N66" s="128"/>
      <c r="O66" s="128"/>
      <c r="P66" s="128"/>
    </row>
    <row r="67" spans="1:16" ht="45" x14ac:dyDescent="0.2">
      <c r="A67" s="223">
        <v>25</v>
      </c>
      <c r="B67" s="257" t="s">
        <v>1851</v>
      </c>
      <c r="C67" s="226" t="s">
        <v>1852</v>
      </c>
      <c r="D67" s="227" t="s">
        <v>1770</v>
      </c>
      <c r="E67" s="228">
        <v>1</v>
      </c>
      <c r="F67" s="229"/>
      <c r="G67" s="230">
        <f t="shared" ref="G67:G68" si="2">E67*F67</f>
        <v>0</v>
      </c>
      <c r="H67" s="197" t="s">
        <v>1141</v>
      </c>
      <c r="I67" s="128"/>
      <c r="J67" s="128"/>
    </row>
    <row r="68" spans="1:16" ht="22.5" x14ac:dyDescent="0.2">
      <c r="A68" s="223">
        <v>26</v>
      </c>
      <c r="B68" s="257" t="s">
        <v>1853</v>
      </c>
      <c r="C68" s="226" t="s">
        <v>1854</v>
      </c>
      <c r="D68" s="227" t="s">
        <v>1770</v>
      </c>
      <c r="E68" s="228">
        <v>1</v>
      </c>
      <c r="F68" s="229"/>
      <c r="G68" s="230">
        <f t="shared" si="2"/>
        <v>0</v>
      </c>
      <c r="H68" s="197" t="s">
        <v>1141</v>
      </c>
      <c r="I68" s="128"/>
      <c r="J68" s="128"/>
    </row>
    <row r="69" spans="1:16" ht="22.5" x14ac:dyDescent="0.2">
      <c r="A69" s="223">
        <v>27</v>
      </c>
      <c r="B69" s="225" t="s">
        <v>1855</v>
      </c>
      <c r="C69" s="226" t="s">
        <v>1856</v>
      </c>
      <c r="D69" s="227" t="s">
        <v>1770</v>
      </c>
      <c r="E69" s="228">
        <v>1</v>
      </c>
      <c r="F69" s="229"/>
      <c r="G69" s="230">
        <f>E69*F69</f>
        <v>0</v>
      </c>
      <c r="H69" s="231" t="s">
        <v>1140</v>
      </c>
      <c r="I69" s="128"/>
      <c r="J69" s="128"/>
    </row>
    <row r="70" spans="1:16" ht="45" x14ac:dyDescent="0.2">
      <c r="A70" s="223">
        <v>28</v>
      </c>
      <c r="B70" s="257" t="s">
        <v>1857</v>
      </c>
      <c r="C70" s="226" t="s">
        <v>1858</v>
      </c>
      <c r="D70" s="227" t="s">
        <v>1770</v>
      </c>
      <c r="E70" s="228">
        <v>1</v>
      </c>
      <c r="F70" s="229"/>
      <c r="G70" s="230">
        <f t="shared" ref="G70" si="3">E70*F70</f>
        <v>0</v>
      </c>
      <c r="H70" s="197" t="s">
        <v>1141</v>
      </c>
      <c r="I70" s="128"/>
      <c r="J70" s="128"/>
    </row>
    <row r="71" spans="1:16" ht="33.75" x14ac:dyDescent="0.2">
      <c r="A71" s="223">
        <v>29</v>
      </c>
      <c r="B71" s="225" t="s">
        <v>1859</v>
      </c>
      <c r="C71" s="226" t="s">
        <v>1860</v>
      </c>
      <c r="D71" s="227" t="s">
        <v>516</v>
      </c>
      <c r="E71" s="228">
        <v>38</v>
      </c>
      <c r="F71" s="229"/>
      <c r="G71" s="230">
        <f>E71*F71</f>
        <v>0</v>
      </c>
      <c r="H71" s="231" t="s">
        <v>1140</v>
      </c>
      <c r="I71" s="128"/>
      <c r="J71" s="128"/>
    </row>
    <row r="72" spans="1:16" ht="33.75" x14ac:dyDescent="0.2">
      <c r="A72" s="223">
        <v>30</v>
      </c>
      <c r="B72" s="225" t="s">
        <v>1861</v>
      </c>
      <c r="C72" s="226" t="s">
        <v>1784</v>
      </c>
      <c r="D72" s="227" t="s">
        <v>1770</v>
      </c>
      <c r="E72" s="228">
        <v>1</v>
      </c>
      <c r="F72" s="229"/>
      <c r="G72" s="230">
        <f>E72*F72</f>
        <v>0</v>
      </c>
      <c r="H72" s="231" t="s">
        <v>1140</v>
      </c>
      <c r="I72" s="128"/>
      <c r="J72" s="128"/>
    </row>
    <row r="73" spans="1:16" ht="67.5" x14ac:dyDescent="0.2">
      <c r="A73" s="223">
        <v>31</v>
      </c>
      <c r="B73" s="225" t="s">
        <v>1788</v>
      </c>
      <c r="C73" s="226" t="s">
        <v>1862</v>
      </c>
      <c r="D73" s="227" t="s">
        <v>516</v>
      </c>
      <c r="E73" s="228">
        <v>115</v>
      </c>
      <c r="F73" s="229"/>
      <c r="G73" s="230">
        <f>E73*F73</f>
        <v>0</v>
      </c>
      <c r="H73" s="231" t="s">
        <v>1140</v>
      </c>
      <c r="I73" s="128"/>
      <c r="J73" s="128"/>
    </row>
    <row r="74" spans="1:16" x14ac:dyDescent="0.2">
      <c r="A74" s="223">
        <v>32</v>
      </c>
      <c r="B74" s="257" t="s">
        <v>1863</v>
      </c>
      <c r="C74" s="226" t="s">
        <v>1864</v>
      </c>
      <c r="D74" s="227" t="s">
        <v>1865</v>
      </c>
      <c r="E74" s="228">
        <v>1</v>
      </c>
      <c r="F74" s="229"/>
      <c r="G74" s="230">
        <f>E74*F74</f>
        <v>0</v>
      </c>
      <c r="H74" s="197" t="s">
        <v>1141</v>
      </c>
      <c r="I74" s="128"/>
      <c r="J74" s="128"/>
    </row>
    <row r="75" spans="1:16" x14ac:dyDescent="0.2">
      <c r="A75" s="223">
        <v>33</v>
      </c>
      <c r="B75" s="257" t="s">
        <v>1866</v>
      </c>
      <c r="C75" s="226" t="s">
        <v>1867</v>
      </c>
      <c r="D75" s="227" t="s">
        <v>516</v>
      </c>
      <c r="E75" s="228">
        <v>30</v>
      </c>
      <c r="F75" s="229"/>
      <c r="G75" s="230">
        <f t="shared" ref="G75" si="4">E75*F75</f>
        <v>0</v>
      </c>
      <c r="H75" s="197" t="s">
        <v>1141</v>
      </c>
      <c r="I75" s="128"/>
      <c r="J75" s="128"/>
    </row>
    <row r="76" spans="1:16" ht="23.25" thickBot="1" x14ac:dyDescent="0.25">
      <c r="A76" s="261">
        <v>34</v>
      </c>
      <c r="B76" s="262" t="s">
        <v>1868</v>
      </c>
      <c r="C76" s="263" t="s">
        <v>1869</v>
      </c>
      <c r="D76" s="264" t="s">
        <v>1770</v>
      </c>
      <c r="E76" s="265">
        <v>1</v>
      </c>
      <c r="F76" s="266"/>
      <c r="G76" s="267">
        <f>E76*F76</f>
        <v>0</v>
      </c>
      <c r="H76" s="268" t="s">
        <v>1140</v>
      </c>
      <c r="I76" s="128"/>
      <c r="J76" s="128"/>
    </row>
    <row r="77" spans="1:16" ht="15.75" thickBot="1" x14ac:dyDescent="0.3">
      <c r="A77" s="269"/>
      <c r="B77" s="270" t="s">
        <v>1785</v>
      </c>
      <c r="C77" s="271" t="s">
        <v>1786</v>
      </c>
      <c r="D77" s="272"/>
      <c r="E77" s="273"/>
      <c r="F77" s="273"/>
      <c r="G77" s="274">
        <f>G24+G8</f>
        <v>0</v>
      </c>
      <c r="H77" s="275"/>
      <c r="I77" s="198"/>
    </row>
    <row r="78" spans="1:16" x14ac:dyDescent="0.2">
      <c r="D78" s="190"/>
    </row>
    <row r="79" spans="1:16" x14ac:dyDescent="0.2">
      <c r="D79" s="190"/>
    </row>
    <row r="80" spans="1:16" x14ac:dyDescent="0.2">
      <c r="D80" s="190"/>
    </row>
    <row r="81" spans="4:4" x14ac:dyDescent="0.2">
      <c r="D81" s="190"/>
    </row>
    <row r="82" spans="4:4" x14ac:dyDescent="0.2">
      <c r="D82" s="190"/>
    </row>
    <row r="83" spans="4:4" x14ac:dyDescent="0.2">
      <c r="D83" s="190"/>
    </row>
    <row r="84" spans="4:4" x14ac:dyDescent="0.2">
      <c r="D84" s="190"/>
    </row>
    <row r="85" spans="4:4" x14ac:dyDescent="0.2">
      <c r="D85" s="190"/>
    </row>
    <row r="86" spans="4:4" x14ac:dyDescent="0.2">
      <c r="D86" s="190"/>
    </row>
    <row r="87" spans="4:4" x14ac:dyDescent="0.2">
      <c r="D87" s="190"/>
    </row>
    <row r="88" spans="4:4" x14ac:dyDescent="0.2">
      <c r="D88" s="190"/>
    </row>
    <row r="89" spans="4:4" x14ac:dyDescent="0.2">
      <c r="D89" s="190"/>
    </row>
    <row r="90" spans="4:4" x14ac:dyDescent="0.2">
      <c r="D90" s="190"/>
    </row>
    <row r="91" spans="4:4" x14ac:dyDescent="0.2">
      <c r="D91" s="190"/>
    </row>
    <row r="92" spans="4:4" x14ac:dyDescent="0.2">
      <c r="D92" s="190"/>
    </row>
    <row r="93" spans="4:4" x14ac:dyDescent="0.2">
      <c r="D93" s="190"/>
    </row>
    <row r="94" spans="4:4" x14ac:dyDescent="0.2">
      <c r="D94" s="190"/>
    </row>
    <row r="95" spans="4:4" x14ac:dyDescent="0.2">
      <c r="D95" s="190"/>
    </row>
    <row r="96" spans="4:4" x14ac:dyDescent="0.2">
      <c r="D96" s="190"/>
    </row>
    <row r="97" spans="4:4" x14ac:dyDescent="0.2">
      <c r="D97" s="190"/>
    </row>
    <row r="98" spans="4:4" x14ac:dyDescent="0.2">
      <c r="D98" s="190"/>
    </row>
    <row r="99" spans="4:4" x14ac:dyDescent="0.2">
      <c r="D99" s="190"/>
    </row>
    <row r="100" spans="4:4" x14ac:dyDescent="0.2">
      <c r="D100" s="190"/>
    </row>
    <row r="101" spans="4:4" x14ac:dyDescent="0.2">
      <c r="D101" s="190"/>
    </row>
    <row r="102" spans="4:4" x14ac:dyDescent="0.2">
      <c r="D102" s="190"/>
    </row>
    <row r="103" spans="4:4" x14ac:dyDescent="0.2">
      <c r="D103" s="190"/>
    </row>
    <row r="104" spans="4:4" x14ac:dyDescent="0.2">
      <c r="D104" s="190"/>
    </row>
    <row r="105" spans="4:4" x14ac:dyDescent="0.2">
      <c r="D105" s="190"/>
    </row>
    <row r="106" spans="4:4" x14ac:dyDescent="0.2">
      <c r="D106" s="190"/>
    </row>
    <row r="107" spans="4:4" x14ac:dyDescent="0.2">
      <c r="D107" s="190"/>
    </row>
    <row r="108" spans="4:4" x14ac:dyDescent="0.2">
      <c r="D108" s="190"/>
    </row>
    <row r="109" spans="4:4" x14ac:dyDescent="0.2">
      <c r="D109" s="190"/>
    </row>
    <row r="110" spans="4:4" x14ac:dyDescent="0.2">
      <c r="D110" s="190"/>
    </row>
    <row r="111" spans="4:4" x14ac:dyDescent="0.2">
      <c r="D111" s="190"/>
    </row>
    <row r="112" spans="4:4" x14ac:dyDescent="0.2">
      <c r="D112" s="190"/>
    </row>
    <row r="113" spans="4:4" x14ac:dyDescent="0.2">
      <c r="D113" s="190"/>
    </row>
    <row r="114" spans="4:4" x14ac:dyDescent="0.2">
      <c r="D114" s="190"/>
    </row>
    <row r="115" spans="4:4" x14ac:dyDescent="0.2">
      <c r="D115" s="190"/>
    </row>
    <row r="116" spans="4:4" x14ac:dyDescent="0.2">
      <c r="D116" s="190"/>
    </row>
    <row r="117" spans="4:4" x14ac:dyDescent="0.2">
      <c r="D117" s="190"/>
    </row>
    <row r="118" spans="4:4" x14ac:dyDescent="0.2">
      <c r="D118" s="190"/>
    </row>
    <row r="119" spans="4:4" x14ac:dyDescent="0.2">
      <c r="D119" s="190"/>
    </row>
    <row r="120" spans="4:4" x14ac:dyDescent="0.2">
      <c r="D120" s="190"/>
    </row>
    <row r="121" spans="4:4" x14ac:dyDescent="0.2">
      <c r="D121" s="190"/>
    </row>
    <row r="122" spans="4:4" x14ac:dyDescent="0.2">
      <c r="D122" s="190"/>
    </row>
    <row r="123" spans="4:4" x14ac:dyDescent="0.2">
      <c r="D123" s="190"/>
    </row>
    <row r="124" spans="4:4" x14ac:dyDescent="0.2">
      <c r="D124" s="190"/>
    </row>
    <row r="125" spans="4:4" x14ac:dyDescent="0.2">
      <c r="D125" s="190"/>
    </row>
    <row r="126" spans="4:4" x14ac:dyDescent="0.2">
      <c r="D126" s="190"/>
    </row>
    <row r="127" spans="4:4" x14ac:dyDescent="0.2">
      <c r="D127" s="190"/>
    </row>
    <row r="128" spans="4:4" x14ac:dyDescent="0.2">
      <c r="D128" s="190"/>
    </row>
    <row r="129" spans="4:4" x14ac:dyDescent="0.2">
      <c r="D129" s="190"/>
    </row>
    <row r="130" spans="4:4" x14ac:dyDescent="0.2">
      <c r="D130" s="190"/>
    </row>
    <row r="131" spans="4:4" x14ac:dyDescent="0.2">
      <c r="D131" s="190"/>
    </row>
    <row r="132" spans="4:4" x14ac:dyDescent="0.2">
      <c r="D132" s="190"/>
    </row>
    <row r="133" spans="4:4" x14ac:dyDescent="0.2">
      <c r="D133" s="190"/>
    </row>
    <row r="134" spans="4:4" x14ac:dyDescent="0.2">
      <c r="D134" s="190"/>
    </row>
    <row r="135" spans="4:4" x14ac:dyDescent="0.2">
      <c r="D135" s="190"/>
    </row>
    <row r="136" spans="4:4" x14ac:dyDescent="0.2">
      <c r="D136" s="190"/>
    </row>
    <row r="137" spans="4:4" x14ac:dyDescent="0.2">
      <c r="D137" s="190"/>
    </row>
    <row r="138" spans="4:4" x14ac:dyDescent="0.2">
      <c r="D138" s="190"/>
    </row>
    <row r="139" spans="4:4" x14ac:dyDescent="0.2">
      <c r="D139" s="190"/>
    </row>
    <row r="140" spans="4:4" x14ac:dyDescent="0.2">
      <c r="D140" s="190"/>
    </row>
    <row r="141" spans="4:4" x14ac:dyDescent="0.2">
      <c r="D141" s="190"/>
    </row>
    <row r="142" spans="4:4" x14ac:dyDescent="0.2">
      <c r="D142" s="190"/>
    </row>
    <row r="143" spans="4:4" x14ac:dyDescent="0.2">
      <c r="D143" s="190"/>
    </row>
    <row r="144" spans="4:4" x14ac:dyDescent="0.2">
      <c r="D144" s="190"/>
    </row>
    <row r="145" spans="4:4" x14ac:dyDescent="0.2">
      <c r="D145" s="190"/>
    </row>
    <row r="146" spans="4:4" x14ac:dyDescent="0.2">
      <c r="D146" s="190"/>
    </row>
    <row r="147" spans="4:4" x14ac:dyDescent="0.2">
      <c r="D147" s="190"/>
    </row>
    <row r="148" spans="4:4" x14ac:dyDescent="0.2">
      <c r="D148" s="190"/>
    </row>
    <row r="149" spans="4:4" x14ac:dyDescent="0.2">
      <c r="D149" s="190"/>
    </row>
    <row r="150" spans="4:4" x14ac:dyDescent="0.2">
      <c r="D150" s="190"/>
    </row>
    <row r="151" spans="4:4" x14ac:dyDescent="0.2">
      <c r="D151" s="190"/>
    </row>
    <row r="152" spans="4:4" x14ac:dyDescent="0.2">
      <c r="D152" s="190"/>
    </row>
    <row r="153" spans="4:4" x14ac:dyDescent="0.2">
      <c r="D153" s="190"/>
    </row>
    <row r="154" spans="4:4" x14ac:dyDescent="0.2">
      <c r="D154" s="190"/>
    </row>
    <row r="155" spans="4:4" x14ac:dyDescent="0.2">
      <c r="D155" s="190"/>
    </row>
    <row r="156" spans="4:4" x14ac:dyDescent="0.2">
      <c r="D156" s="190"/>
    </row>
    <row r="157" spans="4:4" x14ac:dyDescent="0.2">
      <c r="D157" s="190"/>
    </row>
    <row r="158" spans="4:4" x14ac:dyDescent="0.2">
      <c r="D158" s="190"/>
    </row>
    <row r="159" spans="4:4" x14ac:dyDescent="0.2">
      <c r="D159" s="190"/>
    </row>
    <row r="160" spans="4:4" x14ac:dyDescent="0.2">
      <c r="D160" s="190"/>
    </row>
    <row r="161" spans="4:4" x14ac:dyDescent="0.2">
      <c r="D161" s="190"/>
    </row>
    <row r="162" spans="4:4" x14ac:dyDescent="0.2">
      <c r="D162" s="190"/>
    </row>
    <row r="163" spans="4:4" x14ac:dyDescent="0.2">
      <c r="D163" s="190"/>
    </row>
    <row r="164" spans="4:4" x14ac:dyDescent="0.2">
      <c r="D164" s="190"/>
    </row>
    <row r="165" spans="4:4" x14ac:dyDescent="0.2">
      <c r="D165" s="190"/>
    </row>
    <row r="166" spans="4:4" x14ac:dyDescent="0.2">
      <c r="D166" s="190"/>
    </row>
    <row r="167" spans="4:4" x14ac:dyDescent="0.2">
      <c r="D167" s="190"/>
    </row>
    <row r="168" spans="4:4" x14ac:dyDescent="0.2">
      <c r="D168" s="190"/>
    </row>
    <row r="169" spans="4:4" x14ac:dyDescent="0.2">
      <c r="D169" s="190"/>
    </row>
    <row r="170" spans="4:4" x14ac:dyDescent="0.2">
      <c r="D170" s="190"/>
    </row>
    <row r="171" spans="4:4" x14ac:dyDescent="0.2">
      <c r="D171" s="190"/>
    </row>
    <row r="172" spans="4:4" x14ac:dyDescent="0.2">
      <c r="D172" s="190"/>
    </row>
    <row r="173" spans="4:4" x14ac:dyDescent="0.2">
      <c r="D173" s="190"/>
    </row>
    <row r="174" spans="4:4" x14ac:dyDescent="0.2">
      <c r="D174" s="190"/>
    </row>
    <row r="175" spans="4:4" x14ac:dyDescent="0.2">
      <c r="D175" s="190"/>
    </row>
    <row r="176" spans="4:4" x14ac:dyDescent="0.2">
      <c r="D176" s="190"/>
    </row>
    <row r="177" spans="4:4" x14ac:dyDescent="0.2">
      <c r="D177" s="190"/>
    </row>
    <row r="178" spans="4:4" x14ac:dyDescent="0.2">
      <c r="D178" s="190"/>
    </row>
    <row r="179" spans="4:4" x14ac:dyDescent="0.2">
      <c r="D179" s="190"/>
    </row>
    <row r="180" spans="4:4" x14ac:dyDescent="0.2">
      <c r="D180" s="190"/>
    </row>
    <row r="181" spans="4:4" x14ac:dyDescent="0.2">
      <c r="D181" s="190"/>
    </row>
    <row r="182" spans="4:4" x14ac:dyDescent="0.2">
      <c r="D182" s="190"/>
    </row>
    <row r="183" spans="4:4" x14ac:dyDescent="0.2">
      <c r="D183" s="190"/>
    </row>
    <row r="184" spans="4:4" x14ac:dyDescent="0.2">
      <c r="D184" s="190"/>
    </row>
    <row r="185" spans="4:4" x14ac:dyDescent="0.2">
      <c r="D185" s="190"/>
    </row>
    <row r="186" spans="4:4" x14ac:dyDescent="0.2">
      <c r="D186" s="190"/>
    </row>
    <row r="187" spans="4:4" x14ac:dyDescent="0.2">
      <c r="D187" s="190"/>
    </row>
    <row r="188" spans="4:4" x14ac:dyDescent="0.2">
      <c r="D188" s="190"/>
    </row>
    <row r="189" spans="4:4" x14ac:dyDescent="0.2">
      <c r="D189" s="190"/>
    </row>
    <row r="190" spans="4:4" x14ac:dyDescent="0.2">
      <c r="D190" s="190"/>
    </row>
    <row r="191" spans="4:4" x14ac:dyDescent="0.2">
      <c r="D191" s="190"/>
    </row>
    <row r="192" spans="4:4" x14ac:dyDescent="0.2">
      <c r="D192" s="190"/>
    </row>
    <row r="193" spans="4:4" x14ac:dyDescent="0.2">
      <c r="D193" s="190"/>
    </row>
    <row r="194" spans="4:4" x14ac:dyDescent="0.2">
      <c r="D194" s="190"/>
    </row>
    <row r="195" spans="4:4" x14ac:dyDescent="0.2">
      <c r="D195" s="190"/>
    </row>
    <row r="196" spans="4:4" x14ac:dyDescent="0.2">
      <c r="D196" s="190"/>
    </row>
    <row r="197" spans="4:4" x14ac:dyDescent="0.2">
      <c r="D197" s="190"/>
    </row>
    <row r="198" spans="4:4" x14ac:dyDescent="0.2">
      <c r="D198" s="190"/>
    </row>
    <row r="199" spans="4:4" x14ac:dyDescent="0.2">
      <c r="D199" s="190"/>
    </row>
    <row r="200" spans="4:4" x14ac:dyDescent="0.2">
      <c r="D200" s="190"/>
    </row>
    <row r="201" spans="4:4" x14ac:dyDescent="0.2">
      <c r="D201" s="190"/>
    </row>
    <row r="202" spans="4:4" x14ac:dyDescent="0.2">
      <c r="D202" s="190"/>
    </row>
    <row r="203" spans="4:4" x14ac:dyDescent="0.2">
      <c r="D203" s="190"/>
    </row>
    <row r="204" spans="4:4" x14ac:dyDescent="0.2">
      <c r="D204" s="190"/>
    </row>
    <row r="205" spans="4:4" x14ac:dyDescent="0.2">
      <c r="D205" s="190"/>
    </row>
    <row r="206" spans="4:4" x14ac:dyDescent="0.2">
      <c r="D206" s="190"/>
    </row>
    <row r="207" spans="4:4" x14ac:dyDescent="0.2">
      <c r="D207" s="190"/>
    </row>
    <row r="208" spans="4:4" x14ac:dyDescent="0.2">
      <c r="D208" s="190"/>
    </row>
    <row r="209" spans="4:4" x14ac:dyDescent="0.2">
      <c r="D209" s="190"/>
    </row>
    <row r="210" spans="4:4" x14ac:dyDescent="0.2">
      <c r="D210" s="190"/>
    </row>
    <row r="211" spans="4:4" x14ac:dyDescent="0.2">
      <c r="D211" s="190"/>
    </row>
    <row r="212" spans="4:4" x14ac:dyDescent="0.2">
      <c r="D212" s="190"/>
    </row>
    <row r="213" spans="4:4" x14ac:dyDescent="0.2">
      <c r="D213" s="190"/>
    </row>
    <row r="214" spans="4:4" x14ac:dyDescent="0.2">
      <c r="D214" s="190"/>
    </row>
    <row r="215" spans="4:4" x14ac:dyDescent="0.2">
      <c r="D215" s="190"/>
    </row>
    <row r="216" spans="4:4" x14ac:dyDescent="0.2">
      <c r="D216" s="190"/>
    </row>
    <row r="217" spans="4:4" x14ac:dyDescent="0.2">
      <c r="D217" s="190"/>
    </row>
    <row r="218" spans="4:4" x14ac:dyDescent="0.2">
      <c r="D218" s="190"/>
    </row>
    <row r="219" spans="4:4" x14ac:dyDescent="0.2">
      <c r="D219" s="190"/>
    </row>
    <row r="220" spans="4:4" x14ac:dyDescent="0.2">
      <c r="D220" s="190"/>
    </row>
    <row r="221" spans="4:4" x14ac:dyDescent="0.2">
      <c r="D221" s="190"/>
    </row>
    <row r="222" spans="4:4" x14ac:dyDescent="0.2">
      <c r="D222" s="190"/>
    </row>
    <row r="223" spans="4:4" x14ac:dyDescent="0.2">
      <c r="D223" s="190"/>
    </row>
    <row r="224" spans="4:4" x14ac:dyDescent="0.2">
      <c r="D224" s="190"/>
    </row>
    <row r="225" spans="4:4" x14ac:dyDescent="0.2">
      <c r="D225" s="190"/>
    </row>
    <row r="226" spans="4:4" x14ac:dyDescent="0.2">
      <c r="D226" s="190"/>
    </row>
    <row r="227" spans="4:4" x14ac:dyDescent="0.2">
      <c r="D227" s="190"/>
    </row>
    <row r="228" spans="4:4" x14ac:dyDescent="0.2">
      <c r="D228" s="190"/>
    </row>
    <row r="229" spans="4:4" x14ac:dyDescent="0.2">
      <c r="D229" s="190"/>
    </row>
    <row r="230" spans="4:4" x14ac:dyDescent="0.2">
      <c r="D230" s="190"/>
    </row>
    <row r="231" spans="4:4" x14ac:dyDescent="0.2">
      <c r="D231" s="190"/>
    </row>
    <row r="232" spans="4:4" x14ac:dyDescent="0.2">
      <c r="D232" s="190"/>
    </row>
    <row r="233" spans="4:4" x14ac:dyDescent="0.2">
      <c r="D233" s="190"/>
    </row>
    <row r="234" spans="4:4" x14ac:dyDescent="0.2">
      <c r="D234" s="190"/>
    </row>
    <row r="235" spans="4:4" x14ac:dyDescent="0.2">
      <c r="D235" s="190"/>
    </row>
    <row r="236" spans="4:4" x14ac:dyDescent="0.2">
      <c r="D236" s="190"/>
    </row>
    <row r="237" spans="4:4" x14ac:dyDescent="0.2">
      <c r="D237" s="190"/>
    </row>
    <row r="238" spans="4:4" x14ac:dyDescent="0.2">
      <c r="D238" s="190"/>
    </row>
    <row r="239" spans="4:4" x14ac:dyDescent="0.2">
      <c r="D239" s="190"/>
    </row>
    <row r="240" spans="4:4" x14ac:dyDescent="0.2">
      <c r="D240" s="190"/>
    </row>
    <row r="241" spans="4:4" x14ac:dyDescent="0.2">
      <c r="D241" s="190"/>
    </row>
    <row r="242" spans="4:4" x14ac:dyDescent="0.2">
      <c r="D242" s="190"/>
    </row>
    <row r="243" spans="4:4" x14ac:dyDescent="0.2">
      <c r="D243" s="190"/>
    </row>
    <row r="244" spans="4:4" x14ac:dyDescent="0.2">
      <c r="D244" s="190"/>
    </row>
    <row r="245" spans="4:4" x14ac:dyDescent="0.2">
      <c r="D245" s="190"/>
    </row>
    <row r="246" spans="4:4" x14ac:dyDescent="0.2">
      <c r="D246" s="190"/>
    </row>
    <row r="247" spans="4:4" x14ac:dyDescent="0.2">
      <c r="D247" s="190"/>
    </row>
    <row r="248" spans="4:4" x14ac:dyDescent="0.2">
      <c r="D248" s="190"/>
    </row>
    <row r="249" spans="4:4" x14ac:dyDescent="0.2">
      <c r="D249" s="190"/>
    </row>
    <row r="250" spans="4:4" x14ac:dyDescent="0.2">
      <c r="D250" s="190"/>
    </row>
    <row r="251" spans="4:4" x14ac:dyDescent="0.2">
      <c r="D251" s="190"/>
    </row>
    <row r="252" spans="4:4" x14ac:dyDescent="0.2">
      <c r="D252" s="190"/>
    </row>
    <row r="253" spans="4:4" x14ac:dyDescent="0.2">
      <c r="D253" s="190"/>
    </row>
    <row r="254" spans="4:4" x14ac:dyDescent="0.2">
      <c r="D254" s="190"/>
    </row>
    <row r="255" spans="4:4" x14ac:dyDescent="0.2">
      <c r="D255" s="190"/>
    </row>
    <row r="256" spans="4:4" x14ac:dyDescent="0.2">
      <c r="D256" s="190"/>
    </row>
    <row r="257" spans="4:4" x14ac:dyDescent="0.2">
      <c r="D257" s="190"/>
    </row>
    <row r="258" spans="4:4" x14ac:dyDescent="0.2">
      <c r="D258" s="190"/>
    </row>
    <row r="259" spans="4:4" x14ac:dyDescent="0.2">
      <c r="D259" s="190"/>
    </row>
    <row r="260" spans="4:4" x14ac:dyDescent="0.2">
      <c r="D260" s="190"/>
    </row>
    <row r="261" spans="4:4" x14ac:dyDescent="0.2">
      <c r="D261" s="190"/>
    </row>
    <row r="262" spans="4:4" x14ac:dyDescent="0.2">
      <c r="D262" s="190"/>
    </row>
    <row r="263" spans="4:4" x14ac:dyDescent="0.2">
      <c r="D263" s="190"/>
    </row>
    <row r="264" spans="4:4" x14ac:dyDescent="0.2">
      <c r="D264" s="190"/>
    </row>
    <row r="265" spans="4:4" x14ac:dyDescent="0.2">
      <c r="D265" s="190"/>
    </row>
    <row r="266" spans="4:4" x14ac:dyDescent="0.2">
      <c r="D266" s="190"/>
    </row>
    <row r="267" spans="4:4" x14ac:dyDescent="0.2">
      <c r="D267" s="190"/>
    </row>
    <row r="268" spans="4:4" x14ac:dyDescent="0.2">
      <c r="D268" s="190"/>
    </row>
    <row r="269" spans="4:4" x14ac:dyDescent="0.2">
      <c r="D269" s="190"/>
    </row>
    <row r="270" spans="4:4" x14ac:dyDescent="0.2">
      <c r="D270" s="190"/>
    </row>
    <row r="271" spans="4:4" x14ac:dyDescent="0.2">
      <c r="D271" s="190"/>
    </row>
    <row r="272" spans="4:4" x14ac:dyDescent="0.2">
      <c r="D272" s="190"/>
    </row>
    <row r="273" spans="4:4" x14ac:dyDescent="0.2">
      <c r="D273" s="190"/>
    </row>
    <row r="274" spans="4:4" x14ac:dyDescent="0.2">
      <c r="D274" s="190"/>
    </row>
    <row r="275" spans="4:4" x14ac:dyDescent="0.2">
      <c r="D275" s="190"/>
    </row>
    <row r="276" spans="4:4" x14ac:dyDescent="0.2">
      <c r="D276" s="190"/>
    </row>
    <row r="277" spans="4:4" x14ac:dyDescent="0.2">
      <c r="D277" s="190"/>
    </row>
    <row r="278" spans="4:4" x14ac:dyDescent="0.2">
      <c r="D278" s="190"/>
    </row>
    <row r="279" spans="4:4" x14ac:dyDescent="0.2">
      <c r="D279" s="190"/>
    </row>
    <row r="280" spans="4:4" x14ac:dyDescent="0.2">
      <c r="D280" s="190"/>
    </row>
    <row r="281" spans="4:4" x14ac:dyDescent="0.2">
      <c r="D281" s="190"/>
    </row>
    <row r="282" spans="4:4" x14ac:dyDescent="0.2">
      <c r="D282" s="190"/>
    </row>
    <row r="283" spans="4:4" x14ac:dyDescent="0.2">
      <c r="D283" s="190"/>
    </row>
    <row r="284" spans="4:4" x14ac:dyDescent="0.2">
      <c r="D284" s="190"/>
    </row>
    <row r="285" spans="4:4" x14ac:dyDescent="0.2">
      <c r="D285" s="190"/>
    </row>
    <row r="286" spans="4:4" x14ac:dyDescent="0.2">
      <c r="D286" s="190"/>
    </row>
    <row r="287" spans="4:4" x14ac:dyDescent="0.2">
      <c r="D287" s="190"/>
    </row>
    <row r="288" spans="4:4" x14ac:dyDescent="0.2">
      <c r="D288" s="190"/>
    </row>
    <row r="289" spans="4:4" x14ac:dyDescent="0.2">
      <c r="D289" s="190"/>
    </row>
    <row r="290" spans="4:4" x14ac:dyDescent="0.2">
      <c r="D290" s="190"/>
    </row>
    <row r="291" spans="4:4" x14ac:dyDescent="0.2">
      <c r="D291" s="190"/>
    </row>
    <row r="292" spans="4:4" x14ac:dyDescent="0.2">
      <c r="D292" s="190"/>
    </row>
    <row r="293" spans="4:4" x14ac:dyDescent="0.2">
      <c r="D293" s="190"/>
    </row>
    <row r="294" spans="4:4" x14ac:dyDescent="0.2">
      <c r="D294" s="190"/>
    </row>
    <row r="295" spans="4:4" x14ac:dyDescent="0.2">
      <c r="D295" s="190"/>
    </row>
    <row r="296" spans="4:4" x14ac:dyDescent="0.2">
      <c r="D296" s="190"/>
    </row>
    <row r="297" spans="4:4" x14ac:dyDescent="0.2">
      <c r="D297" s="190"/>
    </row>
    <row r="298" spans="4:4" x14ac:dyDescent="0.2">
      <c r="D298" s="190"/>
    </row>
    <row r="299" spans="4:4" x14ac:dyDescent="0.2">
      <c r="D299" s="190"/>
    </row>
    <row r="300" spans="4:4" x14ac:dyDescent="0.2">
      <c r="D300" s="190"/>
    </row>
    <row r="301" spans="4:4" x14ac:dyDescent="0.2">
      <c r="D301" s="190"/>
    </row>
    <row r="302" spans="4:4" x14ac:dyDescent="0.2">
      <c r="D302" s="190"/>
    </row>
    <row r="303" spans="4:4" x14ac:dyDescent="0.2">
      <c r="D303" s="190"/>
    </row>
    <row r="304" spans="4:4" x14ac:dyDescent="0.2">
      <c r="D304" s="190"/>
    </row>
    <row r="305" spans="4:4" x14ac:dyDescent="0.2">
      <c r="D305" s="190"/>
    </row>
    <row r="306" spans="4:4" x14ac:dyDescent="0.2">
      <c r="D306" s="190"/>
    </row>
    <row r="307" spans="4:4" x14ac:dyDescent="0.2">
      <c r="D307" s="190"/>
    </row>
    <row r="308" spans="4:4" x14ac:dyDescent="0.2">
      <c r="D308" s="190"/>
    </row>
    <row r="309" spans="4:4" x14ac:dyDescent="0.2">
      <c r="D309" s="190"/>
    </row>
    <row r="310" spans="4:4" x14ac:dyDescent="0.2">
      <c r="D310" s="190"/>
    </row>
    <row r="311" spans="4:4" x14ac:dyDescent="0.2">
      <c r="D311" s="190"/>
    </row>
    <row r="312" spans="4:4" x14ac:dyDescent="0.2">
      <c r="D312" s="190"/>
    </row>
    <row r="313" spans="4:4" x14ac:dyDescent="0.2">
      <c r="D313" s="190"/>
    </row>
    <row r="314" spans="4:4" x14ac:dyDescent="0.2">
      <c r="D314" s="190"/>
    </row>
    <row r="315" spans="4:4" x14ac:dyDescent="0.2">
      <c r="D315" s="190"/>
    </row>
    <row r="316" spans="4:4" x14ac:dyDescent="0.2">
      <c r="D316" s="190"/>
    </row>
    <row r="317" spans="4:4" x14ac:dyDescent="0.2">
      <c r="D317" s="190"/>
    </row>
    <row r="318" spans="4:4" x14ac:dyDescent="0.2">
      <c r="D318" s="190"/>
    </row>
    <row r="319" spans="4:4" x14ac:dyDescent="0.2">
      <c r="D319" s="190"/>
    </row>
    <row r="320" spans="4:4" x14ac:dyDescent="0.2">
      <c r="D320" s="190"/>
    </row>
    <row r="321" spans="4:4" x14ac:dyDescent="0.2">
      <c r="D321" s="190"/>
    </row>
    <row r="322" spans="4:4" x14ac:dyDescent="0.2">
      <c r="D322" s="190"/>
    </row>
    <row r="323" spans="4:4" x14ac:dyDescent="0.2">
      <c r="D323" s="190"/>
    </row>
    <row r="324" spans="4:4" x14ac:dyDescent="0.2">
      <c r="D324" s="190"/>
    </row>
    <row r="325" spans="4:4" x14ac:dyDescent="0.2">
      <c r="D325" s="190"/>
    </row>
    <row r="326" spans="4:4" x14ac:dyDescent="0.2">
      <c r="D326" s="190"/>
    </row>
    <row r="327" spans="4:4" x14ac:dyDescent="0.2">
      <c r="D327" s="190"/>
    </row>
    <row r="328" spans="4:4" x14ac:dyDescent="0.2">
      <c r="D328" s="190"/>
    </row>
    <row r="329" spans="4:4" x14ac:dyDescent="0.2">
      <c r="D329" s="190"/>
    </row>
    <row r="330" spans="4:4" x14ac:dyDescent="0.2">
      <c r="D330" s="190"/>
    </row>
    <row r="331" spans="4:4" x14ac:dyDescent="0.2">
      <c r="D331" s="190"/>
    </row>
    <row r="332" spans="4:4" x14ac:dyDescent="0.2">
      <c r="D332" s="190"/>
    </row>
    <row r="333" spans="4:4" x14ac:dyDescent="0.2">
      <c r="D333" s="190"/>
    </row>
    <row r="334" spans="4:4" x14ac:dyDescent="0.2">
      <c r="D334" s="190"/>
    </row>
    <row r="335" spans="4:4" x14ac:dyDescent="0.2">
      <c r="D335" s="190"/>
    </row>
    <row r="336" spans="4:4" x14ac:dyDescent="0.2">
      <c r="D336" s="190"/>
    </row>
    <row r="337" spans="4:4" x14ac:dyDescent="0.2">
      <c r="D337" s="190"/>
    </row>
    <row r="338" spans="4:4" x14ac:dyDescent="0.2">
      <c r="D338" s="190"/>
    </row>
    <row r="339" spans="4:4" x14ac:dyDescent="0.2">
      <c r="D339" s="190"/>
    </row>
    <row r="340" spans="4:4" x14ac:dyDescent="0.2">
      <c r="D340" s="190"/>
    </row>
    <row r="341" spans="4:4" x14ac:dyDescent="0.2">
      <c r="D341" s="190"/>
    </row>
    <row r="342" spans="4:4" x14ac:dyDescent="0.2">
      <c r="D342" s="190"/>
    </row>
    <row r="343" spans="4:4" x14ac:dyDescent="0.2">
      <c r="D343" s="190"/>
    </row>
    <row r="344" spans="4:4" x14ac:dyDescent="0.2">
      <c r="D344" s="190"/>
    </row>
    <row r="345" spans="4:4" x14ac:dyDescent="0.2">
      <c r="D345" s="190"/>
    </row>
    <row r="346" spans="4:4" x14ac:dyDescent="0.2">
      <c r="D346" s="190"/>
    </row>
    <row r="347" spans="4:4" x14ac:dyDescent="0.2">
      <c r="D347" s="190"/>
    </row>
    <row r="348" spans="4:4" x14ac:dyDescent="0.2">
      <c r="D348" s="190"/>
    </row>
    <row r="349" spans="4:4" x14ac:dyDescent="0.2">
      <c r="D349" s="190"/>
    </row>
    <row r="350" spans="4:4" x14ac:dyDescent="0.2">
      <c r="D350" s="190"/>
    </row>
    <row r="351" spans="4:4" x14ac:dyDescent="0.2">
      <c r="D351" s="190"/>
    </row>
    <row r="352" spans="4:4" x14ac:dyDescent="0.2">
      <c r="D352" s="190"/>
    </row>
    <row r="353" spans="4:4" x14ac:dyDescent="0.2">
      <c r="D353" s="190"/>
    </row>
    <row r="354" spans="4:4" x14ac:dyDescent="0.2">
      <c r="D354" s="190"/>
    </row>
    <row r="355" spans="4:4" x14ac:dyDescent="0.2">
      <c r="D355" s="190"/>
    </row>
    <row r="356" spans="4:4" x14ac:dyDescent="0.2">
      <c r="D356" s="190"/>
    </row>
    <row r="357" spans="4:4" x14ac:dyDescent="0.2">
      <c r="D357" s="190"/>
    </row>
    <row r="358" spans="4:4" x14ac:dyDescent="0.2">
      <c r="D358" s="190"/>
    </row>
    <row r="359" spans="4:4" x14ac:dyDescent="0.2">
      <c r="D359" s="190"/>
    </row>
    <row r="360" spans="4:4" x14ac:dyDescent="0.2">
      <c r="D360" s="190"/>
    </row>
    <row r="361" spans="4:4" x14ac:dyDescent="0.2">
      <c r="D361" s="190"/>
    </row>
    <row r="362" spans="4:4" x14ac:dyDescent="0.2">
      <c r="D362" s="190"/>
    </row>
    <row r="363" spans="4:4" x14ac:dyDescent="0.2">
      <c r="D363" s="190"/>
    </row>
    <row r="364" spans="4:4" x14ac:dyDescent="0.2">
      <c r="D364" s="190"/>
    </row>
    <row r="365" spans="4:4" x14ac:dyDescent="0.2">
      <c r="D365" s="190"/>
    </row>
    <row r="366" spans="4:4" x14ac:dyDescent="0.2">
      <c r="D366" s="190"/>
    </row>
    <row r="367" spans="4:4" x14ac:dyDescent="0.2">
      <c r="D367" s="190"/>
    </row>
    <row r="368" spans="4:4" x14ac:dyDescent="0.2">
      <c r="D368" s="190"/>
    </row>
    <row r="369" spans="4:4" x14ac:dyDescent="0.2">
      <c r="D369" s="190"/>
    </row>
    <row r="370" spans="4:4" x14ac:dyDescent="0.2">
      <c r="D370" s="190"/>
    </row>
    <row r="371" spans="4:4" x14ac:dyDescent="0.2">
      <c r="D371" s="190"/>
    </row>
    <row r="372" spans="4:4" x14ac:dyDescent="0.2">
      <c r="D372" s="190"/>
    </row>
    <row r="373" spans="4:4" x14ac:dyDescent="0.2">
      <c r="D373" s="190"/>
    </row>
    <row r="374" spans="4:4" x14ac:dyDescent="0.2">
      <c r="D374" s="190"/>
    </row>
    <row r="375" spans="4:4" x14ac:dyDescent="0.2">
      <c r="D375" s="190"/>
    </row>
    <row r="376" spans="4:4" x14ac:dyDescent="0.2">
      <c r="D376" s="190"/>
    </row>
    <row r="377" spans="4:4" x14ac:dyDescent="0.2">
      <c r="D377" s="190"/>
    </row>
    <row r="378" spans="4:4" x14ac:dyDescent="0.2">
      <c r="D378" s="190"/>
    </row>
    <row r="379" spans="4:4" x14ac:dyDescent="0.2">
      <c r="D379" s="190"/>
    </row>
    <row r="380" spans="4:4" x14ac:dyDescent="0.2">
      <c r="D380" s="190"/>
    </row>
    <row r="381" spans="4:4" x14ac:dyDescent="0.2">
      <c r="D381" s="190"/>
    </row>
    <row r="382" spans="4:4" x14ac:dyDescent="0.2">
      <c r="D382" s="190"/>
    </row>
    <row r="383" spans="4:4" x14ac:dyDescent="0.2">
      <c r="D383" s="190"/>
    </row>
    <row r="384" spans="4:4" x14ac:dyDescent="0.2">
      <c r="D384" s="190"/>
    </row>
    <row r="385" spans="4:4" x14ac:dyDescent="0.2">
      <c r="D385" s="190"/>
    </row>
    <row r="386" spans="4:4" x14ac:dyDescent="0.2">
      <c r="D386" s="190"/>
    </row>
    <row r="387" spans="4:4" x14ac:dyDescent="0.2">
      <c r="D387" s="190"/>
    </row>
    <row r="388" spans="4:4" x14ac:dyDescent="0.2">
      <c r="D388" s="190"/>
    </row>
    <row r="389" spans="4:4" x14ac:dyDescent="0.2">
      <c r="D389" s="190"/>
    </row>
    <row r="390" spans="4:4" x14ac:dyDescent="0.2">
      <c r="D390" s="190"/>
    </row>
    <row r="391" spans="4:4" x14ac:dyDescent="0.2">
      <c r="D391" s="190"/>
    </row>
    <row r="392" spans="4:4" x14ac:dyDescent="0.2">
      <c r="D392" s="190"/>
    </row>
    <row r="393" spans="4:4" x14ac:dyDescent="0.2">
      <c r="D393" s="190"/>
    </row>
    <row r="394" spans="4:4" x14ac:dyDescent="0.2">
      <c r="D394" s="190"/>
    </row>
    <row r="395" spans="4:4" x14ac:dyDescent="0.2">
      <c r="D395" s="190"/>
    </row>
    <row r="396" spans="4:4" x14ac:dyDescent="0.2">
      <c r="D396" s="190"/>
    </row>
    <row r="397" spans="4:4" x14ac:dyDescent="0.2">
      <c r="D397" s="190"/>
    </row>
    <row r="398" spans="4:4" x14ac:dyDescent="0.2">
      <c r="D398" s="190"/>
    </row>
    <row r="399" spans="4:4" x14ac:dyDescent="0.2">
      <c r="D399" s="190"/>
    </row>
    <row r="400" spans="4:4" x14ac:dyDescent="0.2">
      <c r="D400" s="190"/>
    </row>
    <row r="401" spans="4:4" x14ac:dyDescent="0.2">
      <c r="D401" s="190"/>
    </row>
    <row r="402" spans="4:4" x14ac:dyDescent="0.2">
      <c r="D402" s="190"/>
    </row>
    <row r="403" spans="4:4" x14ac:dyDescent="0.2">
      <c r="D403" s="190"/>
    </row>
    <row r="404" spans="4:4" x14ac:dyDescent="0.2">
      <c r="D404" s="190"/>
    </row>
    <row r="405" spans="4:4" x14ac:dyDescent="0.2">
      <c r="D405" s="190"/>
    </row>
    <row r="406" spans="4:4" x14ac:dyDescent="0.2">
      <c r="D406" s="190"/>
    </row>
    <row r="407" spans="4:4" x14ac:dyDescent="0.2">
      <c r="D407" s="190"/>
    </row>
    <row r="408" spans="4:4" x14ac:dyDescent="0.2">
      <c r="D408" s="190"/>
    </row>
    <row r="409" spans="4:4" x14ac:dyDescent="0.2">
      <c r="D409" s="190"/>
    </row>
    <row r="410" spans="4:4" x14ac:dyDescent="0.2">
      <c r="D410" s="190"/>
    </row>
    <row r="411" spans="4:4" x14ac:dyDescent="0.2">
      <c r="D411" s="190"/>
    </row>
    <row r="412" spans="4:4" x14ac:dyDescent="0.2">
      <c r="D412" s="190"/>
    </row>
    <row r="413" spans="4:4" x14ac:dyDescent="0.2">
      <c r="D413" s="190"/>
    </row>
    <row r="414" spans="4:4" x14ac:dyDescent="0.2">
      <c r="D414" s="190"/>
    </row>
    <row r="415" spans="4:4" x14ac:dyDescent="0.2">
      <c r="D415" s="190"/>
    </row>
    <row r="416" spans="4:4" x14ac:dyDescent="0.2">
      <c r="D416" s="190"/>
    </row>
    <row r="417" spans="4:4" x14ac:dyDescent="0.2">
      <c r="D417" s="190"/>
    </row>
    <row r="418" spans="4:4" x14ac:dyDescent="0.2">
      <c r="D418" s="190"/>
    </row>
    <row r="419" spans="4:4" x14ac:dyDescent="0.2">
      <c r="D419" s="190"/>
    </row>
    <row r="420" spans="4:4" x14ac:dyDescent="0.2">
      <c r="D420" s="190"/>
    </row>
    <row r="421" spans="4:4" x14ac:dyDescent="0.2">
      <c r="D421" s="190"/>
    </row>
    <row r="422" spans="4:4" x14ac:dyDescent="0.2">
      <c r="D422" s="190"/>
    </row>
    <row r="423" spans="4:4" x14ac:dyDescent="0.2">
      <c r="D423" s="190"/>
    </row>
    <row r="424" spans="4:4" x14ac:dyDescent="0.2">
      <c r="D424" s="190"/>
    </row>
    <row r="425" spans="4:4" x14ac:dyDescent="0.2">
      <c r="D425" s="190"/>
    </row>
    <row r="426" spans="4:4" x14ac:dyDescent="0.2">
      <c r="D426" s="190"/>
    </row>
    <row r="427" spans="4:4" x14ac:dyDescent="0.2">
      <c r="D427" s="190"/>
    </row>
    <row r="428" spans="4:4" x14ac:dyDescent="0.2">
      <c r="D428" s="190"/>
    </row>
    <row r="429" spans="4:4" x14ac:dyDescent="0.2">
      <c r="D429" s="190"/>
    </row>
    <row r="430" spans="4:4" x14ac:dyDescent="0.2">
      <c r="D430" s="190"/>
    </row>
    <row r="431" spans="4:4" x14ac:dyDescent="0.2">
      <c r="D431" s="190"/>
    </row>
    <row r="432" spans="4:4" x14ac:dyDescent="0.2">
      <c r="D432" s="190"/>
    </row>
    <row r="433" spans="4:4" x14ac:dyDescent="0.2">
      <c r="D433" s="190"/>
    </row>
    <row r="434" spans="4:4" x14ac:dyDescent="0.2">
      <c r="D434" s="190"/>
    </row>
    <row r="435" spans="4:4" x14ac:dyDescent="0.2">
      <c r="D435" s="190"/>
    </row>
    <row r="436" spans="4:4" x14ac:dyDescent="0.2">
      <c r="D436" s="190"/>
    </row>
    <row r="437" spans="4:4" x14ac:dyDescent="0.2">
      <c r="D437" s="190"/>
    </row>
    <row r="438" spans="4:4" x14ac:dyDescent="0.2">
      <c r="D438" s="190"/>
    </row>
    <row r="439" spans="4:4" x14ac:dyDescent="0.2">
      <c r="D439" s="190"/>
    </row>
    <row r="440" spans="4:4" x14ac:dyDescent="0.2">
      <c r="D440" s="190"/>
    </row>
    <row r="441" spans="4:4" x14ac:dyDescent="0.2">
      <c r="D441" s="190"/>
    </row>
    <row r="442" spans="4:4" x14ac:dyDescent="0.2">
      <c r="D442" s="190"/>
    </row>
    <row r="443" spans="4:4" x14ac:dyDescent="0.2">
      <c r="D443" s="190"/>
    </row>
    <row r="444" spans="4:4" x14ac:dyDescent="0.2">
      <c r="D444" s="190"/>
    </row>
    <row r="445" spans="4:4" x14ac:dyDescent="0.2">
      <c r="D445" s="190"/>
    </row>
    <row r="446" spans="4:4" x14ac:dyDescent="0.2">
      <c r="D446" s="190"/>
    </row>
    <row r="447" spans="4:4" x14ac:dyDescent="0.2">
      <c r="D447" s="190"/>
    </row>
    <row r="448" spans="4:4" x14ac:dyDescent="0.2">
      <c r="D448" s="190"/>
    </row>
    <row r="449" spans="4:4" x14ac:dyDescent="0.2">
      <c r="D449" s="190"/>
    </row>
    <row r="450" spans="4:4" x14ac:dyDescent="0.2">
      <c r="D450" s="190"/>
    </row>
    <row r="451" spans="4:4" x14ac:dyDescent="0.2">
      <c r="D451" s="190"/>
    </row>
    <row r="452" spans="4:4" x14ac:dyDescent="0.2">
      <c r="D452" s="190"/>
    </row>
    <row r="453" spans="4:4" x14ac:dyDescent="0.2">
      <c r="D453" s="190"/>
    </row>
    <row r="454" spans="4:4" x14ac:dyDescent="0.2">
      <c r="D454" s="190"/>
    </row>
    <row r="455" spans="4:4" x14ac:dyDescent="0.2">
      <c r="D455" s="190"/>
    </row>
    <row r="456" spans="4:4" x14ac:dyDescent="0.2">
      <c r="D456" s="190"/>
    </row>
    <row r="457" spans="4:4" x14ac:dyDescent="0.2">
      <c r="D457" s="190"/>
    </row>
    <row r="458" spans="4:4" x14ac:dyDescent="0.2">
      <c r="D458" s="190"/>
    </row>
    <row r="459" spans="4:4" x14ac:dyDescent="0.2">
      <c r="D459" s="190"/>
    </row>
    <row r="460" spans="4:4" x14ac:dyDescent="0.2">
      <c r="D460" s="190"/>
    </row>
    <row r="461" spans="4:4" x14ac:dyDescent="0.2">
      <c r="D461" s="190"/>
    </row>
    <row r="462" spans="4:4" x14ac:dyDescent="0.2">
      <c r="D462" s="190"/>
    </row>
    <row r="463" spans="4:4" x14ac:dyDescent="0.2">
      <c r="D463" s="190"/>
    </row>
    <row r="464" spans="4:4" x14ac:dyDescent="0.2">
      <c r="D464" s="190"/>
    </row>
    <row r="465" spans="4:4" x14ac:dyDescent="0.2">
      <c r="D465" s="190"/>
    </row>
    <row r="466" spans="4:4" x14ac:dyDescent="0.2">
      <c r="D466" s="190"/>
    </row>
    <row r="467" spans="4:4" x14ac:dyDescent="0.2">
      <c r="D467" s="190"/>
    </row>
    <row r="468" spans="4:4" x14ac:dyDescent="0.2">
      <c r="D468" s="190"/>
    </row>
    <row r="469" spans="4:4" x14ac:dyDescent="0.2">
      <c r="D469" s="190"/>
    </row>
    <row r="470" spans="4:4" x14ac:dyDescent="0.2">
      <c r="D470" s="190"/>
    </row>
    <row r="471" spans="4:4" x14ac:dyDescent="0.2">
      <c r="D471" s="190"/>
    </row>
    <row r="472" spans="4:4" x14ac:dyDescent="0.2">
      <c r="D472" s="190"/>
    </row>
    <row r="473" spans="4:4" x14ac:dyDescent="0.2">
      <c r="D473" s="190"/>
    </row>
    <row r="474" spans="4:4" x14ac:dyDescent="0.2">
      <c r="D474" s="190"/>
    </row>
    <row r="475" spans="4:4" x14ac:dyDescent="0.2">
      <c r="D475" s="190"/>
    </row>
    <row r="476" spans="4:4" x14ac:dyDescent="0.2">
      <c r="D476" s="190"/>
    </row>
    <row r="477" spans="4:4" x14ac:dyDescent="0.2">
      <c r="D477" s="190"/>
    </row>
    <row r="478" spans="4:4" x14ac:dyDescent="0.2">
      <c r="D478" s="190"/>
    </row>
    <row r="479" spans="4:4" x14ac:dyDescent="0.2">
      <c r="D479" s="190"/>
    </row>
    <row r="480" spans="4:4" x14ac:dyDescent="0.2">
      <c r="D480" s="190"/>
    </row>
    <row r="481" spans="4:4" x14ac:dyDescent="0.2">
      <c r="D481" s="190"/>
    </row>
    <row r="482" spans="4:4" x14ac:dyDescent="0.2">
      <c r="D482" s="190"/>
    </row>
    <row r="483" spans="4:4" x14ac:dyDescent="0.2">
      <c r="D483" s="190"/>
    </row>
    <row r="484" spans="4:4" x14ac:dyDescent="0.2">
      <c r="D484" s="190"/>
    </row>
    <row r="485" spans="4:4" x14ac:dyDescent="0.2">
      <c r="D485" s="190"/>
    </row>
    <row r="486" spans="4:4" x14ac:dyDescent="0.2">
      <c r="D486" s="190"/>
    </row>
    <row r="487" spans="4:4" x14ac:dyDescent="0.2">
      <c r="D487" s="190"/>
    </row>
    <row r="488" spans="4:4" x14ac:dyDescent="0.2">
      <c r="D488" s="190"/>
    </row>
    <row r="489" spans="4:4" x14ac:dyDescent="0.2">
      <c r="D489" s="190"/>
    </row>
    <row r="490" spans="4:4" x14ac:dyDescent="0.2">
      <c r="D490" s="190"/>
    </row>
    <row r="491" spans="4:4" x14ac:dyDescent="0.2">
      <c r="D491" s="190"/>
    </row>
    <row r="492" spans="4:4" x14ac:dyDescent="0.2">
      <c r="D492" s="190"/>
    </row>
    <row r="493" spans="4:4" x14ac:dyDescent="0.2">
      <c r="D493" s="190"/>
    </row>
    <row r="494" spans="4:4" x14ac:dyDescent="0.2">
      <c r="D494" s="190"/>
    </row>
    <row r="495" spans="4:4" x14ac:dyDescent="0.2">
      <c r="D495" s="190"/>
    </row>
    <row r="496" spans="4:4" x14ac:dyDescent="0.2">
      <c r="D496" s="190"/>
    </row>
    <row r="497" spans="4:4" x14ac:dyDescent="0.2">
      <c r="D497" s="190"/>
    </row>
    <row r="498" spans="4:4" x14ac:dyDescent="0.2">
      <c r="D498" s="190"/>
    </row>
    <row r="499" spans="4:4" x14ac:dyDescent="0.2">
      <c r="D499" s="190"/>
    </row>
    <row r="500" spans="4:4" x14ac:dyDescent="0.2">
      <c r="D500" s="190"/>
    </row>
    <row r="501" spans="4:4" x14ac:dyDescent="0.2">
      <c r="D501" s="190"/>
    </row>
    <row r="502" spans="4:4" x14ac:dyDescent="0.2">
      <c r="D502" s="190"/>
    </row>
    <row r="503" spans="4:4" x14ac:dyDescent="0.2">
      <c r="D503" s="190"/>
    </row>
    <row r="504" spans="4:4" x14ac:dyDescent="0.2">
      <c r="D504" s="190"/>
    </row>
    <row r="505" spans="4:4" x14ac:dyDescent="0.2">
      <c r="D505" s="190"/>
    </row>
    <row r="506" spans="4:4" x14ac:dyDescent="0.2">
      <c r="D506" s="190"/>
    </row>
    <row r="507" spans="4:4" x14ac:dyDescent="0.2">
      <c r="D507" s="190"/>
    </row>
    <row r="508" spans="4:4" x14ac:dyDescent="0.2">
      <c r="D508" s="190"/>
    </row>
    <row r="509" spans="4:4" x14ac:dyDescent="0.2">
      <c r="D509" s="190"/>
    </row>
    <row r="510" spans="4:4" x14ac:dyDescent="0.2">
      <c r="D510" s="190"/>
    </row>
    <row r="511" spans="4:4" x14ac:dyDescent="0.2">
      <c r="D511" s="190"/>
    </row>
    <row r="512" spans="4:4" x14ac:dyDescent="0.2">
      <c r="D512" s="190"/>
    </row>
    <row r="513" spans="4:4" x14ac:dyDescent="0.2">
      <c r="D513" s="190"/>
    </row>
    <row r="514" spans="4:4" x14ac:dyDescent="0.2">
      <c r="D514" s="190"/>
    </row>
    <row r="515" spans="4:4" x14ac:dyDescent="0.2">
      <c r="D515" s="190"/>
    </row>
    <row r="516" spans="4:4" x14ac:dyDescent="0.2">
      <c r="D516" s="190"/>
    </row>
    <row r="517" spans="4:4" x14ac:dyDescent="0.2">
      <c r="D517" s="190"/>
    </row>
    <row r="518" spans="4:4" x14ac:dyDescent="0.2">
      <c r="D518" s="190"/>
    </row>
    <row r="519" spans="4:4" x14ac:dyDescent="0.2">
      <c r="D519" s="190"/>
    </row>
    <row r="520" spans="4:4" x14ac:dyDescent="0.2">
      <c r="D520" s="190"/>
    </row>
    <row r="521" spans="4:4" x14ac:dyDescent="0.2">
      <c r="D521" s="190"/>
    </row>
    <row r="522" spans="4:4" x14ac:dyDescent="0.2">
      <c r="D522" s="190"/>
    </row>
    <row r="523" spans="4:4" x14ac:dyDescent="0.2">
      <c r="D523" s="190"/>
    </row>
    <row r="524" spans="4:4" x14ac:dyDescent="0.2">
      <c r="D524" s="190"/>
    </row>
    <row r="525" spans="4:4" x14ac:dyDescent="0.2">
      <c r="D525" s="190"/>
    </row>
    <row r="526" spans="4:4" x14ac:dyDescent="0.2">
      <c r="D526" s="190"/>
    </row>
    <row r="527" spans="4:4" x14ac:dyDescent="0.2">
      <c r="D527" s="190"/>
    </row>
    <row r="528" spans="4:4" x14ac:dyDescent="0.2">
      <c r="D528" s="190"/>
    </row>
    <row r="529" spans="4:4" x14ac:dyDescent="0.2">
      <c r="D529" s="190"/>
    </row>
    <row r="530" spans="4:4" x14ac:dyDescent="0.2">
      <c r="D530" s="190"/>
    </row>
    <row r="531" spans="4:4" x14ac:dyDescent="0.2">
      <c r="D531" s="190"/>
    </row>
    <row r="532" spans="4:4" x14ac:dyDescent="0.2">
      <c r="D532" s="190"/>
    </row>
    <row r="533" spans="4:4" x14ac:dyDescent="0.2">
      <c r="D533" s="190"/>
    </row>
    <row r="534" spans="4:4" x14ac:dyDescent="0.2">
      <c r="D534" s="190"/>
    </row>
    <row r="535" spans="4:4" x14ac:dyDescent="0.2">
      <c r="D535" s="190"/>
    </row>
    <row r="536" spans="4:4" x14ac:dyDescent="0.2">
      <c r="D536" s="190"/>
    </row>
    <row r="537" spans="4:4" x14ac:dyDescent="0.2">
      <c r="D537" s="190"/>
    </row>
    <row r="538" spans="4:4" x14ac:dyDescent="0.2">
      <c r="D538" s="190"/>
    </row>
    <row r="539" spans="4:4" x14ac:dyDescent="0.2">
      <c r="D539" s="190"/>
    </row>
    <row r="540" spans="4:4" x14ac:dyDescent="0.2">
      <c r="D540" s="190"/>
    </row>
    <row r="541" spans="4:4" x14ac:dyDescent="0.2">
      <c r="D541" s="190"/>
    </row>
    <row r="542" spans="4:4" x14ac:dyDescent="0.2">
      <c r="D542" s="190"/>
    </row>
    <row r="543" spans="4:4" x14ac:dyDescent="0.2">
      <c r="D543" s="190"/>
    </row>
    <row r="544" spans="4:4" x14ac:dyDescent="0.2">
      <c r="D544" s="190"/>
    </row>
    <row r="545" spans="4:4" x14ac:dyDescent="0.2">
      <c r="D545" s="190"/>
    </row>
    <row r="546" spans="4:4" x14ac:dyDescent="0.2">
      <c r="D546" s="190"/>
    </row>
    <row r="547" spans="4:4" x14ac:dyDescent="0.2">
      <c r="D547" s="190"/>
    </row>
    <row r="548" spans="4:4" x14ac:dyDescent="0.2">
      <c r="D548" s="190"/>
    </row>
    <row r="549" spans="4:4" x14ac:dyDescent="0.2">
      <c r="D549" s="190"/>
    </row>
    <row r="550" spans="4:4" x14ac:dyDescent="0.2">
      <c r="D550" s="190"/>
    </row>
    <row r="551" spans="4:4" x14ac:dyDescent="0.2">
      <c r="D551" s="190"/>
    </row>
    <row r="552" spans="4:4" x14ac:dyDescent="0.2">
      <c r="D552" s="190"/>
    </row>
    <row r="553" spans="4:4" x14ac:dyDescent="0.2">
      <c r="D553" s="190"/>
    </row>
    <row r="554" spans="4:4" x14ac:dyDescent="0.2">
      <c r="D554" s="190"/>
    </row>
    <row r="555" spans="4:4" x14ac:dyDescent="0.2">
      <c r="D555" s="190"/>
    </row>
    <row r="556" spans="4:4" x14ac:dyDescent="0.2">
      <c r="D556" s="190"/>
    </row>
    <row r="557" spans="4:4" x14ac:dyDescent="0.2">
      <c r="D557" s="190"/>
    </row>
    <row r="558" spans="4:4" x14ac:dyDescent="0.2">
      <c r="D558" s="190"/>
    </row>
    <row r="559" spans="4:4" x14ac:dyDescent="0.2">
      <c r="D559" s="190"/>
    </row>
    <row r="560" spans="4:4" x14ac:dyDescent="0.2">
      <c r="D560" s="190"/>
    </row>
    <row r="561" spans="4:4" x14ac:dyDescent="0.2">
      <c r="D561" s="190"/>
    </row>
    <row r="562" spans="4:4" x14ac:dyDescent="0.2">
      <c r="D562" s="190"/>
    </row>
    <row r="563" spans="4:4" x14ac:dyDescent="0.2">
      <c r="D563" s="190"/>
    </row>
    <row r="564" spans="4:4" x14ac:dyDescent="0.2">
      <c r="D564" s="190"/>
    </row>
    <row r="565" spans="4:4" x14ac:dyDescent="0.2">
      <c r="D565" s="190"/>
    </row>
    <row r="566" spans="4:4" x14ac:dyDescent="0.2">
      <c r="D566" s="190"/>
    </row>
    <row r="567" spans="4:4" x14ac:dyDescent="0.2">
      <c r="D567" s="190"/>
    </row>
    <row r="568" spans="4:4" x14ac:dyDescent="0.2">
      <c r="D568" s="190"/>
    </row>
    <row r="569" spans="4:4" x14ac:dyDescent="0.2">
      <c r="D569" s="190"/>
    </row>
    <row r="570" spans="4:4" x14ac:dyDescent="0.2">
      <c r="D570" s="190"/>
    </row>
    <row r="571" spans="4:4" x14ac:dyDescent="0.2">
      <c r="D571" s="190"/>
    </row>
    <row r="572" spans="4:4" x14ac:dyDescent="0.2">
      <c r="D572" s="190"/>
    </row>
    <row r="573" spans="4:4" x14ac:dyDescent="0.2">
      <c r="D573" s="190"/>
    </row>
    <row r="574" spans="4:4" x14ac:dyDescent="0.2">
      <c r="D574" s="190"/>
    </row>
    <row r="575" spans="4:4" x14ac:dyDescent="0.2">
      <c r="D575" s="190"/>
    </row>
    <row r="576" spans="4:4" x14ac:dyDescent="0.2">
      <c r="D576" s="190"/>
    </row>
    <row r="577" spans="4:4" x14ac:dyDescent="0.2">
      <c r="D577" s="190"/>
    </row>
    <row r="578" spans="4:4" x14ac:dyDescent="0.2">
      <c r="D578" s="190"/>
    </row>
    <row r="579" spans="4:4" x14ac:dyDescent="0.2">
      <c r="D579" s="190"/>
    </row>
    <row r="580" spans="4:4" x14ac:dyDescent="0.2">
      <c r="D580" s="190"/>
    </row>
    <row r="581" spans="4:4" x14ac:dyDescent="0.2">
      <c r="D581" s="190"/>
    </row>
    <row r="582" spans="4:4" x14ac:dyDescent="0.2">
      <c r="D582" s="190"/>
    </row>
    <row r="583" spans="4:4" x14ac:dyDescent="0.2">
      <c r="D583" s="190"/>
    </row>
    <row r="584" spans="4:4" x14ac:dyDescent="0.2">
      <c r="D584" s="190"/>
    </row>
    <row r="585" spans="4:4" x14ac:dyDescent="0.2">
      <c r="D585" s="190"/>
    </row>
    <row r="586" spans="4:4" x14ac:dyDescent="0.2">
      <c r="D586" s="190"/>
    </row>
    <row r="587" spans="4:4" x14ac:dyDescent="0.2">
      <c r="D587" s="190"/>
    </row>
    <row r="588" spans="4:4" x14ac:dyDescent="0.2">
      <c r="D588" s="190"/>
    </row>
    <row r="589" spans="4:4" x14ac:dyDescent="0.2">
      <c r="D589" s="190"/>
    </row>
    <row r="590" spans="4:4" x14ac:dyDescent="0.2">
      <c r="D590" s="190"/>
    </row>
    <row r="591" spans="4:4" x14ac:dyDescent="0.2">
      <c r="D591" s="190"/>
    </row>
    <row r="592" spans="4:4" x14ac:dyDescent="0.2">
      <c r="D592" s="190"/>
    </row>
    <row r="593" spans="4:4" x14ac:dyDescent="0.2">
      <c r="D593" s="190"/>
    </row>
    <row r="594" spans="4:4" x14ac:dyDescent="0.2">
      <c r="D594" s="190"/>
    </row>
    <row r="595" spans="4:4" x14ac:dyDescent="0.2">
      <c r="D595" s="190"/>
    </row>
    <row r="596" spans="4:4" x14ac:dyDescent="0.2">
      <c r="D596" s="190"/>
    </row>
    <row r="597" spans="4:4" x14ac:dyDescent="0.2">
      <c r="D597" s="190"/>
    </row>
    <row r="598" spans="4:4" x14ac:dyDescent="0.2">
      <c r="D598" s="190"/>
    </row>
    <row r="599" spans="4:4" x14ac:dyDescent="0.2">
      <c r="D599" s="190"/>
    </row>
    <row r="600" spans="4:4" x14ac:dyDescent="0.2">
      <c r="D600" s="190"/>
    </row>
    <row r="601" spans="4:4" x14ac:dyDescent="0.2">
      <c r="D601" s="190"/>
    </row>
    <row r="602" spans="4:4" x14ac:dyDescent="0.2">
      <c r="D602" s="190"/>
    </row>
    <row r="603" spans="4:4" x14ac:dyDescent="0.2">
      <c r="D603" s="190"/>
    </row>
    <row r="604" spans="4:4" x14ac:dyDescent="0.2">
      <c r="D604" s="190"/>
    </row>
    <row r="605" spans="4:4" x14ac:dyDescent="0.2">
      <c r="D605" s="190"/>
    </row>
    <row r="606" spans="4:4" x14ac:dyDescent="0.2">
      <c r="D606" s="190"/>
    </row>
    <row r="607" spans="4:4" x14ac:dyDescent="0.2">
      <c r="D607" s="190"/>
    </row>
    <row r="608" spans="4:4" x14ac:dyDescent="0.2">
      <c r="D608" s="190"/>
    </row>
    <row r="609" spans="4:4" x14ac:dyDescent="0.2">
      <c r="D609" s="190"/>
    </row>
    <row r="610" spans="4:4" x14ac:dyDescent="0.2">
      <c r="D610" s="190"/>
    </row>
    <row r="611" spans="4:4" x14ac:dyDescent="0.2">
      <c r="D611" s="190"/>
    </row>
    <row r="612" spans="4:4" x14ac:dyDescent="0.2">
      <c r="D612" s="190"/>
    </row>
    <row r="613" spans="4:4" x14ac:dyDescent="0.2">
      <c r="D613" s="190"/>
    </row>
    <row r="614" spans="4:4" x14ac:dyDescent="0.2">
      <c r="D614" s="190"/>
    </row>
    <row r="615" spans="4:4" x14ac:dyDescent="0.2">
      <c r="D615" s="190"/>
    </row>
    <row r="616" spans="4:4" x14ac:dyDescent="0.2">
      <c r="D616" s="190"/>
    </row>
    <row r="617" spans="4:4" x14ac:dyDescent="0.2">
      <c r="D617" s="190"/>
    </row>
    <row r="618" spans="4:4" x14ac:dyDescent="0.2">
      <c r="D618" s="190"/>
    </row>
    <row r="619" spans="4:4" x14ac:dyDescent="0.2">
      <c r="D619" s="190"/>
    </row>
    <row r="620" spans="4:4" x14ac:dyDescent="0.2">
      <c r="D620" s="190"/>
    </row>
    <row r="621" spans="4:4" x14ac:dyDescent="0.2">
      <c r="D621" s="190"/>
    </row>
    <row r="622" spans="4:4" x14ac:dyDescent="0.2">
      <c r="D622" s="190"/>
    </row>
    <row r="623" spans="4:4" x14ac:dyDescent="0.2">
      <c r="D623" s="190"/>
    </row>
    <row r="624" spans="4:4" x14ac:dyDescent="0.2">
      <c r="D624" s="190"/>
    </row>
    <row r="625" spans="4:4" x14ac:dyDescent="0.2">
      <c r="D625" s="190"/>
    </row>
    <row r="626" spans="4:4" x14ac:dyDescent="0.2">
      <c r="D626" s="190"/>
    </row>
    <row r="627" spans="4:4" x14ac:dyDescent="0.2">
      <c r="D627" s="190"/>
    </row>
    <row r="628" spans="4:4" x14ac:dyDescent="0.2">
      <c r="D628" s="190"/>
    </row>
    <row r="629" spans="4:4" x14ac:dyDescent="0.2">
      <c r="D629" s="190"/>
    </row>
    <row r="630" spans="4:4" x14ac:dyDescent="0.2">
      <c r="D630" s="190"/>
    </row>
    <row r="631" spans="4:4" x14ac:dyDescent="0.2">
      <c r="D631" s="190"/>
    </row>
    <row r="632" spans="4:4" x14ac:dyDescent="0.2">
      <c r="D632" s="190"/>
    </row>
    <row r="633" spans="4:4" x14ac:dyDescent="0.2">
      <c r="D633" s="190"/>
    </row>
    <row r="634" spans="4:4" x14ac:dyDescent="0.2">
      <c r="D634" s="190"/>
    </row>
    <row r="635" spans="4:4" x14ac:dyDescent="0.2">
      <c r="D635" s="190"/>
    </row>
    <row r="636" spans="4:4" x14ac:dyDescent="0.2">
      <c r="D636" s="190"/>
    </row>
    <row r="637" spans="4:4" x14ac:dyDescent="0.2">
      <c r="D637" s="190"/>
    </row>
    <row r="638" spans="4:4" x14ac:dyDescent="0.2">
      <c r="D638" s="190"/>
    </row>
    <row r="639" spans="4:4" x14ac:dyDescent="0.2">
      <c r="D639" s="190"/>
    </row>
    <row r="640" spans="4:4" x14ac:dyDescent="0.2">
      <c r="D640" s="190"/>
    </row>
    <row r="641" spans="4:4" x14ac:dyDescent="0.2">
      <c r="D641" s="190"/>
    </row>
    <row r="642" spans="4:4" x14ac:dyDescent="0.2">
      <c r="D642" s="190"/>
    </row>
    <row r="643" spans="4:4" x14ac:dyDescent="0.2">
      <c r="D643" s="190"/>
    </row>
    <row r="644" spans="4:4" x14ac:dyDescent="0.2">
      <c r="D644" s="190"/>
    </row>
    <row r="645" spans="4:4" x14ac:dyDescent="0.2">
      <c r="D645" s="190"/>
    </row>
    <row r="646" spans="4:4" x14ac:dyDescent="0.2">
      <c r="D646" s="190"/>
    </row>
    <row r="647" spans="4:4" x14ac:dyDescent="0.2">
      <c r="D647" s="190"/>
    </row>
    <row r="648" spans="4:4" x14ac:dyDescent="0.2">
      <c r="D648" s="190"/>
    </row>
    <row r="649" spans="4:4" x14ac:dyDescent="0.2">
      <c r="D649" s="190"/>
    </row>
    <row r="650" spans="4:4" x14ac:dyDescent="0.2">
      <c r="D650" s="190"/>
    </row>
    <row r="651" spans="4:4" x14ac:dyDescent="0.2">
      <c r="D651" s="190"/>
    </row>
    <row r="652" spans="4:4" x14ac:dyDescent="0.2">
      <c r="D652" s="190"/>
    </row>
    <row r="653" spans="4:4" x14ac:dyDescent="0.2">
      <c r="D653" s="190"/>
    </row>
    <row r="654" spans="4:4" x14ac:dyDescent="0.2">
      <c r="D654" s="190"/>
    </row>
    <row r="655" spans="4:4" x14ac:dyDescent="0.2">
      <c r="D655" s="190"/>
    </row>
    <row r="656" spans="4:4" x14ac:dyDescent="0.2">
      <c r="D656" s="190"/>
    </row>
    <row r="657" spans="4:4" x14ac:dyDescent="0.2">
      <c r="D657" s="190"/>
    </row>
    <row r="658" spans="4:4" x14ac:dyDescent="0.2">
      <c r="D658" s="190"/>
    </row>
    <row r="659" spans="4:4" x14ac:dyDescent="0.2">
      <c r="D659" s="190"/>
    </row>
    <row r="660" spans="4:4" x14ac:dyDescent="0.2">
      <c r="D660" s="190"/>
    </row>
    <row r="661" spans="4:4" x14ac:dyDescent="0.2">
      <c r="D661" s="190"/>
    </row>
    <row r="662" spans="4:4" x14ac:dyDescent="0.2">
      <c r="D662" s="190"/>
    </row>
    <row r="663" spans="4:4" x14ac:dyDescent="0.2">
      <c r="D663" s="190"/>
    </row>
    <row r="664" spans="4:4" x14ac:dyDescent="0.2">
      <c r="D664" s="190"/>
    </row>
    <row r="665" spans="4:4" x14ac:dyDescent="0.2">
      <c r="D665" s="190"/>
    </row>
    <row r="666" spans="4:4" x14ac:dyDescent="0.2">
      <c r="D666" s="190"/>
    </row>
    <row r="667" spans="4:4" x14ac:dyDescent="0.2">
      <c r="D667" s="190"/>
    </row>
    <row r="668" spans="4:4" x14ac:dyDescent="0.2">
      <c r="D668" s="190"/>
    </row>
    <row r="669" spans="4:4" x14ac:dyDescent="0.2">
      <c r="D669" s="190"/>
    </row>
    <row r="670" spans="4:4" x14ac:dyDescent="0.2">
      <c r="D670" s="190"/>
    </row>
    <row r="671" spans="4:4" x14ac:dyDescent="0.2">
      <c r="D671" s="190"/>
    </row>
    <row r="672" spans="4:4" x14ac:dyDescent="0.2">
      <c r="D672" s="190"/>
    </row>
    <row r="673" spans="4:4" x14ac:dyDescent="0.2">
      <c r="D673" s="190"/>
    </row>
    <row r="674" spans="4:4" x14ac:dyDescent="0.2">
      <c r="D674" s="190"/>
    </row>
    <row r="675" spans="4:4" x14ac:dyDescent="0.2">
      <c r="D675" s="190"/>
    </row>
    <row r="676" spans="4:4" x14ac:dyDescent="0.2">
      <c r="D676" s="190"/>
    </row>
    <row r="677" spans="4:4" x14ac:dyDescent="0.2">
      <c r="D677" s="190"/>
    </row>
    <row r="678" spans="4:4" x14ac:dyDescent="0.2">
      <c r="D678" s="190"/>
    </row>
    <row r="679" spans="4:4" x14ac:dyDescent="0.2">
      <c r="D679" s="190"/>
    </row>
    <row r="680" spans="4:4" x14ac:dyDescent="0.2">
      <c r="D680" s="190"/>
    </row>
    <row r="681" spans="4:4" x14ac:dyDescent="0.2">
      <c r="D681" s="190"/>
    </row>
    <row r="682" spans="4:4" x14ac:dyDescent="0.2">
      <c r="D682" s="190"/>
    </row>
    <row r="683" spans="4:4" x14ac:dyDescent="0.2">
      <c r="D683" s="190"/>
    </row>
    <row r="684" spans="4:4" x14ac:dyDescent="0.2">
      <c r="D684" s="190"/>
    </row>
    <row r="685" spans="4:4" x14ac:dyDescent="0.2">
      <c r="D685" s="190"/>
    </row>
    <row r="686" spans="4:4" x14ac:dyDescent="0.2">
      <c r="D686" s="190"/>
    </row>
    <row r="687" spans="4:4" x14ac:dyDescent="0.2">
      <c r="D687" s="190"/>
    </row>
    <row r="688" spans="4:4" x14ac:dyDescent="0.2">
      <c r="D688" s="190"/>
    </row>
    <row r="689" spans="4:4" x14ac:dyDescent="0.2">
      <c r="D689" s="190"/>
    </row>
    <row r="690" spans="4:4" x14ac:dyDescent="0.2">
      <c r="D690" s="190"/>
    </row>
    <row r="691" spans="4:4" x14ac:dyDescent="0.2">
      <c r="D691" s="190"/>
    </row>
    <row r="692" spans="4:4" x14ac:dyDescent="0.2">
      <c r="D692" s="190"/>
    </row>
    <row r="693" spans="4:4" x14ac:dyDescent="0.2">
      <c r="D693" s="190"/>
    </row>
    <row r="694" spans="4:4" x14ac:dyDescent="0.2">
      <c r="D694" s="190"/>
    </row>
    <row r="695" spans="4:4" x14ac:dyDescent="0.2">
      <c r="D695" s="190"/>
    </row>
    <row r="696" spans="4:4" x14ac:dyDescent="0.2">
      <c r="D696" s="190"/>
    </row>
    <row r="697" spans="4:4" x14ac:dyDescent="0.2">
      <c r="D697" s="190"/>
    </row>
    <row r="698" spans="4:4" x14ac:dyDescent="0.2">
      <c r="D698" s="190"/>
    </row>
    <row r="699" spans="4:4" x14ac:dyDescent="0.2">
      <c r="D699" s="190"/>
    </row>
    <row r="700" spans="4:4" x14ac:dyDescent="0.2">
      <c r="D700" s="190"/>
    </row>
    <row r="701" spans="4:4" x14ac:dyDescent="0.2">
      <c r="D701" s="190"/>
    </row>
    <row r="702" spans="4:4" x14ac:dyDescent="0.2">
      <c r="D702" s="190"/>
    </row>
    <row r="703" spans="4:4" x14ac:dyDescent="0.2">
      <c r="D703" s="190"/>
    </row>
    <row r="704" spans="4:4" x14ac:dyDescent="0.2">
      <c r="D704" s="190"/>
    </row>
    <row r="705" spans="4:4" x14ac:dyDescent="0.2">
      <c r="D705" s="190"/>
    </row>
    <row r="706" spans="4:4" x14ac:dyDescent="0.2">
      <c r="D706" s="190"/>
    </row>
    <row r="707" spans="4:4" x14ac:dyDescent="0.2">
      <c r="D707" s="190"/>
    </row>
    <row r="708" spans="4:4" x14ac:dyDescent="0.2">
      <c r="D708" s="190"/>
    </row>
    <row r="709" spans="4:4" x14ac:dyDescent="0.2">
      <c r="D709" s="190"/>
    </row>
    <row r="710" spans="4:4" x14ac:dyDescent="0.2">
      <c r="D710" s="190"/>
    </row>
    <row r="711" spans="4:4" x14ac:dyDescent="0.2">
      <c r="D711" s="190"/>
    </row>
    <row r="712" spans="4:4" x14ac:dyDescent="0.2">
      <c r="D712" s="190"/>
    </row>
    <row r="713" spans="4:4" x14ac:dyDescent="0.2">
      <c r="D713" s="190"/>
    </row>
    <row r="714" spans="4:4" x14ac:dyDescent="0.2">
      <c r="D714" s="190"/>
    </row>
    <row r="715" spans="4:4" x14ac:dyDescent="0.2">
      <c r="D715" s="190"/>
    </row>
    <row r="716" spans="4:4" x14ac:dyDescent="0.2">
      <c r="D716" s="190"/>
    </row>
    <row r="717" spans="4:4" x14ac:dyDescent="0.2">
      <c r="D717" s="190"/>
    </row>
    <row r="718" spans="4:4" x14ac:dyDescent="0.2">
      <c r="D718" s="190"/>
    </row>
    <row r="719" spans="4:4" x14ac:dyDescent="0.2">
      <c r="D719" s="190"/>
    </row>
    <row r="720" spans="4:4" x14ac:dyDescent="0.2">
      <c r="D720" s="190"/>
    </row>
    <row r="721" spans="4:4" x14ac:dyDescent="0.2">
      <c r="D721" s="190"/>
    </row>
    <row r="722" spans="4:4" x14ac:dyDescent="0.2">
      <c r="D722" s="190"/>
    </row>
    <row r="723" spans="4:4" x14ac:dyDescent="0.2">
      <c r="D723" s="190"/>
    </row>
    <row r="724" spans="4:4" x14ac:dyDescent="0.2">
      <c r="D724" s="190"/>
    </row>
    <row r="725" spans="4:4" x14ac:dyDescent="0.2">
      <c r="D725" s="190"/>
    </row>
    <row r="726" spans="4:4" x14ac:dyDescent="0.2">
      <c r="D726" s="190"/>
    </row>
    <row r="727" spans="4:4" x14ac:dyDescent="0.2">
      <c r="D727" s="190"/>
    </row>
    <row r="728" spans="4:4" x14ac:dyDescent="0.2">
      <c r="D728" s="190"/>
    </row>
    <row r="729" spans="4:4" x14ac:dyDescent="0.2">
      <c r="D729" s="190"/>
    </row>
    <row r="730" spans="4:4" x14ac:dyDescent="0.2">
      <c r="D730" s="190"/>
    </row>
    <row r="731" spans="4:4" x14ac:dyDescent="0.2">
      <c r="D731" s="190"/>
    </row>
    <row r="732" spans="4:4" x14ac:dyDescent="0.2">
      <c r="D732" s="190"/>
    </row>
    <row r="733" spans="4:4" x14ac:dyDescent="0.2">
      <c r="D733" s="190"/>
    </row>
    <row r="734" spans="4:4" x14ac:dyDescent="0.2">
      <c r="D734" s="190"/>
    </row>
    <row r="735" spans="4:4" x14ac:dyDescent="0.2">
      <c r="D735" s="190"/>
    </row>
    <row r="736" spans="4:4" x14ac:dyDescent="0.2">
      <c r="D736" s="190"/>
    </row>
    <row r="737" spans="4:4" x14ac:dyDescent="0.2">
      <c r="D737" s="190"/>
    </row>
    <row r="738" spans="4:4" x14ac:dyDescent="0.2">
      <c r="D738" s="190"/>
    </row>
    <row r="739" spans="4:4" x14ac:dyDescent="0.2">
      <c r="D739" s="190"/>
    </row>
    <row r="740" spans="4:4" x14ac:dyDescent="0.2">
      <c r="D740" s="190"/>
    </row>
    <row r="741" spans="4:4" x14ac:dyDescent="0.2">
      <c r="D741" s="190"/>
    </row>
    <row r="742" spans="4:4" x14ac:dyDescent="0.2">
      <c r="D742" s="190"/>
    </row>
    <row r="743" spans="4:4" x14ac:dyDescent="0.2">
      <c r="D743" s="190"/>
    </row>
    <row r="744" spans="4:4" x14ac:dyDescent="0.2">
      <c r="D744" s="190"/>
    </row>
    <row r="745" spans="4:4" x14ac:dyDescent="0.2">
      <c r="D745" s="190"/>
    </row>
    <row r="746" spans="4:4" x14ac:dyDescent="0.2">
      <c r="D746" s="190"/>
    </row>
    <row r="747" spans="4:4" x14ac:dyDescent="0.2">
      <c r="D747" s="190"/>
    </row>
    <row r="748" spans="4:4" x14ac:dyDescent="0.2">
      <c r="D748" s="190"/>
    </row>
    <row r="749" spans="4:4" x14ac:dyDescent="0.2">
      <c r="D749" s="190"/>
    </row>
    <row r="750" spans="4:4" x14ac:dyDescent="0.2">
      <c r="D750" s="190"/>
    </row>
    <row r="751" spans="4:4" x14ac:dyDescent="0.2">
      <c r="D751" s="190"/>
    </row>
    <row r="752" spans="4:4" x14ac:dyDescent="0.2">
      <c r="D752" s="190"/>
    </row>
    <row r="753" spans="4:4" x14ac:dyDescent="0.2">
      <c r="D753" s="190"/>
    </row>
    <row r="754" spans="4:4" x14ac:dyDescent="0.2">
      <c r="D754" s="190"/>
    </row>
    <row r="755" spans="4:4" x14ac:dyDescent="0.2">
      <c r="D755" s="190"/>
    </row>
    <row r="756" spans="4:4" x14ac:dyDescent="0.2">
      <c r="D756" s="190"/>
    </row>
    <row r="757" spans="4:4" x14ac:dyDescent="0.2">
      <c r="D757" s="190"/>
    </row>
    <row r="758" spans="4:4" x14ac:dyDescent="0.2">
      <c r="D758" s="190"/>
    </row>
    <row r="759" spans="4:4" x14ac:dyDescent="0.2">
      <c r="D759" s="190"/>
    </row>
    <row r="760" spans="4:4" x14ac:dyDescent="0.2">
      <c r="D760" s="190"/>
    </row>
    <row r="761" spans="4:4" x14ac:dyDescent="0.2">
      <c r="D761" s="190"/>
    </row>
    <row r="762" spans="4:4" x14ac:dyDescent="0.2">
      <c r="D762" s="190"/>
    </row>
    <row r="763" spans="4:4" x14ac:dyDescent="0.2">
      <c r="D763" s="190"/>
    </row>
    <row r="764" spans="4:4" x14ac:dyDescent="0.2">
      <c r="D764" s="190"/>
    </row>
    <row r="765" spans="4:4" x14ac:dyDescent="0.2">
      <c r="D765" s="190"/>
    </row>
    <row r="766" spans="4:4" x14ac:dyDescent="0.2">
      <c r="D766" s="190"/>
    </row>
    <row r="767" spans="4:4" x14ac:dyDescent="0.2">
      <c r="D767" s="190"/>
    </row>
    <row r="768" spans="4:4" x14ac:dyDescent="0.2">
      <c r="D768" s="190"/>
    </row>
    <row r="769" spans="4:4" x14ac:dyDescent="0.2">
      <c r="D769" s="190"/>
    </row>
    <row r="770" spans="4:4" x14ac:dyDescent="0.2">
      <c r="D770" s="190"/>
    </row>
    <row r="771" spans="4:4" x14ac:dyDescent="0.2">
      <c r="D771" s="190"/>
    </row>
    <row r="772" spans="4:4" x14ac:dyDescent="0.2">
      <c r="D772" s="190"/>
    </row>
    <row r="773" spans="4:4" x14ac:dyDescent="0.2">
      <c r="D773" s="190"/>
    </row>
    <row r="774" spans="4:4" x14ac:dyDescent="0.2">
      <c r="D774" s="190"/>
    </row>
    <row r="775" spans="4:4" x14ac:dyDescent="0.2">
      <c r="D775" s="190"/>
    </row>
    <row r="776" spans="4:4" x14ac:dyDescent="0.2">
      <c r="D776" s="190"/>
    </row>
    <row r="777" spans="4:4" x14ac:dyDescent="0.2">
      <c r="D777" s="190"/>
    </row>
    <row r="778" spans="4:4" x14ac:dyDescent="0.2">
      <c r="D778" s="190"/>
    </row>
    <row r="779" spans="4:4" x14ac:dyDescent="0.2">
      <c r="D779" s="190"/>
    </row>
    <row r="780" spans="4:4" x14ac:dyDescent="0.2">
      <c r="D780" s="190"/>
    </row>
    <row r="781" spans="4:4" x14ac:dyDescent="0.2">
      <c r="D781" s="190"/>
    </row>
    <row r="782" spans="4:4" x14ac:dyDescent="0.2">
      <c r="D782" s="190"/>
    </row>
    <row r="783" spans="4:4" x14ac:dyDescent="0.2">
      <c r="D783" s="190"/>
    </row>
    <row r="784" spans="4:4" x14ac:dyDescent="0.2">
      <c r="D784" s="190"/>
    </row>
    <row r="785" spans="4:4" x14ac:dyDescent="0.2">
      <c r="D785" s="190"/>
    </row>
    <row r="786" spans="4:4" x14ac:dyDescent="0.2">
      <c r="D786" s="190"/>
    </row>
    <row r="787" spans="4:4" x14ac:dyDescent="0.2">
      <c r="D787" s="190"/>
    </row>
    <row r="788" spans="4:4" x14ac:dyDescent="0.2">
      <c r="D788" s="190"/>
    </row>
    <row r="789" spans="4:4" x14ac:dyDescent="0.2">
      <c r="D789" s="190"/>
    </row>
    <row r="790" spans="4:4" x14ac:dyDescent="0.2">
      <c r="D790" s="190"/>
    </row>
    <row r="791" spans="4:4" x14ac:dyDescent="0.2">
      <c r="D791" s="190"/>
    </row>
    <row r="792" spans="4:4" x14ac:dyDescent="0.2">
      <c r="D792" s="190"/>
    </row>
    <row r="793" spans="4:4" x14ac:dyDescent="0.2">
      <c r="D793" s="190"/>
    </row>
    <row r="794" spans="4:4" x14ac:dyDescent="0.2">
      <c r="D794" s="190"/>
    </row>
    <row r="795" spans="4:4" x14ac:dyDescent="0.2">
      <c r="D795" s="190"/>
    </row>
    <row r="796" spans="4:4" x14ac:dyDescent="0.2">
      <c r="D796" s="190"/>
    </row>
    <row r="797" spans="4:4" x14ac:dyDescent="0.2">
      <c r="D797" s="190"/>
    </row>
    <row r="798" spans="4:4" x14ac:dyDescent="0.2">
      <c r="D798" s="190"/>
    </row>
    <row r="799" spans="4:4" x14ac:dyDescent="0.2">
      <c r="D799" s="190"/>
    </row>
    <row r="800" spans="4:4" x14ac:dyDescent="0.2">
      <c r="D800" s="190"/>
    </row>
    <row r="801" spans="4:4" x14ac:dyDescent="0.2">
      <c r="D801" s="190"/>
    </row>
    <row r="802" spans="4:4" x14ac:dyDescent="0.2">
      <c r="D802" s="190"/>
    </row>
    <row r="803" spans="4:4" x14ac:dyDescent="0.2">
      <c r="D803" s="190"/>
    </row>
    <row r="804" spans="4:4" x14ac:dyDescent="0.2">
      <c r="D804" s="190"/>
    </row>
    <row r="805" spans="4:4" x14ac:dyDescent="0.2">
      <c r="D805" s="190"/>
    </row>
    <row r="806" spans="4:4" x14ac:dyDescent="0.2">
      <c r="D806" s="190"/>
    </row>
    <row r="807" spans="4:4" x14ac:dyDescent="0.2">
      <c r="D807" s="190"/>
    </row>
    <row r="808" spans="4:4" x14ac:dyDescent="0.2">
      <c r="D808" s="190"/>
    </row>
    <row r="809" spans="4:4" x14ac:dyDescent="0.2">
      <c r="D809" s="190"/>
    </row>
    <row r="810" spans="4:4" x14ac:dyDescent="0.2">
      <c r="D810" s="190"/>
    </row>
    <row r="811" spans="4:4" x14ac:dyDescent="0.2">
      <c r="D811" s="190"/>
    </row>
    <row r="812" spans="4:4" x14ac:dyDescent="0.2">
      <c r="D812" s="190"/>
    </row>
    <row r="813" spans="4:4" x14ac:dyDescent="0.2">
      <c r="D813" s="190"/>
    </row>
    <row r="814" spans="4:4" x14ac:dyDescent="0.2">
      <c r="D814" s="190"/>
    </row>
    <row r="815" spans="4:4" x14ac:dyDescent="0.2">
      <c r="D815" s="190"/>
    </row>
    <row r="816" spans="4:4" x14ac:dyDescent="0.2">
      <c r="D816" s="190"/>
    </row>
    <row r="817" spans="4:4" x14ac:dyDescent="0.2">
      <c r="D817" s="190"/>
    </row>
    <row r="818" spans="4:4" x14ac:dyDescent="0.2">
      <c r="D818" s="190"/>
    </row>
    <row r="819" spans="4:4" x14ac:dyDescent="0.2">
      <c r="D819" s="190"/>
    </row>
    <row r="820" spans="4:4" x14ac:dyDescent="0.2">
      <c r="D820" s="190"/>
    </row>
    <row r="821" spans="4:4" x14ac:dyDescent="0.2">
      <c r="D821" s="190"/>
    </row>
    <row r="822" spans="4:4" x14ac:dyDescent="0.2">
      <c r="D822" s="190"/>
    </row>
    <row r="823" spans="4:4" x14ac:dyDescent="0.2">
      <c r="D823" s="190"/>
    </row>
    <row r="824" spans="4:4" x14ac:dyDescent="0.2">
      <c r="D824" s="190"/>
    </row>
    <row r="825" spans="4:4" x14ac:dyDescent="0.2">
      <c r="D825" s="190"/>
    </row>
    <row r="826" spans="4:4" x14ac:dyDescent="0.2">
      <c r="D826" s="190"/>
    </row>
    <row r="827" spans="4:4" x14ac:dyDescent="0.2">
      <c r="D827" s="190"/>
    </row>
    <row r="828" spans="4:4" x14ac:dyDescent="0.2">
      <c r="D828" s="190"/>
    </row>
    <row r="829" spans="4:4" x14ac:dyDescent="0.2">
      <c r="D829" s="190"/>
    </row>
    <row r="830" spans="4:4" x14ac:dyDescent="0.2">
      <c r="D830" s="190"/>
    </row>
    <row r="831" spans="4:4" x14ac:dyDescent="0.2">
      <c r="D831" s="190"/>
    </row>
    <row r="832" spans="4:4" x14ac:dyDescent="0.2">
      <c r="D832" s="190"/>
    </row>
    <row r="833" spans="4:4" x14ac:dyDescent="0.2">
      <c r="D833" s="190"/>
    </row>
    <row r="834" spans="4:4" x14ac:dyDescent="0.2">
      <c r="D834" s="190"/>
    </row>
    <row r="835" spans="4:4" x14ac:dyDescent="0.2">
      <c r="D835" s="190"/>
    </row>
    <row r="836" spans="4:4" x14ac:dyDescent="0.2">
      <c r="D836" s="190"/>
    </row>
    <row r="837" spans="4:4" x14ac:dyDescent="0.2">
      <c r="D837" s="190"/>
    </row>
    <row r="838" spans="4:4" x14ac:dyDescent="0.2">
      <c r="D838" s="190"/>
    </row>
    <row r="839" spans="4:4" x14ac:dyDescent="0.2">
      <c r="D839" s="190"/>
    </row>
    <row r="840" spans="4:4" x14ac:dyDescent="0.2">
      <c r="D840" s="190"/>
    </row>
    <row r="841" spans="4:4" x14ac:dyDescent="0.2">
      <c r="D841" s="190"/>
    </row>
    <row r="842" spans="4:4" x14ac:dyDescent="0.2">
      <c r="D842" s="190"/>
    </row>
    <row r="843" spans="4:4" x14ac:dyDescent="0.2">
      <c r="D843" s="190"/>
    </row>
    <row r="844" spans="4:4" x14ac:dyDescent="0.2">
      <c r="D844" s="190"/>
    </row>
    <row r="845" spans="4:4" x14ac:dyDescent="0.2">
      <c r="D845" s="190"/>
    </row>
    <row r="846" spans="4:4" x14ac:dyDescent="0.2">
      <c r="D846" s="190"/>
    </row>
    <row r="847" spans="4:4" x14ac:dyDescent="0.2">
      <c r="D847" s="190"/>
    </row>
    <row r="848" spans="4:4" x14ac:dyDescent="0.2">
      <c r="D848" s="190"/>
    </row>
    <row r="849" spans="4:4" x14ac:dyDescent="0.2">
      <c r="D849" s="190"/>
    </row>
    <row r="850" spans="4:4" x14ac:dyDescent="0.2">
      <c r="D850" s="190"/>
    </row>
    <row r="851" spans="4:4" x14ac:dyDescent="0.2">
      <c r="D851" s="190"/>
    </row>
    <row r="852" spans="4:4" x14ac:dyDescent="0.2">
      <c r="D852" s="190"/>
    </row>
    <row r="853" spans="4:4" x14ac:dyDescent="0.2">
      <c r="D853" s="190"/>
    </row>
    <row r="854" spans="4:4" x14ac:dyDescent="0.2">
      <c r="D854" s="190"/>
    </row>
    <row r="855" spans="4:4" x14ac:dyDescent="0.2">
      <c r="D855" s="190"/>
    </row>
    <row r="856" spans="4:4" x14ac:dyDescent="0.2">
      <c r="D856" s="190"/>
    </row>
    <row r="857" spans="4:4" x14ac:dyDescent="0.2">
      <c r="D857" s="190"/>
    </row>
    <row r="858" spans="4:4" x14ac:dyDescent="0.2">
      <c r="D858" s="190"/>
    </row>
    <row r="859" spans="4:4" x14ac:dyDescent="0.2">
      <c r="D859" s="190"/>
    </row>
    <row r="860" spans="4:4" x14ac:dyDescent="0.2">
      <c r="D860" s="190"/>
    </row>
    <row r="861" spans="4:4" x14ac:dyDescent="0.2">
      <c r="D861" s="190"/>
    </row>
    <row r="862" spans="4:4" x14ac:dyDescent="0.2">
      <c r="D862" s="190"/>
    </row>
    <row r="863" spans="4:4" x14ac:dyDescent="0.2">
      <c r="D863" s="190"/>
    </row>
    <row r="864" spans="4:4" x14ac:dyDescent="0.2">
      <c r="D864" s="190"/>
    </row>
    <row r="865" spans="4:4" x14ac:dyDescent="0.2">
      <c r="D865" s="190"/>
    </row>
    <row r="866" spans="4:4" x14ac:dyDescent="0.2">
      <c r="D866" s="190"/>
    </row>
    <row r="867" spans="4:4" x14ac:dyDescent="0.2">
      <c r="D867" s="190"/>
    </row>
    <row r="868" spans="4:4" x14ac:dyDescent="0.2">
      <c r="D868" s="190"/>
    </row>
    <row r="869" spans="4:4" x14ac:dyDescent="0.2">
      <c r="D869" s="190"/>
    </row>
    <row r="870" spans="4:4" x14ac:dyDescent="0.2">
      <c r="D870" s="190"/>
    </row>
    <row r="871" spans="4:4" x14ac:dyDescent="0.2">
      <c r="D871" s="190"/>
    </row>
    <row r="872" spans="4:4" x14ac:dyDescent="0.2">
      <c r="D872" s="190"/>
    </row>
    <row r="873" spans="4:4" x14ac:dyDescent="0.2">
      <c r="D873" s="190"/>
    </row>
    <row r="874" spans="4:4" x14ac:dyDescent="0.2">
      <c r="D874" s="190"/>
    </row>
    <row r="875" spans="4:4" x14ac:dyDescent="0.2">
      <c r="D875" s="190"/>
    </row>
    <row r="876" spans="4:4" x14ac:dyDescent="0.2">
      <c r="D876" s="190"/>
    </row>
    <row r="877" spans="4:4" x14ac:dyDescent="0.2">
      <c r="D877" s="190"/>
    </row>
    <row r="878" spans="4:4" x14ac:dyDescent="0.2">
      <c r="D878" s="190"/>
    </row>
    <row r="879" spans="4:4" x14ac:dyDescent="0.2">
      <c r="D879" s="190"/>
    </row>
    <row r="880" spans="4:4" x14ac:dyDescent="0.2">
      <c r="D880" s="190"/>
    </row>
    <row r="881" spans="4:4" x14ac:dyDescent="0.2">
      <c r="D881" s="190"/>
    </row>
    <row r="882" spans="4:4" x14ac:dyDescent="0.2">
      <c r="D882" s="190"/>
    </row>
    <row r="883" spans="4:4" x14ac:dyDescent="0.2">
      <c r="D883" s="190"/>
    </row>
    <row r="884" spans="4:4" x14ac:dyDescent="0.2">
      <c r="D884" s="190"/>
    </row>
    <row r="885" spans="4:4" x14ac:dyDescent="0.2">
      <c r="D885" s="190"/>
    </row>
    <row r="886" spans="4:4" x14ac:dyDescent="0.2">
      <c r="D886" s="190"/>
    </row>
    <row r="887" spans="4:4" x14ac:dyDescent="0.2">
      <c r="D887" s="190"/>
    </row>
    <row r="888" spans="4:4" x14ac:dyDescent="0.2">
      <c r="D888" s="190"/>
    </row>
    <row r="889" spans="4:4" x14ac:dyDescent="0.2">
      <c r="D889" s="190"/>
    </row>
    <row r="890" spans="4:4" x14ac:dyDescent="0.2">
      <c r="D890" s="190"/>
    </row>
    <row r="891" spans="4:4" x14ac:dyDescent="0.2">
      <c r="D891" s="190"/>
    </row>
    <row r="892" spans="4:4" x14ac:dyDescent="0.2">
      <c r="D892" s="190"/>
    </row>
    <row r="893" spans="4:4" x14ac:dyDescent="0.2">
      <c r="D893" s="190"/>
    </row>
    <row r="894" spans="4:4" x14ac:dyDescent="0.2">
      <c r="D894" s="190"/>
    </row>
    <row r="895" spans="4:4" x14ac:dyDescent="0.2">
      <c r="D895" s="190"/>
    </row>
    <row r="896" spans="4:4" x14ac:dyDescent="0.2">
      <c r="D896" s="190"/>
    </row>
    <row r="897" spans="4:4" x14ac:dyDescent="0.2">
      <c r="D897" s="190"/>
    </row>
    <row r="898" spans="4:4" x14ac:dyDescent="0.2">
      <c r="D898" s="190"/>
    </row>
    <row r="899" spans="4:4" x14ac:dyDescent="0.2">
      <c r="D899" s="190"/>
    </row>
    <row r="900" spans="4:4" x14ac:dyDescent="0.2">
      <c r="D900" s="190"/>
    </row>
    <row r="901" spans="4:4" x14ac:dyDescent="0.2">
      <c r="D901" s="190"/>
    </row>
    <row r="902" spans="4:4" x14ac:dyDescent="0.2">
      <c r="D902" s="190"/>
    </row>
    <row r="903" spans="4:4" x14ac:dyDescent="0.2">
      <c r="D903" s="190"/>
    </row>
    <row r="904" spans="4:4" x14ac:dyDescent="0.2">
      <c r="D904" s="190"/>
    </row>
    <row r="905" spans="4:4" x14ac:dyDescent="0.2">
      <c r="D905" s="190"/>
    </row>
    <row r="906" spans="4:4" x14ac:dyDescent="0.2">
      <c r="D906" s="190"/>
    </row>
    <row r="907" spans="4:4" x14ac:dyDescent="0.2">
      <c r="D907" s="190"/>
    </row>
    <row r="908" spans="4:4" x14ac:dyDescent="0.2">
      <c r="D908" s="190"/>
    </row>
    <row r="909" spans="4:4" x14ac:dyDescent="0.2">
      <c r="D909" s="190"/>
    </row>
    <row r="910" spans="4:4" x14ac:dyDescent="0.2">
      <c r="D910" s="190"/>
    </row>
    <row r="911" spans="4:4" x14ac:dyDescent="0.2">
      <c r="D911" s="190"/>
    </row>
    <row r="912" spans="4:4" x14ac:dyDescent="0.2">
      <c r="D912" s="190"/>
    </row>
    <row r="913" spans="4:4" x14ac:dyDescent="0.2">
      <c r="D913" s="190"/>
    </row>
    <row r="914" spans="4:4" x14ac:dyDescent="0.2">
      <c r="D914" s="190"/>
    </row>
    <row r="915" spans="4:4" x14ac:dyDescent="0.2">
      <c r="D915" s="190"/>
    </row>
    <row r="916" spans="4:4" x14ac:dyDescent="0.2">
      <c r="D916" s="190"/>
    </row>
    <row r="917" spans="4:4" x14ac:dyDescent="0.2">
      <c r="D917" s="190"/>
    </row>
    <row r="918" spans="4:4" x14ac:dyDescent="0.2">
      <c r="D918" s="190"/>
    </row>
    <row r="919" spans="4:4" x14ac:dyDescent="0.2">
      <c r="D919" s="190"/>
    </row>
    <row r="920" spans="4:4" x14ac:dyDescent="0.2">
      <c r="D920" s="190"/>
    </row>
    <row r="921" spans="4:4" x14ac:dyDescent="0.2">
      <c r="D921" s="190"/>
    </row>
    <row r="922" spans="4:4" x14ac:dyDescent="0.2">
      <c r="D922" s="190"/>
    </row>
    <row r="923" spans="4:4" x14ac:dyDescent="0.2">
      <c r="D923" s="190"/>
    </row>
    <row r="924" spans="4:4" x14ac:dyDescent="0.2">
      <c r="D924" s="190"/>
    </row>
    <row r="925" spans="4:4" x14ac:dyDescent="0.2">
      <c r="D925" s="190"/>
    </row>
    <row r="926" spans="4:4" x14ac:dyDescent="0.2">
      <c r="D926" s="190"/>
    </row>
    <row r="927" spans="4:4" x14ac:dyDescent="0.2">
      <c r="D927" s="190"/>
    </row>
    <row r="928" spans="4:4" x14ac:dyDescent="0.2">
      <c r="D928" s="190"/>
    </row>
    <row r="929" spans="4:4" x14ac:dyDescent="0.2">
      <c r="D929" s="190"/>
    </row>
    <row r="930" spans="4:4" x14ac:dyDescent="0.2">
      <c r="D930" s="190"/>
    </row>
    <row r="931" spans="4:4" x14ac:dyDescent="0.2">
      <c r="D931" s="190"/>
    </row>
    <row r="932" spans="4:4" x14ac:dyDescent="0.2">
      <c r="D932" s="190"/>
    </row>
    <row r="933" spans="4:4" x14ac:dyDescent="0.2">
      <c r="D933" s="190"/>
    </row>
    <row r="934" spans="4:4" x14ac:dyDescent="0.2">
      <c r="D934" s="190"/>
    </row>
    <row r="935" spans="4:4" x14ac:dyDescent="0.2">
      <c r="D935" s="190"/>
    </row>
    <row r="936" spans="4:4" x14ac:dyDescent="0.2">
      <c r="D936" s="190"/>
    </row>
    <row r="937" spans="4:4" x14ac:dyDescent="0.2">
      <c r="D937" s="190"/>
    </row>
    <row r="938" spans="4:4" x14ac:dyDescent="0.2">
      <c r="D938" s="190"/>
    </row>
    <row r="939" spans="4:4" x14ac:dyDescent="0.2">
      <c r="D939" s="190"/>
    </row>
    <row r="940" spans="4:4" x14ac:dyDescent="0.2">
      <c r="D940" s="190"/>
    </row>
    <row r="941" spans="4:4" x14ac:dyDescent="0.2">
      <c r="D941" s="190"/>
    </row>
    <row r="942" spans="4:4" x14ac:dyDescent="0.2">
      <c r="D942" s="190"/>
    </row>
    <row r="943" spans="4:4" x14ac:dyDescent="0.2">
      <c r="D943" s="190"/>
    </row>
    <row r="944" spans="4:4" x14ac:dyDescent="0.2">
      <c r="D944" s="190"/>
    </row>
    <row r="945" spans="4:4" x14ac:dyDescent="0.2">
      <c r="D945" s="190"/>
    </row>
    <row r="946" spans="4:4" x14ac:dyDescent="0.2">
      <c r="D946" s="190"/>
    </row>
    <row r="947" spans="4:4" x14ac:dyDescent="0.2">
      <c r="D947" s="190"/>
    </row>
    <row r="948" spans="4:4" x14ac:dyDescent="0.2">
      <c r="D948" s="190"/>
    </row>
    <row r="949" spans="4:4" x14ac:dyDescent="0.2">
      <c r="D949" s="190"/>
    </row>
    <row r="950" spans="4:4" x14ac:dyDescent="0.2">
      <c r="D950" s="190"/>
    </row>
    <row r="951" spans="4:4" x14ac:dyDescent="0.2">
      <c r="D951" s="190"/>
    </row>
    <row r="952" spans="4:4" x14ac:dyDescent="0.2">
      <c r="D952" s="190"/>
    </row>
    <row r="953" spans="4:4" x14ac:dyDescent="0.2">
      <c r="D953" s="190"/>
    </row>
    <row r="954" spans="4:4" x14ac:dyDescent="0.2">
      <c r="D954" s="190"/>
    </row>
    <row r="955" spans="4:4" x14ac:dyDescent="0.2">
      <c r="D955" s="190"/>
    </row>
    <row r="956" spans="4:4" x14ac:dyDescent="0.2">
      <c r="D956" s="190"/>
    </row>
    <row r="957" spans="4:4" x14ac:dyDescent="0.2">
      <c r="D957" s="190"/>
    </row>
    <row r="958" spans="4:4" x14ac:dyDescent="0.2">
      <c r="D958" s="190"/>
    </row>
    <row r="959" spans="4:4" x14ac:dyDescent="0.2">
      <c r="D959" s="190"/>
    </row>
    <row r="960" spans="4:4" x14ac:dyDescent="0.2">
      <c r="D960" s="190"/>
    </row>
    <row r="961" spans="4:4" x14ac:dyDescent="0.2">
      <c r="D961" s="190"/>
    </row>
    <row r="962" spans="4:4" x14ac:dyDescent="0.2">
      <c r="D962" s="190"/>
    </row>
    <row r="963" spans="4:4" x14ac:dyDescent="0.2">
      <c r="D963" s="190"/>
    </row>
    <row r="964" spans="4:4" x14ac:dyDescent="0.2">
      <c r="D964" s="190"/>
    </row>
    <row r="965" spans="4:4" x14ac:dyDescent="0.2">
      <c r="D965" s="190"/>
    </row>
    <row r="966" spans="4:4" x14ac:dyDescent="0.2">
      <c r="D966" s="190"/>
    </row>
    <row r="967" spans="4:4" x14ac:dyDescent="0.2">
      <c r="D967" s="190"/>
    </row>
    <row r="968" spans="4:4" x14ac:dyDescent="0.2">
      <c r="D968" s="190"/>
    </row>
    <row r="969" spans="4:4" x14ac:dyDescent="0.2">
      <c r="D969" s="190"/>
    </row>
    <row r="970" spans="4:4" x14ac:dyDescent="0.2">
      <c r="D970" s="190"/>
    </row>
    <row r="971" spans="4:4" x14ac:dyDescent="0.2">
      <c r="D971" s="190"/>
    </row>
    <row r="972" spans="4:4" x14ac:dyDescent="0.2">
      <c r="D972" s="190"/>
    </row>
    <row r="973" spans="4:4" x14ac:dyDescent="0.2">
      <c r="D973" s="190"/>
    </row>
    <row r="974" spans="4:4" x14ac:dyDescent="0.2">
      <c r="D974" s="190"/>
    </row>
    <row r="975" spans="4:4" x14ac:dyDescent="0.2">
      <c r="D975" s="190"/>
    </row>
    <row r="976" spans="4:4" x14ac:dyDescent="0.2">
      <c r="D976" s="190"/>
    </row>
    <row r="977" spans="4:4" x14ac:dyDescent="0.2">
      <c r="D977" s="190"/>
    </row>
    <row r="978" spans="4:4" x14ac:dyDescent="0.2">
      <c r="D978" s="190"/>
    </row>
    <row r="979" spans="4:4" x14ac:dyDescent="0.2">
      <c r="D979" s="190"/>
    </row>
    <row r="980" spans="4:4" x14ac:dyDescent="0.2">
      <c r="D980" s="190"/>
    </row>
    <row r="981" spans="4:4" x14ac:dyDescent="0.2">
      <c r="D981" s="190"/>
    </row>
    <row r="982" spans="4:4" x14ac:dyDescent="0.2">
      <c r="D982" s="190"/>
    </row>
    <row r="983" spans="4:4" x14ac:dyDescent="0.2">
      <c r="D983" s="190"/>
    </row>
    <row r="984" spans="4:4" x14ac:dyDescent="0.2">
      <c r="D984" s="190"/>
    </row>
    <row r="985" spans="4:4" x14ac:dyDescent="0.2">
      <c r="D985" s="190"/>
    </row>
    <row r="986" spans="4:4" x14ac:dyDescent="0.2">
      <c r="D986" s="190"/>
    </row>
    <row r="987" spans="4:4" x14ac:dyDescent="0.2">
      <c r="D987" s="190"/>
    </row>
    <row r="988" spans="4:4" x14ac:dyDescent="0.2">
      <c r="D988" s="190"/>
    </row>
    <row r="989" spans="4:4" x14ac:dyDescent="0.2">
      <c r="D989" s="190"/>
    </row>
    <row r="990" spans="4:4" x14ac:dyDescent="0.2">
      <c r="D990" s="190"/>
    </row>
    <row r="991" spans="4:4" x14ac:dyDescent="0.2">
      <c r="D991" s="190"/>
    </row>
    <row r="992" spans="4:4" x14ac:dyDescent="0.2">
      <c r="D992" s="190"/>
    </row>
    <row r="993" spans="4:4" x14ac:dyDescent="0.2">
      <c r="D993" s="190"/>
    </row>
    <row r="994" spans="4:4" x14ac:dyDescent="0.2">
      <c r="D994" s="190"/>
    </row>
    <row r="995" spans="4:4" x14ac:dyDescent="0.2">
      <c r="D995" s="190"/>
    </row>
    <row r="996" spans="4:4" x14ac:dyDescent="0.2">
      <c r="D996" s="190"/>
    </row>
    <row r="997" spans="4:4" x14ac:dyDescent="0.2">
      <c r="D997" s="190"/>
    </row>
    <row r="998" spans="4:4" x14ac:dyDescent="0.2">
      <c r="D998" s="190"/>
    </row>
    <row r="999" spans="4:4" x14ac:dyDescent="0.2">
      <c r="D999" s="190"/>
    </row>
    <row r="1000" spans="4:4" x14ac:dyDescent="0.2">
      <c r="D1000" s="190"/>
    </row>
    <row r="1001" spans="4:4" x14ac:dyDescent="0.2">
      <c r="D1001" s="190"/>
    </row>
    <row r="1002" spans="4:4" x14ac:dyDescent="0.2">
      <c r="D1002" s="190"/>
    </row>
    <row r="1003" spans="4:4" x14ac:dyDescent="0.2">
      <c r="D1003" s="190"/>
    </row>
    <row r="1004" spans="4:4" x14ac:dyDescent="0.2">
      <c r="D1004" s="190"/>
    </row>
    <row r="1005" spans="4:4" x14ac:dyDescent="0.2">
      <c r="D1005" s="190"/>
    </row>
    <row r="1006" spans="4:4" x14ac:dyDescent="0.2">
      <c r="D1006" s="190"/>
    </row>
    <row r="1007" spans="4:4" x14ac:dyDescent="0.2">
      <c r="D1007" s="190"/>
    </row>
    <row r="1008" spans="4:4" x14ac:dyDescent="0.2">
      <c r="D1008" s="190"/>
    </row>
    <row r="1009" spans="4:4" x14ac:dyDescent="0.2">
      <c r="D1009" s="190"/>
    </row>
    <row r="1010" spans="4:4" x14ac:dyDescent="0.2">
      <c r="D1010" s="190"/>
    </row>
    <row r="1011" spans="4:4" x14ac:dyDescent="0.2">
      <c r="D1011" s="190"/>
    </row>
    <row r="1012" spans="4:4" x14ac:dyDescent="0.2">
      <c r="D1012" s="190"/>
    </row>
    <row r="1013" spans="4:4" x14ac:dyDescent="0.2">
      <c r="D1013" s="190"/>
    </row>
    <row r="1014" spans="4:4" x14ac:dyDescent="0.2">
      <c r="D1014" s="190"/>
    </row>
    <row r="1015" spans="4:4" x14ac:dyDescent="0.2">
      <c r="D1015" s="190"/>
    </row>
    <row r="1016" spans="4:4" x14ac:dyDescent="0.2">
      <c r="D1016" s="190"/>
    </row>
    <row r="1017" spans="4:4" x14ac:dyDescent="0.2">
      <c r="D1017" s="190"/>
    </row>
    <row r="1018" spans="4:4" x14ac:dyDescent="0.2">
      <c r="D1018" s="190"/>
    </row>
    <row r="1019" spans="4:4" x14ac:dyDescent="0.2">
      <c r="D1019" s="190"/>
    </row>
    <row r="1020" spans="4:4" x14ac:dyDescent="0.2">
      <c r="D1020" s="190"/>
    </row>
    <row r="1021" spans="4:4" x14ac:dyDescent="0.2">
      <c r="D1021" s="190"/>
    </row>
    <row r="1022" spans="4:4" x14ac:dyDescent="0.2">
      <c r="D1022" s="190"/>
    </row>
    <row r="1023" spans="4:4" x14ac:dyDescent="0.2">
      <c r="D1023" s="190"/>
    </row>
    <row r="1024" spans="4:4" x14ac:dyDescent="0.2">
      <c r="D1024" s="190"/>
    </row>
    <row r="1025" spans="4:4" x14ac:dyDescent="0.2">
      <c r="D1025" s="190"/>
    </row>
    <row r="1026" spans="4:4" x14ac:dyDescent="0.2">
      <c r="D1026" s="190"/>
    </row>
    <row r="1027" spans="4:4" x14ac:dyDescent="0.2">
      <c r="D1027" s="190"/>
    </row>
    <row r="1028" spans="4:4" x14ac:dyDescent="0.2">
      <c r="D1028" s="190"/>
    </row>
    <row r="1029" spans="4:4" x14ac:dyDescent="0.2">
      <c r="D1029" s="190"/>
    </row>
    <row r="1030" spans="4:4" x14ac:dyDescent="0.2">
      <c r="D1030" s="190"/>
    </row>
    <row r="1031" spans="4:4" x14ac:dyDescent="0.2">
      <c r="D1031" s="190"/>
    </row>
    <row r="1032" spans="4:4" x14ac:dyDescent="0.2">
      <c r="D1032" s="190"/>
    </row>
    <row r="1033" spans="4:4" x14ac:dyDescent="0.2">
      <c r="D1033" s="190"/>
    </row>
    <row r="1034" spans="4:4" x14ac:dyDescent="0.2">
      <c r="D1034" s="190"/>
    </row>
    <row r="1035" spans="4:4" x14ac:dyDescent="0.2">
      <c r="D1035" s="190"/>
    </row>
    <row r="1036" spans="4:4" x14ac:dyDescent="0.2">
      <c r="D1036" s="190"/>
    </row>
    <row r="1037" spans="4:4" x14ac:dyDescent="0.2">
      <c r="D1037" s="190"/>
    </row>
    <row r="1038" spans="4:4" x14ac:dyDescent="0.2">
      <c r="D1038" s="190"/>
    </row>
    <row r="1039" spans="4:4" x14ac:dyDescent="0.2">
      <c r="D1039" s="190"/>
    </row>
    <row r="1040" spans="4:4" x14ac:dyDescent="0.2">
      <c r="D1040" s="190"/>
    </row>
    <row r="1041" spans="4:4" x14ac:dyDescent="0.2">
      <c r="D1041" s="190"/>
    </row>
    <row r="1042" spans="4:4" x14ac:dyDescent="0.2">
      <c r="D1042" s="190"/>
    </row>
    <row r="1043" spans="4:4" x14ac:dyDescent="0.2">
      <c r="D1043" s="190"/>
    </row>
    <row r="1044" spans="4:4" x14ac:dyDescent="0.2">
      <c r="D1044" s="190"/>
    </row>
    <row r="1045" spans="4:4" x14ac:dyDescent="0.2">
      <c r="D1045" s="190"/>
    </row>
    <row r="1046" spans="4:4" x14ac:dyDescent="0.2">
      <c r="D1046" s="190"/>
    </row>
    <row r="1047" spans="4:4" x14ac:dyDescent="0.2">
      <c r="D1047" s="190"/>
    </row>
    <row r="1048" spans="4:4" x14ac:dyDescent="0.2">
      <c r="D1048" s="190"/>
    </row>
    <row r="1049" spans="4:4" x14ac:dyDescent="0.2">
      <c r="D1049" s="190"/>
    </row>
    <row r="1050" spans="4:4" x14ac:dyDescent="0.2">
      <c r="D1050" s="190"/>
    </row>
    <row r="1051" spans="4:4" x14ac:dyDescent="0.2">
      <c r="D1051" s="190"/>
    </row>
    <row r="1052" spans="4:4" x14ac:dyDescent="0.2">
      <c r="D1052" s="190"/>
    </row>
    <row r="1053" spans="4:4" x14ac:dyDescent="0.2">
      <c r="D1053" s="190"/>
    </row>
    <row r="1054" spans="4:4" x14ac:dyDescent="0.2">
      <c r="D1054" s="190"/>
    </row>
    <row r="1055" spans="4:4" x14ac:dyDescent="0.2">
      <c r="D1055" s="190"/>
    </row>
    <row r="1056" spans="4:4" x14ac:dyDescent="0.2">
      <c r="D1056" s="190"/>
    </row>
    <row r="1057" spans="4:4" x14ac:dyDescent="0.2">
      <c r="D1057" s="190"/>
    </row>
    <row r="1058" spans="4:4" x14ac:dyDescent="0.2">
      <c r="D1058" s="190"/>
    </row>
    <row r="1059" spans="4:4" x14ac:dyDescent="0.2">
      <c r="D1059" s="190"/>
    </row>
    <row r="1060" spans="4:4" x14ac:dyDescent="0.2">
      <c r="D1060" s="190"/>
    </row>
    <row r="1061" spans="4:4" x14ac:dyDescent="0.2">
      <c r="D1061" s="190"/>
    </row>
    <row r="1062" spans="4:4" x14ac:dyDescent="0.2">
      <c r="D1062" s="190"/>
    </row>
    <row r="1063" spans="4:4" x14ac:dyDescent="0.2">
      <c r="D1063" s="190"/>
    </row>
    <row r="1064" spans="4:4" x14ac:dyDescent="0.2">
      <c r="D1064" s="190"/>
    </row>
    <row r="1065" spans="4:4" x14ac:dyDescent="0.2">
      <c r="D1065" s="190"/>
    </row>
    <row r="1066" spans="4:4" x14ac:dyDescent="0.2">
      <c r="D1066" s="190"/>
    </row>
    <row r="1067" spans="4:4" x14ac:dyDescent="0.2">
      <c r="D1067" s="190"/>
    </row>
    <row r="1068" spans="4:4" x14ac:dyDescent="0.2">
      <c r="D1068" s="190"/>
    </row>
    <row r="1069" spans="4:4" x14ac:dyDescent="0.2">
      <c r="D1069" s="190"/>
    </row>
    <row r="1070" spans="4:4" x14ac:dyDescent="0.2">
      <c r="D1070" s="190"/>
    </row>
    <row r="1071" spans="4:4" x14ac:dyDescent="0.2">
      <c r="D1071" s="190"/>
    </row>
    <row r="1072" spans="4:4" x14ac:dyDescent="0.2">
      <c r="D1072" s="190"/>
    </row>
    <row r="1073" spans="4:4" x14ac:dyDescent="0.2">
      <c r="D1073" s="190"/>
    </row>
    <row r="1074" spans="4:4" x14ac:dyDescent="0.2">
      <c r="D1074" s="190"/>
    </row>
    <row r="1075" spans="4:4" x14ac:dyDescent="0.2">
      <c r="D1075" s="190"/>
    </row>
    <row r="1076" spans="4:4" x14ac:dyDescent="0.2">
      <c r="D1076" s="190"/>
    </row>
    <row r="1077" spans="4:4" x14ac:dyDescent="0.2">
      <c r="D1077" s="190"/>
    </row>
    <row r="1078" spans="4:4" x14ac:dyDescent="0.2">
      <c r="D1078" s="190"/>
    </row>
    <row r="1079" spans="4:4" x14ac:dyDescent="0.2">
      <c r="D1079" s="190"/>
    </row>
    <row r="1080" spans="4:4" x14ac:dyDescent="0.2">
      <c r="D1080" s="190"/>
    </row>
    <row r="1081" spans="4:4" x14ac:dyDescent="0.2">
      <c r="D1081" s="190"/>
    </row>
    <row r="1082" spans="4:4" x14ac:dyDescent="0.2">
      <c r="D1082" s="190"/>
    </row>
    <row r="1083" spans="4:4" x14ac:dyDescent="0.2">
      <c r="D1083" s="190"/>
    </row>
    <row r="1084" spans="4:4" x14ac:dyDescent="0.2">
      <c r="D1084" s="190"/>
    </row>
    <row r="1085" spans="4:4" x14ac:dyDescent="0.2">
      <c r="D1085" s="190"/>
    </row>
    <row r="1086" spans="4:4" x14ac:dyDescent="0.2">
      <c r="D1086" s="190"/>
    </row>
    <row r="1087" spans="4:4" x14ac:dyDescent="0.2">
      <c r="D1087" s="190"/>
    </row>
    <row r="1088" spans="4:4" x14ac:dyDescent="0.2">
      <c r="D1088" s="190"/>
    </row>
    <row r="1089" spans="4:4" x14ac:dyDescent="0.2">
      <c r="D1089" s="190"/>
    </row>
    <row r="1090" spans="4:4" x14ac:dyDescent="0.2">
      <c r="D1090" s="190"/>
    </row>
    <row r="1091" spans="4:4" x14ac:dyDescent="0.2">
      <c r="D1091" s="190"/>
    </row>
    <row r="1092" spans="4:4" x14ac:dyDescent="0.2">
      <c r="D1092" s="190"/>
    </row>
    <row r="1093" spans="4:4" x14ac:dyDescent="0.2">
      <c r="D1093" s="190"/>
    </row>
    <row r="1094" spans="4:4" x14ac:dyDescent="0.2">
      <c r="D1094" s="190"/>
    </row>
    <row r="1095" spans="4:4" x14ac:dyDescent="0.2">
      <c r="D1095" s="190"/>
    </row>
    <row r="1096" spans="4:4" x14ac:dyDescent="0.2">
      <c r="D1096" s="190"/>
    </row>
    <row r="1097" spans="4:4" x14ac:dyDescent="0.2">
      <c r="D1097" s="190"/>
    </row>
    <row r="1098" spans="4:4" x14ac:dyDescent="0.2">
      <c r="D1098" s="190"/>
    </row>
    <row r="1099" spans="4:4" x14ac:dyDescent="0.2">
      <c r="D1099" s="190"/>
    </row>
    <row r="1100" spans="4:4" x14ac:dyDescent="0.2">
      <c r="D1100" s="190"/>
    </row>
    <row r="1101" spans="4:4" x14ac:dyDescent="0.2">
      <c r="D1101" s="190"/>
    </row>
    <row r="1102" spans="4:4" x14ac:dyDescent="0.2">
      <c r="D1102" s="190"/>
    </row>
    <row r="1103" spans="4:4" x14ac:dyDescent="0.2">
      <c r="D1103" s="190"/>
    </row>
    <row r="1104" spans="4:4" x14ac:dyDescent="0.2">
      <c r="D1104" s="190"/>
    </row>
    <row r="1105" spans="4:4" x14ac:dyDescent="0.2">
      <c r="D1105" s="190"/>
    </row>
    <row r="1106" spans="4:4" x14ac:dyDescent="0.2">
      <c r="D1106" s="190"/>
    </row>
    <row r="1107" spans="4:4" x14ac:dyDescent="0.2">
      <c r="D1107" s="190"/>
    </row>
    <row r="1108" spans="4:4" x14ac:dyDescent="0.2">
      <c r="D1108" s="190"/>
    </row>
    <row r="1109" spans="4:4" x14ac:dyDescent="0.2">
      <c r="D1109" s="190"/>
    </row>
    <row r="1110" spans="4:4" x14ac:dyDescent="0.2">
      <c r="D1110" s="190"/>
    </row>
    <row r="1111" spans="4:4" x14ac:dyDescent="0.2">
      <c r="D1111" s="190"/>
    </row>
    <row r="1112" spans="4:4" x14ac:dyDescent="0.2">
      <c r="D1112" s="190"/>
    </row>
    <row r="1113" spans="4:4" x14ac:dyDescent="0.2">
      <c r="D1113" s="190"/>
    </row>
    <row r="1114" spans="4:4" x14ac:dyDescent="0.2">
      <c r="D1114" s="190"/>
    </row>
    <row r="1115" spans="4:4" x14ac:dyDescent="0.2">
      <c r="D1115" s="190"/>
    </row>
    <row r="1116" spans="4:4" x14ac:dyDescent="0.2">
      <c r="D1116" s="190"/>
    </row>
    <row r="1117" spans="4:4" x14ac:dyDescent="0.2">
      <c r="D1117" s="190"/>
    </row>
    <row r="1118" spans="4:4" x14ac:dyDescent="0.2">
      <c r="D1118" s="190"/>
    </row>
    <row r="1119" spans="4:4" x14ac:dyDescent="0.2">
      <c r="D1119" s="190"/>
    </row>
    <row r="1120" spans="4:4" x14ac:dyDescent="0.2">
      <c r="D1120" s="190"/>
    </row>
    <row r="1121" spans="4:4" x14ac:dyDescent="0.2">
      <c r="D1121" s="190"/>
    </row>
    <row r="1122" spans="4:4" x14ac:dyDescent="0.2">
      <c r="D1122" s="190"/>
    </row>
    <row r="1123" spans="4:4" x14ac:dyDescent="0.2">
      <c r="D1123" s="190"/>
    </row>
    <row r="1124" spans="4:4" x14ac:dyDescent="0.2">
      <c r="D1124" s="190"/>
    </row>
    <row r="1125" spans="4:4" x14ac:dyDescent="0.2">
      <c r="D1125" s="190"/>
    </row>
    <row r="1126" spans="4:4" x14ac:dyDescent="0.2">
      <c r="D1126" s="190"/>
    </row>
    <row r="1127" spans="4:4" x14ac:dyDescent="0.2">
      <c r="D1127" s="190"/>
    </row>
    <row r="1128" spans="4:4" x14ac:dyDescent="0.2">
      <c r="D1128" s="190"/>
    </row>
    <row r="1129" spans="4:4" x14ac:dyDescent="0.2">
      <c r="D1129" s="190"/>
    </row>
    <row r="1130" spans="4:4" x14ac:dyDescent="0.2">
      <c r="D1130" s="190"/>
    </row>
    <row r="1131" spans="4:4" x14ac:dyDescent="0.2">
      <c r="D1131" s="190"/>
    </row>
    <row r="1132" spans="4:4" x14ac:dyDescent="0.2">
      <c r="D1132" s="190"/>
    </row>
    <row r="1133" spans="4:4" x14ac:dyDescent="0.2">
      <c r="D1133" s="190"/>
    </row>
    <row r="1134" spans="4:4" x14ac:dyDescent="0.2">
      <c r="D1134" s="190"/>
    </row>
    <row r="1135" spans="4:4" x14ac:dyDescent="0.2">
      <c r="D1135" s="190"/>
    </row>
    <row r="1136" spans="4:4" x14ac:dyDescent="0.2">
      <c r="D1136" s="190"/>
    </row>
    <row r="1137" spans="4:4" x14ac:dyDescent="0.2">
      <c r="D1137" s="190"/>
    </row>
    <row r="1138" spans="4:4" x14ac:dyDescent="0.2">
      <c r="D1138" s="190"/>
    </row>
    <row r="1139" spans="4:4" x14ac:dyDescent="0.2">
      <c r="D1139" s="190"/>
    </row>
    <row r="1140" spans="4:4" x14ac:dyDescent="0.2">
      <c r="D1140" s="190"/>
    </row>
    <row r="1141" spans="4:4" x14ac:dyDescent="0.2">
      <c r="D1141" s="190"/>
    </row>
    <row r="1142" spans="4:4" x14ac:dyDescent="0.2">
      <c r="D1142" s="190"/>
    </row>
    <row r="1143" spans="4:4" x14ac:dyDescent="0.2">
      <c r="D1143" s="190"/>
    </row>
    <row r="1144" spans="4:4" x14ac:dyDescent="0.2">
      <c r="D1144" s="190"/>
    </row>
    <row r="1145" spans="4:4" x14ac:dyDescent="0.2">
      <c r="D1145" s="190"/>
    </row>
    <row r="1146" spans="4:4" x14ac:dyDescent="0.2">
      <c r="D1146" s="190"/>
    </row>
    <row r="1147" spans="4:4" x14ac:dyDescent="0.2">
      <c r="D1147" s="190"/>
    </row>
    <row r="1148" spans="4:4" x14ac:dyDescent="0.2">
      <c r="D1148" s="190"/>
    </row>
    <row r="1149" spans="4:4" x14ac:dyDescent="0.2">
      <c r="D1149" s="190"/>
    </row>
    <row r="1150" spans="4:4" x14ac:dyDescent="0.2">
      <c r="D1150" s="190"/>
    </row>
    <row r="1151" spans="4:4" x14ac:dyDescent="0.2">
      <c r="D1151" s="190"/>
    </row>
    <row r="1152" spans="4:4" x14ac:dyDescent="0.2">
      <c r="D1152" s="190"/>
    </row>
    <row r="1153" spans="4:4" x14ac:dyDescent="0.2">
      <c r="D1153" s="190"/>
    </row>
    <row r="1154" spans="4:4" x14ac:dyDescent="0.2">
      <c r="D1154" s="190"/>
    </row>
    <row r="1155" spans="4:4" x14ac:dyDescent="0.2">
      <c r="D1155" s="190"/>
    </row>
    <row r="1156" spans="4:4" x14ac:dyDescent="0.2">
      <c r="D1156" s="190"/>
    </row>
    <row r="1157" spans="4:4" x14ac:dyDescent="0.2">
      <c r="D1157" s="190"/>
    </row>
    <row r="1158" spans="4:4" x14ac:dyDescent="0.2">
      <c r="D1158" s="190"/>
    </row>
    <row r="1159" spans="4:4" x14ac:dyDescent="0.2">
      <c r="D1159" s="190"/>
    </row>
    <row r="1160" spans="4:4" x14ac:dyDescent="0.2">
      <c r="D1160" s="190"/>
    </row>
    <row r="1161" spans="4:4" x14ac:dyDescent="0.2">
      <c r="D1161" s="190"/>
    </row>
    <row r="1162" spans="4:4" x14ac:dyDescent="0.2">
      <c r="D1162" s="190"/>
    </row>
    <row r="1163" spans="4:4" x14ac:dyDescent="0.2">
      <c r="D1163" s="190"/>
    </row>
    <row r="1164" spans="4:4" x14ac:dyDescent="0.2">
      <c r="D1164" s="190"/>
    </row>
    <row r="1165" spans="4:4" x14ac:dyDescent="0.2">
      <c r="D1165" s="190"/>
    </row>
    <row r="1166" spans="4:4" x14ac:dyDescent="0.2">
      <c r="D1166" s="190"/>
    </row>
    <row r="1167" spans="4:4" x14ac:dyDescent="0.2">
      <c r="D1167" s="190"/>
    </row>
    <row r="1168" spans="4:4" x14ac:dyDescent="0.2">
      <c r="D1168" s="190"/>
    </row>
    <row r="1169" spans="4:4" x14ac:dyDescent="0.2">
      <c r="D1169" s="190"/>
    </row>
    <row r="1170" spans="4:4" x14ac:dyDescent="0.2">
      <c r="D1170" s="190"/>
    </row>
    <row r="1171" spans="4:4" x14ac:dyDescent="0.2">
      <c r="D1171" s="190"/>
    </row>
    <row r="1172" spans="4:4" x14ac:dyDescent="0.2">
      <c r="D1172" s="190"/>
    </row>
    <row r="1173" spans="4:4" x14ac:dyDescent="0.2">
      <c r="D1173" s="190"/>
    </row>
    <row r="1174" spans="4:4" x14ac:dyDescent="0.2">
      <c r="D1174" s="190"/>
    </row>
    <row r="1175" spans="4:4" x14ac:dyDescent="0.2">
      <c r="D1175" s="190"/>
    </row>
    <row r="1176" spans="4:4" x14ac:dyDescent="0.2">
      <c r="D1176" s="190"/>
    </row>
    <row r="1177" spans="4:4" x14ac:dyDescent="0.2">
      <c r="D1177" s="190"/>
    </row>
    <row r="1178" spans="4:4" x14ac:dyDescent="0.2">
      <c r="D1178" s="190"/>
    </row>
    <row r="1179" spans="4:4" x14ac:dyDescent="0.2">
      <c r="D1179" s="190"/>
    </row>
    <row r="1180" spans="4:4" x14ac:dyDescent="0.2">
      <c r="D1180" s="190"/>
    </row>
    <row r="1181" spans="4:4" x14ac:dyDescent="0.2">
      <c r="D1181" s="190"/>
    </row>
    <row r="1182" spans="4:4" x14ac:dyDescent="0.2">
      <c r="D1182" s="190"/>
    </row>
    <row r="1183" spans="4:4" x14ac:dyDescent="0.2">
      <c r="D1183" s="190"/>
    </row>
    <row r="1184" spans="4:4" x14ac:dyDescent="0.2">
      <c r="D1184" s="190"/>
    </row>
    <row r="1185" spans="4:4" x14ac:dyDescent="0.2">
      <c r="D1185" s="190"/>
    </row>
    <row r="1186" spans="4:4" x14ac:dyDescent="0.2">
      <c r="D1186" s="190"/>
    </row>
    <row r="1187" spans="4:4" x14ac:dyDescent="0.2">
      <c r="D1187" s="190"/>
    </row>
    <row r="1188" spans="4:4" x14ac:dyDescent="0.2">
      <c r="D1188" s="190"/>
    </row>
    <row r="1189" spans="4:4" x14ac:dyDescent="0.2">
      <c r="D1189" s="190"/>
    </row>
    <row r="1190" spans="4:4" x14ac:dyDescent="0.2">
      <c r="D1190" s="190"/>
    </row>
    <row r="1191" spans="4:4" x14ac:dyDescent="0.2">
      <c r="D1191" s="190"/>
    </row>
    <row r="1192" spans="4:4" x14ac:dyDescent="0.2">
      <c r="D1192" s="190"/>
    </row>
    <row r="1193" spans="4:4" x14ac:dyDescent="0.2">
      <c r="D1193" s="190"/>
    </row>
    <row r="1194" spans="4:4" x14ac:dyDescent="0.2">
      <c r="D1194" s="190"/>
    </row>
    <row r="1195" spans="4:4" x14ac:dyDescent="0.2">
      <c r="D1195" s="190"/>
    </row>
    <row r="1196" spans="4:4" x14ac:dyDescent="0.2">
      <c r="D1196" s="190"/>
    </row>
    <row r="1197" spans="4:4" x14ac:dyDescent="0.2">
      <c r="D1197" s="190"/>
    </row>
    <row r="1198" spans="4:4" x14ac:dyDescent="0.2">
      <c r="D1198" s="190"/>
    </row>
    <row r="1199" spans="4:4" x14ac:dyDescent="0.2">
      <c r="D1199" s="190"/>
    </row>
    <row r="1200" spans="4:4" x14ac:dyDescent="0.2">
      <c r="D1200" s="190"/>
    </row>
    <row r="1201" spans="4:4" x14ac:dyDescent="0.2">
      <c r="D1201" s="190"/>
    </row>
    <row r="1202" spans="4:4" x14ac:dyDescent="0.2">
      <c r="D1202" s="190"/>
    </row>
    <row r="1203" spans="4:4" x14ac:dyDescent="0.2">
      <c r="D1203" s="190"/>
    </row>
    <row r="1204" spans="4:4" x14ac:dyDescent="0.2">
      <c r="D1204" s="190"/>
    </row>
    <row r="1205" spans="4:4" x14ac:dyDescent="0.2">
      <c r="D1205" s="190"/>
    </row>
    <row r="1206" spans="4:4" x14ac:dyDescent="0.2">
      <c r="D1206" s="190"/>
    </row>
    <row r="1207" spans="4:4" x14ac:dyDescent="0.2">
      <c r="D1207" s="190"/>
    </row>
    <row r="1208" spans="4:4" x14ac:dyDescent="0.2">
      <c r="D1208" s="190"/>
    </row>
    <row r="1209" spans="4:4" x14ac:dyDescent="0.2">
      <c r="D1209" s="190"/>
    </row>
    <row r="1210" spans="4:4" x14ac:dyDescent="0.2">
      <c r="D1210" s="190"/>
    </row>
    <row r="1211" spans="4:4" x14ac:dyDescent="0.2">
      <c r="D1211" s="190"/>
    </row>
    <row r="1212" spans="4:4" x14ac:dyDescent="0.2">
      <c r="D1212" s="190"/>
    </row>
    <row r="1213" spans="4:4" x14ac:dyDescent="0.2">
      <c r="D1213" s="190"/>
    </row>
    <row r="1214" spans="4:4" x14ac:dyDescent="0.2">
      <c r="D1214" s="190"/>
    </row>
    <row r="1215" spans="4:4" x14ac:dyDescent="0.2">
      <c r="D1215" s="190"/>
    </row>
    <row r="1216" spans="4:4" x14ac:dyDescent="0.2">
      <c r="D1216" s="190"/>
    </row>
    <row r="1217" spans="4:4" x14ac:dyDescent="0.2">
      <c r="D1217" s="190"/>
    </row>
    <row r="1218" spans="4:4" x14ac:dyDescent="0.2">
      <c r="D1218" s="190"/>
    </row>
    <row r="1219" spans="4:4" x14ac:dyDescent="0.2">
      <c r="D1219" s="190"/>
    </row>
    <row r="1220" spans="4:4" x14ac:dyDescent="0.2">
      <c r="D1220" s="190"/>
    </row>
    <row r="1221" spans="4:4" x14ac:dyDescent="0.2">
      <c r="D1221" s="190"/>
    </row>
    <row r="1222" spans="4:4" x14ac:dyDescent="0.2">
      <c r="D1222" s="190"/>
    </row>
    <row r="1223" spans="4:4" x14ac:dyDescent="0.2">
      <c r="D1223" s="190"/>
    </row>
    <row r="1224" spans="4:4" x14ac:dyDescent="0.2">
      <c r="D1224" s="190"/>
    </row>
    <row r="1225" spans="4:4" x14ac:dyDescent="0.2">
      <c r="D1225" s="190"/>
    </row>
    <row r="1226" spans="4:4" x14ac:dyDescent="0.2">
      <c r="D1226" s="190"/>
    </row>
    <row r="1227" spans="4:4" x14ac:dyDescent="0.2">
      <c r="D1227" s="190"/>
    </row>
    <row r="1228" spans="4:4" x14ac:dyDescent="0.2">
      <c r="D1228" s="190"/>
    </row>
    <row r="1229" spans="4:4" x14ac:dyDescent="0.2">
      <c r="D1229" s="190"/>
    </row>
    <row r="1230" spans="4:4" x14ac:dyDescent="0.2">
      <c r="D1230" s="190"/>
    </row>
    <row r="1231" spans="4:4" x14ac:dyDescent="0.2">
      <c r="D1231" s="190"/>
    </row>
    <row r="1232" spans="4:4" x14ac:dyDescent="0.2">
      <c r="D1232" s="190"/>
    </row>
    <row r="1233" spans="4:4" x14ac:dyDescent="0.2">
      <c r="D1233" s="190"/>
    </row>
    <row r="1234" spans="4:4" x14ac:dyDescent="0.2">
      <c r="D1234" s="190"/>
    </row>
    <row r="1235" spans="4:4" x14ac:dyDescent="0.2">
      <c r="D1235" s="190"/>
    </row>
    <row r="1236" spans="4:4" x14ac:dyDescent="0.2">
      <c r="D1236" s="190"/>
    </row>
    <row r="1237" spans="4:4" x14ac:dyDescent="0.2">
      <c r="D1237" s="190"/>
    </row>
    <row r="1238" spans="4:4" x14ac:dyDescent="0.2">
      <c r="D1238" s="190"/>
    </row>
    <row r="1239" spans="4:4" x14ac:dyDescent="0.2">
      <c r="D1239" s="190"/>
    </row>
    <row r="1240" spans="4:4" x14ac:dyDescent="0.2">
      <c r="D1240" s="190"/>
    </row>
    <row r="1241" spans="4:4" x14ac:dyDescent="0.2">
      <c r="D1241" s="190"/>
    </row>
    <row r="1242" spans="4:4" x14ac:dyDescent="0.2">
      <c r="D1242" s="190"/>
    </row>
    <row r="1243" spans="4:4" x14ac:dyDescent="0.2">
      <c r="D1243" s="190"/>
    </row>
    <row r="1244" spans="4:4" x14ac:dyDescent="0.2">
      <c r="D1244" s="190"/>
    </row>
    <row r="1245" spans="4:4" x14ac:dyDescent="0.2">
      <c r="D1245" s="190"/>
    </row>
    <row r="1246" spans="4:4" x14ac:dyDescent="0.2">
      <c r="D1246" s="190"/>
    </row>
    <row r="1247" spans="4:4" x14ac:dyDescent="0.2">
      <c r="D1247" s="190"/>
    </row>
    <row r="1248" spans="4:4" x14ac:dyDescent="0.2">
      <c r="D1248" s="190"/>
    </row>
    <row r="1249" spans="4:4" x14ac:dyDescent="0.2">
      <c r="D1249" s="190"/>
    </row>
    <row r="1250" spans="4:4" x14ac:dyDescent="0.2">
      <c r="D1250" s="190"/>
    </row>
    <row r="1251" spans="4:4" x14ac:dyDescent="0.2">
      <c r="D1251" s="190"/>
    </row>
    <row r="1252" spans="4:4" x14ac:dyDescent="0.2">
      <c r="D1252" s="190"/>
    </row>
    <row r="1253" spans="4:4" x14ac:dyDescent="0.2">
      <c r="D1253" s="190"/>
    </row>
    <row r="1254" spans="4:4" x14ac:dyDescent="0.2">
      <c r="D1254" s="190"/>
    </row>
    <row r="1255" spans="4:4" x14ac:dyDescent="0.2">
      <c r="D1255" s="190"/>
    </row>
    <row r="1256" spans="4:4" x14ac:dyDescent="0.2">
      <c r="D1256" s="190"/>
    </row>
    <row r="1257" spans="4:4" x14ac:dyDescent="0.2">
      <c r="D1257" s="190"/>
    </row>
    <row r="1258" spans="4:4" x14ac:dyDescent="0.2">
      <c r="D1258" s="190"/>
    </row>
    <row r="1259" spans="4:4" x14ac:dyDescent="0.2">
      <c r="D1259" s="190"/>
    </row>
    <row r="1260" spans="4:4" x14ac:dyDescent="0.2">
      <c r="D1260" s="190"/>
    </row>
    <row r="1261" spans="4:4" x14ac:dyDescent="0.2">
      <c r="D1261" s="190"/>
    </row>
    <row r="1262" spans="4:4" x14ac:dyDescent="0.2">
      <c r="D1262" s="190"/>
    </row>
    <row r="1263" spans="4:4" x14ac:dyDescent="0.2">
      <c r="D1263" s="190"/>
    </row>
    <row r="1264" spans="4:4" x14ac:dyDescent="0.2">
      <c r="D1264" s="190"/>
    </row>
    <row r="1265" spans="4:4" x14ac:dyDescent="0.2">
      <c r="D1265" s="190"/>
    </row>
    <row r="1266" spans="4:4" x14ac:dyDescent="0.2">
      <c r="D1266" s="190"/>
    </row>
    <row r="1267" spans="4:4" x14ac:dyDescent="0.2">
      <c r="D1267" s="190"/>
    </row>
    <row r="1268" spans="4:4" x14ac:dyDescent="0.2">
      <c r="D1268" s="190"/>
    </row>
    <row r="1269" spans="4:4" x14ac:dyDescent="0.2">
      <c r="D1269" s="190"/>
    </row>
    <row r="1270" spans="4:4" x14ac:dyDescent="0.2">
      <c r="D1270" s="190"/>
    </row>
    <row r="1271" spans="4:4" x14ac:dyDescent="0.2">
      <c r="D1271" s="190"/>
    </row>
    <row r="1272" spans="4:4" x14ac:dyDescent="0.2">
      <c r="D1272" s="190"/>
    </row>
    <row r="1273" spans="4:4" x14ac:dyDescent="0.2">
      <c r="D1273" s="190"/>
    </row>
    <row r="1274" spans="4:4" x14ac:dyDescent="0.2">
      <c r="D1274" s="190"/>
    </row>
    <row r="1275" spans="4:4" x14ac:dyDescent="0.2">
      <c r="D1275" s="190"/>
    </row>
    <row r="1276" spans="4:4" x14ac:dyDescent="0.2">
      <c r="D1276" s="190"/>
    </row>
    <row r="1277" spans="4:4" x14ac:dyDescent="0.2">
      <c r="D1277" s="190"/>
    </row>
    <row r="1278" spans="4:4" x14ac:dyDescent="0.2">
      <c r="D1278" s="190"/>
    </row>
    <row r="1279" spans="4:4" x14ac:dyDescent="0.2">
      <c r="D1279" s="190"/>
    </row>
    <row r="1280" spans="4:4" x14ac:dyDescent="0.2">
      <c r="D1280" s="190"/>
    </row>
    <row r="1281" spans="4:4" x14ac:dyDescent="0.2">
      <c r="D1281" s="190"/>
    </row>
    <row r="1282" spans="4:4" x14ac:dyDescent="0.2">
      <c r="D1282" s="190"/>
    </row>
    <row r="1283" spans="4:4" x14ac:dyDescent="0.2">
      <c r="D1283" s="190"/>
    </row>
    <row r="1284" spans="4:4" x14ac:dyDescent="0.2">
      <c r="D1284" s="190"/>
    </row>
    <row r="1285" spans="4:4" x14ac:dyDescent="0.2">
      <c r="D1285" s="190"/>
    </row>
    <row r="1286" spans="4:4" x14ac:dyDescent="0.2">
      <c r="D1286" s="190"/>
    </row>
    <row r="1287" spans="4:4" x14ac:dyDescent="0.2">
      <c r="D1287" s="190"/>
    </row>
    <row r="1288" spans="4:4" x14ac:dyDescent="0.2">
      <c r="D1288" s="190"/>
    </row>
    <row r="1289" spans="4:4" x14ac:dyDescent="0.2">
      <c r="D1289" s="190"/>
    </row>
    <row r="1290" spans="4:4" x14ac:dyDescent="0.2">
      <c r="D1290" s="190"/>
    </row>
    <row r="1291" spans="4:4" x14ac:dyDescent="0.2">
      <c r="D1291" s="190"/>
    </row>
    <row r="1292" spans="4:4" x14ac:dyDescent="0.2">
      <c r="D1292" s="190"/>
    </row>
    <row r="1293" spans="4:4" x14ac:dyDescent="0.2">
      <c r="D1293" s="190"/>
    </row>
    <row r="1294" spans="4:4" x14ac:dyDescent="0.2">
      <c r="D1294" s="190"/>
    </row>
    <row r="1295" spans="4:4" x14ac:dyDescent="0.2">
      <c r="D1295" s="190"/>
    </row>
    <row r="1296" spans="4:4" x14ac:dyDescent="0.2">
      <c r="D1296" s="190"/>
    </row>
    <row r="1297" spans="4:4" x14ac:dyDescent="0.2">
      <c r="D1297" s="190"/>
    </row>
    <row r="1298" spans="4:4" x14ac:dyDescent="0.2">
      <c r="D1298" s="190"/>
    </row>
    <row r="1299" spans="4:4" x14ac:dyDescent="0.2">
      <c r="D1299" s="190"/>
    </row>
    <row r="1300" spans="4:4" x14ac:dyDescent="0.2">
      <c r="D1300" s="190"/>
    </row>
    <row r="1301" spans="4:4" x14ac:dyDescent="0.2">
      <c r="D1301" s="190"/>
    </row>
    <row r="1302" spans="4:4" x14ac:dyDescent="0.2">
      <c r="D1302" s="190"/>
    </row>
    <row r="1303" spans="4:4" x14ac:dyDescent="0.2">
      <c r="D1303" s="190"/>
    </row>
    <row r="1304" spans="4:4" x14ac:dyDescent="0.2">
      <c r="D1304" s="190"/>
    </row>
    <row r="1305" spans="4:4" x14ac:dyDescent="0.2">
      <c r="D1305" s="190"/>
    </row>
    <row r="1306" spans="4:4" x14ac:dyDescent="0.2">
      <c r="D1306" s="190"/>
    </row>
    <row r="1307" spans="4:4" x14ac:dyDescent="0.2">
      <c r="D1307" s="190"/>
    </row>
    <row r="1308" spans="4:4" x14ac:dyDescent="0.2">
      <c r="D1308" s="190"/>
    </row>
    <row r="1309" spans="4:4" x14ac:dyDescent="0.2">
      <c r="D1309" s="190"/>
    </row>
    <row r="1310" spans="4:4" x14ac:dyDescent="0.2">
      <c r="D1310" s="190"/>
    </row>
    <row r="1311" spans="4:4" x14ac:dyDescent="0.2">
      <c r="D1311" s="190"/>
    </row>
    <row r="1312" spans="4:4" x14ac:dyDescent="0.2">
      <c r="D1312" s="190"/>
    </row>
    <row r="1313" spans="4:4" x14ac:dyDescent="0.2">
      <c r="D1313" s="190"/>
    </row>
    <row r="1314" spans="4:4" x14ac:dyDescent="0.2">
      <c r="D1314" s="190"/>
    </row>
    <row r="1315" spans="4:4" x14ac:dyDescent="0.2">
      <c r="D1315" s="190"/>
    </row>
    <row r="1316" spans="4:4" x14ac:dyDescent="0.2">
      <c r="D1316" s="190"/>
    </row>
    <row r="1317" spans="4:4" x14ac:dyDescent="0.2">
      <c r="D1317" s="190"/>
    </row>
    <row r="1318" spans="4:4" x14ac:dyDescent="0.2">
      <c r="D1318" s="190"/>
    </row>
    <row r="1319" spans="4:4" x14ac:dyDescent="0.2">
      <c r="D1319" s="190"/>
    </row>
    <row r="1320" spans="4:4" x14ac:dyDescent="0.2">
      <c r="D1320" s="190"/>
    </row>
    <row r="1321" spans="4:4" x14ac:dyDescent="0.2">
      <c r="D1321" s="190"/>
    </row>
    <row r="1322" spans="4:4" x14ac:dyDescent="0.2">
      <c r="D1322" s="190"/>
    </row>
    <row r="1323" spans="4:4" x14ac:dyDescent="0.2">
      <c r="D1323" s="190"/>
    </row>
    <row r="1324" spans="4:4" x14ac:dyDescent="0.2">
      <c r="D1324" s="190"/>
    </row>
    <row r="1325" spans="4:4" x14ac:dyDescent="0.2">
      <c r="D1325" s="190"/>
    </row>
    <row r="1326" spans="4:4" x14ac:dyDescent="0.2">
      <c r="D1326" s="190"/>
    </row>
    <row r="1327" spans="4:4" x14ac:dyDescent="0.2">
      <c r="D1327" s="190"/>
    </row>
    <row r="1328" spans="4:4" x14ac:dyDescent="0.2">
      <c r="D1328" s="190"/>
    </row>
    <row r="1329" spans="4:4" x14ac:dyDescent="0.2">
      <c r="D1329" s="190"/>
    </row>
    <row r="1330" spans="4:4" x14ac:dyDescent="0.2">
      <c r="D1330" s="190"/>
    </row>
    <row r="1331" spans="4:4" x14ac:dyDescent="0.2">
      <c r="D1331" s="190"/>
    </row>
    <row r="1332" spans="4:4" x14ac:dyDescent="0.2">
      <c r="D1332" s="190"/>
    </row>
    <row r="1333" spans="4:4" x14ac:dyDescent="0.2">
      <c r="D1333" s="190"/>
    </row>
    <row r="1334" spans="4:4" x14ac:dyDescent="0.2">
      <c r="D1334" s="190"/>
    </row>
    <row r="1335" spans="4:4" x14ac:dyDescent="0.2">
      <c r="D1335" s="190"/>
    </row>
    <row r="1336" spans="4:4" x14ac:dyDescent="0.2">
      <c r="D1336" s="190"/>
    </row>
    <row r="1337" spans="4:4" x14ac:dyDescent="0.2">
      <c r="D1337" s="190"/>
    </row>
    <row r="1338" spans="4:4" x14ac:dyDescent="0.2">
      <c r="D1338" s="190"/>
    </row>
    <row r="1339" spans="4:4" x14ac:dyDescent="0.2">
      <c r="D1339" s="190"/>
    </row>
    <row r="1340" spans="4:4" x14ac:dyDescent="0.2">
      <c r="D1340" s="190"/>
    </row>
    <row r="1341" spans="4:4" x14ac:dyDescent="0.2">
      <c r="D1341" s="190"/>
    </row>
    <row r="1342" spans="4:4" x14ac:dyDescent="0.2">
      <c r="D1342" s="190"/>
    </row>
    <row r="1343" spans="4:4" x14ac:dyDescent="0.2">
      <c r="D1343" s="190"/>
    </row>
    <row r="1344" spans="4:4" x14ac:dyDescent="0.2">
      <c r="D1344" s="190"/>
    </row>
    <row r="1345" spans="4:4" x14ac:dyDescent="0.2">
      <c r="D1345" s="190"/>
    </row>
    <row r="1346" spans="4:4" x14ac:dyDescent="0.2">
      <c r="D1346" s="190"/>
    </row>
    <row r="1347" spans="4:4" x14ac:dyDescent="0.2">
      <c r="D1347" s="190"/>
    </row>
    <row r="1348" spans="4:4" x14ac:dyDescent="0.2">
      <c r="D1348" s="190"/>
    </row>
    <row r="1349" spans="4:4" x14ac:dyDescent="0.2">
      <c r="D1349" s="190"/>
    </row>
    <row r="1350" spans="4:4" x14ac:dyDescent="0.2">
      <c r="D1350" s="190"/>
    </row>
    <row r="1351" spans="4:4" x14ac:dyDescent="0.2">
      <c r="D1351" s="190"/>
    </row>
    <row r="1352" spans="4:4" x14ac:dyDescent="0.2">
      <c r="D1352" s="190"/>
    </row>
    <row r="1353" spans="4:4" x14ac:dyDescent="0.2">
      <c r="D1353" s="190"/>
    </row>
    <row r="1354" spans="4:4" x14ac:dyDescent="0.2">
      <c r="D1354" s="190"/>
    </row>
    <row r="1355" spans="4:4" x14ac:dyDescent="0.2">
      <c r="D1355" s="190"/>
    </row>
    <row r="1356" spans="4:4" x14ac:dyDescent="0.2">
      <c r="D1356" s="190"/>
    </row>
    <row r="1357" spans="4:4" x14ac:dyDescent="0.2">
      <c r="D1357" s="190"/>
    </row>
    <row r="1358" spans="4:4" x14ac:dyDescent="0.2">
      <c r="D1358" s="190"/>
    </row>
    <row r="1359" spans="4:4" x14ac:dyDescent="0.2">
      <c r="D1359" s="190"/>
    </row>
    <row r="1360" spans="4:4" x14ac:dyDescent="0.2">
      <c r="D1360" s="190"/>
    </row>
    <row r="1361" spans="4:4" x14ac:dyDescent="0.2">
      <c r="D1361" s="190"/>
    </row>
    <row r="1362" spans="4:4" x14ac:dyDescent="0.2">
      <c r="D1362" s="190"/>
    </row>
    <row r="1363" spans="4:4" x14ac:dyDescent="0.2">
      <c r="D1363" s="190"/>
    </row>
    <row r="1364" spans="4:4" x14ac:dyDescent="0.2">
      <c r="D1364" s="190"/>
    </row>
    <row r="1365" spans="4:4" x14ac:dyDescent="0.2">
      <c r="D1365" s="190"/>
    </row>
    <row r="1366" spans="4:4" x14ac:dyDescent="0.2">
      <c r="D1366" s="190"/>
    </row>
    <row r="1367" spans="4:4" x14ac:dyDescent="0.2">
      <c r="D1367" s="190"/>
    </row>
    <row r="1368" spans="4:4" x14ac:dyDescent="0.2">
      <c r="D1368" s="190"/>
    </row>
    <row r="1369" spans="4:4" x14ac:dyDescent="0.2">
      <c r="D1369" s="190"/>
    </row>
    <row r="1370" spans="4:4" x14ac:dyDescent="0.2">
      <c r="D1370" s="190"/>
    </row>
    <row r="1371" spans="4:4" x14ac:dyDescent="0.2">
      <c r="D1371" s="190"/>
    </row>
    <row r="1372" spans="4:4" x14ac:dyDescent="0.2">
      <c r="D1372" s="190"/>
    </row>
    <row r="1373" spans="4:4" x14ac:dyDescent="0.2">
      <c r="D1373" s="190"/>
    </row>
    <row r="1374" spans="4:4" x14ac:dyDescent="0.2">
      <c r="D1374" s="190"/>
    </row>
    <row r="1375" spans="4:4" x14ac:dyDescent="0.2">
      <c r="D1375" s="190"/>
    </row>
    <row r="1376" spans="4:4" x14ac:dyDescent="0.2">
      <c r="D1376" s="190"/>
    </row>
    <row r="1377" spans="4:4" x14ac:dyDescent="0.2">
      <c r="D1377" s="190"/>
    </row>
    <row r="1378" spans="4:4" x14ac:dyDescent="0.2">
      <c r="D1378" s="190"/>
    </row>
    <row r="1379" spans="4:4" x14ac:dyDescent="0.2">
      <c r="D1379" s="190"/>
    </row>
    <row r="1380" spans="4:4" x14ac:dyDescent="0.2">
      <c r="D1380" s="190"/>
    </row>
    <row r="1381" spans="4:4" x14ac:dyDescent="0.2">
      <c r="D1381" s="190"/>
    </row>
    <row r="1382" spans="4:4" x14ac:dyDescent="0.2">
      <c r="D1382" s="190"/>
    </row>
    <row r="1383" spans="4:4" x14ac:dyDescent="0.2">
      <c r="D1383" s="190"/>
    </row>
    <row r="1384" spans="4:4" x14ac:dyDescent="0.2">
      <c r="D1384" s="190"/>
    </row>
    <row r="1385" spans="4:4" x14ac:dyDescent="0.2">
      <c r="D1385" s="190"/>
    </row>
    <row r="1386" spans="4:4" x14ac:dyDescent="0.2">
      <c r="D1386" s="190"/>
    </row>
    <row r="1387" spans="4:4" x14ac:dyDescent="0.2">
      <c r="D1387" s="190"/>
    </row>
    <row r="1388" spans="4:4" x14ac:dyDescent="0.2">
      <c r="D1388" s="190"/>
    </row>
    <row r="1389" spans="4:4" x14ac:dyDescent="0.2">
      <c r="D1389" s="190"/>
    </row>
    <row r="1390" spans="4:4" x14ac:dyDescent="0.2">
      <c r="D1390" s="190"/>
    </row>
    <row r="1391" spans="4:4" x14ac:dyDescent="0.2">
      <c r="D1391" s="190"/>
    </row>
    <row r="1392" spans="4:4" x14ac:dyDescent="0.2">
      <c r="D1392" s="190"/>
    </row>
    <row r="1393" spans="4:4" x14ac:dyDescent="0.2">
      <c r="D1393" s="190"/>
    </row>
    <row r="1394" spans="4:4" x14ac:dyDescent="0.2">
      <c r="D1394" s="190"/>
    </row>
    <row r="1395" spans="4:4" x14ac:dyDescent="0.2">
      <c r="D1395" s="190"/>
    </row>
    <row r="1396" spans="4:4" x14ac:dyDescent="0.2">
      <c r="D1396" s="190"/>
    </row>
    <row r="1397" spans="4:4" x14ac:dyDescent="0.2">
      <c r="D1397" s="190"/>
    </row>
    <row r="1398" spans="4:4" x14ac:dyDescent="0.2">
      <c r="D1398" s="190"/>
    </row>
    <row r="1399" spans="4:4" x14ac:dyDescent="0.2">
      <c r="D1399" s="190"/>
    </row>
    <row r="1400" spans="4:4" x14ac:dyDescent="0.2">
      <c r="D1400" s="190"/>
    </row>
    <row r="1401" spans="4:4" x14ac:dyDescent="0.2">
      <c r="D1401" s="190"/>
    </row>
    <row r="1402" spans="4:4" x14ac:dyDescent="0.2">
      <c r="D1402" s="190"/>
    </row>
    <row r="1403" spans="4:4" x14ac:dyDescent="0.2">
      <c r="D1403" s="190"/>
    </row>
    <row r="1404" spans="4:4" x14ac:dyDescent="0.2">
      <c r="D1404" s="190"/>
    </row>
    <row r="1405" spans="4:4" x14ac:dyDescent="0.2">
      <c r="D1405" s="190"/>
    </row>
    <row r="1406" spans="4:4" x14ac:dyDescent="0.2">
      <c r="D1406" s="190"/>
    </row>
    <row r="1407" spans="4:4" x14ac:dyDescent="0.2">
      <c r="D1407" s="190"/>
    </row>
    <row r="1408" spans="4:4" x14ac:dyDescent="0.2">
      <c r="D1408" s="190"/>
    </row>
    <row r="1409" spans="4:4" x14ac:dyDescent="0.2">
      <c r="D1409" s="190"/>
    </row>
    <row r="1410" spans="4:4" x14ac:dyDescent="0.2">
      <c r="D1410" s="190"/>
    </row>
    <row r="1411" spans="4:4" x14ac:dyDescent="0.2">
      <c r="D1411" s="190"/>
    </row>
    <row r="1412" spans="4:4" x14ac:dyDescent="0.2">
      <c r="D1412" s="190"/>
    </row>
    <row r="1413" spans="4:4" x14ac:dyDescent="0.2">
      <c r="D1413" s="190"/>
    </row>
    <row r="1414" spans="4:4" x14ac:dyDescent="0.2">
      <c r="D1414" s="190"/>
    </row>
    <row r="1415" spans="4:4" x14ac:dyDescent="0.2">
      <c r="D1415" s="190"/>
    </row>
    <row r="1416" spans="4:4" x14ac:dyDescent="0.2">
      <c r="D1416" s="190"/>
    </row>
    <row r="1417" spans="4:4" x14ac:dyDescent="0.2">
      <c r="D1417" s="190"/>
    </row>
    <row r="1418" spans="4:4" x14ac:dyDescent="0.2">
      <c r="D1418" s="190"/>
    </row>
    <row r="1419" spans="4:4" x14ac:dyDescent="0.2">
      <c r="D1419" s="190"/>
    </row>
    <row r="1420" spans="4:4" x14ac:dyDescent="0.2">
      <c r="D1420" s="190"/>
    </row>
    <row r="1421" spans="4:4" x14ac:dyDescent="0.2">
      <c r="D1421" s="190"/>
    </row>
    <row r="1422" spans="4:4" x14ac:dyDescent="0.2">
      <c r="D1422" s="190"/>
    </row>
    <row r="1423" spans="4:4" x14ac:dyDescent="0.2">
      <c r="D1423" s="190"/>
    </row>
    <row r="1424" spans="4:4" x14ac:dyDescent="0.2">
      <c r="D1424" s="190"/>
    </row>
    <row r="1425" spans="4:4" x14ac:dyDescent="0.2">
      <c r="D1425" s="190"/>
    </row>
    <row r="1426" spans="4:4" x14ac:dyDescent="0.2">
      <c r="D1426" s="190"/>
    </row>
    <row r="1427" spans="4:4" x14ac:dyDescent="0.2">
      <c r="D1427" s="190"/>
    </row>
    <row r="1428" spans="4:4" x14ac:dyDescent="0.2">
      <c r="D1428" s="190"/>
    </row>
    <row r="1429" spans="4:4" x14ac:dyDescent="0.2">
      <c r="D1429" s="190"/>
    </row>
    <row r="1430" spans="4:4" x14ac:dyDescent="0.2">
      <c r="D1430" s="190"/>
    </row>
    <row r="1431" spans="4:4" x14ac:dyDescent="0.2">
      <c r="D1431" s="190"/>
    </row>
    <row r="1432" spans="4:4" x14ac:dyDescent="0.2">
      <c r="D1432" s="190"/>
    </row>
    <row r="1433" spans="4:4" x14ac:dyDescent="0.2">
      <c r="D1433" s="190"/>
    </row>
    <row r="1434" spans="4:4" x14ac:dyDescent="0.2">
      <c r="D1434" s="190"/>
    </row>
    <row r="1435" spans="4:4" x14ac:dyDescent="0.2">
      <c r="D1435" s="190"/>
    </row>
    <row r="1436" spans="4:4" x14ac:dyDescent="0.2">
      <c r="D1436" s="190"/>
    </row>
    <row r="1437" spans="4:4" x14ac:dyDescent="0.2">
      <c r="D1437" s="190"/>
    </row>
    <row r="1438" spans="4:4" x14ac:dyDescent="0.2">
      <c r="D1438" s="190"/>
    </row>
    <row r="1439" spans="4:4" x14ac:dyDescent="0.2">
      <c r="D1439" s="190"/>
    </row>
    <row r="1440" spans="4:4" x14ac:dyDescent="0.2">
      <c r="D1440" s="190"/>
    </row>
    <row r="1441" spans="4:4" x14ac:dyDescent="0.2">
      <c r="D1441" s="190"/>
    </row>
    <row r="1442" spans="4:4" x14ac:dyDescent="0.2">
      <c r="D1442" s="190"/>
    </row>
    <row r="1443" spans="4:4" x14ac:dyDescent="0.2">
      <c r="D1443" s="190"/>
    </row>
    <row r="1444" spans="4:4" x14ac:dyDescent="0.2">
      <c r="D1444" s="190"/>
    </row>
    <row r="1445" spans="4:4" x14ac:dyDescent="0.2">
      <c r="D1445" s="190"/>
    </row>
    <row r="1446" spans="4:4" x14ac:dyDescent="0.2">
      <c r="D1446" s="190"/>
    </row>
    <row r="1447" spans="4:4" x14ac:dyDescent="0.2">
      <c r="D1447" s="190"/>
    </row>
    <row r="1448" spans="4:4" x14ac:dyDescent="0.2">
      <c r="D1448" s="190"/>
    </row>
    <row r="1449" spans="4:4" x14ac:dyDescent="0.2">
      <c r="D1449" s="190"/>
    </row>
    <row r="1450" spans="4:4" x14ac:dyDescent="0.2">
      <c r="D1450" s="190"/>
    </row>
    <row r="1451" spans="4:4" x14ac:dyDescent="0.2">
      <c r="D1451" s="190"/>
    </row>
    <row r="1452" spans="4:4" x14ac:dyDescent="0.2">
      <c r="D1452" s="190"/>
    </row>
    <row r="1453" spans="4:4" x14ac:dyDescent="0.2">
      <c r="D1453" s="190"/>
    </row>
    <row r="1454" spans="4:4" x14ac:dyDescent="0.2">
      <c r="D1454" s="190"/>
    </row>
    <row r="1455" spans="4:4" x14ac:dyDescent="0.2">
      <c r="D1455" s="190"/>
    </row>
    <row r="1456" spans="4:4" x14ac:dyDescent="0.2">
      <c r="D1456" s="190"/>
    </row>
    <row r="1457" spans="4:4" x14ac:dyDescent="0.2">
      <c r="D1457" s="190"/>
    </row>
    <row r="1458" spans="4:4" x14ac:dyDescent="0.2">
      <c r="D1458" s="190"/>
    </row>
    <row r="1459" spans="4:4" x14ac:dyDescent="0.2">
      <c r="D1459" s="190"/>
    </row>
    <row r="1460" spans="4:4" x14ac:dyDescent="0.2">
      <c r="D1460" s="190"/>
    </row>
    <row r="1461" spans="4:4" x14ac:dyDescent="0.2">
      <c r="D1461" s="190"/>
    </row>
    <row r="1462" spans="4:4" x14ac:dyDescent="0.2">
      <c r="D1462" s="190"/>
    </row>
    <row r="1463" spans="4:4" x14ac:dyDescent="0.2">
      <c r="D1463" s="190"/>
    </row>
    <row r="1464" spans="4:4" x14ac:dyDescent="0.2">
      <c r="D1464" s="190"/>
    </row>
    <row r="1465" spans="4:4" x14ac:dyDescent="0.2">
      <c r="D1465" s="190"/>
    </row>
    <row r="1466" spans="4:4" x14ac:dyDescent="0.2">
      <c r="D1466" s="190"/>
    </row>
    <row r="1467" spans="4:4" x14ac:dyDescent="0.2">
      <c r="D1467" s="190"/>
    </row>
    <row r="1468" spans="4:4" x14ac:dyDescent="0.2">
      <c r="D1468" s="190"/>
    </row>
    <row r="1469" spans="4:4" x14ac:dyDescent="0.2">
      <c r="D1469" s="190"/>
    </row>
    <row r="1470" spans="4:4" x14ac:dyDescent="0.2">
      <c r="D1470" s="190"/>
    </row>
    <row r="1471" spans="4:4" x14ac:dyDescent="0.2">
      <c r="D1471" s="190"/>
    </row>
    <row r="1472" spans="4:4" x14ac:dyDescent="0.2">
      <c r="D1472" s="190"/>
    </row>
    <row r="1473" spans="4:4" x14ac:dyDescent="0.2">
      <c r="D1473" s="190"/>
    </row>
    <row r="1474" spans="4:4" x14ac:dyDescent="0.2">
      <c r="D1474" s="190"/>
    </row>
    <row r="1475" spans="4:4" x14ac:dyDescent="0.2">
      <c r="D1475" s="190"/>
    </row>
    <row r="1476" spans="4:4" x14ac:dyDescent="0.2">
      <c r="D1476" s="190"/>
    </row>
    <row r="1477" spans="4:4" x14ac:dyDescent="0.2">
      <c r="D1477" s="190"/>
    </row>
    <row r="1478" spans="4:4" x14ac:dyDescent="0.2">
      <c r="D1478" s="190"/>
    </row>
    <row r="1479" spans="4:4" x14ac:dyDescent="0.2">
      <c r="D1479" s="190"/>
    </row>
    <row r="1480" spans="4:4" x14ac:dyDescent="0.2">
      <c r="D1480" s="190"/>
    </row>
    <row r="1481" spans="4:4" x14ac:dyDescent="0.2">
      <c r="D1481" s="190"/>
    </row>
    <row r="1482" spans="4:4" x14ac:dyDescent="0.2">
      <c r="D1482" s="190"/>
    </row>
    <row r="1483" spans="4:4" x14ac:dyDescent="0.2">
      <c r="D1483" s="190"/>
    </row>
    <row r="1484" spans="4:4" x14ac:dyDescent="0.2">
      <c r="D1484" s="190"/>
    </row>
    <row r="1485" spans="4:4" x14ac:dyDescent="0.2">
      <c r="D1485" s="190"/>
    </row>
    <row r="1486" spans="4:4" x14ac:dyDescent="0.2">
      <c r="D1486" s="190"/>
    </row>
    <row r="1487" spans="4:4" x14ac:dyDescent="0.2">
      <c r="D1487" s="190"/>
    </row>
    <row r="1488" spans="4:4" x14ac:dyDescent="0.2">
      <c r="D1488" s="190"/>
    </row>
    <row r="1489" spans="4:4" x14ac:dyDescent="0.2">
      <c r="D1489" s="190"/>
    </row>
    <row r="1490" spans="4:4" x14ac:dyDescent="0.2">
      <c r="D1490" s="190"/>
    </row>
    <row r="1491" spans="4:4" x14ac:dyDescent="0.2">
      <c r="D1491" s="190"/>
    </row>
    <row r="1492" spans="4:4" x14ac:dyDescent="0.2">
      <c r="D1492" s="190"/>
    </row>
    <row r="1493" spans="4:4" x14ac:dyDescent="0.2">
      <c r="D1493" s="190"/>
    </row>
    <row r="1494" spans="4:4" x14ac:dyDescent="0.2">
      <c r="D1494" s="190"/>
    </row>
    <row r="1495" spans="4:4" x14ac:dyDescent="0.2">
      <c r="D1495" s="190"/>
    </row>
    <row r="1496" spans="4:4" x14ac:dyDescent="0.2">
      <c r="D1496" s="190"/>
    </row>
    <row r="1497" spans="4:4" x14ac:dyDescent="0.2">
      <c r="D1497" s="190"/>
    </row>
    <row r="1498" spans="4:4" x14ac:dyDescent="0.2">
      <c r="D1498" s="190"/>
    </row>
    <row r="1499" spans="4:4" x14ac:dyDescent="0.2">
      <c r="D1499" s="190"/>
    </row>
    <row r="1500" spans="4:4" x14ac:dyDescent="0.2">
      <c r="D1500" s="190"/>
    </row>
    <row r="1501" spans="4:4" x14ac:dyDescent="0.2">
      <c r="D1501" s="190"/>
    </row>
    <row r="1502" spans="4:4" x14ac:dyDescent="0.2">
      <c r="D1502" s="190"/>
    </row>
    <row r="1503" spans="4:4" x14ac:dyDescent="0.2">
      <c r="D1503" s="190"/>
    </row>
    <row r="1504" spans="4:4" x14ac:dyDescent="0.2">
      <c r="D1504" s="190"/>
    </row>
    <row r="1505" spans="4:4" x14ac:dyDescent="0.2">
      <c r="D1505" s="190"/>
    </row>
    <row r="1506" spans="4:4" x14ac:dyDescent="0.2">
      <c r="D1506" s="190"/>
    </row>
    <row r="1507" spans="4:4" x14ac:dyDescent="0.2">
      <c r="D1507" s="190"/>
    </row>
    <row r="1508" spans="4:4" x14ac:dyDescent="0.2">
      <c r="D1508" s="190"/>
    </row>
    <row r="1509" spans="4:4" x14ac:dyDescent="0.2">
      <c r="D1509" s="190"/>
    </row>
    <row r="1510" spans="4:4" x14ac:dyDescent="0.2">
      <c r="D1510" s="190"/>
    </row>
    <row r="1511" spans="4:4" x14ac:dyDescent="0.2">
      <c r="D1511" s="190"/>
    </row>
    <row r="1512" spans="4:4" x14ac:dyDescent="0.2">
      <c r="D1512" s="190"/>
    </row>
    <row r="1513" spans="4:4" x14ac:dyDescent="0.2">
      <c r="D1513" s="190"/>
    </row>
    <row r="1514" spans="4:4" x14ac:dyDescent="0.2">
      <c r="D1514" s="190"/>
    </row>
    <row r="1515" spans="4:4" x14ac:dyDescent="0.2">
      <c r="D1515" s="190"/>
    </row>
    <row r="1516" spans="4:4" x14ac:dyDescent="0.2">
      <c r="D1516" s="190"/>
    </row>
    <row r="1517" spans="4:4" x14ac:dyDescent="0.2">
      <c r="D1517" s="190"/>
    </row>
    <row r="1518" spans="4:4" x14ac:dyDescent="0.2">
      <c r="D1518" s="190"/>
    </row>
    <row r="1519" spans="4:4" x14ac:dyDescent="0.2">
      <c r="D1519" s="190"/>
    </row>
    <row r="1520" spans="4:4" x14ac:dyDescent="0.2">
      <c r="D1520" s="190"/>
    </row>
    <row r="1521" spans="4:4" x14ac:dyDescent="0.2">
      <c r="D1521" s="190"/>
    </row>
    <row r="1522" spans="4:4" x14ac:dyDescent="0.2">
      <c r="D1522" s="190"/>
    </row>
    <row r="1523" spans="4:4" x14ac:dyDescent="0.2">
      <c r="D1523" s="190"/>
    </row>
    <row r="1524" spans="4:4" x14ac:dyDescent="0.2">
      <c r="D1524" s="190"/>
    </row>
    <row r="1525" spans="4:4" x14ac:dyDescent="0.2">
      <c r="D1525" s="190"/>
    </row>
    <row r="1526" spans="4:4" x14ac:dyDescent="0.2">
      <c r="D1526" s="190"/>
    </row>
    <row r="1527" spans="4:4" x14ac:dyDescent="0.2">
      <c r="D1527" s="190"/>
    </row>
    <row r="1528" spans="4:4" x14ac:dyDescent="0.2">
      <c r="D1528" s="190"/>
    </row>
    <row r="1529" spans="4:4" x14ac:dyDescent="0.2">
      <c r="D1529" s="190"/>
    </row>
    <row r="1530" spans="4:4" x14ac:dyDescent="0.2">
      <c r="D1530" s="190"/>
    </row>
    <row r="1531" spans="4:4" x14ac:dyDescent="0.2">
      <c r="D1531" s="190"/>
    </row>
    <row r="1532" spans="4:4" x14ac:dyDescent="0.2">
      <c r="D1532" s="190"/>
    </row>
    <row r="1533" spans="4:4" x14ac:dyDescent="0.2">
      <c r="D1533" s="190"/>
    </row>
    <row r="1534" spans="4:4" x14ac:dyDescent="0.2">
      <c r="D1534" s="190"/>
    </row>
    <row r="1535" spans="4:4" x14ac:dyDescent="0.2">
      <c r="D1535" s="190"/>
    </row>
    <row r="1536" spans="4:4" x14ac:dyDescent="0.2">
      <c r="D1536" s="190"/>
    </row>
    <row r="1537" spans="4:4" x14ac:dyDescent="0.2">
      <c r="D1537" s="190"/>
    </row>
    <row r="1538" spans="4:4" x14ac:dyDescent="0.2">
      <c r="D1538" s="190"/>
    </row>
    <row r="1539" spans="4:4" x14ac:dyDescent="0.2">
      <c r="D1539" s="190"/>
    </row>
    <row r="1540" spans="4:4" x14ac:dyDescent="0.2">
      <c r="D1540" s="190"/>
    </row>
    <row r="1541" spans="4:4" x14ac:dyDescent="0.2">
      <c r="D1541" s="190"/>
    </row>
    <row r="1542" spans="4:4" x14ac:dyDescent="0.2">
      <c r="D1542" s="190"/>
    </row>
    <row r="1543" spans="4:4" x14ac:dyDescent="0.2">
      <c r="D1543" s="190"/>
    </row>
    <row r="1544" spans="4:4" x14ac:dyDescent="0.2">
      <c r="D1544" s="190"/>
    </row>
    <row r="1545" spans="4:4" x14ac:dyDescent="0.2">
      <c r="D1545" s="190"/>
    </row>
    <row r="1546" spans="4:4" x14ac:dyDescent="0.2">
      <c r="D1546" s="190"/>
    </row>
    <row r="1547" spans="4:4" x14ac:dyDescent="0.2">
      <c r="D1547" s="190"/>
    </row>
    <row r="1548" spans="4:4" x14ac:dyDescent="0.2">
      <c r="D1548" s="190"/>
    </row>
    <row r="1549" spans="4:4" x14ac:dyDescent="0.2">
      <c r="D1549" s="190"/>
    </row>
    <row r="1550" spans="4:4" x14ac:dyDescent="0.2">
      <c r="D1550" s="190"/>
    </row>
    <row r="1551" spans="4:4" x14ac:dyDescent="0.2">
      <c r="D1551" s="190"/>
    </row>
    <row r="1552" spans="4:4" x14ac:dyDescent="0.2">
      <c r="D1552" s="190"/>
    </row>
    <row r="1553" spans="4:4" x14ac:dyDescent="0.2">
      <c r="D1553" s="190"/>
    </row>
    <row r="1554" spans="4:4" x14ac:dyDescent="0.2">
      <c r="D1554" s="190"/>
    </row>
    <row r="1555" spans="4:4" x14ac:dyDescent="0.2">
      <c r="D1555" s="190"/>
    </row>
    <row r="1556" spans="4:4" x14ac:dyDescent="0.2">
      <c r="D1556" s="190"/>
    </row>
    <row r="1557" spans="4:4" x14ac:dyDescent="0.2">
      <c r="D1557" s="190"/>
    </row>
    <row r="1558" spans="4:4" x14ac:dyDescent="0.2">
      <c r="D1558" s="190"/>
    </row>
    <row r="1559" spans="4:4" x14ac:dyDescent="0.2">
      <c r="D1559" s="190"/>
    </row>
    <row r="1560" spans="4:4" x14ac:dyDescent="0.2">
      <c r="D1560" s="190"/>
    </row>
    <row r="1561" spans="4:4" x14ac:dyDescent="0.2">
      <c r="D1561" s="190"/>
    </row>
    <row r="1562" spans="4:4" x14ac:dyDescent="0.2">
      <c r="D1562" s="190"/>
    </row>
    <row r="1563" spans="4:4" x14ac:dyDescent="0.2">
      <c r="D1563" s="190"/>
    </row>
    <row r="1564" spans="4:4" x14ac:dyDescent="0.2">
      <c r="D1564" s="190"/>
    </row>
    <row r="1565" spans="4:4" x14ac:dyDescent="0.2">
      <c r="D1565" s="190"/>
    </row>
    <row r="1566" spans="4:4" x14ac:dyDescent="0.2">
      <c r="D1566" s="190"/>
    </row>
    <row r="1567" spans="4:4" x14ac:dyDescent="0.2">
      <c r="D1567" s="190"/>
    </row>
    <row r="1568" spans="4:4" x14ac:dyDescent="0.2">
      <c r="D1568" s="190"/>
    </row>
    <row r="1569" spans="4:4" x14ac:dyDescent="0.2">
      <c r="D1569" s="190"/>
    </row>
    <row r="1570" spans="4:4" x14ac:dyDescent="0.2">
      <c r="D1570" s="190"/>
    </row>
    <row r="1571" spans="4:4" x14ac:dyDescent="0.2">
      <c r="D1571" s="190"/>
    </row>
    <row r="1572" spans="4:4" x14ac:dyDescent="0.2">
      <c r="D1572" s="190"/>
    </row>
    <row r="1573" spans="4:4" x14ac:dyDescent="0.2">
      <c r="D1573" s="190"/>
    </row>
    <row r="1574" spans="4:4" x14ac:dyDescent="0.2">
      <c r="D1574" s="190"/>
    </row>
    <row r="1575" spans="4:4" x14ac:dyDescent="0.2">
      <c r="D1575" s="190"/>
    </row>
    <row r="1576" spans="4:4" x14ac:dyDescent="0.2">
      <c r="D1576" s="190"/>
    </row>
    <row r="1577" spans="4:4" x14ac:dyDescent="0.2">
      <c r="D1577" s="190"/>
    </row>
    <row r="1578" spans="4:4" x14ac:dyDescent="0.2">
      <c r="D1578" s="190"/>
    </row>
    <row r="1579" spans="4:4" x14ac:dyDescent="0.2">
      <c r="D1579" s="190"/>
    </row>
    <row r="1580" spans="4:4" x14ac:dyDescent="0.2">
      <c r="D1580" s="190"/>
    </row>
    <row r="1581" spans="4:4" x14ac:dyDescent="0.2">
      <c r="D1581" s="190"/>
    </row>
    <row r="1582" spans="4:4" x14ac:dyDescent="0.2">
      <c r="D1582" s="190"/>
    </row>
    <row r="1583" spans="4:4" x14ac:dyDescent="0.2">
      <c r="D1583" s="190"/>
    </row>
    <row r="1584" spans="4:4" x14ac:dyDescent="0.2">
      <c r="D1584" s="190"/>
    </row>
    <row r="1585" spans="4:4" x14ac:dyDescent="0.2">
      <c r="D1585" s="190"/>
    </row>
    <row r="1586" spans="4:4" x14ac:dyDescent="0.2">
      <c r="D1586" s="190"/>
    </row>
    <row r="1587" spans="4:4" x14ac:dyDescent="0.2">
      <c r="D1587" s="190"/>
    </row>
    <row r="1588" spans="4:4" x14ac:dyDescent="0.2">
      <c r="D1588" s="190"/>
    </row>
    <row r="1589" spans="4:4" x14ac:dyDescent="0.2">
      <c r="D1589" s="190"/>
    </row>
    <row r="1590" spans="4:4" x14ac:dyDescent="0.2">
      <c r="D1590" s="190"/>
    </row>
    <row r="1591" spans="4:4" x14ac:dyDescent="0.2">
      <c r="D1591" s="190"/>
    </row>
    <row r="1592" spans="4:4" x14ac:dyDescent="0.2">
      <c r="D1592" s="190"/>
    </row>
    <row r="1593" spans="4:4" x14ac:dyDescent="0.2">
      <c r="D1593" s="190"/>
    </row>
    <row r="1594" spans="4:4" x14ac:dyDescent="0.2">
      <c r="D1594" s="190"/>
    </row>
    <row r="1595" spans="4:4" x14ac:dyDescent="0.2">
      <c r="D1595" s="190"/>
    </row>
    <row r="1596" spans="4:4" x14ac:dyDescent="0.2">
      <c r="D1596" s="190"/>
    </row>
    <row r="1597" spans="4:4" x14ac:dyDescent="0.2">
      <c r="D1597" s="190"/>
    </row>
    <row r="1598" spans="4:4" x14ac:dyDescent="0.2">
      <c r="D1598" s="190"/>
    </row>
    <row r="1599" spans="4:4" x14ac:dyDescent="0.2">
      <c r="D1599" s="190"/>
    </row>
    <row r="1600" spans="4:4" x14ac:dyDescent="0.2">
      <c r="D1600" s="190"/>
    </row>
    <row r="1601" spans="4:4" x14ac:dyDescent="0.2">
      <c r="D1601" s="190"/>
    </row>
    <row r="1602" spans="4:4" x14ac:dyDescent="0.2">
      <c r="D1602" s="190"/>
    </row>
    <row r="1603" spans="4:4" x14ac:dyDescent="0.2">
      <c r="D1603" s="190"/>
    </row>
    <row r="1604" spans="4:4" x14ac:dyDescent="0.2">
      <c r="D1604" s="190"/>
    </row>
    <row r="1605" spans="4:4" x14ac:dyDescent="0.2">
      <c r="D1605" s="190"/>
    </row>
    <row r="1606" spans="4:4" x14ac:dyDescent="0.2">
      <c r="D1606" s="190"/>
    </row>
    <row r="1607" spans="4:4" x14ac:dyDescent="0.2">
      <c r="D1607" s="190"/>
    </row>
    <row r="1608" spans="4:4" x14ac:dyDescent="0.2">
      <c r="D1608" s="190"/>
    </row>
    <row r="1609" spans="4:4" x14ac:dyDescent="0.2">
      <c r="D1609" s="190"/>
    </row>
    <row r="1610" spans="4:4" x14ac:dyDescent="0.2">
      <c r="D1610" s="190"/>
    </row>
    <row r="1611" spans="4:4" x14ac:dyDescent="0.2">
      <c r="D1611" s="190"/>
    </row>
    <row r="1612" spans="4:4" x14ac:dyDescent="0.2">
      <c r="D1612" s="190"/>
    </row>
    <row r="1613" spans="4:4" x14ac:dyDescent="0.2">
      <c r="D1613" s="190"/>
    </row>
    <row r="1614" spans="4:4" x14ac:dyDescent="0.2">
      <c r="D1614" s="190"/>
    </row>
    <row r="1615" spans="4:4" x14ac:dyDescent="0.2">
      <c r="D1615" s="190"/>
    </row>
    <row r="1616" spans="4:4" x14ac:dyDescent="0.2">
      <c r="D1616" s="190"/>
    </row>
    <row r="1617" spans="4:4" x14ac:dyDescent="0.2">
      <c r="D1617" s="190"/>
    </row>
    <row r="1618" spans="4:4" x14ac:dyDescent="0.2">
      <c r="D1618" s="190"/>
    </row>
    <row r="1619" spans="4:4" x14ac:dyDescent="0.2">
      <c r="D1619" s="190"/>
    </row>
    <row r="1620" spans="4:4" x14ac:dyDescent="0.2">
      <c r="D1620" s="190"/>
    </row>
    <row r="1621" spans="4:4" x14ac:dyDescent="0.2">
      <c r="D1621" s="190"/>
    </row>
    <row r="1622" spans="4:4" x14ac:dyDescent="0.2">
      <c r="D1622" s="190"/>
    </row>
    <row r="1623" spans="4:4" x14ac:dyDescent="0.2">
      <c r="D1623" s="190"/>
    </row>
    <row r="1624" spans="4:4" x14ac:dyDescent="0.2">
      <c r="D1624" s="190"/>
    </row>
    <row r="1625" spans="4:4" x14ac:dyDescent="0.2">
      <c r="D1625" s="190"/>
    </row>
    <row r="1626" spans="4:4" x14ac:dyDescent="0.2">
      <c r="D1626" s="190"/>
    </row>
    <row r="1627" spans="4:4" x14ac:dyDescent="0.2">
      <c r="D1627" s="190"/>
    </row>
    <row r="1628" spans="4:4" x14ac:dyDescent="0.2">
      <c r="D1628" s="190"/>
    </row>
    <row r="1629" spans="4:4" x14ac:dyDescent="0.2">
      <c r="D1629" s="190"/>
    </row>
    <row r="1630" spans="4:4" x14ac:dyDescent="0.2">
      <c r="D1630" s="190"/>
    </row>
    <row r="1631" spans="4:4" x14ac:dyDescent="0.2">
      <c r="D1631" s="190"/>
    </row>
    <row r="1632" spans="4:4" x14ac:dyDescent="0.2">
      <c r="D1632" s="190"/>
    </row>
    <row r="1633" spans="4:4" x14ac:dyDescent="0.2">
      <c r="D1633" s="190"/>
    </row>
    <row r="1634" spans="4:4" x14ac:dyDescent="0.2">
      <c r="D1634" s="190"/>
    </row>
    <row r="1635" spans="4:4" x14ac:dyDescent="0.2">
      <c r="D1635" s="190"/>
    </row>
    <row r="1636" spans="4:4" x14ac:dyDescent="0.2">
      <c r="D1636" s="190"/>
    </row>
    <row r="1637" spans="4:4" x14ac:dyDescent="0.2">
      <c r="D1637" s="190"/>
    </row>
    <row r="1638" spans="4:4" x14ac:dyDescent="0.2">
      <c r="D1638" s="190"/>
    </row>
    <row r="1639" spans="4:4" x14ac:dyDescent="0.2">
      <c r="D1639" s="190"/>
    </row>
    <row r="1640" spans="4:4" x14ac:dyDescent="0.2">
      <c r="D1640" s="190"/>
    </row>
    <row r="1641" spans="4:4" x14ac:dyDescent="0.2">
      <c r="D1641" s="190"/>
    </row>
    <row r="1642" spans="4:4" x14ac:dyDescent="0.2">
      <c r="D1642" s="190"/>
    </row>
    <row r="1643" spans="4:4" x14ac:dyDescent="0.2">
      <c r="D1643" s="190"/>
    </row>
    <row r="1644" spans="4:4" x14ac:dyDescent="0.2">
      <c r="D1644" s="190"/>
    </row>
    <row r="1645" spans="4:4" x14ac:dyDescent="0.2">
      <c r="D1645" s="190"/>
    </row>
    <row r="1646" spans="4:4" x14ac:dyDescent="0.2">
      <c r="D1646" s="190"/>
    </row>
    <row r="1647" spans="4:4" x14ac:dyDescent="0.2">
      <c r="D1647" s="190"/>
    </row>
    <row r="1648" spans="4:4" x14ac:dyDescent="0.2">
      <c r="D1648" s="190"/>
    </row>
    <row r="1649" spans="4:4" x14ac:dyDescent="0.2">
      <c r="D1649" s="190"/>
    </row>
    <row r="1650" spans="4:4" x14ac:dyDescent="0.2">
      <c r="D1650" s="190"/>
    </row>
    <row r="1651" spans="4:4" x14ac:dyDescent="0.2">
      <c r="D1651" s="190"/>
    </row>
    <row r="1652" spans="4:4" x14ac:dyDescent="0.2">
      <c r="D1652" s="190"/>
    </row>
    <row r="1653" spans="4:4" x14ac:dyDescent="0.2">
      <c r="D1653" s="190"/>
    </row>
    <row r="1654" spans="4:4" x14ac:dyDescent="0.2">
      <c r="D1654" s="190"/>
    </row>
    <row r="1655" spans="4:4" x14ac:dyDescent="0.2">
      <c r="D1655" s="190"/>
    </row>
    <row r="1656" spans="4:4" x14ac:dyDescent="0.2">
      <c r="D1656" s="190"/>
    </row>
    <row r="1657" spans="4:4" x14ac:dyDescent="0.2">
      <c r="D1657" s="190"/>
    </row>
    <row r="1658" spans="4:4" x14ac:dyDescent="0.2">
      <c r="D1658" s="190"/>
    </row>
    <row r="1659" spans="4:4" x14ac:dyDescent="0.2">
      <c r="D1659" s="190"/>
    </row>
    <row r="1660" spans="4:4" x14ac:dyDescent="0.2">
      <c r="D1660" s="190"/>
    </row>
    <row r="1661" spans="4:4" x14ac:dyDescent="0.2">
      <c r="D1661" s="190"/>
    </row>
    <row r="1662" spans="4:4" x14ac:dyDescent="0.2">
      <c r="D1662" s="190"/>
    </row>
    <row r="1663" spans="4:4" x14ac:dyDescent="0.2">
      <c r="D1663" s="190"/>
    </row>
    <row r="1664" spans="4:4" x14ac:dyDescent="0.2">
      <c r="D1664" s="190"/>
    </row>
    <row r="1665" spans="4:4" x14ac:dyDescent="0.2">
      <c r="D1665" s="190"/>
    </row>
    <row r="1666" spans="4:4" x14ac:dyDescent="0.2">
      <c r="D1666" s="190"/>
    </row>
    <row r="1667" spans="4:4" x14ac:dyDescent="0.2">
      <c r="D1667" s="190"/>
    </row>
    <row r="1668" spans="4:4" x14ac:dyDescent="0.2">
      <c r="D1668" s="190"/>
    </row>
    <row r="1669" spans="4:4" x14ac:dyDescent="0.2">
      <c r="D1669" s="190"/>
    </row>
    <row r="1670" spans="4:4" x14ac:dyDescent="0.2">
      <c r="D1670" s="190"/>
    </row>
    <row r="1671" spans="4:4" x14ac:dyDescent="0.2">
      <c r="D1671" s="190"/>
    </row>
    <row r="1672" spans="4:4" x14ac:dyDescent="0.2">
      <c r="D1672" s="190"/>
    </row>
    <row r="1673" spans="4:4" x14ac:dyDescent="0.2">
      <c r="D1673" s="190"/>
    </row>
    <row r="1674" spans="4:4" x14ac:dyDescent="0.2">
      <c r="D1674" s="190"/>
    </row>
    <row r="1675" spans="4:4" x14ac:dyDescent="0.2">
      <c r="D1675" s="190"/>
    </row>
    <row r="1676" spans="4:4" x14ac:dyDescent="0.2">
      <c r="D1676" s="190"/>
    </row>
    <row r="1677" spans="4:4" x14ac:dyDescent="0.2">
      <c r="D1677" s="190"/>
    </row>
    <row r="1678" spans="4:4" x14ac:dyDescent="0.2">
      <c r="D1678" s="190"/>
    </row>
    <row r="1679" spans="4:4" x14ac:dyDescent="0.2">
      <c r="D1679" s="190"/>
    </row>
    <row r="1680" spans="4:4" x14ac:dyDescent="0.2">
      <c r="D1680" s="190"/>
    </row>
    <row r="1681" spans="4:4" x14ac:dyDescent="0.2">
      <c r="D1681" s="190"/>
    </row>
    <row r="1682" spans="4:4" x14ac:dyDescent="0.2">
      <c r="D1682" s="190"/>
    </row>
    <row r="1683" spans="4:4" x14ac:dyDescent="0.2">
      <c r="D1683" s="190"/>
    </row>
    <row r="1684" spans="4:4" x14ac:dyDescent="0.2">
      <c r="D1684" s="190"/>
    </row>
    <row r="1685" spans="4:4" x14ac:dyDescent="0.2">
      <c r="D1685" s="190"/>
    </row>
    <row r="1686" spans="4:4" x14ac:dyDescent="0.2">
      <c r="D1686" s="190"/>
    </row>
    <row r="1687" spans="4:4" x14ac:dyDescent="0.2">
      <c r="D1687" s="190"/>
    </row>
    <row r="1688" spans="4:4" x14ac:dyDescent="0.2">
      <c r="D1688" s="190"/>
    </row>
    <row r="1689" spans="4:4" x14ac:dyDescent="0.2">
      <c r="D1689" s="190"/>
    </row>
    <row r="1690" spans="4:4" x14ac:dyDescent="0.2">
      <c r="D1690" s="190"/>
    </row>
    <row r="1691" spans="4:4" x14ac:dyDescent="0.2">
      <c r="D1691" s="190"/>
    </row>
    <row r="1692" spans="4:4" x14ac:dyDescent="0.2">
      <c r="D1692" s="190"/>
    </row>
    <row r="1693" spans="4:4" x14ac:dyDescent="0.2">
      <c r="D1693" s="190"/>
    </row>
    <row r="1694" spans="4:4" x14ac:dyDescent="0.2">
      <c r="D1694" s="190"/>
    </row>
    <row r="1695" spans="4:4" x14ac:dyDescent="0.2">
      <c r="D1695" s="190"/>
    </row>
    <row r="1696" spans="4:4" x14ac:dyDescent="0.2">
      <c r="D1696" s="190"/>
    </row>
    <row r="1697" spans="4:4" x14ac:dyDescent="0.2">
      <c r="D1697" s="190"/>
    </row>
    <row r="1698" spans="4:4" x14ac:dyDescent="0.2">
      <c r="D1698" s="190"/>
    </row>
    <row r="1699" spans="4:4" x14ac:dyDescent="0.2">
      <c r="D1699" s="190"/>
    </row>
    <row r="1700" spans="4:4" x14ac:dyDescent="0.2">
      <c r="D1700" s="190"/>
    </row>
    <row r="1701" spans="4:4" x14ac:dyDescent="0.2">
      <c r="D1701" s="190"/>
    </row>
    <row r="1702" spans="4:4" x14ac:dyDescent="0.2">
      <c r="D1702" s="190"/>
    </row>
    <row r="1703" spans="4:4" x14ac:dyDescent="0.2">
      <c r="D1703" s="190"/>
    </row>
    <row r="1704" spans="4:4" x14ac:dyDescent="0.2">
      <c r="D1704" s="190"/>
    </row>
    <row r="1705" spans="4:4" x14ac:dyDescent="0.2">
      <c r="D1705" s="190"/>
    </row>
    <row r="1706" spans="4:4" x14ac:dyDescent="0.2">
      <c r="D1706" s="190"/>
    </row>
    <row r="1707" spans="4:4" x14ac:dyDescent="0.2">
      <c r="D1707" s="190"/>
    </row>
    <row r="1708" spans="4:4" x14ac:dyDescent="0.2">
      <c r="D1708" s="190"/>
    </row>
    <row r="1709" spans="4:4" x14ac:dyDescent="0.2">
      <c r="D1709" s="190"/>
    </row>
    <row r="1710" spans="4:4" x14ac:dyDescent="0.2">
      <c r="D1710" s="190"/>
    </row>
    <row r="1711" spans="4:4" x14ac:dyDescent="0.2">
      <c r="D1711" s="190"/>
    </row>
    <row r="1712" spans="4:4" x14ac:dyDescent="0.2">
      <c r="D1712" s="190"/>
    </row>
    <row r="1713" spans="4:4" x14ac:dyDescent="0.2">
      <c r="D1713" s="190"/>
    </row>
    <row r="1714" spans="4:4" x14ac:dyDescent="0.2">
      <c r="D1714" s="190"/>
    </row>
    <row r="1715" spans="4:4" x14ac:dyDescent="0.2">
      <c r="D1715" s="190"/>
    </row>
    <row r="1716" spans="4:4" x14ac:dyDescent="0.2">
      <c r="D1716" s="190"/>
    </row>
    <row r="1717" spans="4:4" x14ac:dyDescent="0.2">
      <c r="D1717" s="190"/>
    </row>
    <row r="1718" spans="4:4" x14ac:dyDescent="0.2">
      <c r="D1718" s="190"/>
    </row>
    <row r="1719" spans="4:4" x14ac:dyDescent="0.2">
      <c r="D1719" s="190"/>
    </row>
    <row r="1720" spans="4:4" x14ac:dyDescent="0.2">
      <c r="D1720" s="190"/>
    </row>
    <row r="1721" spans="4:4" x14ac:dyDescent="0.2">
      <c r="D1721" s="190"/>
    </row>
    <row r="1722" spans="4:4" x14ac:dyDescent="0.2">
      <c r="D1722" s="190"/>
    </row>
    <row r="1723" spans="4:4" x14ac:dyDescent="0.2">
      <c r="D1723" s="190"/>
    </row>
    <row r="1724" spans="4:4" x14ac:dyDescent="0.2">
      <c r="D1724" s="190"/>
    </row>
    <row r="1725" spans="4:4" x14ac:dyDescent="0.2">
      <c r="D1725" s="190"/>
    </row>
    <row r="1726" spans="4:4" x14ac:dyDescent="0.2">
      <c r="D1726" s="190"/>
    </row>
    <row r="1727" spans="4:4" x14ac:dyDescent="0.2">
      <c r="D1727" s="190"/>
    </row>
    <row r="1728" spans="4:4" x14ac:dyDescent="0.2">
      <c r="D1728" s="190"/>
    </row>
    <row r="1729" spans="4:4" x14ac:dyDescent="0.2">
      <c r="D1729" s="190"/>
    </row>
    <row r="1730" spans="4:4" x14ac:dyDescent="0.2">
      <c r="D1730" s="190"/>
    </row>
    <row r="1731" spans="4:4" x14ac:dyDescent="0.2">
      <c r="D1731" s="190"/>
    </row>
    <row r="1732" spans="4:4" x14ac:dyDescent="0.2">
      <c r="D1732" s="190"/>
    </row>
    <row r="1733" spans="4:4" x14ac:dyDescent="0.2">
      <c r="D1733" s="190"/>
    </row>
    <row r="1734" spans="4:4" x14ac:dyDescent="0.2">
      <c r="D1734" s="190"/>
    </row>
    <row r="1735" spans="4:4" x14ac:dyDescent="0.2">
      <c r="D1735" s="190"/>
    </row>
    <row r="1736" spans="4:4" x14ac:dyDescent="0.2">
      <c r="D1736" s="190"/>
    </row>
    <row r="1737" spans="4:4" x14ac:dyDescent="0.2">
      <c r="D1737" s="190"/>
    </row>
    <row r="1738" spans="4:4" x14ac:dyDescent="0.2">
      <c r="D1738" s="190"/>
    </row>
    <row r="1739" spans="4:4" x14ac:dyDescent="0.2">
      <c r="D1739" s="190"/>
    </row>
    <row r="1740" spans="4:4" x14ac:dyDescent="0.2">
      <c r="D1740" s="190"/>
    </row>
    <row r="1741" spans="4:4" x14ac:dyDescent="0.2">
      <c r="D1741" s="190"/>
    </row>
    <row r="1742" spans="4:4" x14ac:dyDescent="0.2">
      <c r="D1742" s="190"/>
    </row>
    <row r="1743" spans="4:4" x14ac:dyDescent="0.2">
      <c r="D1743" s="190"/>
    </row>
    <row r="1744" spans="4:4" x14ac:dyDescent="0.2">
      <c r="D1744" s="190"/>
    </row>
    <row r="1745" spans="4:4" x14ac:dyDescent="0.2">
      <c r="D1745" s="190"/>
    </row>
    <row r="1746" spans="4:4" x14ac:dyDescent="0.2">
      <c r="D1746" s="190"/>
    </row>
    <row r="1747" spans="4:4" x14ac:dyDescent="0.2">
      <c r="D1747" s="190"/>
    </row>
    <row r="1748" spans="4:4" x14ac:dyDescent="0.2">
      <c r="D1748" s="190"/>
    </row>
    <row r="1749" spans="4:4" x14ac:dyDescent="0.2">
      <c r="D1749" s="190"/>
    </row>
    <row r="1750" spans="4:4" x14ac:dyDescent="0.2">
      <c r="D1750" s="190"/>
    </row>
    <row r="1751" spans="4:4" x14ac:dyDescent="0.2">
      <c r="D1751" s="190"/>
    </row>
    <row r="1752" spans="4:4" x14ac:dyDescent="0.2">
      <c r="D1752" s="190"/>
    </row>
    <row r="1753" spans="4:4" x14ac:dyDescent="0.2">
      <c r="D1753" s="190"/>
    </row>
    <row r="1754" spans="4:4" x14ac:dyDescent="0.2">
      <c r="D1754" s="190"/>
    </row>
    <row r="1755" spans="4:4" x14ac:dyDescent="0.2">
      <c r="D1755" s="190"/>
    </row>
    <row r="1756" spans="4:4" x14ac:dyDescent="0.2">
      <c r="D1756" s="190"/>
    </row>
    <row r="1757" spans="4:4" x14ac:dyDescent="0.2">
      <c r="D1757" s="190"/>
    </row>
    <row r="1758" spans="4:4" x14ac:dyDescent="0.2">
      <c r="D1758" s="190"/>
    </row>
    <row r="1759" spans="4:4" x14ac:dyDescent="0.2">
      <c r="D1759" s="190"/>
    </row>
    <row r="1760" spans="4:4" x14ac:dyDescent="0.2">
      <c r="D1760" s="190"/>
    </row>
    <row r="1761" spans="4:4" x14ac:dyDescent="0.2">
      <c r="D1761" s="190"/>
    </row>
    <row r="1762" spans="4:4" x14ac:dyDescent="0.2">
      <c r="D1762" s="190"/>
    </row>
    <row r="1763" spans="4:4" x14ac:dyDescent="0.2">
      <c r="D1763" s="190"/>
    </row>
    <row r="1764" spans="4:4" x14ac:dyDescent="0.2">
      <c r="D1764" s="190"/>
    </row>
    <row r="1765" spans="4:4" x14ac:dyDescent="0.2">
      <c r="D1765" s="190"/>
    </row>
    <row r="1766" spans="4:4" x14ac:dyDescent="0.2">
      <c r="D1766" s="190"/>
    </row>
    <row r="1767" spans="4:4" x14ac:dyDescent="0.2">
      <c r="D1767" s="190"/>
    </row>
    <row r="1768" spans="4:4" x14ac:dyDescent="0.2">
      <c r="D1768" s="190"/>
    </row>
    <row r="1769" spans="4:4" x14ac:dyDescent="0.2">
      <c r="D1769" s="190"/>
    </row>
    <row r="1770" spans="4:4" x14ac:dyDescent="0.2">
      <c r="D1770" s="190"/>
    </row>
    <row r="1771" spans="4:4" x14ac:dyDescent="0.2">
      <c r="D1771" s="190"/>
    </row>
    <row r="1772" spans="4:4" x14ac:dyDescent="0.2">
      <c r="D1772" s="190"/>
    </row>
    <row r="1773" spans="4:4" x14ac:dyDescent="0.2">
      <c r="D1773" s="190"/>
    </row>
    <row r="1774" spans="4:4" x14ac:dyDescent="0.2">
      <c r="D1774" s="190"/>
    </row>
    <row r="1775" spans="4:4" x14ac:dyDescent="0.2">
      <c r="D1775" s="190"/>
    </row>
    <row r="1776" spans="4:4" x14ac:dyDescent="0.2">
      <c r="D1776" s="190"/>
    </row>
    <row r="1777" spans="4:4" x14ac:dyDescent="0.2">
      <c r="D1777" s="190"/>
    </row>
    <row r="1778" spans="4:4" x14ac:dyDescent="0.2">
      <c r="D1778" s="190"/>
    </row>
    <row r="1779" spans="4:4" x14ac:dyDescent="0.2">
      <c r="D1779" s="190"/>
    </row>
    <row r="1780" spans="4:4" x14ac:dyDescent="0.2">
      <c r="D1780" s="190"/>
    </row>
    <row r="1781" spans="4:4" x14ac:dyDescent="0.2">
      <c r="D1781" s="190"/>
    </row>
    <row r="1782" spans="4:4" x14ac:dyDescent="0.2">
      <c r="D1782" s="190"/>
    </row>
    <row r="1783" spans="4:4" x14ac:dyDescent="0.2">
      <c r="D1783" s="190"/>
    </row>
    <row r="1784" spans="4:4" x14ac:dyDescent="0.2">
      <c r="D1784" s="190"/>
    </row>
    <row r="1785" spans="4:4" x14ac:dyDescent="0.2">
      <c r="D1785" s="190"/>
    </row>
    <row r="1786" spans="4:4" x14ac:dyDescent="0.2">
      <c r="D1786" s="190"/>
    </row>
    <row r="1787" spans="4:4" x14ac:dyDescent="0.2">
      <c r="D1787" s="190"/>
    </row>
    <row r="1788" spans="4:4" x14ac:dyDescent="0.2">
      <c r="D1788" s="190"/>
    </row>
    <row r="1789" spans="4:4" x14ac:dyDescent="0.2">
      <c r="D1789" s="190"/>
    </row>
    <row r="1790" spans="4:4" x14ac:dyDescent="0.2">
      <c r="D1790" s="190"/>
    </row>
    <row r="1791" spans="4:4" x14ac:dyDescent="0.2">
      <c r="D1791" s="190"/>
    </row>
    <row r="1792" spans="4:4" x14ac:dyDescent="0.2">
      <c r="D1792" s="190"/>
    </row>
    <row r="1793" spans="4:4" x14ac:dyDescent="0.2">
      <c r="D1793" s="190"/>
    </row>
    <row r="1794" spans="4:4" x14ac:dyDescent="0.2">
      <c r="D1794" s="190"/>
    </row>
    <row r="1795" spans="4:4" x14ac:dyDescent="0.2">
      <c r="D1795" s="190"/>
    </row>
    <row r="1796" spans="4:4" x14ac:dyDescent="0.2">
      <c r="D1796" s="190"/>
    </row>
    <row r="1797" spans="4:4" x14ac:dyDescent="0.2">
      <c r="D1797" s="190"/>
    </row>
    <row r="1798" spans="4:4" x14ac:dyDescent="0.2">
      <c r="D1798" s="190"/>
    </row>
    <row r="1799" spans="4:4" x14ac:dyDescent="0.2">
      <c r="D1799" s="190"/>
    </row>
    <row r="1800" spans="4:4" x14ac:dyDescent="0.2">
      <c r="D1800" s="190"/>
    </row>
    <row r="1801" spans="4:4" x14ac:dyDescent="0.2">
      <c r="D1801" s="190"/>
    </row>
    <row r="1802" spans="4:4" x14ac:dyDescent="0.2">
      <c r="D1802" s="190"/>
    </row>
    <row r="1803" spans="4:4" x14ac:dyDescent="0.2">
      <c r="D1803" s="190"/>
    </row>
    <row r="1804" spans="4:4" x14ac:dyDescent="0.2">
      <c r="D1804" s="190"/>
    </row>
    <row r="1805" spans="4:4" x14ac:dyDescent="0.2">
      <c r="D1805" s="190"/>
    </row>
    <row r="1806" spans="4:4" x14ac:dyDescent="0.2">
      <c r="D1806" s="190"/>
    </row>
    <row r="1807" spans="4:4" x14ac:dyDescent="0.2">
      <c r="D1807" s="190"/>
    </row>
    <row r="1808" spans="4:4" x14ac:dyDescent="0.2">
      <c r="D1808" s="190"/>
    </row>
    <row r="1809" spans="4:4" x14ac:dyDescent="0.2">
      <c r="D1809" s="190"/>
    </row>
    <row r="1810" spans="4:4" x14ac:dyDescent="0.2">
      <c r="D1810" s="190"/>
    </row>
    <row r="1811" spans="4:4" x14ac:dyDescent="0.2">
      <c r="D1811" s="190"/>
    </row>
    <row r="1812" spans="4:4" x14ac:dyDescent="0.2">
      <c r="D1812" s="190"/>
    </row>
    <row r="1813" spans="4:4" x14ac:dyDescent="0.2">
      <c r="D1813" s="190"/>
    </row>
    <row r="1814" spans="4:4" x14ac:dyDescent="0.2">
      <c r="D1814" s="190"/>
    </row>
    <row r="1815" spans="4:4" x14ac:dyDescent="0.2">
      <c r="D1815" s="190"/>
    </row>
    <row r="1816" spans="4:4" x14ac:dyDescent="0.2">
      <c r="D1816" s="190"/>
    </row>
    <row r="1817" spans="4:4" x14ac:dyDescent="0.2">
      <c r="D1817" s="190"/>
    </row>
    <row r="1818" spans="4:4" x14ac:dyDescent="0.2">
      <c r="D1818" s="190"/>
    </row>
    <row r="1819" spans="4:4" x14ac:dyDescent="0.2">
      <c r="D1819" s="190"/>
    </row>
    <row r="1820" spans="4:4" x14ac:dyDescent="0.2">
      <c r="D1820" s="190"/>
    </row>
    <row r="1821" spans="4:4" x14ac:dyDescent="0.2">
      <c r="D1821" s="190"/>
    </row>
    <row r="1822" spans="4:4" x14ac:dyDescent="0.2">
      <c r="D1822" s="190"/>
    </row>
    <row r="1823" spans="4:4" x14ac:dyDescent="0.2">
      <c r="D1823" s="190"/>
    </row>
    <row r="1824" spans="4:4" x14ac:dyDescent="0.2">
      <c r="D1824" s="190"/>
    </row>
    <row r="1825" spans="4:4" x14ac:dyDescent="0.2">
      <c r="D1825" s="190"/>
    </row>
    <row r="1826" spans="4:4" x14ac:dyDescent="0.2">
      <c r="D1826" s="190"/>
    </row>
    <row r="1827" spans="4:4" x14ac:dyDescent="0.2">
      <c r="D1827" s="190"/>
    </row>
    <row r="1828" spans="4:4" x14ac:dyDescent="0.2">
      <c r="D1828" s="190"/>
    </row>
    <row r="1829" spans="4:4" x14ac:dyDescent="0.2">
      <c r="D1829" s="190"/>
    </row>
    <row r="1830" spans="4:4" x14ac:dyDescent="0.2">
      <c r="D1830" s="190"/>
    </row>
    <row r="1831" spans="4:4" x14ac:dyDescent="0.2">
      <c r="D1831" s="190"/>
    </row>
    <row r="1832" spans="4:4" x14ac:dyDescent="0.2">
      <c r="D1832" s="190"/>
    </row>
    <row r="1833" spans="4:4" x14ac:dyDescent="0.2">
      <c r="D1833" s="190"/>
    </row>
    <row r="1834" spans="4:4" x14ac:dyDescent="0.2">
      <c r="D1834" s="190"/>
    </row>
    <row r="1835" spans="4:4" x14ac:dyDescent="0.2">
      <c r="D1835" s="190"/>
    </row>
    <row r="1836" spans="4:4" x14ac:dyDescent="0.2">
      <c r="D1836" s="190"/>
    </row>
    <row r="1837" spans="4:4" x14ac:dyDescent="0.2">
      <c r="D1837" s="190"/>
    </row>
    <row r="1838" spans="4:4" x14ac:dyDescent="0.2">
      <c r="D1838" s="190"/>
    </row>
    <row r="1839" spans="4:4" x14ac:dyDescent="0.2">
      <c r="D1839" s="190"/>
    </row>
    <row r="1840" spans="4:4" x14ac:dyDescent="0.2">
      <c r="D1840" s="190"/>
    </row>
    <row r="1841" spans="4:4" x14ac:dyDescent="0.2">
      <c r="D1841" s="190"/>
    </row>
    <row r="1842" spans="4:4" x14ac:dyDescent="0.2">
      <c r="D1842" s="190"/>
    </row>
    <row r="1843" spans="4:4" x14ac:dyDescent="0.2">
      <c r="D1843" s="190"/>
    </row>
    <row r="1844" spans="4:4" x14ac:dyDescent="0.2">
      <c r="D1844" s="190"/>
    </row>
    <row r="1845" spans="4:4" x14ac:dyDescent="0.2">
      <c r="D1845" s="190"/>
    </row>
    <row r="1846" spans="4:4" x14ac:dyDescent="0.2">
      <c r="D1846" s="190"/>
    </row>
    <row r="1847" spans="4:4" x14ac:dyDescent="0.2">
      <c r="D1847" s="190"/>
    </row>
    <row r="1848" spans="4:4" x14ac:dyDescent="0.2">
      <c r="D1848" s="190"/>
    </row>
    <row r="1849" spans="4:4" x14ac:dyDescent="0.2">
      <c r="D1849" s="190"/>
    </row>
    <row r="1850" spans="4:4" x14ac:dyDescent="0.2">
      <c r="D1850" s="190"/>
    </row>
    <row r="1851" spans="4:4" x14ac:dyDescent="0.2">
      <c r="D1851" s="190"/>
    </row>
    <row r="1852" spans="4:4" x14ac:dyDescent="0.2">
      <c r="D1852" s="190"/>
    </row>
    <row r="1853" spans="4:4" x14ac:dyDescent="0.2">
      <c r="D1853" s="190"/>
    </row>
    <row r="1854" spans="4:4" x14ac:dyDescent="0.2">
      <c r="D1854" s="190"/>
    </row>
    <row r="1855" spans="4:4" x14ac:dyDescent="0.2">
      <c r="D1855" s="190"/>
    </row>
    <row r="1856" spans="4:4" x14ac:dyDescent="0.2">
      <c r="D1856" s="190"/>
    </row>
    <row r="1857" spans="4:4" x14ac:dyDescent="0.2">
      <c r="D1857" s="190"/>
    </row>
    <row r="1858" spans="4:4" x14ac:dyDescent="0.2">
      <c r="D1858" s="190"/>
    </row>
    <row r="1859" spans="4:4" x14ac:dyDescent="0.2">
      <c r="D1859" s="190"/>
    </row>
    <row r="1860" spans="4:4" x14ac:dyDescent="0.2">
      <c r="D1860" s="190"/>
    </row>
    <row r="1861" spans="4:4" x14ac:dyDescent="0.2">
      <c r="D1861" s="190"/>
    </row>
    <row r="1862" spans="4:4" x14ac:dyDescent="0.2">
      <c r="D1862" s="190"/>
    </row>
    <row r="1863" spans="4:4" x14ac:dyDescent="0.2">
      <c r="D1863" s="190"/>
    </row>
    <row r="1864" spans="4:4" x14ac:dyDescent="0.2">
      <c r="D1864" s="190"/>
    </row>
    <row r="1865" spans="4:4" x14ac:dyDescent="0.2">
      <c r="D1865" s="190"/>
    </row>
    <row r="1866" spans="4:4" x14ac:dyDescent="0.2">
      <c r="D1866" s="190"/>
    </row>
    <row r="1867" spans="4:4" x14ac:dyDescent="0.2">
      <c r="D1867" s="190"/>
    </row>
    <row r="1868" spans="4:4" x14ac:dyDescent="0.2">
      <c r="D1868" s="190"/>
    </row>
    <row r="1869" spans="4:4" x14ac:dyDescent="0.2">
      <c r="D1869" s="190"/>
    </row>
    <row r="1870" spans="4:4" x14ac:dyDescent="0.2">
      <c r="D1870" s="190"/>
    </row>
    <row r="1871" spans="4:4" x14ac:dyDescent="0.2">
      <c r="D1871" s="190"/>
    </row>
    <row r="1872" spans="4:4" x14ac:dyDescent="0.2">
      <c r="D1872" s="190"/>
    </row>
    <row r="1873" spans="4:4" x14ac:dyDescent="0.2">
      <c r="D1873" s="190"/>
    </row>
    <row r="1874" spans="4:4" x14ac:dyDescent="0.2">
      <c r="D1874" s="190"/>
    </row>
    <row r="1875" spans="4:4" x14ac:dyDescent="0.2">
      <c r="D1875" s="190"/>
    </row>
    <row r="1876" spans="4:4" x14ac:dyDescent="0.2">
      <c r="D1876" s="190"/>
    </row>
    <row r="1877" spans="4:4" x14ac:dyDescent="0.2">
      <c r="D1877" s="190"/>
    </row>
    <row r="1878" spans="4:4" x14ac:dyDescent="0.2">
      <c r="D1878" s="190"/>
    </row>
    <row r="1879" spans="4:4" x14ac:dyDescent="0.2">
      <c r="D1879" s="190"/>
    </row>
    <row r="1880" spans="4:4" x14ac:dyDescent="0.2">
      <c r="D1880" s="190"/>
    </row>
    <row r="1881" spans="4:4" x14ac:dyDescent="0.2">
      <c r="D1881" s="190"/>
    </row>
    <row r="1882" spans="4:4" x14ac:dyDescent="0.2">
      <c r="D1882" s="190"/>
    </row>
    <row r="1883" spans="4:4" x14ac:dyDescent="0.2">
      <c r="D1883" s="190"/>
    </row>
    <row r="1884" spans="4:4" x14ac:dyDescent="0.2">
      <c r="D1884" s="190"/>
    </row>
    <row r="1885" spans="4:4" x14ac:dyDescent="0.2">
      <c r="D1885" s="190"/>
    </row>
    <row r="1886" spans="4:4" x14ac:dyDescent="0.2">
      <c r="D1886" s="190"/>
    </row>
    <row r="1887" spans="4:4" x14ac:dyDescent="0.2">
      <c r="D1887" s="190"/>
    </row>
    <row r="1888" spans="4:4" x14ac:dyDescent="0.2">
      <c r="D1888" s="190"/>
    </row>
    <row r="1889" spans="4:4" x14ac:dyDescent="0.2">
      <c r="D1889" s="190"/>
    </row>
    <row r="1890" spans="4:4" x14ac:dyDescent="0.2">
      <c r="D1890" s="190"/>
    </row>
    <row r="1891" spans="4:4" x14ac:dyDescent="0.2">
      <c r="D1891" s="190"/>
    </row>
    <row r="1892" spans="4:4" x14ac:dyDescent="0.2">
      <c r="D1892" s="190"/>
    </row>
    <row r="1893" spans="4:4" x14ac:dyDescent="0.2">
      <c r="D1893" s="190"/>
    </row>
    <row r="1894" spans="4:4" x14ac:dyDescent="0.2">
      <c r="D1894" s="190"/>
    </row>
    <row r="1895" spans="4:4" x14ac:dyDescent="0.2">
      <c r="D1895" s="190"/>
    </row>
    <row r="1896" spans="4:4" x14ac:dyDescent="0.2">
      <c r="D1896" s="190"/>
    </row>
    <row r="1897" spans="4:4" x14ac:dyDescent="0.2">
      <c r="D1897" s="190"/>
    </row>
    <row r="1898" spans="4:4" x14ac:dyDescent="0.2">
      <c r="D1898" s="190"/>
    </row>
    <row r="1899" spans="4:4" x14ac:dyDescent="0.2">
      <c r="D1899" s="190"/>
    </row>
    <row r="1900" spans="4:4" x14ac:dyDescent="0.2">
      <c r="D1900" s="190"/>
    </row>
    <row r="1901" spans="4:4" x14ac:dyDescent="0.2">
      <c r="D1901" s="190"/>
    </row>
    <row r="1902" spans="4:4" x14ac:dyDescent="0.2">
      <c r="D1902" s="190"/>
    </row>
    <row r="1903" spans="4:4" x14ac:dyDescent="0.2">
      <c r="D1903" s="190"/>
    </row>
    <row r="1904" spans="4:4" x14ac:dyDescent="0.2">
      <c r="D1904" s="190"/>
    </row>
    <row r="1905" spans="4:4" x14ac:dyDescent="0.2">
      <c r="D1905" s="190"/>
    </row>
    <row r="1906" spans="4:4" x14ac:dyDescent="0.2">
      <c r="D1906" s="190"/>
    </row>
    <row r="1907" spans="4:4" x14ac:dyDescent="0.2">
      <c r="D1907" s="190"/>
    </row>
    <row r="1908" spans="4:4" x14ac:dyDescent="0.2">
      <c r="D1908" s="190"/>
    </row>
    <row r="1909" spans="4:4" x14ac:dyDescent="0.2">
      <c r="D1909" s="190"/>
    </row>
    <row r="1910" spans="4:4" x14ac:dyDescent="0.2">
      <c r="D1910" s="190"/>
    </row>
    <row r="1911" spans="4:4" x14ac:dyDescent="0.2">
      <c r="D1911" s="190"/>
    </row>
    <row r="1912" spans="4:4" x14ac:dyDescent="0.2">
      <c r="D1912" s="190"/>
    </row>
    <row r="1913" spans="4:4" x14ac:dyDescent="0.2">
      <c r="D1913" s="190"/>
    </row>
    <row r="1914" spans="4:4" x14ac:dyDescent="0.2">
      <c r="D1914" s="190"/>
    </row>
    <row r="1915" spans="4:4" x14ac:dyDescent="0.2">
      <c r="D1915" s="190"/>
    </row>
    <row r="1916" spans="4:4" x14ac:dyDescent="0.2">
      <c r="D1916" s="190"/>
    </row>
    <row r="1917" spans="4:4" x14ac:dyDescent="0.2">
      <c r="D1917" s="190"/>
    </row>
    <row r="1918" spans="4:4" x14ac:dyDescent="0.2">
      <c r="D1918" s="190"/>
    </row>
    <row r="1919" spans="4:4" x14ac:dyDescent="0.2">
      <c r="D1919" s="190"/>
    </row>
    <row r="1920" spans="4:4" x14ac:dyDescent="0.2">
      <c r="D1920" s="190"/>
    </row>
    <row r="1921" spans="4:4" x14ac:dyDescent="0.2">
      <c r="D1921" s="190"/>
    </row>
    <row r="1922" spans="4:4" x14ac:dyDescent="0.2">
      <c r="D1922" s="190"/>
    </row>
    <row r="1923" spans="4:4" x14ac:dyDescent="0.2">
      <c r="D1923" s="190"/>
    </row>
    <row r="1924" spans="4:4" x14ac:dyDescent="0.2">
      <c r="D1924" s="190"/>
    </row>
    <row r="1925" spans="4:4" x14ac:dyDescent="0.2">
      <c r="D1925" s="190"/>
    </row>
    <row r="1926" spans="4:4" x14ac:dyDescent="0.2">
      <c r="D1926" s="190"/>
    </row>
    <row r="1927" spans="4:4" x14ac:dyDescent="0.2">
      <c r="D1927" s="190"/>
    </row>
    <row r="1928" spans="4:4" x14ac:dyDescent="0.2">
      <c r="D1928" s="190"/>
    </row>
    <row r="1929" spans="4:4" x14ac:dyDescent="0.2">
      <c r="D1929" s="190"/>
    </row>
    <row r="1930" spans="4:4" x14ac:dyDescent="0.2">
      <c r="D1930" s="190"/>
    </row>
    <row r="1931" spans="4:4" x14ac:dyDescent="0.2">
      <c r="D1931" s="190"/>
    </row>
    <row r="1932" spans="4:4" x14ac:dyDescent="0.2">
      <c r="D1932" s="190"/>
    </row>
    <row r="1933" spans="4:4" x14ac:dyDescent="0.2">
      <c r="D1933" s="190"/>
    </row>
    <row r="1934" spans="4:4" x14ac:dyDescent="0.2">
      <c r="D1934" s="190"/>
    </row>
    <row r="1935" spans="4:4" x14ac:dyDescent="0.2">
      <c r="D1935" s="190"/>
    </row>
    <row r="1936" spans="4:4" x14ac:dyDescent="0.2">
      <c r="D1936" s="190"/>
    </row>
    <row r="1937" spans="4:4" x14ac:dyDescent="0.2">
      <c r="D1937" s="190"/>
    </row>
    <row r="1938" spans="4:4" x14ac:dyDescent="0.2">
      <c r="D1938" s="190"/>
    </row>
    <row r="1939" spans="4:4" x14ac:dyDescent="0.2">
      <c r="D1939" s="190"/>
    </row>
    <row r="1940" spans="4:4" x14ac:dyDescent="0.2">
      <c r="D1940" s="190"/>
    </row>
    <row r="1941" spans="4:4" x14ac:dyDescent="0.2">
      <c r="D1941" s="190"/>
    </row>
    <row r="1942" spans="4:4" x14ac:dyDescent="0.2">
      <c r="D1942" s="190"/>
    </row>
    <row r="1943" spans="4:4" x14ac:dyDescent="0.2">
      <c r="D1943" s="190"/>
    </row>
    <row r="1944" spans="4:4" x14ac:dyDescent="0.2">
      <c r="D1944" s="190"/>
    </row>
    <row r="1945" spans="4:4" x14ac:dyDescent="0.2">
      <c r="D1945" s="190"/>
    </row>
    <row r="1946" spans="4:4" x14ac:dyDescent="0.2">
      <c r="D1946" s="190"/>
    </row>
    <row r="1947" spans="4:4" x14ac:dyDescent="0.2">
      <c r="D1947" s="190"/>
    </row>
    <row r="1948" spans="4:4" x14ac:dyDescent="0.2">
      <c r="D1948" s="190"/>
    </row>
    <row r="1949" spans="4:4" x14ac:dyDescent="0.2">
      <c r="D1949" s="190"/>
    </row>
    <row r="1950" spans="4:4" x14ac:dyDescent="0.2">
      <c r="D1950" s="190"/>
    </row>
    <row r="1951" spans="4:4" x14ac:dyDescent="0.2">
      <c r="D1951" s="190"/>
    </row>
    <row r="1952" spans="4:4" x14ac:dyDescent="0.2">
      <c r="D1952" s="190"/>
    </row>
    <row r="1953" spans="4:4" x14ac:dyDescent="0.2">
      <c r="D1953" s="190"/>
    </row>
    <row r="1954" spans="4:4" x14ac:dyDescent="0.2">
      <c r="D1954" s="190"/>
    </row>
    <row r="1955" spans="4:4" x14ac:dyDescent="0.2">
      <c r="D1955" s="190"/>
    </row>
    <row r="1956" spans="4:4" x14ac:dyDescent="0.2">
      <c r="D1956" s="190"/>
    </row>
    <row r="1957" spans="4:4" x14ac:dyDescent="0.2">
      <c r="D1957" s="190"/>
    </row>
    <row r="1958" spans="4:4" x14ac:dyDescent="0.2">
      <c r="D1958" s="190"/>
    </row>
    <row r="1959" spans="4:4" x14ac:dyDescent="0.2">
      <c r="D1959" s="190"/>
    </row>
    <row r="1960" spans="4:4" x14ac:dyDescent="0.2">
      <c r="D1960" s="190"/>
    </row>
    <row r="1961" spans="4:4" x14ac:dyDescent="0.2">
      <c r="D1961" s="190"/>
    </row>
    <row r="1962" spans="4:4" x14ac:dyDescent="0.2">
      <c r="D1962" s="190"/>
    </row>
    <row r="1963" spans="4:4" x14ac:dyDescent="0.2">
      <c r="D1963" s="190"/>
    </row>
    <row r="1964" spans="4:4" x14ac:dyDescent="0.2">
      <c r="D1964" s="190"/>
    </row>
    <row r="1965" spans="4:4" x14ac:dyDescent="0.2">
      <c r="D1965" s="190"/>
    </row>
    <row r="1966" spans="4:4" x14ac:dyDescent="0.2">
      <c r="D1966" s="190"/>
    </row>
    <row r="1967" spans="4:4" x14ac:dyDescent="0.2">
      <c r="D1967" s="190"/>
    </row>
    <row r="1968" spans="4:4" x14ac:dyDescent="0.2">
      <c r="D1968" s="190"/>
    </row>
    <row r="1969" spans="4:4" x14ac:dyDescent="0.2">
      <c r="D1969" s="190"/>
    </row>
    <row r="1970" spans="4:4" x14ac:dyDescent="0.2">
      <c r="D1970" s="190"/>
    </row>
    <row r="1971" spans="4:4" x14ac:dyDescent="0.2">
      <c r="D1971" s="190"/>
    </row>
    <row r="1972" spans="4:4" x14ac:dyDescent="0.2">
      <c r="D1972" s="190"/>
    </row>
    <row r="1973" spans="4:4" x14ac:dyDescent="0.2">
      <c r="D1973" s="190"/>
    </row>
    <row r="1974" spans="4:4" x14ac:dyDescent="0.2">
      <c r="D1974" s="190"/>
    </row>
    <row r="1975" spans="4:4" x14ac:dyDescent="0.2">
      <c r="D1975" s="190"/>
    </row>
    <row r="1976" spans="4:4" x14ac:dyDescent="0.2">
      <c r="D1976" s="190"/>
    </row>
    <row r="1977" spans="4:4" x14ac:dyDescent="0.2">
      <c r="D1977" s="190"/>
    </row>
    <row r="1978" spans="4:4" x14ac:dyDescent="0.2">
      <c r="D1978" s="190"/>
    </row>
    <row r="1979" spans="4:4" x14ac:dyDescent="0.2">
      <c r="D1979" s="190"/>
    </row>
    <row r="1980" spans="4:4" x14ac:dyDescent="0.2">
      <c r="D1980" s="190"/>
    </row>
    <row r="1981" spans="4:4" x14ac:dyDescent="0.2">
      <c r="D1981" s="190"/>
    </row>
    <row r="1982" spans="4:4" x14ac:dyDescent="0.2">
      <c r="D1982" s="190"/>
    </row>
    <row r="1983" spans="4:4" x14ac:dyDescent="0.2">
      <c r="D1983" s="190"/>
    </row>
    <row r="1984" spans="4:4" x14ac:dyDescent="0.2">
      <c r="D1984" s="190"/>
    </row>
    <row r="1985" spans="4:4" x14ac:dyDescent="0.2">
      <c r="D1985" s="190"/>
    </row>
    <row r="1986" spans="4:4" x14ac:dyDescent="0.2">
      <c r="D1986" s="190"/>
    </row>
    <row r="1987" spans="4:4" x14ac:dyDescent="0.2">
      <c r="D1987" s="190"/>
    </row>
    <row r="1988" spans="4:4" x14ac:dyDescent="0.2">
      <c r="D1988" s="190"/>
    </row>
    <row r="1989" spans="4:4" x14ac:dyDescent="0.2">
      <c r="D1989" s="190"/>
    </row>
    <row r="1990" spans="4:4" x14ac:dyDescent="0.2">
      <c r="D1990" s="190"/>
    </row>
    <row r="1991" spans="4:4" x14ac:dyDescent="0.2">
      <c r="D1991" s="190"/>
    </row>
    <row r="1992" spans="4:4" x14ac:dyDescent="0.2">
      <c r="D1992" s="190"/>
    </row>
    <row r="1993" spans="4:4" x14ac:dyDescent="0.2">
      <c r="D1993" s="190"/>
    </row>
    <row r="1994" spans="4:4" x14ac:dyDescent="0.2">
      <c r="D1994" s="190"/>
    </row>
    <row r="1995" spans="4:4" x14ac:dyDescent="0.2">
      <c r="D1995" s="190"/>
    </row>
    <row r="1996" spans="4:4" x14ac:dyDescent="0.2">
      <c r="D1996" s="190"/>
    </row>
    <row r="1997" spans="4:4" x14ac:dyDescent="0.2">
      <c r="D1997" s="190"/>
    </row>
    <row r="1998" spans="4:4" x14ac:dyDescent="0.2">
      <c r="D1998" s="190"/>
    </row>
    <row r="1999" spans="4:4" x14ac:dyDescent="0.2">
      <c r="D1999" s="190"/>
    </row>
    <row r="2000" spans="4:4" x14ac:dyDescent="0.2">
      <c r="D2000" s="190"/>
    </row>
    <row r="2001" spans="4:4" x14ac:dyDescent="0.2">
      <c r="D2001" s="190"/>
    </row>
    <row r="2002" spans="4:4" x14ac:dyDescent="0.2">
      <c r="D2002" s="190"/>
    </row>
    <row r="2003" spans="4:4" x14ac:dyDescent="0.2">
      <c r="D2003" s="190"/>
    </row>
    <row r="2004" spans="4:4" x14ac:dyDescent="0.2">
      <c r="D2004" s="190"/>
    </row>
    <row r="2005" spans="4:4" x14ac:dyDescent="0.2">
      <c r="D2005" s="190"/>
    </row>
    <row r="2006" spans="4:4" x14ac:dyDescent="0.2">
      <c r="D2006" s="190"/>
    </row>
    <row r="2007" spans="4:4" x14ac:dyDescent="0.2">
      <c r="D2007" s="190"/>
    </row>
    <row r="2008" spans="4:4" x14ac:dyDescent="0.2">
      <c r="D2008" s="190"/>
    </row>
    <row r="2009" spans="4:4" x14ac:dyDescent="0.2">
      <c r="D2009" s="190"/>
    </row>
    <row r="2010" spans="4:4" x14ac:dyDescent="0.2">
      <c r="D2010" s="190"/>
    </row>
    <row r="2011" spans="4:4" x14ac:dyDescent="0.2">
      <c r="D2011" s="190"/>
    </row>
    <row r="2012" spans="4:4" x14ac:dyDescent="0.2">
      <c r="D2012" s="190"/>
    </row>
    <row r="2013" spans="4:4" x14ac:dyDescent="0.2">
      <c r="D2013" s="190"/>
    </row>
    <row r="2014" spans="4:4" x14ac:dyDescent="0.2">
      <c r="D2014" s="190"/>
    </row>
    <row r="2015" spans="4:4" x14ac:dyDescent="0.2">
      <c r="D2015" s="190"/>
    </row>
    <row r="2016" spans="4:4" x14ac:dyDescent="0.2">
      <c r="D2016" s="190"/>
    </row>
    <row r="2017" spans="4:4" x14ac:dyDescent="0.2">
      <c r="D2017" s="190"/>
    </row>
    <row r="2018" spans="4:4" x14ac:dyDescent="0.2">
      <c r="D2018" s="190"/>
    </row>
    <row r="2019" spans="4:4" x14ac:dyDescent="0.2">
      <c r="D2019" s="190"/>
    </row>
    <row r="2020" spans="4:4" x14ac:dyDescent="0.2">
      <c r="D2020" s="190"/>
    </row>
    <row r="2021" spans="4:4" x14ac:dyDescent="0.2">
      <c r="D2021" s="190"/>
    </row>
    <row r="2022" spans="4:4" x14ac:dyDescent="0.2">
      <c r="D2022" s="190"/>
    </row>
    <row r="2023" spans="4:4" x14ac:dyDescent="0.2">
      <c r="D2023" s="190"/>
    </row>
    <row r="2024" spans="4:4" x14ac:dyDescent="0.2">
      <c r="D2024" s="190"/>
    </row>
    <row r="2025" spans="4:4" x14ac:dyDescent="0.2">
      <c r="D2025" s="190"/>
    </row>
    <row r="2026" spans="4:4" x14ac:dyDescent="0.2">
      <c r="D2026" s="190"/>
    </row>
    <row r="2027" spans="4:4" x14ac:dyDescent="0.2">
      <c r="D2027" s="190"/>
    </row>
    <row r="2028" spans="4:4" x14ac:dyDescent="0.2">
      <c r="D2028" s="190"/>
    </row>
    <row r="2029" spans="4:4" x14ac:dyDescent="0.2">
      <c r="D2029" s="190"/>
    </row>
    <row r="2030" spans="4:4" x14ac:dyDescent="0.2">
      <c r="D2030" s="190"/>
    </row>
    <row r="2031" spans="4:4" x14ac:dyDescent="0.2">
      <c r="D2031" s="190"/>
    </row>
    <row r="2032" spans="4:4" x14ac:dyDescent="0.2">
      <c r="D2032" s="190"/>
    </row>
    <row r="2033" spans="4:4" x14ac:dyDescent="0.2">
      <c r="D2033" s="190"/>
    </row>
    <row r="2034" spans="4:4" x14ac:dyDescent="0.2">
      <c r="D2034" s="190"/>
    </row>
    <row r="2035" spans="4:4" x14ac:dyDescent="0.2">
      <c r="D2035" s="190"/>
    </row>
    <row r="2036" spans="4:4" x14ac:dyDescent="0.2">
      <c r="D2036" s="190"/>
    </row>
    <row r="2037" spans="4:4" x14ac:dyDescent="0.2">
      <c r="D2037" s="190"/>
    </row>
    <row r="2038" spans="4:4" x14ac:dyDescent="0.2">
      <c r="D2038" s="190"/>
    </row>
    <row r="2039" spans="4:4" x14ac:dyDescent="0.2">
      <c r="D2039" s="190"/>
    </row>
    <row r="2040" spans="4:4" x14ac:dyDescent="0.2">
      <c r="D2040" s="190"/>
    </row>
    <row r="2041" spans="4:4" x14ac:dyDescent="0.2">
      <c r="D2041" s="190"/>
    </row>
    <row r="2042" spans="4:4" x14ac:dyDescent="0.2">
      <c r="D2042" s="190"/>
    </row>
    <row r="2043" spans="4:4" x14ac:dyDescent="0.2">
      <c r="D2043" s="190"/>
    </row>
    <row r="2044" spans="4:4" x14ac:dyDescent="0.2">
      <c r="D2044" s="190"/>
    </row>
    <row r="2045" spans="4:4" x14ac:dyDescent="0.2">
      <c r="D2045" s="190"/>
    </row>
    <row r="2046" spans="4:4" x14ac:dyDescent="0.2">
      <c r="D2046" s="190"/>
    </row>
    <row r="2047" spans="4:4" x14ac:dyDescent="0.2">
      <c r="D2047" s="190"/>
    </row>
    <row r="2048" spans="4:4" x14ac:dyDescent="0.2">
      <c r="D2048" s="190"/>
    </row>
    <row r="2049" spans="4:4" x14ac:dyDescent="0.2">
      <c r="D2049" s="190"/>
    </row>
    <row r="2050" spans="4:4" x14ac:dyDescent="0.2">
      <c r="D2050" s="190"/>
    </row>
    <row r="2051" spans="4:4" x14ac:dyDescent="0.2">
      <c r="D2051" s="190"/>
    </row>
    <row r="2052" spans="4:4" x14ac:dyDescent="0.2">
      <c r="D2052" s="190"/>
    </row>
    <row r="2053" spans="4:4" x14ac:dyDescent="0.2">
      <c r="D2053" s="190"/>
    </row>
    <row r="2054" spans="4:4" x14ac:dyDescent="0.2">
      <c r="D2054" s="190"/>
    </row>
    <row r="2055" spans="4:4" x14ac:dyDescent="0.2">
      <c r="D2055" s="190"/>
    </row>
    <row r="2056" spans="4:4" x14ac:dyDescent="0.2">
      <c r="D2056" s="190"/>
    </row>
    <row r="2057" spans="4:4" x14ac:dyDescent="0.2">
      <c r="D2057" s="190"/>
    </row>
    <row r="2058" spans="4:4" x14ac:dyDescent="0.2">
      <c r="D2058" s="190"/>
    </row>
    <row r="2059" spans="4:4" x14ac:dyDescent="0.2">
      <c r="D2059" s="190"/>
    </row>
    <row r="2060" spans="4:4" x14ac:dyDescent="0.2">
      <c r="D2060" s="190"/>
    </row>
    <row r="2061" spans="4:4" x14ac:dyDescent="0.2">
      <c r="D2061" s="190"/>
    </row>
    <row r="2062" spans="4:4" x14ac:dyDescent="0.2">
      <c r="D2062" s="190"/>
    </row>
    <row r="2063" spans="4:4" x14ac:dyDescent="0.2">
      <c r="D2063" s="190"/>
    </row>
    <row r="2064" spans="4:4" x14ac:dyDescent="0.2">
      <c r="D2064" s="190"/>
    </row>
    <row r="2065" spans="4:4" x14ac:dyDescent="0.2">
      <c r="D2065" s="190"/>
    </row>
    <row r="2066" spans="4:4" x14ac:dyDescent="0.2">
      <c r="D2066" s="190"/>
    </row>
    <row r="2067" spans="4:4" x14ac:dyDescent="0.2">
      <c r="D2067" s="190"/>
    </row>
    <row r="2068" spans="4:4" x14ac:dyDescent="0.2">
      <c r="D2068" s="190"/>
    </row>
    <row r="2069" spans="4:4" x14ac:dyDescent="0.2">
      <c r="D2069" s="190"/>
    </row>
    <row r="2070" spans="4:4" x14ac:dyDescent="0.2">
      <c r="D2070" s="190"/>
    </row>
    <row r="2071" spans="4:4" x14ac:dyDescent="0.2">
      <c r="D2071" s="190"/>
    </row>
    <row r="2072" spans="4:4" x14ac:dyDescent="0.2">
      <c r="D2072" s="190"/>
    </row>
    <row r="2073" spans="4:4" x14ac:dyDescent="0.2">
      <c r="D2073" s="190"/>
    </row>
    <row r="2074" spans="4:4" x14ac:dyDescent="0.2">
      <c r="D2074" s="190"/>
    </row>
    <row r="2075" spans="4:4" x14ac:dyDescent="0.2">
      <c r="D2075" s="190"/>
    </row>
    <row r="2076" spans="4:4" x14ac:dyDescent="0.2">
      <c r="D2076" s="190"/>
    </row>
    <row r="2077" spans="4:4" x14ac:dyDescent="0.2">
      <c r="D2077" s="190"/>
    </row>
    <row r="2078" spans="4:4" x14ac:dyDescent="0.2">
      <c r="D2078" s="190"/>
    </row>
    <row r="2079" spans="4:4" x14ac:dyDescent="0.2">
      <c r="D2079" s="190"/>
    </row>
    <row r="2080" spans="4:4" x14ac:dyDescent="0.2">
      <c r="D2080" s="190"/>
    </row>
    <row r="2081" spans="4:4" x14ac:dyDescent="0.2">
      <c r="D2081" s="190"/>
    </row>
    <row r="2082" spans="4:4" x14ac:dyDescent="0.2">
      <c r="D2082" s="190"/>
    </row>
    <row r="2083" spans="4:4" x14ac:dyDescent="0.2">
      <c r="D2083" s="190"/>
    </row>
    <row r="2084" spans="4:4" x14ac:dyDescent="0.2">
      <c r="D2084" s="190"/>
    </row>
    <row r="2085" spans="4:4" x14ac:dyDescent="0.2">
      <c r="D2085" s="190"/>
    </row>
    <row r="2086" spans="4:4" x14ac:dyDescent="0.2">
      <c r="D2086" s="190"/>
    </row>
    <row r="2087" spans="4:4" x14ac:dyDescent="0.2">
      <c r="D2087" s="190"/>
    </row>
    <row r="2088" spans="4:4" x14ac:dyDescent="0.2">
      <c r="D2088" s="190"/>
    </row>
    <row r="2089" spans="4:4" x14ac:dyDescent="0.2">
      <c r="D2089" s="190"/>
    </row>
    <row r="2090" spans="4:4" x14ac:dyDescent="0.2">
      <c r="D2090" s="190"/>
    </row>
    <row r="2091" spans="4:4" x14ac:dyDescent="0.2">
      <c r="D2091" s="190"/>
    </row>
    <row r="2092" spans="4:4" x14ac:dyDescent="0.2">
      <c r="D2092" s="190"/>
    </row>
    <row r="2093" spans="4:4" x14ac:dyDescent="0.2">
      <c r="D2093" s="190"/>
    </row>
    <row r="2094" spans="4:4" x14ac:dyDescent="0.2">
      <c r="D2094" s="190"/>
    </row>
    <row r="2095" spans="4:4" x14ac:dyDescent="0.2">
      <c r="D2095" s="190"/>
    </row>
    <row r="2096" spans="4:4" x14ac:dyDescent="0.2">
      <c r="D2096" s="190"/>
    </row>
    <row r="2097" spans="4:4" x14ac:dyDescent="0.2">
      <c r="D2097" s="190"/>
    </row>
    <row r="2098" spans="4:4" x14ac:dyDescent="0.2">
      <c r="D2098" s="190"/>
    </row>
    <row r="2099" spans="4:4" x14ac:dyDescent="0.2">
      <c r="D2099" s="190"/>
    </row>
    <row r="2100" spans="4:4" x14ac:dyDescent="0.2">
      <c r="D2100" s="190"/>
    </row>
    <row r="2101" spans="4:4" x14ac:dyDescent="0.2">
      <c r="D2101" s="190"/>
    </row>
    <row r="2102" spans="4:4" x14ac:dyDescent="0.2">
      <c r="D2102" s="190"/>
    </row>
    <row r="2103" spans="4:4" x14ac:dyDescent="0.2">
      <c r="D2103" s="190"/>
    </row>
    <row r="2104" spans="4:4" x14ac:dyDescent="0.2">
      <c r="D2104" s="190"/>
    </row>
    <row r="2105" spans="4:4" x14ac:dyDescent="0.2">
      <c r="D2105" s="190"/>
    </row>
    <row r="2106" spans="4:4" x14ac:dyDescent="0.2">
      <c r="D2106" s="190"/>
    </row>
    <row r="2107" spans="4:4" x14ac:dyDescent="0.2">
      <c r="D2107" s="190"/>
    </row>
    <row r="2108" spans="4:4" x14ac:dyDescent="0.2">
      <c r="D2108" s="190"/>
    </row>
    <row r="2109" spans="4:4" x14ac:dyDescent="0.2">
      <c r="D2109" s="190"/>
    </row>
    <row r="2110" spans="4:4" x14ac:dyDescent="0.2">
      <c r="D2110" s="190"/>
    </row>
    <row r="2111" spans="4:4" x14ac:dyDescent="0.2">
      <c r="D2111" s="190"/>
    </row>
    <row r="2112" spans="4:4" x14ac:dyDescent="0.2">
      <c r="D2112" s="190"/>
    </row>
    <row r="2113" spans="4:4" x14ac:dyDescent="0.2">
      <c r="D2113" s="190"/>
    </row>
    <row r="2114" spans="4:4" x14ac:dyDescent="0.2">
      <c r="D2114" s="190"/>
    </row>
    <row r="2115" spans="4:4" x14ac:dyDescent="0.2">
      <c r="D2115" s="190"/>
    </row>
    <row r="2116" spans="4:4" x14ac:dyDescent="0.2">
      <c r="D2116" s="190"/>
    </row>
    <row r="2117" spans="4:4" x14ac:dyDescent="0.2">
      <c r="D2117" s="190"/>
    </row>
    <row r="2118" spans="4:4" x14ac:dyDescent="0.2">
      <c r="D2118" s="190"/>
    </row>
    <row r="2119" spans="4:4" x14ac:dyDescent="0.2">
      <c r="D2119" s="190"/>
    </row>
    <row r="2120" spans="4:4" x14ac:dyDescent="0.2">
      <c r="D2120" s="190"/>
    </row>
    <row r="2121" spans="4:4" x14ac:dyDescent="0.2">
      <c r="D2121" s="190"/>
    </row>
    <row r="2122" spans="4:4" x14ac:dyDescent="0.2">
      <c r="D2122" s="190"/>
    </row>
    <row r="2123" spans="4:4" x14ac:dyDescent="0.2">
      <c r="D2123" s="190"/>
    </row>
    <row r="2124" spans="4:4" x14ac:dyDescent="0.2">
      <c r="D2124" s="190"/>
    </row>
    <row r="2125" spans="4:4" x14ac:dyDescent="0.2">
      <c r="D2125" s="190"/>
    </row>
    <row r="2126" spans="4:4" x14ac:dyDescent="0.2">
      <c r="D2126" s="190"/>
    </row>
    <row r="2127" spans="4:4" x14ac:dyDescent="0.2">
      <c r="D2127" s="190"/>
    </row>
    <row r="2128" spans="4:4" x14ac:dyDescent="0.2">
      <c r="D2128" s="190"/>
    </row>
    <row r="2129" spans="4:4" x14ac:dyDescent="0.2">
      <c r="D2129" s="190"/>
    </row>
    <row r="2130" spans="4:4" x14ac:dyDescent="0.2">
      <c r="D2130" s="190"/>
    </row>
    <row r="2131" spans="4:4" x14ac:dyDescent="0.2">
      <c r="D2131" s="190"/>
    </row>
    <row r="2132" spans="4:4" x14ac:dyDescent="0.2">
      <c r="D2132" s="190"/>
    </row>
    <row r="2133" spans="4:4" x14ac:dyDescent="0.2">
      <c r="D2133" s="190"/>
    </row>
    <row r="2134" spans="4:4" x14ac:dyDescent="0.2">
      <c r="D2134" s="190"/>
    </row>
    <row r="2135" spans="4:4" x14ac:dyDescent="0.2">
      <c r="D2135" s="190"/>
    </row>
    <row r="2136" spans="4:4" x14ac:dyDescent="0.2">
      <c r="D2136" s="190"/>
    </row>
    <row r="2137" spans="4:4" x14ac:dyDescent="0.2">
      <c r="D2137" s="190"/>
    </row>
    <row r="2138" spans="4:4" x14ac:dyDescent="0.2">
      <c r="D2138" s="190"/>
    </row>
    <row r="2139" spans="4:4" x14ac:dyDescent="0.2">
      <c r="D2139" s="190"/>
    </row>
    <row r="2140" spans="4:4" x14ac:dyDescent="0.2">
      <c r="D2140" s="190"/>
    </row>
    <row r="2141" spans="4:4" x14ac:dyDescent="0.2">
      <c r="D2141" s="190"/>
    </row>
    <row r="2142" spans="4:4" x14ac:dyDescent="0.2">
      <c r="D2142" s="190"/>
    </row>
    <row r="2143" spans="4:4" x14ac:dyDescent="0.2">
      <c r="D2143" s="190"/>
    </row>
    <row r="2144" spans="4:4" x14ac:dyDescent="0.2">
      <c r="D2144" s="190"/>
    </row>
    <row r="2145" spans="4:4" x14ac:dyDescent="0.2">
      <c r="D2145" s="190"/>
    </row>
    <row r="2146" spans="4:4" x14ac:dyDescent="0.2">
      <c r="D2146" s="190"/>
    </row>
    <row r="2147" spans="4:4" x14ac:dyDescent="0.2">
      <c r="D2147" s="190"/>
    </row>
    <row r="2148" spans="4:4" x14ac:dyDescent="0.2">
      <c r="D2148" s="190"/>
    </row>
    <row r="2149" spans="4:4" x14ac:dyDescent="0.2">
      <c r="D2149" s="190"/>
    </row>
    <row r="2150" spans="4:4" x14ac:dyDescent="0.2">
      <c r="D2150" s="190"/>
    </row>
    <row r="2151" spans="4:4" x14ac:dyDescent="0.2">
      <c r="D2151" s="190"/>
    </row>
    <row r="2152" spans="4:4" x14ac:dyDescent="0.2">
      <c r="D2152" s="190"/>
    </row>
    <row r="2153" spans="4:4" x14ac:dyDescent="0.2">
      <c r="D2153" s="190"/>
    </row>
    <row r="2154" spans="4:4" x14ac:dyDescent="0.2">
      <c r="D2154" s="190"/>
    </row>
    <row r="2155" spans="4:4" x14ac:dyDescent="0.2">
      <c r="D2155" s="190"/>
    </row>
    <row r="2156" spans="4:4" x14ac:dyDescent="0.2">
      <c r="D2156" s="190"/>
    </row>
    <row r="2157" spans="4:4" x14ac:dyDescent="0.2">
      <c r="D2157" s="190"/>
    </row>
    <row r="2158" spans="4:4" x14ac:dyDescent="0.2">
      <c r="D2158" s="190"/>
    </row>
    <row r="2159" spans="4:4" x14ac:dyDescent="0.2">
      <c r="D2159" s="190"/>
    </row>
    <row r="2160" spans="4:4" x14ac:dyDescent="0.2">
      <c r="D2160" s="190"/>
    </row>
    <row r="2161" spans="4:4" x14ac:dyDescent="0.2">
      <c r="D2161" s="190"/>
    </row>
    <row r="2162" spans="4:4" x14ac:dyDescent="0.2">
      <c r="D2162" s="190"/>
    </row>
    <row r="2163" spans="4:4" x14ac:dyDescent="0.2">
      <c r="D2163" s="190"/>
    </row>
    <row r="2164" spans="4:4" x14ac:dyDescent="0.2">
      <c r="D2164" s="190"/>
    </row>
    <row r="2165" spans="4:4" x14ac:dyDescent="0.2">
      <c r="D2165" s="190"/>
    </row>
    <row r="2166" spans="4:4" x14ac:dyDescent="0.2">
      <c r="D2166" s="190"/>
    </row>
    <row r="2167" spans="4:4" x14ac:dyDescent="0.2">
      <c r="D2167" s="190"/>
    </row>
    <row r="2168" spans="4:4" x14ac:dyDescent="0.2">
      <c r="D2168" s="190"/>
    </row>
    <row r="2169" spans="4:4" x14ac:dyDescent="0.2">
      <c r="D2169" s="190"/>
    </row>
    <row r="2170" spans="4:4" x14ac:dyDescent="0.2">
      <c r="D2170" s="190"/>
    </row>
    <row r="2171" spans="4:4" x14ac:dyDescent="0.2">
      <c r="D2171" s="190"/>
    </row>
    <row r="2172" spans="4:4" x14ac:dyDescent="0.2">
      <c r="D2172" s="190"/>
    </row>
    <row r="2173" spans="4:4" x14ac:dyDescent="0.2">
      <c r="D2173" s="190"/>
    </row>
    <row r="2174" spans="4:4" x14ac:dyDescent="0.2">
      <c r="D2174" s="190"/>
    </row>
    <row r="2175" spans="4:4" x14ac:dyDescent="0.2">
      <c r="D2175" s="190"/>
    </row>
    <row r="2176" spans="4:4" x14ac:dyDescent="0.2">
      <c r="D2176" s="190"/>
    </row>
    <row r="2177" spans="4:4" x14ac:dyDescent="0.2">
      <c r="D2177" s="190"/>
    </row>
    <row r="2178" spans="4:4" x14ac:dyDescent="0.2">
      <c r="D2178" s="190"/>
    </row>
    <row r="2179" spans="4:4" x14ac:dyDescent="0.2">
      <c r="D2179" s="190"/>
    </row>
    <row r="2180" spans="4:4" x14ac:dyDescent="0.2">
      <c r="D2180" s="190"/>
    </row>
    <row r="2181" spans="4:4" x14ac:dyDescent="0.2">
      <c r="D2181" s="190"/>
    </row>
    <row r="2182" spans="4:4" x14ac:dyDescent="0.2">
      <c r="D2182" s="190"/>
    </row>
    <row r="2183" spans="4:4" x14ac:dyDescent="0.2">
      <c r="D2183" s="190"/>
    </row>
    <row r="2184" spans="4:4" x14ac:dyDescent="0.2">
      <c r="D2184" s="190"/>
    </row>
    <row r="2185" spans="4:4" x14ac:dyDescent="0.2">
      <c r="D2185" s="190"/>
    </row>
    <row r="2186" spans="4:4" x14ac:dyDescent="0.2">
      <c r="D2186" s="190"/>
    </row>
    <row r="2187" spans="4:4" x14ac:dyDescent="0.2">
      <c r="D2187" s="190"/>
    </row>
    <row r="2188" spans="4:4" x14ac:dyDescent="0.2">
      <c r="D2188" s="190"/>
    </row>
    <row r="2189" spans="4:4" x14ac:dyDescent="0.2">
      <c r="D2189" s="190"/>
    </row>
    <row r="2190" spans="4:4" x14ac:dyDescent="0.2">
      <c r="D2190" s="190"/>
    </row>
    <row r="2191" spans="4:4" x14ac:dyDescent="0.2">
      <c r="D2191" s="190"/>
    </row>
    <row r="2192" spans="4:4" x14ac:dyDescent="0.2">
      <c r="D2192" s="190"/>
    </row>
    <row r="2193" spans="4:4" x14ac:dyDescent="0.2">
      <c r="D2193" s="190"/>
    </row>
    <row r="2194" spans="4:4" x14ac:dyDescent="0.2">
      <c r="D2194" s="190"/>
    </row>
    <row r="2195" spans="4:4" x14ac:dyDescent="0.2">
      <c r="D2195" s="190"/>
    </row>
    <row r="2196" spans="4:4" x14ac:dyDescent="0.2">
      <c r="D2196" s="190"/>
    </row>
    <row r="2197" spans="4:4" x14ac:dyDescent="0.2">
      <c r="D2197" s="190"/>
    </row>
    <row r="2198" spans="4:4" x14ac:dyDescent="0.2">
      <c r="D2198" s="190"/>
    </row>
    <row r="2199" spans="4:4" x14ac:dyDescent="0.2">
      <c r="D2199" s="190"/>
    </row>
    <row r="2200" spans="4:4" x14ac:dyDescent="0.2">
      <c r="D2200" s="190"/>
    </row>
    <row r="2201" spans="4:4" x14ac:dyDescent="0.2">
      <c r="D2201" s="190"/>
    </row>
    <row r="2202" spans="4:4" x14ac:dyDescent="0.2">
      <c r="D2202" s="190"/>
    </row>
    <row r="2203" spans="4:4" x14ac:dyDescent="0.2">
      <c r="D2203" s="190"/>
    </row>
    <row r="2204" spans="4:4" x14ac:dyDescent="0.2">
      <c r="D2204" s="190"/>
    </row>
    <row r="2205" spans="4:4" x14ac:dyDescent="0.2">
      <c r="D2205" s="190"/>
    </row>
    <row r="2206" spans="4:4" x14ac:dyDescent="0.2">
      <c r="D2206" s="190"/>
    </row>
    <row r="2207" spans="4:4" x14ac:dyDescent="0.2">
      <c r="D2207" s="190"/>
    </row>
    <row r="2208" spans="4:4" x14ac:dyDescent="0.2">
      <c r="D2208" s="190"/>
    </row>
    <row r="2209" spans="4:4" x14ac:dyDescent="0.2">
      <c r="D2209" s="190"/>
    </row>
    <row r="2210" spans="4:4" x14ac:dyDescent="0.2">
      <c r="D2210" s="190"/>
    </row>
    <row r="2211" spans="4:4" x14ac:dyDescent="0.2">
      <c r="D2211" s="190"/>
    </row>
    <row r="2212" spans="4:4" x14ac:dyDescent="0.2">
      <c r="D2212" s="190"/>
    </row>
    <row r="2213" spans="4:4" x14ac:dyDescent="0.2">
      <c r="D2213" s="190"/>
    </row>
    <row r="2214" spans="4:4" x14ac:dyDescent="0.2">
      <c r="D2214" s="190"/>
    </row>
    <row r="2215" spans="4:4" x14ac:dyDescent="0.2">
      <c r="D2215" s="190"/>
    </row>
    <row r="2216" spans="4:4" x14ac:dyDescent="0.2">
      <c r="D2216" s="190"/>
    </row>
    <row r="2217" spans="4:4" x14ac:dyDescent="0.2">
      <c r="D2217" s="190"/>
    </row>
    <row r="2218" spans="4:4" x14ac:dyDescent="0.2">
      <c r="D2218" s="190"/>
    </row>
    <row r="2219" spans="4:4" x14ac:dyDescent="0.2">
      <c r="D2219" s="190"/>
    </row>
    <row r="2220" spans="4:4" x14ac:dyDescent="0.2">
      <c r="D2220" s="190"/>
    </row>
    <row r="2221" spans="4:4" x14ac:dyDescent="0.2">
      <c r="D2221" s="190"/>
    </row>
    <row r="2222" spans="4:4" x14ac:dyDescent="0.2">
      <c r="D2222" s="190"/>
    </row>
    <row r="2223" spans="4:4" x14ac:dyDescent="0.2">
      <c r="D2223" s="190"/>
    </row>
    <row r="2224" spans="4:4" x14ac:dyDescent="0.2">
      <c r="D2224" s="190"/>
    </row>
    <row r="2225" spans="4:4" x14ac:dyDescent="0.2">
      <c r="D2225" s="190"/>
    </row>
    <row r="2226" spans="4:4" x14ac:dyDescent="0.2">
      <c r="D2226" s="190"/>
    </row>
    <row r="2227" spans="4:4" x14ac:dyDescent="0.2">
      <c r="D2227" s="190"/>
    </row>
    <row r="2228" spans="4:4" x14ac:dyDescent="0.2">
      <c r="D2228" s="190"/>
    </row>
    <row r="2229" spans="4:4" x14ac:dyDescent="0.2">
      <c r="D2229" s="190"/>
    </row>
    <row r="2230" spans="4:4" x14ac:dyDescent="0.2">
      <c r="D2230" s="190"/>
    </row>
    <row r="2231" spans="4:4" x14ac:dyDescent="0.2">
      <c r="D2231" s="190"/>
    </row>
    <row r="2232" spans="4:4" x14ac:dyDescent="0.2">
      <c r="D2232" s="190"/>
    </row>
    <row r="2233" spans="4:4" x14ac:dyDescent="0.2">
      <c r="D2233" s="190"/>
    </row>
    <row r="2234" spans="4:4" x14ac:dyDescent="0.2">
      <c r="D2234" s="190"/>
    </row>
    <row r="2235" spans="4:4" x14ac:dyDescent="0.2">
      <c r="D2235" s="190"/>
    </row>
    <row r="2236" spans="4:4" x14ac:dyDescent="0.2">
      <c r="D2236" s="190"/>
    </row>
    <row r="2237" spans="4:4" x14ac:dyDescent="0.2">
      <c r="D2237" s="190"/>
    </row>
    <row r="2238" spans="4:4" x14ac:dyDescent="0.2">
      <c r="D2238" s="190"/>
    </row>
    <row r="2239" spans="4:4" x14ac:dyDescent="0.2">
      <c r="D2239" s="190"/>
    </row>
    <row r="2240" spans="4:4" x14ac:dyDescent="0.2">
      <c r="D2240" s="190"/>
    </row>
    <row r="2241" spans="4:4" x14ac:dyDescent="0.2">
      <c r="D2241" s="190"/>
    </row>
    <row r="2242" spans="4:4" x14ac:dyDescent="0.2">
      <c r="D2242" s="190"/>
    </row>
    <row r="2243" spans="4:4" x14ac:dyDescent="0.2">
      <c r="D2243" s="190"/>
    </row>
    <row r="2244" spans="4:4" x14ac:dyDescent="0.2">
      <c r="D2244" s="190"/>
    </row>
    <row r="2245" spans="4:4" x14ac:dyDescent="0.2">
      <c r="D2245" s="190"/>
    </row>
    <row r="2246" spans="4:4" x14ac:dyDescent="0.2">
      <c r="D2246" s="190"/>
    </row>
    <row r="2247" spans="4:4" x14ac:dyDescent="0.2">
      <c r="D2247" s="190"/>
    </row>
    <row r="2248" spans="4:4" x14ac:dyDescent="0.2">
      <c r="D2248" s="190"/>
    </row>
    <row r="2249" spans="4:4" x14ac:dyDescent="0.2">
      <c r="D2249" s="190"/>
    </row>
    <row r="2250" spans="4:4" x14ac:dyDescent="0.2">
      <c r="D2250" s="190"/>
    </row>
    <row r="2251" spans="4:4" x14ac:dyDescent="0.2">
      <c r="D2251" s="190"/>
    </row>
    <row r="2252" spans="4:4" x14ac:dyDescent="0.2">
      <c r="D2252" s="190"/>
    </row>
    <row r="2253" spans="4:4" x14ac:dyDescent="0.2">
      <c r="D2253" s="190"/>
    </row>
    <row r="2254" spans="4:4" x14ac:dyDescent="0.2">
      <c r="D2254" s="190"/>
    </row>
    <row r="2255" spans="4:4" x14ac:dyDescent="0.2">
      <c r="D2255" s="190"/>
    </row>
    <row r="2256" spans="4:4" x14ac:dyDescent="0.2">
      <c r="D2256" s="190"/>
    </row>
    <row r="2257" spans="4:4" x14ac:dyDescent="0.2">
      <c r="D2257" s="190"/>
    </row>
    <row r="2258" spans="4:4" x14ac:dyDescent="0.2">
      <c r="D2258" s="190"/>
    </row>
    <row r="2259" spans="4:4" x14ac:dyDescent="0.2">
      <c r="D2259" s="190"/>
    </row>
    <row r="2260" spans="4:4" x14ac:dyDescent="0.2">
      <c r="D2260" s="190"/>
    </row>
    <row r="2261" spans="4:4" x14ac:dyDescent="0.2">
      <c r="D2261" s="190"/>
    </row>
    <row r="2262" spans="4:4" x14ac:dyDescent="0.2">
      <c r="D2262" s="190"/>
    </row>
    <row r="2263" spans="4:4" x14ac:dyDescent="0.2">
      <c r="D2263" s="190"/>
    </row>
    <row r="2264" spans="4:4" x14ac:dyDescent="0.2">
      <c r="D2264" s="190"/>
    </row>
    <row r="2265" spans="4:4" x14ac:dyDescent="0.2">
      <c r="D2265" s="190"/>
    </row>
    <row r="2266" spans="4:4" x14ac:dyDescent="0.2">
      <c r="D2266" s="190"/>
    </row>
    <row r="2267" spans="4:4" x14ac:dyDescent="0.2">
      <c r="D2267" s="190"/>
    </row>
    <row r="2268" spans="4:4" x14ac:dyDescent="0.2">
      <c r="D2268" s="190"/>
    </row>
    <row r="2269" spans="4:4" x14ac:dyDescent="0.2">
      <c r="D2269" s="190"/>
    </row>
    <row r="2270" spans="4:4" x14ac:dyDescent="0.2">
      <c r="D2270" s="190"/>
    </row>
    <row r="2271" spans="4:4" x14ac:dyDescent="0.2">
      <c r="D2271" s="190"/>
    </row>
    <row r="2272" spans="4:4" x14ac:dyDescent="0.2">
      <c r="D2272" s="190"/>
    </row>
    <row r="2273" spans="4:4" x14ac:dyDescent="0.2">
      <c r="D2273" s="190"/>
    </row>
    <row r="2274" spans="4:4" x14ac:dyDescent="0.2">
      <c r="D2274" s="190"/>
    </row>
    <row r="2275" spans="4:4" x14ac:dyDescent="0.2">
      <c r="D2275" s="190"/>
    </row>
    <row r="2276" spans="4:4" x14ac:dyDescent="0.2">
      <c r="D2276" s="190"/>
    </row>
    <row r="2277" spans="4:4" x14ac:dyDescent="0.2">
      <c r="D2277" s="190"/>
    </row>
    <row r="2278" spans="4:4" x14ac:dyDescent="0.2">
      <c r="D2278" s="190"/>
    </row>
    <row r="2279" spans="4:4" x14ac:dyDescent="0.2">
      <c r="D2279" s="190"/>
    </row>
    <row r="2280" spans="4:4" x14ac:dyDescent="0.2">
      <c r="D2280" s="190"/>
    </row>
    <row r="2281" spans="4:4" x14ac:dyDescent="0.2">
      <c r="D2281" s="190"/>
    </row>
    <row r="2282" spans="4:4" x14ac:dyDescent="0.2">
      <c r="D2282" s="190"/>
    </row>
    <row r="2283" spans="4:4" x14ac:dyDescent="0.2">
      <c r="D2283" s="190"/>
    </row>
    <row r="2284" spans="4:4" x14ac:dyDescent="0.2">
      <c r="D2284" s="190"/>
    </row>
    <row r="2285" spans="4:4" x14ac:dyDescent="0.2">
      <c r="D2285" s="190"/>
    </row>
    <row r="2286" spans="4:4" x14ac:dyDescent="0.2">
      <c r="D2286" s="190"/>
    </row>
    <row r="2287" spans="4:4" x14ac:dyDescent="0.2">
      <c r="D2287" s="190"/>
    </row>
    <row r="2288" spans="4:4" x14ac:dyDescent="0.2">
      <c r="D2288" s="190"/>
    </row>
    <row r="2289" spans="4:4" x14ac:dyDescent="0.2">
      <c r="D2289" s="190"/>
    </row>
    <row r="2290" spans="4:4" x14ac:dyDescent="0.2">
      <c r="D2290" s="190"/>
    </row>
    <row r="2291" spans="4:4" x14ac:dyDescent="0.2">
      <c r="D2291" s="190"/>
    </row>
    <row r="2292" spans="4:4" x14ac:dyDescent="0.2">
      <c r="D2292" s="190"/>
    </row>
    <row r="2293" spans="4:4" x14ac:dyDescent="0.2">
      <c r="D2293" s="190"/>
    </row>
    <row r="2294" spans="4:4" x14ac:dyDescent="0.2">
      <c r="D2294" s="190"/>
    </row>
    <row r="2295" spans="4:4" x14ac:dyDescent="0.2">
      <c r="D2295" s="190"/>
    </row>
    <row r="2296" spans="4:4" x14ac:dyDescent="0.2">
      <c r="D2296" s="190"/>
    </row>
    <row r="2297" spans="4:4" x14ac:dyDescent="0.2">
      <c r="D2297" s="190"/>
    </row>
    <row r="2298" spans="4:4" x14ac:dyDescent="0.2">
      <c r="D2298" s="190"/>
    </row>
    <row r="2299" spans="4:4" x14ac:dyDescent="0.2">
      <c r="D2299" s="190"/>
    </row>
    <row r="2300" spans="4:4" x14ac:dyDescent="0.2">
      <c r="D2300" s="190"/>
    </row>
    <row r="2301" spans="4:4" x14ac:dyDescent="0.2">
      <c r="D2301" s="190"/>
    </row>
    <row r="2302" spans="4:4" x14ac:dyDescent="0.2">
      <c r="D2302" s="190"/>
    </row>
    <row r="2303" spans="4:4" x14ac:dyDescent="0.2">
      <c r="D2303" s="190"/>
    </row>
    <row r="2304" spans="4:4" x14ac:dyDescent="0.2">
      <c r="D2304" s="190"/>
    </row>
    <row r="2305" spans="4:4" x14ac:dyDescent="0.2">
      <c r="D2305" s="190"/>
    </row>
    <row r="2306" spans="4:4" x14ac:dyDescent="0.2">
      <c r="D2306" s="190"/>
    </row>
    <row r="2307" spans="4:4" x14ac:dyDescent="0.2">
      <c r="D2307" s="190"/>
    </row>
    <row r="2308" spans="4:4" x14ac:dyDescent="0.2">
      <c r="D2308" s="190"/>
    </row>
    <row r="2309" spans="4:4" x14ac:dyDescent="0.2">
      <c r="D2309" s="190"/>
    </row>
    <row r="2310" spans="4:4" x14ac:dyDescent="0.2">
      <c r="D2310" s="190"/>
    </row>
    <row r="2311" spans="4:4" x14ac:dyDescent="0.2">
      <c r="D2311" s="190"/>
    </row>
    <row r="2312" spans="4:4" x14ac:dyDescent="0.2">
      <c r="D2312" s="190"/>
    </row>
    <row r="2313" spans="4:4" x14ac:dyDescent="0.2">
      <c r="D2313" s="190"/>
    </row>
    <row r="2314" spans="4:4" x14ac:dyDescent="0.2">
      <c r="D2314" s="190"/>
    </row>
    <row r="2315" spans="4:4" x14ac:dyDescent="0.2">
      <c r="D2315" s="190"/>
    </row>
    <row r="2316" spans="4:4" x14ac:dyDescent="0.2">
      <c r="D2316" s="190"/>
    </row>
    <row r="2317" spans="4:4" x14ac:dyDescent="0.2">
      <c r="D2317" s="190"/>
    </row>
    <row r="2318" spans="4:4" x14ac:dyDescent="0.2">
      <c r="D2318" s="190"/>
    </row>
    <row r="2319" spans="4:4" x14ac:dyDescent="0.2">
      <c r="D2319" s="190"/>
    </row>
    <row r="2320" spans="4:4" x14ac:dyDescent="0.2">
      <c r="D2320" s="190"/>
    </row>
    <row r="2321" spans="4:4" x14ac:dyDescent="0.2">
      <c r="D2321" s="190"/>
    </row>
    <row r="2322" spans="4:4" x14ac:dyDescent="0.2">
      <c r="D2322" s="190"/>
    </row>
    <row r="2323" spans="4:4" x14ac:dyDescent="0.2">
      <c r="D2323" s="190"/>
    </row>
    <row r="2324" spans="4:4" x14ac:dyDescent="0.2">
      <c r="D2324" s="190"/>
    </row>
    <row r="2325" spans="4:4" x14ac:dyDescent="0.2">
      <c r="D2325" s="190"/>
    </row>
    <row r="2326" spans="4:4" x14ac:dyDescent="0.2">
      <c r="D2326" s="190"/>
    </row>
    <row r="2327" spans="4:4" x14ac:dyDescent="0.2">
      <c r="D2327" s="190"/>
    </row>
    <row r="2328" spans="4:4" x14ac:dyDescent="0.2">
      <c r="D2328" s="190"/>
    </row>
    <row r="2329" spans="4:4" x14ac:dyDescent="0.2">
      <c r="D2329" s="190"/>
    </row>
    <row r="2330" spans="4:4" x14ac:dyDescent="0.2">
      <c r="D2330" s="190"/>
    </row>
    <row r="2331" spans="4:4" x14ac:dyDescent="0.2">
      <c r="D2331" s="190"/>
    </row>
    <row r="2332" spans="4:4" x14ac:dyDescent="0.2">
      <c r="D2332" s="190"/>
    </row>
    <row r="2333" spans="4:4" x14ac:dyDescent="0.2">
      <c r="D2333" s="190"/>
    </row>
    <row r="2334" spans="4:4" x14ac:dyDescent="0.2">
      <c r="D2334" s="190"/>
    </row>
    <row r="2335" spans="4:4" x14ac:dyDescent="0.2">
      <c r="D2335" s="190"/>
    </row>
    <row r="2336" spans="4:4" x14ac:dyDescent="0.2">
      <c r="D2336" s="190"/>
    </row>
    <row r="2337" spans="4:4" x14ac:dyDescent="0.2">
      <c r="D2337" s="190"/>
    </row>
    <row r="2338" spans="4:4" x14ac:dyDescent="0.2">
      <c r="D2338" s="190"/>
    </row>
    <row r="2339" spans="4:4" x14ac:dyDescent="0.2">
      <c r="D2339" s="190"/>
    </row>
    <row r="2340" spans="4:4" x14ac:dyDescent="0.2">
      <c r="D2340" s="190"/>
    </row>
    <row r="2341" spans="4:4" x14ac:dyDescent="0.2">
      <c r="D2341" s="190"/>
    </row>
    <row r="2342" spans="4:4" x14ac:dyDescent="0.2">
      <c r="D2342" s="190"/>
    </row>
    <row r="2343" spans="4:4" x14ac:dyDescent="0.2">
      <c r="D2343" s="190"/>
    </row>
    <row r="2344" spans="4:4" x14ac:dyDescent="0.2">
      <c r="D2344" s="190"/>
    </row>
    <row r="2345" spans="4:4" x14ac:dyDescent="0.2">
      <c r="D2345" s="190"/>
    </row>
    <row r="2346" spans="4:4" x14ac:dyDescent="0.2">
      <c r="D2346" s="190"/>
    </row>
    <row r="2347" spans="4:4" x14ac:dyDescent="0.2">
      <c r="D2347" s="190"/>
    </row>
    <row r="2348" spans="4:4" x14ac:dyDescent="0.2">
      <c r="D2348" s="190"/>
    </row>
    <row r="2349" spans="4:4" x14ac:dyDescent="0.2">
      <c r="D2349" s="190"/>
    </row>
    <row r="2350" spans="4:4" x14ac:dyDescent="0.2">
      <c r="D2350" s="190"/>
    </row>
    <row r="2351" spans="4:4" x14ac:dyDescent="0.2">
      <c r="D2351" s="190"/>
    </row>
    <row r="2352" spans="4:4" x14ac:dyDescent="0.2">
      <c r="D2352" s="190"/>
    </row>
    <row r="2353" spans="4:4" x14ac:dyDescent="0.2">
      <c r="D2353" s="190"/>
    </row>
    <row r="2354" spans="4:4" x14ac:dyDescent="0.2">
      <c r="D2354" s="190"/>
    </row>
    <row r="2355" spans="4:4" x14ac:dyDescent="0.2">
      <c r="D2355" s="190"/>
    </row>
    <row r="2356" spans="4:4" x14ac:dyDescent="0.2">
      <c r="D2356" s="190"/>
    </row>
    <row r="2357" spans="4:4" x14ac:dyDescent="0.2">
      <c r="D2357" s="190"/>
    </row>
    <row r="2358" spans="4:4" x14ac:dyDescent="0.2">
      <c r="D2358" s="190"/>
    </row>
    <row r="2359" spans="4:4" x14ac:dyDescent="0.2">
      <c r="D2359" s="190"/>
    </row>
    <row r="2360" spans="4:4" x14ac:dyDescent="0.2">
      <c r="D2360" s="190"/>
    </row>
    <row r="2361" spans="4:4" x14ac:dyDescent="0.2">
      <c r="D2361" s="190"/>
    </row>
    <row r="2362" spans="4:4" x14ac:dyDescent="0.2">
      <c r="D2362" s="190"/>
    </row>
    <row r="2363" spans="4:4" x14ac:dyDescent="0.2">
      <c r="D2363" s="190"/>
    </row>
    <row r="2364" spans="4:4" x14ac:dyDescent="0.2">
      <c r="D2364" s="190"/>
    </row>
    <row r="2365" spans="4:4" x14ac:dyDescent="0.2">
      <c r="D2365" s="190"/>
    </row>
    <row r="2366" spans="4:4" x14ac:dyDescent="0.2">
      <c r="D2366" s="190"/>
    </row>
    <row r="2367" spans="4:4" x14ac:dyDescent="0.2">
      <c r="D2367" s="190"/>
    </row>
    <row r="2368" spans="4:4" x14ac:dyDescent="0.2">
      <c r="D2368" s="190"/>
    </row>
    <row r="2369" spans="4:4" x14ac:dyDescent="0.2">
      <c r="D2369" s="190"/>
    </row>
    <row r="2370" spans="4:4" x14ac:dyDescent="0.2">
      <c r="D2370" s="190"/>
    </row>
    <row r="2371" spans="4:4" x14ac:dyDescent="0.2">
      <c r="D2371" s="190"/>
    </row>
    <row r="2372" spans="4:4" x14ac:dyDescent="0.2">
      <c r="D2372" s="190"/>
    </row>
    <row r="2373" spans="4:4" x14ac:dyDescent="0.2">
      <c r="D2373" s="190"/>
    </row>
    <row r="2374" spans="4:4" x14ac:dyDescent="0.2">
      <c r="D2374" s="190"/>
    </row>
    <row r="2375" spans="4:4" x14ac:dyDescent="0.2">
      <c r="D2375" s="190"/>
    </row>
    <row r="2376" spans="4:4" x14ac:dyDescent="0.2">
      <c r="D2376" s="190"/>
    </row>
    <row r="2377" spans="4:4" x14ac:dyDescent="0.2">
      <c r="D2377" s="190"/>
    </row>
    <row r="2378" spans="4:4" x14ac:dyDescent="0.2">
      <c r="D2378" s="190"/>
    </row>
    <row r="2379" spans="4:4" x14ac:dyDescent="0.2">
      <c r="D2379" s="190"/>
    </row>
    <row r="2380" spans="4:4" x14ac:dyDescent="0.2">
      <c r="D2380" s="190"/>
    </row>
    <row r="2381" spans="4:4" x14ac:dyDescent="0.2">
      <c r="D2381" s="190"/>
    </row>
    <row r="2382" spans="4:4" x14ac:dyDescent="0.2">
      <c r="D2382" s="190"/>
    </row>
    <row r="2383" spans="4:4" x14ac:dyDescent="0.2">
      <c r="D2383" s="190"/>
    </row>
    <row r="2384" spans="4:4" x14ac:dyDescent="0.2">
      <c r="D2384" s="190"/>
    </row>
    <row r="2385" spans="4:4" x14ac:dyDescent="0.2">
      <c r="D2385" s="190"/>
    </row>
    <row r="2386" spans="4:4" x14ac:dyDescent="0.2">
      <c r="D2386" s="190"/>
    </row>
    <row r="2387" spans="4:4" x14ac:dyDescent="0.2">
      <c r="D2387" s="190"/>
    </row>
    <row r="2388" spans="4:4" x14ac:dyDescent="0.2">
      <c r="D2388" s="190"/>
    </row>
    <row r="2389" spans="4:4" x14ac:dyDescent="0.2">
      <c r="D2389" s="190"/>
    </row>
    <row r="2390" spans="4:4" x14ac:dyDescent="0.2">
      <c r="D2390" s="190"/>
    </row>
    <row r="2391" spans="4:4" x14ac:dyDescent="0.2">
      <c r="D2391" s="190"/>
    </row>
    <row r="2392" spans="4:4" x14ac:dyDescent="0.2">
      <c r="D2392" s="190"/>
    </row>
    <row r="2393" spans="4:4" x14ac:dyDescent="0.2">
      <c r="D2393" s="190"/>
    </row>
    <row r="2394" spans="4:4" x14ac:dyDescent="0.2">
      <c r="D2394" s="190"/>
    </row>
    <row r="2395" spans="4:4" x14ac:dyDescent="0.2">
      <c r="D2395" s="190"/>
    </row>
    <row r="2396" spans="4:4" x14ac:dyDescent="0.2">
      <c r="D2396" s="190"/>
    </row>
    <row r="2397" spans="4:4" x14ac:dyDescent="0.2">
      <c r="D2397" s="190"/>
    </row>
    <row r="2398" spans="4:4" x14ac:dyDescent="0.2">
      <c r="D2398" s="190"/>
    </row>
    <row r="2399" spans="4:4" x14ac:dyDescent="0.2">
      <c r="D2399" s="190"/>
    </row>
    <row r="2400" spans="4:4" x14ac:dyDescent="0.2">
      <c r="D2400" s="190"/>
    </row>
    <row r="2401" spans="4:4" x14ac:dyDescent="0.2">
      <c r="D2401" s="190"/>
    </row>
    <row r="2402" spans="4:4" x14ac:dyDescent="0.2">
      <c r="D2402" s="190"/>
    </row>
    <row r="2403" spans="4:4" x14ac:dyDescent="0.2">
      <c r="D2403" s="190"/>
    </row>
    <row r="2404" spans="4:4" x14ac:dyDescent="0.2">
      <c r="D2404" s="190"/>
    </row>
    <row r="2405" spans="4:4" x14ac:dyDescent="0.2">
      <c r="D2405" s="190"/>
    </row>
    <row r="2406" spans="4:4" x14ac:dyDescent="0.2">
      <c r="D2406" s="190"/>
    </row>
    <row r="2407" spans="4:4" x14ac:dyDescent="0.2">
      <c r="D2407" s="190"/>
    </row>
    <row r="2408" spans="4:4" x14ac:dyDescent="0.2">
      <c r="D2408" s="190"/>
    </row>
    <row r="2409" spans="4:4" x14ac:dyDescent="0.2">
      <c r="D2409" s="190"/>
    </row>
    <row r="2410" spans="4:4" x14ac:dyDescent="0.2">
      <c r="D2410" s="190"/>
    </row>
    <row r="2411" spans="4:4" x14ac:dyDescent="0.2">
      <c r="D2411" s="190"/>
    </row>
    <row r="2412" spans="4:4" x14ac:dyDescent="0.2">
      <c r="D2412" s="190"/>
    </row>
    <row r="2413" spans="4:4" x14ac:dyDescent="0.2">
      <c r="D2413" s="190"/>
    </row>
    <row r="2414" spans="4:4" x14ac:dyDescent="0.2">
      <c r="D2414" s="190"/>
    </row>
    <row r="2415" spans="4:4" x14ac:dyDescent="0.2">
      <c r="D2415" s="190"/>
    </row>
    <row r="2416" spans="4:4" x14ac:dyDescent="0.2">
      <c r="D2416" s="190"/>
    </row>
    <row r="2417" spans="4:4" x14ac:dyDescent="0.2">
      <c r="D2417" s="190"/>
    </row>
    <row r="2418" spans="4:4" x14ac:dyDescent="0.2">
      <c r="D2418" s="190"/>
    </row>
    <row r="2419" spans="4:4" x14ac:dyDescent="0.2">
      <c r="D2419" s="190"/>
    </row>
    <row r="2420" spans="4:4" x14ac:dyDescent="0.2">
      <c r="D2420" s="190"/>
    </row>
    <row r="2421" spans="4:4" x14ac:dyDescent="0.2">
      <c r="D2421" s="190"/>
    </row>
    <row r="2422" spans="4:4" x14ac:dyDescent="0.2">
      <c r="D2422" s="190"/>
    </row>
    <row r="2423" spans="4:4" x14ac:dyDescent="0.2">
      <c r="D2423" s="190"/>
    </row>
    <row r="2424" spans="4:4" x14ac:dyDescent="0.2">
      <c r="D2424" s="190"/>
    </row>
    <row r="2425" spans="4:4" x14ac:dyDescent="0.2">
      <c r="D2425" s="190"/>
    </row>
    <row r="2426" spans="4:4" x14ac:dyDescent="0.2">
      <c r="D2426" s="190"/>
    </row>
    <row r="2427" spans="4:4" x14ac:dyDescent="0.2">
      <c r="D2427" s="190"/>
    </row>
    <row r="2428" spans="4:4" x14ac:dyDescent="0.2">
      <c r="D2428" s="190"/>
    </row>
    <row r="2429" spans="4:4" x14ac:dyDescent="0.2">
      <c r="D2429" s="190"/>
    </row>
    <row r="2430" spans="4:4" x14ac:dyDescent="0.2">
      <c r="D2430" s="190"/>
    </row>
    <row r="2431" spans="4:4" x14ac:dyDescent="0.2">
      <c r="D2431" s="190"/>
    </row>
    <row r="2432" spans="4:4" x14ac:dyDescent="0.2">
      <c r="D2432" s="190"/>
    </row>
    <row r="2433" spans="4:4" x14ac:dyDescent="0.2">
      <c r="D2433" s="190"/>
    </row>
    <row r="2434" spans="4:4" x14ac:dyDescent="0.2">
      <c r="D2434" s="190"/>
    </row>
    <row r="2435" spans="4:4" x14ac:dyDescent="0.2">
      <c r="D2435" s="190"/>
    </row>
    <row r="2436" spans="4:4" x14ac:dyDescent="0.2">
      <c r="D2436" s="190"/>
    </row>
    <row r="2437" spans="4:4" x14ac:dyDescent="0.2">
      <c r="D2437" s="190"/>
    </row>
    <row r="2438" spans="4:4" x14ac:dyDescent="0.2">
      <c r="D2438" s="190"/>
    </row>
    <row r="2439" spans="4:4" x14ac:dyDescent="0.2">
      <c r="D2439" s="190"/>
    </row>
    <row r="2440" spans="4:4" x14ac:dyDescent="0.2">
      <c r="D2440" s="190"/>
    </row>
    <row r="2441" spans="4:4" x14ac:dyDescent="0.2">
      <c r="D2441" s="190"/>
    </row>
    <row r="2442" spans="4:4" x14ac:dyDescent="0.2">
      <c r="D2442" s="190"/>
    </row>
    <row r="2443" spans="4:4" x14ac:dyDescent="0.2">
      <c r="D2443" s="190"/>
    </row>
    <row r="2444" spans="4:4" x14ac:dyDescent="0.2">
      <c r="D2444" s="190"/>
    </row>
    <row r="2445" spans="4:4" x14ac:dyDescent="0.2">
      <c r="D2445" s="190"/>
    </row>
    <row r="2446" spans="4:4" x14ac:dyDescent="0.2">
      <c r="D2446" s="190"/>
    </row>
    <row r="2447" spans="4:4" x14ac:dyDescent="0.2">
      <c r="D2447" s="190"/>
    </row>
    <row r="2448" spans="4:4" x14ac:dyDescent="0.2">
      <c r="D2448" s="190"/>
    </row>
    <row r="2449" spans="4:4" x14ac:dyDescent="0.2">
      <c r="D2449" s="190"/>
    </row>
    <row r="2450" spans="4:4" x14ac:dyDescent="0.2">
      <c r="D2450" s="190"/>
    </row>
    <row r="2451" spans="4:4" x14ac:dyDescent="0.2">
      <c r="D2451" s="190"/>
    </row>
    <row r="2452" spans="4:4" x14ac:dyDescent="0.2">
      <c r="D2452" s="190"/>
    </row>
    <row r="2453" spans="4:4" x14ac:dyDescent="0.2">
      <c r="D2453" s="190"/>
    </row>
    <row r="2454" spans="4:4" x14ac:dyDescent="0.2">
      <c r="D2454" s="190"/>
    </row>
    <row r="2455" spans="4:4" x14ac:dyDescent="0.2">
      <c r="D2455" s="190"/>
    </row>
    <row r="2456" spans="4:4" x14ac:dyDescent="0.2">
      <c r="D2456" s="190"/>
    </row>
    <row r="2457" spans="4:4" x14ac:dyDescent="0.2">
      <c r="D2457" s="190"/>
    </row>
    <row r="2458" spans="4:4" x14ac:dyDescent="0.2">
      <c r="D2458" s="190"/>
    </row>
    <row r="2459" spans="4:4" x14ac:dyDescent="0.2">
      <c r="D2459" s="190"/>
    </row>
    <row r="2460" spans="4:4" x14ac:dyDescent="0.2">
      <c r="D2460" s="190"/>
    </row>
    <row r="2461" spans="4:4" x14ac:dyDescent="0.2">
      <c r="D2461" s="190"/>
    </row>
    <row r="2462" spans="4:4" x14ac:dyDescent="0.2">
      <c r="D2462" s="190"/>
    </row>
    <row r="2463" spans="4:4" x14ac:dyDescent="0.2">
      <c r="D2463" s="190"/>
    </row>
    <row r="2464" spans="4:4" x14ac:dyDescent="0.2">
      <c r="D2464" s="190"/>
    </row>
    <row r="2465" spans="4:4" x14ac:dyDescent="0.2">
      <c r="D2465" s="190"/>
    </row>
    <row r="2466" spans="4:4" x14ac:dyDescent="0.2">
      <c r="D2466" s="190"/>
    </row>
    <row r="2467" spans="4:4" x14ac:dyDescent="0.2">
      <c r="D2467" s="190"/>
    </row>
    <row r="2468" spans="4:4" x14ac:dyDescent="0.2">
      <c r="D2468" s="190"/>
    </row>
    <row r="2469" spans="4:4" x14ac:dyDescent="0.2">
      <c r="D2469" s="190"/>
    </row>
    <row r="2470" spans="4:4" x14ac:dyDescent="0.2">
      <c r="D2470" s="190"/>
    </row>
    <row r="2471" spans="4:4" x14ac:dyDescent="0.2">
      <c r="D2471" s="190"/>
    </row>
    <row r="2472" spans="4:4" x14ac:dyDescent="0.2">
      <c r="D2472" s="190"/>
    </row>
    <row r="2473" spans="4:4" x14ac:dyDescent="0.2">
      <c r="D2473" s="190"/>
    </row>
    <row r="2474" spans="4:4" x14ac:dyDescent="0.2">
      <c r="D2474" s="190"/>
    </row>
    <row r="2475" spans="4:4" x14ac:dyDescent="0.2">
      <c r="D2475" s="190"/>
    </row>
    <row r="2476" spans="4:4" x14ac:dyDescent="0.2">
      <c r="D2476" s="190"/>
    </row>
    <row r="2477" spans="4:4" x14ac:dyDescent="0.2">
      <c r="D2477" s="190"/>
    </row>
    <row r="2478" spans="4:4" x14ac:dyDescent="0.2">
      <c r="D2478" s="190"/>
    </row>
    <row r="2479" spans="4:4" x14ac:dyDescent="0.2">
      <c r="D2479" s="190"/>
    </row>
    <row r="2480" spans="4:4" x14ac:dyDescent="0.2">
      <c r="D2480" s="190"/>
    </row>
    <row r="2481" spans="4:4" x14ac:dyDescent="0.2">
      <c r="D2481" s="190"/>
    </row>
    <row r="2482" spans="4:4" x14ac:dyDescent="0.2">
      <c r="D2482" s="190"/>
    </row>
    <row r="2483" spans="4:4" x14ac:dyDescent="0.2">
      <c r="D2483" s="190"/>
    </row>
    <row r="2484" spans="4:4" x14ac:dyDescent="0.2">
      <c r="D2484" s="190"/>
    </row>
    <row r="2485" spans="4:4" x14ac:dyDescent="0.2">
      <c r="D2485" s="190"/>
    </row>
    <row r="2486" spans="4:4" x14ac:dyDescent="0.2">
      <c r="D2486" s="190"/>
    </row>
    <row r="2487" spans="4:4" x14ac:dyDescent="0.2">
      <c r="D2487" s="190"/>
    </row>
    <row r="2488" spans="4:4" x14ac:dyDescent="0.2">
      <c r="D2488" s="190"/>
    </row>
    <row r="2489" spans="4:4" x14ac:dyDescent="0.2">
      <c r="D2489" s="190"/>
    </row>
    <row r="2490" spans="4:4" x14ac:dyDescent="0.2">
      <c r="D2490" s="190"/>
    </row>
    <row r="2491" spans="4:4" x14ac:dyDescent="0.2">
      <c r="D2491" s="190"/>
    </row>
    <row r="2492" spans="4:4" x14ac:dyDescent="0.2">
      <c r="D2492" s="190"/>
    </row>
    <row r="2493" spans="4:4" x14ac:dyDescent="0.2">
      <c r="D2493" s="190"/>
    </row>
    <row r="2494" spans="4:4" x14ac:dyDescent="0.2">
      <c r="D2494" s="190"/>
    </row>
    <row r="2495" spans="4:4" x14ac:dyDescent="0.2">
      <c r="D2495" s="190"/>
    </row>
    <row r="2496" spans="4:4" x14ac:dyDescent="0.2">
      <c r="D2496" s="190"/>
    </row>
    <row r="2497" spans="4:4" x14ac:dyDescent="0.2">
      <c r="D2497" s="190"/>
    </row>
    <row r="2498" spans="4:4" x14ac:dyDescent="0.2">
      <c r="D2498" s="190"/>
    </row>
    <row r="2499" spans="4:4" x14ac:dyDescent="0.2">
      <c r="D2499" s="190"/>
    </row>
    <row r="2500" spans="4:4" x14ac:dyDescent="0.2">
      <c r="D2500" s="190"/>
    </row>
    <row r="2501" spans="4:4" x14ac:dyDescent="0.2">
      <c r="D2501" s="190"/>
    </row>
    <row r="2502" spans="4:4" x14ac:dyDescent="0.2">
      <c r="D2502" s="190"/>
    </row>
    <row r="2503" spans="4:4" x14ac:dyDescent="0.2">
      <c r="D2503" s="190"/>
    </row>
    <row r="2504" spans="4:4" x14ac:dyDescent="0.2">
      <c r="D2504" s="190"/>
    </row>
    <row r="2505" spans="4:4" x14ac:dyDescent="0.2">
      <c r="D2505" s="190"/>
    </row>
    <row r="2506" spans="4:4" x14ac:dyDescent="0.2">
      <c r="D2506" s="190"/>
    </row>
    <row r="2507" spans="4:4" x14ac:dyDescent="0.2">
      <c r="D2507" s="190"/>
    </row>
    <row r="2508" spans="4:4" x14ac:dyDescent="0.2">
      <c r="D2508" s="190"/>
    </row>
    <row r="2509" spans="4:4" x14ac:dyDescent="0.2">
      <c r="D2509" s="190"/>
    </row>
    <row r="2510" spans="4:4" x14ac:dyDescent="0.2">
      <c r="D2510" s="190"/>
    </row>
    <row r="2511" spans="4:4" x14ac:dyDescent="0.2">
      <c r="D2511" s="190"/>
    </row>
    <row r="2512" spans="4:4" x14ac:dyDescent="0.2">
      <c r="D2512" s="190"/>
    </row>
    <row r="2513" spans="4:4" x14ac:dyDescent="0.2">
      <c r="D2513" s="190"/>
    </row>
    <row r="2514" spans="4:4" x14ac:dyDescent="0.2">
      <c r="D2514" s="190"/>
    </row>
    <row r="2515" spans="4:4" x14ac:dyDescent="0.2">
      <c r="D2515" s="190"/>
    </row>
    <row r="2516" spans="4:4" x14ac:dyDescent="0.2">
      <c r="D2516" s="190"/>
    </row>
    <row r="2517" spans="4:4" x14ac:dyDescent="0.2">
      <c r="D2517" s="190"/>
    </row>
    <row r="2518" spans="4:4" x14ac:dyDescent="0.2">
      <c r="D2518" s="190"/>
    </row>
    <row r="2519" spans="4:4" x14ac:dyDescent="0.2">
      <c r="D2519" s="190"/>
    </row>
    <row r="2520" spans="4:4" x14ac:dyDescent="0.2">
      <c r="D2520" s="190"/>
    </row>
    <row r="2521" spans="4:4" x14ac:dyDescent="0.2">
      <c r="D2521" s="190"/>
    </row>
    <row r="2522" spans="4:4" x14ac:dyDescent="0.2">
      <c r="D2522" s="190"/>
    </row>
    <row r="2523" spans="4:4" x14ac:dyDescent="0.2">
      <c r="D2523" s="190"/>
    </row>
    <row r="2524" spans="4:4" x14ac:dyDescent="0.2">
      <c r="D2524" s="190"/>
    </row>
    <row r="2525" spans="4:4" x14ac:dyDescent="0.2">
      <c r="D2525" s="190"/>
    </row>
    <row r="2526" spans="4:4" x14ac:dyDescent="0.2">
      <c r="D2526" s="190"/>
    </row>
    <row r="2527" spans="4:4" x14ac:dyDescent="0.2">
      <c r="D2527" s="190"/>
    </row>
    <row r="2528" spans="4:4" x14ac:dyDescent="0.2">
      <c r="D2528" s="190"/>
    </row>
    <row r="2529" spans="4:4" x14ac:dyDescent="0.2">
      <c r="D2529" s="190"/>
    </row>
    <row r="2530" spans="4:4" x14ac:dyDescent="0.2">
      <c r="D2530" s="190"/>
    </row>
    <row r="2531" spans="4:4" x14ac:dyDescent="0.2">
      <c r="D2531" s="190"/>
    </row>
    <row r="2532" spans="4:4" x14ac:dyDescent="0.2">
      <c r="D2532" s="190"/>
    </row>
    <row r="2533" spans="4:4" x14ac:dyDescent="0.2">
      <c r="D2533" s="190"/>
    </row>
    <row r="2534" spans="4:4" x14ac:dyDescent="0.2">
      <c r="D2534" s="190"/>
    </row>
    <row r="2535" spans="4:4" x14ac:dyDescent="0.2">
      <c r="D2535" s="190"/>
    </row>
    <row r="2536" spans="4:4" x14ac:dyDescent="0.2">
      <c r="D2536" s="190"/>
    </row>
    <row r="2537" spans="4:4" x14ac:dyDescent="0.2">
      <c r="D2537" s="190"/>
    </row>
    <row r="2538" spans="4:4" x14ac:dyDescent="0.2">
      <c r="D2538" s="190"/>
    </row>
    <row r="2539" spans="4:4" x14ac:dyDescent="0.2">
      <c r="D2539" s="190"/>
    </row>
    <row r="2540" spans="4:4" x14ac:dyDescent="0.2">
      <c r="D2540" s="190"/>
    </row>
    <row r="2541" spans="4:4" x14ac:dyDescent="0.2">
      <c r="D2541" s="190"/>
    </row>
    <row r="2542" spans="4:4" x14ac:dyDescent="0.2">
      <c r="D2542" s="190"/>
    </row>
    <row r="2543" spans="4:4" x14ac:dyDescent="0.2">
      <c r="D2543" s="190"/>
    </row>
    <row r="2544" spans="4:4" x14ac:dyDescent="0.2">
      <c r="D2544" s="190"/>
    </row>
    <row r="2545" spans="4:4" x14ac:dyDescent="0.2">
      <c r="D2545" s="190"/>
    </row>
    <row r="2546" spans="4:4" x14ac:dyDescent="0.2">
      <c r="D2546" s="190"/>
    </row>
    <row r="2547" spans="4:4" x14ac:dyDescent="0.2">
      <c r="D2547" s="190"/>
    </row>
    <row r="2548" spans="4:4" x14ac:dyDescent="0.2">
      <c r="D2548" s="190"/>
    </row>
    <row r="2549" spans="4:4" x14ac:dyDescent="0.2">
      <c r="D2549" s="190"/>
    </row>
    <row r="2550" spans="4:4" x14ac:dyDescent="0.2">
      <c r="D2550" s="190"/>
    </row>
    <row r="2551" spans="4:4" x14ac:dyDescent="0.2">
      <c r="D2551" s="190"/>
    </row>
    <row r="2552" spans="4:4" x14ac:dyDescent="0.2">
      <c r="D2552" s="190"/>
    </row>
    <row r="2553" spans="4:4" x14ac:dyDescent="0.2">
      <c r="D2553" s="190"/>
    </row>
    <row r="2554" spans="4:4" x14ac:dyDescent="0.2">
      <c r="D2554" s="190"/>
    </row>
    <row r="2555" spans="4:4" x14ac:dyDescent="0.2">
      <c r="D2555" s="190"/>
    </row>
    <row r="2556" spans="4:4" x14ac:dyDescent="0.2">
      <c r="D2556" s="190"/>
    </row>
    <row r="2557" spans="4:4" x14ac:dyDescent="0.2">
      <c r="D2557" s="190"/>
    </row>
    <row r="2558" spans="4:4" x14ac:dyDescent="0.2">
      <c r="D2558" s="190"/>
    </row>
    <row r="2559" spans="4:4" x14ac:dyDescent="0.2">
      <c r="D2559" s="190"/>
    </row>
    <row r="2560" spans="4:4" x14ac:dyDescent="0.2">
      <c r="D2560" s="190"/>
    </row>
    <row r="2561" spans="4:4" x14ac:dyDescent="0.2">
      <c r="D2561" s="190"/>
    </row>
    <row r="2562" spans="4:4" x14ac:dyDescent="0.2">
      <c r="D2562" s="190"/>
    </row>
    <row r="2563" spans="4:4" x14ac:dyDescent="0.2">
      <c r="D2563" s="190"/>
    </row>
    <row r="2564" spans="4:4" x14ac:dyDescent="0.2">
      <c r="D2564" s="190"/>
    </row>
    <row r="2565" spans="4:4" x14ac:dyDescent="0.2">
      <c r="D2565" s="190"/>
    </row>
    <row r="2566" spans="4:4" x14ac:dyDescent="0.2">
      <c r="D2566" s="190"/>
    </row>
    <row r="2567" spans="4:4" x14ac:dyDescent="0.2">
      <c r="D2567" s="190"/>
    </row>
    <row r="2568" spans="4:4" x14ac:dyDescent="0.2">
      <c r="D2568" s="190"/>
    </row>
    <row r="2569" spans="4:4" x14ac:dyDescent="0.2">
      <c r="D2569" s="190"/>
    </row>
    <row r="2570" spans="4:4" x14ac:dyDescent="0.2">
      <c r="D2570" s="190"/>
    </row>
    <row r="2571" spans="4:4" x14ac:dyDescent="0.2">
      <c r="D2571" s="190"/>
    </row>
    <row r="2572" spans="4:4" x14ac:dyDescent="0.2">
      <c r="D2572" s="190"/>
    </row>
    <row r="2573" spans="4:4" x14ac:dyDescent="0.2">
      <c r="D2573" s="190"/>
    </row>
    <row r="2574" spans="4:4" x14ac:dyDescent="0.2">
      <c r="D2574" s="190"/>
    </row>
    <row r="2575" spans="4:4" x14ac:dyDescent="0.2">
      <c r="D2575" s="190"/>
    </row>
    <row r="2576" spans="4:4" x14ac:dyDescent="0.2">
      <c r="D2576" s="190"/>
    </row>
    <row r="2577" spans="4:4" x14ac:dyDescent="0.2">
      <c r="D2577" s="190"/>
    </row>
    <row r="2578" spans="4:4" x14ac:dyDescent="0.2">
      <c r="D2578" s="190"/>
    </row>
    <row r="2579" spans="4:4" x14ac:dyDescent="0.2">
      <c r="D2579" s="190"/>
    </row>
    <row r="2580" spans="4:4" x14ac:dyDescent="0.2">
      <c r="D2580" s="190"/>
    </row>
    <row r="2581" spans="4:4" x14ac:dyDescent="0.2">
      <c r="D2581" s="190"/>
    </row>
    <row r="2582" spans="4:4" x14ac:dyDescent="0.2">
      <c r="D2582" s="190"/>
    </row>
    <row r="2583" spans="4:4" x14ac:dyDescent="0.2">
      <c r="D2583" s="190"/>
    </row>
    <row r="2584" spans="4:4" x14ac:dyDescent="0.2">
      <c r="D2584" s="190"/>
    </row>
    <row r="2585" spans="4:4" x14ac:dyDescent="0.2">
      <c r="D2585" s="190"/>
    </row>
    <row r="2586" spans="4:4" x14ac:dyDescent="0.2">
      <c r="D2586" s="190"/>
    </row>
    <row r="2587" spans="4:4" x14ac:dyDescent="0.2">
      <c r="D2587" s="190"/>
    </row>
    <row r="2588" spans="4:4" x14ac:dyDescent="0.2">
      <c r="D2588" s="190"/>
    </row>
    <row r="2589" spans="4:4" x14ac:dyDescent="0.2">
      <c r="D2589" s="190"/>
    </row>
    <row r="2590" spans="4:4" x14ac:dyDescent="0.2">
      <c r="D2590" s="190"/>
    </row>
    <row r="2591" spans="4:4" x14ac:dyDescent="0.2">
      <c r="D2591" s="190"/>
    </row>
    <row r="2592" spans="4:4" x14ac:dyDescent="0.2">
      <c r="D2592" s="190"/>
    </row>
    <row r="2593" spans="4:4" x14ac:dyDescent="0.2">
      <c r="D2593" s="190"/>
    </row>
    <row r="2594" spans="4:4" x14ac:dyDescent="0.2">
      <c r="D2594" s="190"/>
    </row>
    <row r="2595" spans="4:4" x14ac:dyDescent="0.2">
      <c r="D2595" s="190"/>
    </row>
    <row r="2596" spans="4:4" x14ac:dyDescent="0.2">
      <c r="D2596" s="190"/>
    </row>
    <row r="2597" spans="4:4" x14ac:dyDescent="0.2">
      <c r="D2597" s="190"/>
    </row>
    <row r="2598" spans="4:4" x14ac:dyDescent="0.2">
      <c r="D2598" s="190"/>
    </row>
    <row r="2599" spans="4:4" x14ac:dyDescent="0.2">
      <c r="D2599" s="190"/>
    </row>
    <row r="2600" spans="4:4" x14ac:dyDescent="0.2">
      <c r="D2600" s="190"/>
    </row>
    <row r="2601" spans="4:4" x14ac:dyDescent="0.2">
      <c r="D2601" s="190"/>
    </row>
    <row r="2602" spans="4:4" x14ac:dyDescent="0.2">
      <c r="D2602" s="190"/>
    </row>
    <row r="2603" spans="4:4" x14ac:dyDescent="0.2">
      <c r="D2603" s="190"/>
    </row>
    <row r="2604" spans="4:4" x14ac:dyDescent="0.2">
      <c r="D2604" s="190"/>
    </row>
    <row r="2605" spans="4:4" x14ac:dyDescent="0.2">
      <c r="D2605" s="190"/>
    </row>
    <row r="2606" spans="4:4" x14ac:dyDescent="0.2">
      <c r="D2606" s="190"/>
    </row>
    <row r="2607" spans="4:4" x14ac:dyDescent="0.2">
      <c r="D2607" s="190"/>
    </row>
    <row r="2608" spans="4:4" x14ac:dyDescent="0.2">
      <c r="D2608" s="190"/>
    </row>
    <row r="2609" spans="4:4" x14ac:dyDescent="0.2">
      <c r="D2609" s="190"/>
    </row>
    <row r="2610" spans="4:4" x14ac:dyDescent="0.2">
      <c r="D2610" s="190"/>
    </row>
    <row r="2611" spans="4:4" x14ac:dyDescent="0.2">
      <c r="D2611" s="190"/>
    </row>
    <row r="2612" spans="4:4" x14ac:dyDescent="0.2">
      <c r="D2612" s="190"/>
    </row>
    <row r="2613" spans="4:4" x14ac:dyDescent="0.2">
      <c r="D2613" s="190"/>
    </row>
    <row r="2614" spans="4:4" x14ac:dyDescent="0.2">
      <c r="D2614" s="190"/>
    </row>
    <row r="2615" spans="4:4" x14ac:dyDescent="0.2">
      <c r="D2615" s="190"/>
    </row>
    <row r="2616" spans="4:4" x14ac:dyDescent="0.2">
      <c r="D2616" s="190"/>
    </row>
    <row r="2617" spans="4:4" x14ac:dyDescent="0.2">
      <c r="D2617" s="190"/>
    </row>
    <row r="2618" spans="4:4" x14ac:dyDescent="0.2">
      <c r="D2618" s="190"/>
    </row>
    <row r="2619" spans="4:4" x14ac:dyDescent="0.2">
      <c r="D2619" s="190"/>
    </row>
    <row r="2620" spans="4:4" x14ac:dyDescent="0.2">
      <c r="D2620" s="190"/>
    </row>
    <row r="2621" spans="4:4" x14ac:dyDescent="0.2">
      <c r="D2621" s="190"/>
    </row>
    <row r="2622" spans="4:4" x14ac:dyDescent="0.2">
      <c r="D2622" s="190"/>
    </row>
    <row r="2623" spans="4:4" x14ac:dyDescent="0.2">
      <c r="D2623" s="190"/>
    </row>
    <row r="2624" spans="4:4" x14ac:dyDescent="0.2">
      <c r="D2624" s="190"/>
    </row>
    <row r="2625" spans="4:4" x14ac:dyDescent="0.2">
      <c r="D2625" s="190"/>
    </row>
    <row r="2626" spans="4:4" x14ac:dyDescent="0.2">
      <c r="D2626" s="190"/>
    </row>
    <row r="2627" spans="4:4" x14ac:dyDescent="0.2">
      <c r="D2627" s="190"/>
    </row>
    <row r="2628" spans="4:4" x14ac:dyDescent="0.2">
      <c r="D2628" s="190"/>
    </row>
    <row r="2629" spans="4:4" x14ac:dyDescent="0.2">
      <c r="D2629" s="190"/>
    </row>
    <row r="2630" spans="4:4" x14ac:dyDescent="0.2">
      <c r="D2630" s="190"/>
    </row>
    <row r="2631" spans="4:4" x14ac:dyDescent="0.2">
      <c r="D2631" s="190"/>
    </row>
    <row r="2632" spans="4:4" x14ac:dyDescent="0.2">
      <c r="D2632" s="190"/>
    </row>
    <row r="2633" spans="4:4" x14ac:dyDescent="0.2">
      <c r="D2633" s="190"/>
    </row>
    <row r="2634" spans="4:4" x14ac:dyDescent="0.2">
      <c r="D2634" s="190"/>
    </row>
    <row r="2635" spans="4:4" x14ac:dyDescent="0.2">
      <c r="D2635" s="190"/>
    </row>
    <row r="2636" spans="4:4" x14ac:dyDescent="0.2">
      <c r="D2636" s="190"/>
    </row>
    <row r="2637" spans="4:4" x14ac:dyDescent="0.2">
      <c r="D2637" s="190"/>
    </row>
    <row r="2638" spans="4:4" x14ac:dyDescent="0.2">
      <c r="D2638" s="190"/>
    </row>
    <row r="2639" spans="4:4" x14ac:dyDescent="0.2">
      <c r="D2639" s="190"/>
    </row>
    <row r="2640" spans="4:4" x14ac:dyDescent="0.2">
      <c r="D2640" s="190"/>
    </row>
    <row r="2641" spans="4:4" x14ac:dyDescent="0.2">
      <c r="D2641" s="190"/>
    </row>
    <row r="2642" spans="4:4" x14ac:dyDescent="0.2">
      <c r="D2642" s="190"/>
    </row>
    <row r="2643" spans="4:4" x14ac:dyDescent="0.2">
      <c r="D2643" s="190"/>
    </row>
    <row r="2644" spans="4:4" x14ac:dyDescent="0.2">
      <c r="D2644" s="190"/>
    </row>
    <row r="2645" spans="4:4" x14ac:dyDescent="0.2">
      <c r="D2645" s="190"/>
    </row>
    <row r="2646" spans="4:4" x14ac:dyDescent="0.2">
      <c r="D2646" s="190"/>
    </row>
    <row r="2647" spans="4:4" x14ac:dyDescent="0.2">
      <c r="D2647" s="190"/>
    </row>
    <row r="2648" spans="4:4" x14ac:dyDescent="0.2">
      <c r="D2648" s="190"/>
    </row>
    <row r="2649" spans="4:4" x14ac:dyDescent="0.2">
      <c r="D2649" s="190"/>
    </row>
    <row r="2650" spans="4:4" x14ac:dyDescent="0.2">
      <c r="D2650" s="190"/>
    </row>
    <row r="2651" spans="4:4" x14ac:dyDescent="0.2">
      <c r="D2651" s="190"/>
    </row>
    <row r="2652" spans="4:4" x14ac:dyDescent="0.2">
      <c r="D2652" s="190"/>
    </row>
    <row r="2653" spans="4:4" x14ac:dyDescent="0.2">
      <c r="D2653" s="190"/>
    </row>
    <row r="2654" spans="4:4" x14ac:dyDescent="0.2">
      <c r="D2654" s="190"/>
    </row>
    <row r="2655" spans="4:4" x14ac:dyDescent="0.2">
      <c r="D2655" s="190"/>
    </row>
    <row r="2656" spans="4:4" x14ac:dyDescent="0.2">
      <c r="D2656" s="190"/>
    </row>
    <row r="2657" spans="4:4" x14ac:dyDescent="0.2">
      <c r="D2657" s="190"/>
    </row>
    <row r="2658" spans="4:4" x14ac:dyDescent="0.2">
      <c r="D2658" s="190"/>
    </row>
    <row r="2659" spans="4:4" x14ac:dyDescent="0.2">
      <c r="D2659" s="190"/>
    </row>
    <row r="2660" spans="4:4" x14ac:dyDescent="0.2">
      <c r="D2660" s="190"/>
    </row>
    <row r="2661" spans="4:4" x14ac:dyDescent="0.2">
      <c r="D2661" s="190"/>
    </row>
    <row r="2662" spans="4:4" x14ac:dyDescent="0.2">
      <c r="D2662" s="190"/>
    </row>
    <row r="2663" spans="4:4" x14ac:dyDescent="0.2">
      <c r="D2663" s="190"/>
    </row>
    <row r="2664" spans="4:4" x14ac:dyDescent="0.2">
      <c r="D2664" s="190"/>
    </row>
    <row r="2665" spans="4:4" x14ac:dyDescent="0.2">
      <c r="D2665" s="190"/>
    </row>
    <row r="2666" spans="4:4" x14ac:dyDescent="0.2">
      <c r="D2666" s="190"/>
    </row>
    <row r="2667" spans="4:4" x14ac:dyDescent="0.2">
      <c r="D2667" s="190"/>
    </row>
    <row r="2668" spans="4:4" x14ac:dyDescent="0.2">
      <c r="D2668" s="190"/>
    </row>
    <row r="2669" spans="4:4" x14ac:dyDescent="0.2">
      <c r="D2669" s="190"/>
    </row>
    <row r="2670" spans="4:4" x14ac:dyDescent="0.2">
      <c r="D2670" s="190"/>
    </row>
    <row r="2671" spans="4:4" x14ac:dyDescent="0.2">
      <c r="D2671" s="190"/>
    </row>
    <row r="2672" spans="4:4" x14ac:dyDescent="0.2">
      <c r="D2672" s="190"/>
    </row>
    <row r="2673" spans="4:4" x14ac:dyDescent="0.2">
      <c r="D2673" s="190"/>
    </row>
    <row r="2674" spans="4:4" x14ac:dyDescent="0.2">
      <c r="D2674" s="190"/>
    </row>
    <row r="2675" spans="4:4" x14ac:dyDescent="0.2">
      <c r="D2675" s="190"/>
    </row>
    <row r="2676" spans="4:4" x14ac:dyDescent="0.2">
      <c r="D2676" s="190"/>
    </row>
    <row r="2677" spans="4:4" x14ac:dyDescent="0.2">
      <c r="D2677" s="190"/>
    </row>
    <row r="2678" spans="4:4" x14ac:dyDescent="0.2">
      <c r="D2678" s="190"/>
    </row>
    <row r="2679" spans="4:4" x14ac:dyDescent="0.2">
      <c r="D2679" s="190"/>
    </row>
    <row r="2680" spans="4:4" x14ac:dyDescent="0.2">
      <c r="D2680" s="190"/>
    </row>
    <row r="2681" spans="4:4" x14ac:dyDescent="0.2">
      <c r="D2681" s="190"/>
    </row>
    <row r="2682" spans="4:4" x14ac:dyDescent="0.2">
      <c r="D2682" s="190"/>
    </row>
    <row r="2683" spans="4:4" x14ac:dyDescent="0.2">
      <c r="D2683" s="190"/>
    </row>
    <row r="2684" spans="4:4" x14ac:dyDescent="0.2">
      <c r="D2684" s="190"/>
    </row>
    <row r="2685" spans="4:4" x14ac:dyDescent="0.2">
      <c r="D2685" s="190"/>
    </row>
    <row r="2686" spans="4:4" x14ac:dyDescent="0.2">
      <c r="D2686" s="190"/>
    </row>
    <row r="2687" spans="4:4" x14ac:dyDescent="0.2">
      <c r="D2687" s="190"/>
    </row>
    <row r="2688" spans="4:4" x14ac:dyDescent="0.2">
      <c r="D2688" s="190"/>
    </row>
    <row r="2689" spans="4:4" x14ac:dyDescent="0.2">
      <c r="D2689" s="190"/>
    </row>
    <row r="2690" spans="4:4" x14ac:dyDescent="0.2">
      <c r="D2690" s="190"/>
    </row>
    <row r="2691" spans="4:4" x14ac:dyDescent="0.2">
      <c r="D2691" s="190"/>
    </row>
    <row r="2692" spans="4:4" x14ac:dyDescent="0.2">
      <c r="D2692" s="190"/>
    </row>
    <row r="2693" spans="4:4" x14ac:dyDescent="0.2">
      <c r="D2693" s="190"/>
    </row>
    <row r="2694" spans="4:4" x14ac:dyDescent="0.2">
      <c r="D2694" s="190"/>
    </row>
    <row r="2695" spans="4:4" x14ac:dyDescent="0.2">
      <c r="D2695" s="190"/>
    </row>
    <row r="2696" spans="4:4" x14ac:dyDescent="0.2">
      <c r="D2696" s="190"/>
    </row>
    <row r="2697" spans="4:4" x14ac:dyDescent="0.2">
      <c r="D2697" s="190"/>
    </row>
    <row r="2698" spans="4:4" x14ac:dyDescent="0.2">
      <c r="D2698" s="190"/>
    </row>
    <row r="2699" spans="4:4" x14ac:dyDescent="0.2">
      <c r="D2699" s="190"/>
    </row>
    <row r="2700" spans="4:4" x14ac:dyDescent="0.2">
      <c r="D2700" s="190"/>
    </row>
    <row r="2701" spans="4:4" x14ac:dyDescent="0.2">
      <c r="D2701" s="190"/>
    </row>
    <row r="2702" spans="4:4" x14ac:dyDescent="0.2">
      <c r="D2702" s="190"/>
    </row>
    <row r="2703" spans="4:4" x14ac:dyDescent="0.2">
      <c r="D2703" s="190"/>
    </row>
    <row r="2704" spans="4:4" x14ac:dyDescent="0.2">
      <c r="D2704" s="190"/>
    </row>
    <row r="2705" spans="4:4" x14ac:dyDescent="0.2">
      <c r="D2705" s="190"/>
    </row>
    <row r="2706" spans="4:4" x14ac:dyDescent="0.2">
      <c r="D2706" s="190"/>
    </row>
    <row r="2707" spans="4:4" x14ac:dyDescent="0.2">
      <c r="D2707" s="190"/>
    </row>
    <row r="2708" spans="4:4" x14ac:dyDescent="0.2">
      <c r="D2708" s="190"/>
    </row>
    <row r="2709" spans="4:4" x14ac:dyDescent="0.2">
      <c r="D2709" s="190"/>
    </row>
    <row r="2710" spans="4:4" x14ac:dyDescent="0.2">
      <c r="D2710" s="190"/>
    </row>
    <row r="2711" spans="4:4" x14ac:dyDescent="0.2">
      <c r="D2711" s="190"/>
    </row>
    <row r="2712" spans="4:4" x14ac:dyDescent="0.2">
      <c r="D2712" s="190"/>
    </row>
    <row r="2713" spans="4:4" x14ac:dyDescent="0.2">
      <c r="D2713" s="190"/>
    </row>
    <row r="2714" spans="4:4" x14ac:dyDescent="0.2">
      <c r="D2714" s="190"/>
    </row>
    <row r="2715" spans="4:4" x14ac:dyDescent="0.2">
      <c r="D2715" s="190"/>
    </row>
    <row r="2716" spans="4:4" x14ac:dyDescent="0.2">
      <c r="D2716" s="190"/>
    </row>
    <row r="2717" spans="4:4" x14ac:dyDescent="0.2">
      <c r="D2717" s="190"/>
    </row>
    <row r="2718" spans="4:4" x14ac:dyDescent="0.2">
      <c r="D2718" s="190"/>
    </row>
    <row r="2719" spans="4:4" x14ac:dyDescent="0.2">
      <c r="D2719" s="190"/>
    </row>
    <row r="2720" spans="4:4" x14ac:dyDescent="0.2">
      <c r="D2720" s="190"/>
    </row>
    <row r="2721" spans="4:4" x14ac:dyDescent="0.2">
      <c r="D2721" s="190"/>
    </row>
    <row r="2722" spans="4:4" x14ac:dyDescent="0.2">
      <c r="D2722" s="190"/>
    </row>
    <row r="2723" spans="4:4" x14ac:dyDescent="0.2">
      <c r="D2723" s="190"/>
    </row>
    <row r="2724" spans="4:4" x14ac:dyDescent="0.2">
      <c r="D2724" s="190"/>
    </row>
    <row r="2725" spans="4:4" x14ac:dyDescent="0.2">
      <c r="D2725" s="190"/>
    </row>
    <row r="2726" spans="4:4" x14ac:dyDescent="0.2">
      <c r="D2726" s="190"/>
    </row>
    <row r="2727" spans="4:4" x14ac:dyDescent="0.2">
      <c r="D2727" s="190"/>
    </row>
    <row r="2728" spans="4:4" x14ac:dyDescent="0.2">
      <c r="D2728" s="190"/>
    </row>
    <row r="2729" spans="4:4" x14ac:dyDescent="0.2">
      <c r="D2729" s="190"/>
    </row>
    <row r="2730" spans="4:4" x14ac:dyDescent="0.2">
      <c r="D2730" s="190"/>
    </row>
    <row r="2731" spans="4:4" x14ac:dyDescent="0.2">
      <c r="D2731" s="190"/>
    </row>
    <row r="2732" spans="4:4" x14ac:dyDescent="0.2">
      <c r="D2732" s="190"/>
    </row>
    <row r="2733" spans="4:4" x14ac:dyDescent="0.2">
      <c r="D2733" s="190"/>
    </row>
    <row r="2734" spans="4:4" x14ac:dyDescent="0.2">
      <c r="D2734" s="190"/>
    </row>
    <row r="2735" spans="4:4" x14ac:dyDescent="0.2">
      <c r="D2735" s="190"/>
    </row>
    <row r="2736" spans="4:4" x14ac:dyDescent="0.2">
      <c r="D2736" s="190"/>
    </row>
    <row r="2737" spans="4:4" x14ac:dyDescent="0.2">
      <c r="D2737" s="190"/>
    </row>
    <row r="2738" spans="4:4" x14ac:dyDescent="0.2">
      <c r="D2738" s="190"/>
    </row>
    <row r="2739" spans="4:4" x14ac:dyDescent="0.2">
      <c r="D2739" s="190"/>
    </row>
    <row r="2740" spans="4:4" x14ac:dyDescent="0.2">
      <c r="D2740" s="190"/>
    </row>
    <row r="2741" spans="4:4" x14ac:dyDescent="0.2">
      <c r="D2741" s="190"/>
    </row>
    <row r="2742" spans="4:4" x14ac:dyDescent="0.2">
      <c r="D2742" s="190"/>
    </row>
    <row r="2743" spans="4:4" x14ac:dyDescent="0.2">
      <c r="D2743" s="190"/>
    </row>
    <row r="2744" spans="4:4" x14ac:dyDescent="0.2">
      <c r="D2744" s="190"/>
    </row>
    <row r="2745" spans="4:4" x14ac:dyDescent="0.2">
      <c r="D2745" s="190"/>
    </row>
    <row r="2746" spans="4:4" x14ac:dyDescent="0.2">
      <c r="D2746" s="190"/>
    </row>
    <row r="2747" spans="4:4" x14ac:dyDescent="0.2">
      <c r="D2747" s="190"/>
    </row>
    <row r="2748" spans="4:4" x14ac:dyDescent="0.2">
      <c r="D2748" s="190"/>
    </row>
    <row r="2749" spans="4:4" x14ac:dyDescent="0.2">
      <c r="D2749" s="190"/>
    </row>
    <row r="2750" spans="4:4" x14ac:dyDescent="0.2">
      <c r="D2750" s="190"/>
    </row>
    <row r="2751" spans="4:4" x14ac:dyDescent="0.2">
      <c r="D2751" s="190"/>
    </row>
    <row r="2752" spans="4:4" x14ac:dyDescent="0.2">
      <c r="D2752" s="190"/>
    </row>
    <row r="2753" spans="4:4" x14ac:dyDescent="0.2">
      <c r="D2753" s="190"/>
    </row>
    <row r="2754" spans="4:4" x14ac:dyDescent="0.2">
      <c r="D2754" s="190"/>
    </row>
    <row r="2755" spans="4:4" x14ac:dyDescent="0.2">
      <c r="D2755" s="190"/>
    </row>
    <row r="2756" spans="4:4" x14ac:dyDescent="0.2">
      <c r="D2756" s="190"/>
    </row>
    <row r="2757" spans="4:4" x14ac:dyDescent="0.2">
      <c r="D2757" s="190"/>
    </row>
    <row r="2758" spans="4:4" x14ac:dyDescent="0.2">
      <c r="D2758" s="190"/>
    </row>
    <row r="2759" spans="4:4" x14ac:dyDescent="0.2">
      <c r="D2759" s="190"/>
    </row>
    <row r="2760" spans="4:4" x14ac:dyDescent="0.2">
      <c r="D2760" s="190"/>
    </row>
    <row r="2761" spans="4:4" x14ac:dyDescent="0.2">
      <c r="D2761" s="190"/>
    </row>
    <row r="2762" spans="4:4" x14ac:dyDescent="0.2">
      <c r="D2762" s="190"/>
    </row>
    <row r="2763" spans="4:4" x14ac:dyDescent="0.2">
      <c r="D2763" s="190"/>
    </row>
    <row r="2764" spans="4:4" x14ac:dyDescent="0.2">
      <c r="D2764" s="190"/>
    </row>
    <row r="2765" spans="4:4" x14ac:dyDescent="0.2">
      <c r="D2765" s="190"/>
    </row>
    <row r="2766" spans="4:4" x14ac:dyDescent="0.2">
      <c r="D2766" s="190"/>
    </row>
    <row r="2767" spans="4:4" x14ac:dyDescent="0.2">
      <c r="D2767" s="190"/>
    </row>
    <row r="2768" spans="4:4" x14ac:dyDescent="0.2">
      <c r="D2768" s="190"/>
    </row>
    <row r="2769" spans="4:4" x14ac:dyDescent="0.2">
      <c r="D2769" s="190"/>
    </row>
    <row r="2770" spans="4:4" x14ac:dyDescent="0.2">
      <c r="D2770" s="190"/>
    </row>
    <row r="2771" spans="4:4" x14ac:dyDescent="0.2">
      <c r="D2771" s="190"/>
    </row>
    <row r="2772" spans="4:4" x14ac:dyDescent="0.2">
      <c r="D2772" s="190"/>
    </row>
    <row r="2773" spans="4:4" x14ac:dyDescent="0.2">
      <c r="D2773" s="190"/>
    </row>
    <row r="2774" spans="4:4" x14ac:dyDescent="0.2">
      <c r="D2774" s="190"/>
    </row>
    <row r="2775" spans="4:4" x14ac:dyDescent="0.2">
      <c r="D2775" s="190"/>
    </row>
    <row r="2776" spans="4:4" x14ac:dyDescent="0.2">
      <c r="D2776" s="190"/>
    </row>
    <row r="2777" spans="4:4" x14ac:dyDescent="0.2">
      <c r="D2777" s="190"/>
    </row>
    <row r="2778" spans="4:4" x14ac:dyDescent="0.2">
      <c r="D2778" s="190"/>
    </row>
    <row r="2779" spans="4:4" x14ac:dyDescent="0.2">
      <c r="D2779" s="190"/>
    </row>
    <row r="2780" spans="4:4" x14ac:dyDescent="0.2">
      <c r="D2780" s="190"/>
    </row>
    <row r="2781" spans="4:4" x14ac:dyDescent="0.2">
      <c r="D2781" s="190"/>
    </row>
    <row r="2782" spans="4:4" x14ac:dyDescent="0.2">
      <c r="D2782" s="190"/>
    </row>
    <row r="2783" spans="4:4" x14ac:dyDescent="0.2">
      <c r="D2783" s="190"/>
    </row>
    <row r="2784" spans="4:4" x14ac:dyDescent="0.2">
      <c r="D2784" s="190"/>
    </row>
    <row r="2785" spans="4:4" x14ac:dyDescent="0.2">
      <c r="D2785" s="190"/>
    </row>
    <row r="2786" spans="4:4" x14ac:dyDescent="0.2">
      <c r="D2786" s="190"/>
    </row>
    <row r="2787" spans="4:4" x14ac:dyDescent="0.2">
      <c r="D2787" s="190"/>
    </row>
    <row r="2788" spans="4:4" x14ac:dyDescent="0.2">
      <c r="D2788" s="190"/>
    </row>
    <row r="2789" spans="4:4" x14ac:dyDescent="0.2">
      <c r="D2789" s="190"/>
    </row>
    <row r="2790" spans="4:4" x14ac:dyDescent="0.2">
      <c r="D2790" s="190"/>
    </row>
    <row r="2791" spans="4:4" x14ac:dyDescent="0.2">
      <c r="D2791" s="190"/>
    </row>
    <row r="2792" spans="4:4" x14ac:dyDescent="0.2">
      <c r="D2792" s="190"/>
    </row>
    <row r="2793" spans="4:4" x14ac:dyDescent="0.2">
      <c r="D2793" s="190"/>
    </row>
    <row r="2794" spans="4:4" x14ac:dyDescent="0.2">
      <c r="D2794" s="190"/>
    </row>
    <row r="2795" spans="4:4" x14ac:dyDescent="0.2">
      <c r="D2795" s="190"/>
    </row>
    <row r="2796" spans="4:4" x14ac:dyDescent="0.2">
      <c r="D2796" s="190"/>
    </row>
    <row r="2797" spans="4:4" x14ac:dyDescent="0.2">
      <c r="D2797" s="190"/>
    </row>
    <row r="2798" spans="4:4" x14ac:dyDescent="0.2">
      <c r="D2798" s="190"/>
    </row>
    <row r="2799" spans="4:4" x14ac:dyDescent="0.2">
      <c r="D2799" s="190"/>
    </row>
    <row r="2800" spans="4:4" x14ac:dyDescent="0.2">
      <c r="D2800" s="190"/>
    </row>
    <row r="2801" spans="4:4" x14ac:dyDescent="0.2">
      <c r="D2801" s="190"/>
    </row>
    <row r="2802" spans="4:4" x14ac:dyDescent="0.2">
      <c r="D2802" s="190"/>
    </row>
    <row r="2803" spans="4:4" x14ac:dyDescent="0.2">
      <c r="D2803" s="190"/>
    </row>
    <row r="2804" spans="4:4" x14ac:dyDescent="0.2">
      <c r="D2804" s="190"/>
    </row>
    <row r="2805" spans="4:4" x14ac:dyDescent="0.2">
      <c r="D2805" s="190"/>
    </row>
    <row r="2806" spans="4:4" x14ac:dyDescent="0.2">
      <c r="D2806" s="190"/>
    </row>
    <row r="2807" spans="4:4" x14ac:dyDescent="0.2">
      <c r="D2807" s="190"/>
    </row>
    <row r="2808" spans="4:4" x14ac:dyDescent="0.2">
      <c r="D2808" s="190"/>
    </row>
    <row r="2809" spans="4:4" x14ac:dyDescent="0.2">
      <c r="D2809" s="190"/>
    </row>
    <row r="2810" spans="4:4" x14ac:dyDescent="0.2">
      <c r="D2810" s="190"/>
    </row>
    <row r="2811" spans="4:4" x14ac:dyDescent="0.2">
      <c r="D2811" s="190"/>
    </row>
    <row r="2812" spans="4:4" x14ac:dyDescent="0.2">
      <c r="D2812" s="190"/>
    </row>
    <row r="2813" spans="4:4" x14ac:dyDescent="0.2">
      <c r="D2813" s="190"/>
    </row>
    <row r="2814" spans="4:4" x14ac:dyDescent="0.2">
      <c r="D2814" s="190"/>
    </row>
    <row r="2815" spans="4:4" x14ac:dyDescent="0.2">
      <c r="D2815" s="190"/>
    </row>
    <row r="2816" spans="4:4" x14ac:dyDescent="0.2">
      <c r="D2816" s="190"/>
    </row>
    <row r="2817" spans="4:4" x14ac:dyDescent="0.2">
      <c r="D2817" s="190"/>
    </row>
    <row r="2818" spans="4:4" x14ac:dyDescent="0.2">
      <c r="D2818" s="190"/>
    </row>
    <row r="2819" spans="4:4" x14ac:dyDescent="0.2">
      <c r="D2819" s="190"/>
    </row>
    <row r="2820" spans="4:4" x14ac:dyDescent="0.2">
      <c r="D2820" s="190"/>
    </row>
    <row r="2821" spans="4:4" x14ac:dyDescent="0.2">
      <c r="D2821" s="190"/>
    </row>
    <row r="2822" spans="4:4" x14ac:dyDescent="0.2">
      <c r="D2822" s="190"/>
    </row>
    <row r="2823" spans="4:4" x14ac:dyDescent="0.2">
      <c r="D2823" s="190"/>
    </row>
    <row r="2824" spans="4:4" x14ac:dyDescent="0.2">
      <c r="D2824" s="190"/>
    </row>
    <row r="2825" spans="4:4" x14ac:dyDescent="0.2">
      <c r="D2825" s="190"/>
    </row>
    <row r="2826" spans="4:4" x14ac:dyDescent="0.2">
      <c r="D2826" s="190"/>
    </row>
    <row r="2827" spans="4:4" x14ac:dyDescent="0.2">
      <c r="D2827" s="190"/>
    </row>
    <row r="2828" spans="4:4" x14ac:dyDescent="0.2">
      <c r="D2828" s="190"/>
    </row>
    <row r="2829" spans="4:4" x14ac:dyDescent="0.2">
      <c r="D2829" s="190"/>
    </row>
    <row r="2830" spans="4:4" x14ac:dyDescent="0.2">
      <c r="D2830" s="190"/>
    </row>
    <row r="2831" spans="4:4" x14ac:dyDescent="0.2">
      <c r="D2831" s="190"/>
    </row>
    <row r="2832" spans="4:4" x14ac:dyDescent="0.2">
      <c r="D2832" s="190"/>
    </row>
    <row r="2833" spans="4:4" x14ac:dyDescent="0.2">
      <c r="D2833" s="190"/>
    </row>
    <row r="2834" spans="4:4" x14ac:dyDescent="0.2">
      <c r="D2834" s="190"/>
    </row>
    <row r="2835" spans="4:4" x14ac:dyDescent="0.2">
      <c r="D2835" s="190"/>
    </row>
    <row r="2836" spans="4:4" x14ac:dyDescent="0.2">
      <c r="D2836" s="190"/>
    </row>
    <row r="2837" spans="4:4" x14ac:dyDescent="0.2">
      <c r="D2837" s="190"/>
    </row>
    <row r="2838" spans="4:4" x14ac:dyDescent="0.2">
      <c r="D2838" s="190"/>
    </row>
    <row r="2839" spans="4:4" x14ac:dyDescent="0.2">
      <c r="D2839" s="190"/>
    </row>
    <row r="2840" spans="4:4" x14ac:dyDescent="0.2">
      <c r="D2840" s="190"/>
    </row>
    <row r="2841" spans="4:4" x14ac:dyDescent="0.2">
      <c r="D2841" s="190"/>
    </row>
    <row r="2842" spans="4:4" x14ac:dyDescent="0.2">
      <c r="D2842" s="190"/>
    </row>
    <row r="2843" spans="4:4" x14ac:dyDescent="0.2">
      <c r="D2843" s="190"/>
    </row>
    <row r="2844" spans="4:4" x14ac:dyDescent="0.2">
      <c r="D2844" s="190"/>
    </row>
    <row r="2845" spans="4:4" x14ac:dyDescent="0.2">
      <c r="D2845" s="190"/>
    </row>
    <row r="2846" spans="4:4" x14ac:dyDescent="0.2">
      <c r="D2846" s="190"/>
    </row>
    <row r="2847" spans="4:4" x14ac:dyDescent="0.2">
      <c r="D2847" s="190"/>
    </row>
    <row r="2848" spans="4:4" x14ac:dyDescent="0.2">
      <c r="D2848" s="190"/>
    </row>
    <row r="2849" spans="4:4" x14ac:dyDescent="0.2">
      <c r="D2849" s="190"/>
    </row>
    <row r="2850" spans="4:4" x14ac:dyDescent="0.2">
      <c r="D2850" s="190"/>
    </row>
    <row r="2851" spans="4:4" x14ac:dyDescent="0.2">
      <c r="D2851" s="190"/>
    </row>
    <row r="2852" spans="4:4" x14ac:dyDescent="0.2">
      <c r="D2852" s="190"/>
    </row>
    <row r="2853" spans="4:4" x14ac:dyDescent="0.2">
      <c r="D2853" s="190"/>
    </row>
    <row r="2854" spans="4:4" x14ac:dyDescent="0.2">
      <c r="D2854" s="190"/>
    </row>
    <row r="2855" spans="4:4" x14ac:dyDescent="0.2">
      <c r="D2855" s="190"/>
    </row>
    <row r="2856" spans="4:4" x14ac:dyDescent="0.2">
      <c r="D2856" s="190"/>
    </row>
    <row r="2857" spans="4:4" x14ac:dyDescent="0.2">
      <c r="D2857" s="190"/>
    </row>
    <row r="2858" spans="4:4" x14ac:dyDescent="0.2">
      <c r="D2858" s="190"/>
    </row>
    <row r="2859" spans="4:4" x14ac:dyDescent="0.2">
      <c r="D2859" s="190"/>
    </row>
    <row r="2860" spans="4:4" x14ac:dyDescent="0.2">
      <c r="D2860" s="190"/>
    </row>
    <row r="2861" spans="4:4" x14ac:dyDescent="0.2">
      <c r="D2861" s="190"/>
    </row>
    <row r="2862" spans="4:4" x14ac:dyDescent="0.2">
      <c r="D2862" s="190"/>
    </row>
    <row r="2863" spans="4:4" x14ac:dyDescent="0.2">
      <c r="D2863" s="190"/>
    </row>
    <row r="2864" spans="4:4" x14ac:dyDescent="0.2">
      <c r="D2864" s="190"/>
    </row>
    <row r="2865" spans="4:4" x14ac:dyDescent="0.2">
      <c r="D2865" s="190"/>
    </row>
    <row r="2866" spans="4:4" x14ac:dyDescent="0.2">
      <c r="D2866" s="190"/>
    </row>
    <row r="2867" spans="4:4" x14ac:dyDescent="0.2">
      <c r="D2867" s="190"/>
    </row>
    <row r="2868" spans="4:4" x14ac:dyDescent="0.2">
      <c r="D2868" s="190"/>
    </row>
    <row r="2869" spans="4:4" x14ac:dyDescent="0.2">
      <c r="D2869" s="190"/>
    </row>
    <row r="2870" spans="4:4" x14ac:dyDescent="0.2">
      <c r="D2870" s="190"/>
    </row>
    <row r="2871" spans="4:4" x14ac:dyDescent="0.2">
      <c r="D2871" s="190"/>
    </row>
    <row r="2872" spans="4:4" x14ac:dyDescent="0.2">
      <c r="D2872" s="190"/>
    </row>
    <row r="2873" spans="4:4" x14ac:dyDescent="0.2">
      <c r="D2873" s="190"/>
    </row>
    <row r="2874" spans="4:4" x14ac:dyDescent="0.2">
      <c r="D2874" s="190"/>
    </row>
    <row r="2875" spans="4:4" x14ac:dyDescent="0.2">
      <c r="D2875" s="190"/>
    </row>
    <row r="2876" spans="4:4" x14ac:dyDescent="0.2">
      <c r="D2876" s="190"/>
    </row>
    <row r="2877" spans="4:4" x14ac:dyDescent="0.2">
      <c r="D2877" s="190"/>
    </row>
    <row r="2878" spans="4:4" x14ac:dyDescent="0.2">
      <c r="D2878" s="190"/>
    </row>
    <row r="2879" spans="4:4" x14ac:dyDescent="0.2">
      <c r="D2879" s="190"/>
    </row>
    <row r="2880" spans="4:4" x14ac:dyDescent="0.2">
      <c r="D2880" s="190"/>
    </row>
    <row r="2881" spans="4:4" x14ac:dyDescent="0.2">
      <c r="D2881" s="190"/>
    </row>
    <row r="2882" spans="4:4" x14ac:dyDescent="0.2">
      <c r="D2882" s="190"/>
    </row>
    <row r="2883" spans="4:4" x14ac:dyDescent="0.2">
      <c r="D2883" s="190"/>
    </row>
    <row r="2884" spans="4:4" x14ac:dyDescent="0.2">
      <c r="D2884" s="190"/>
    </row>
    <row r="2885" spans="4:4" x14ac:dyDescent="0.2">
      <c r="D2885" s="190"/>
    </row>
    <row r="2886" spans="4:4" x14ac:dyDescent="0.2">
      <c r="D2886" s="190"/>
    </row>
    <row r="2887" spans="4:4" x14ac:dyDescent="0.2">
      <c r="D2887" s="190"/>
    </row>
    <row r="2888" spans="4:4" x14ac:dyDescent="0.2">
      <c r="D2888" s="190"/>
    </row>
    <row r="2889" spans="4:4" x14ac:dyDescent="0.2">
      <c r="D2889" s="190"/>
    </row>
    <row r="2890" spans="4:4" x14ac:dyDescent="0.2">
      <c r="D2890" s="190"/>
    </row>
    <row r="2891" spans="4:4" x14ac:dyDescent="0.2">
      <c r="D2891" s="190"/>
    </row>
    <row r="2892" spans="4:4" x14ac:dyDescent="0.2">
      <c r="D2892" s="190"/>
    </row>
    <row r="2893" spans="4:4" x14ac:dyDescent="0.2">
      <c r="D2893" s="190"/>
    </row>
    <row r="2894" spans="4:4" x14ac:dyDescent="0.2">
      <c r="D2894" s="190"/>
    </row>
    <row r="2895" spans="4:4" x14ac:dyDescent="0.2">
      <c r="D2895" s="190"/>
    </row>
    <row r="2896" spans="4:4" x14ac:dyDescent="0.2">
      <c r="D2896" s="190"/>
    </row>
    <row r="2897" spans="4:4" x14ac:dyDescent="0.2">
      <c r="D2897" s="190"/>
    </row>
    <row r="2898" spans="4:4" x14ac:dyDescent="0.2">
      <c r="D2898" s="190"/>
    </row>
    <row r="2899" spans="4:4" x14ac:dyDescent="0.2">
      <c r="D2899" s="190"/>
    </row>
    <row r="2900" spans="4:4" x14ac:dyDescent="0.2">
      <c r="D2900" s="190"/>
    </row>
    <row r="2901" spans="4:4" x14ac:dyDescent="0.2">
      <c r="D2901" s="190"/>
    </row>
    <row r="2902" spans="4:4" x14ac:dyDescent="0.2">
      <c r="D2902" s="190"/>
    </row>
    <row r="2903" spans="4:4" x14ac:dyDescent="0.2">
      <c r="D2903" s="190"/>
    </row>
    <row r="2904" spans="4:4" x14ac:dyDescent="0.2">
      <c r="D2904" s="190"/>
    </row>
    <row r="2905" spans="4:4" x14ac:dyDescent="0.2">
      <c r="D2905" s="190"/>
    </row>
    <row r="2906" spans="4:4" x14ac:dyDescent="0.2">
      <c r="D2906" s="190"/>
    </row>
    <row r="2907" spans="4:4" x14ac:dyDescent="0.2">
      <c r="D2907" s="190"/>
    </row>
    <row r="2908" spans="4:4" x14ac:dyDescent="0.2">
      <c r="D2908" s="190"/>
    </row>
    <row r="2909" spans="4:4" x14ac:dyDescent="0.2">
      <c r="D2909" s="190"/>
    </row>
    <row r="2910" spans="4:4" x14ac:dyDescent="0.2">
      <c r="D2910" s="190"/>
    </row>
    <row r="2911" spans="4:4" x14ac:dyDescent="0.2">
      <c r="D2911" s="190"/>
    </row>
    <row r="2912" spans="4:4" x14ac:dyDescent="0.2">
      <c r="D2912" s="190"/>
    </row>
    <row r="2913" spans="4:4" x14ac:dyDescent="0.2">
      <c r="D2913" s="190"/>
    </row>
    <row r="2914" spans="4:4" x14ac:dyDescent="0.2">
      <c r="D2914" s="190"/>
    </row>
    <row r="2915" spans="4:4" x14ac:dyDescent="0.2">
      <c r="D2915" s="190"/>
    </row>
    <row r="2916" spans="4:4" x14ac:dyDescent="0.2">
      <c r="D2916" s="190"/>
    </row>
    <row r="2917" spans="4:4" x14ac:dyDescent="0.2">
      <c r="D2917" s="190"/>
    </row>
    <row r="2918" spans="4:4" x14ac:dyDescent="0.2">
      <c r="D2918" s="190"/>
    </row>
    <row r="2919" spans="4:4" x14ac:dyDescent="0.2">
      <c r="D2919" s="190"/>
    </row>
    <row r="2920" spans="4:4" x14ac:dyDescent="0.2">
      <c r="D2920" s="190"/>
    </row>
    <row r="2921" spans="4:4" x14ac:dyDescent="0.2">
      <c r="D2921" s="190"/>
    </row>
    <row r="2922" spans="4:4" x14ac:dyDescent="0.2">
      <c r="D2922" s="190"/>
    </row>
    <row r="2923" spans="4:4" x14ac:dyDescent="0.2">
      <c r="D2923" s="190"/>
    </row>
    <row r="2924" spans="4:4" x14ac:dyDescent="0.2">
      <c r="D2924" s="190"/>
    </row>
    <row r="2925" spans="4:4" x14ac:dyDescent="0.2">
      <c r="D2925" s="190"/>
    </row>
    <row r="2926" spans="4:4" x14ac:dyDescent="0.2">
      <c r="D2926" s="190"/>
    </row>
    <row r="2927" spans="4:4" x14ac:dyDescent="0.2">
      <c r="D2927" s="190"/>
    </row>
    <row r="2928" spans="4:4" x14ac:dyDescent="0.2">
      <c r="D2928" s="190"/>
    </row>
    <row r="2929" spans="4:4" x14ac:dyDescent="0.2">
      <c r="D2929" s="190"/>
    </row>
    <row r="2930" spans="4:4" x14ac:dyDescent="0.2">
      <c r="D2930" s="190"/>
    </row>
    <row r="2931" spans="4:4" x14ac:dyDescent="0.2">
      <c r="D2931" s="190"/>
    </row>
    <row r="2932" spans="4:4" x14ac:dyDescent="0.2">
      <c r="D2932" s="190"/>
    </row>
    <row r="2933" spans="4:4" x14ac:dyDescent="0.2">
      <c r="D2933" s="190"/>
    </row>
    <row r="2934" spans="4:4" x14ac:dyDescent="0.2">
      <c r="D2934" s="190"/>
    </row>
    <row r="2935" spans="4:4" x14ac:dyDescent="0.2">
      <c r="D2935" s="190"/>
    </row>
    <row r="2936" spans="4:4" x14ac:dyDescent="0.2">
      <c r="D2936" s="190"/>
    </row>
    <row r="2937" spans="4:4" x14ac:dyDescent="0.2">
      <c r="D2937" s="190"/>
    </row>
    <row r="2938" spans="4:4" x14ac:dyDescent="0.2">
      <c r="D2938" s="190"/>
    </row>
    <row r="2939" spans="4:4" x14ac:dyDescent="0.2">
      <c r="D2939" s="190"/>
    </row>
    <row r="2940" spans="4:4" x14ac:dyDescent="0.2">
      <c r="D2940" s="190"/>
    </row>
    <row r="2941" spans="4:4" x14ac:dyDescent="0.2">
      <c r="D2941" s="190"/>
    </row>
    <row r="2942" spans="4:4" x14ac:dyDescent="0.2">
      <c r="D2942" s="190"/>
    </row>
    <row r="2943" spans="4:4" x14ac:dyDescent="0.2">
      <c r="D2943" s="190"/>
    </row>
    <row r="2944" spans="4:4" x14ac:dyDescent="0.2">
      <c r="D2944" s="190"/>
    </row>
    <row r="2945" spans="4:4" x14ac:dyDescent="0.2">
      <c r="D2945" s="190"/>
    </row>
    <row r="2946" spans="4:4" x14ac:dyDescent="0.2">
      <c r="D2946" s="190"/>
    </row>
    <row r="2947" spans="4:4" x14ac:dyDescent="0.2">
      <c r="D2947" s="190"/>
    </row>
    <row r="2948" spans="4:4" x14ac:dyDescent="0.2">
      <c r="D2948" s="190"/>
    </row>
    <row r="2949" spans="4:4" x14ac:dyDescent="0.2">
      <c r="D2949" s="190"/>
    </row>
    <row r="2950" spans="4:4" x14ac:dyDescent="0.2">
      <c r="D2950" s="190"/>
    </row>
    <row r="2951" spans="4:4" x14ac:dyDescent="0.2">
      <c r="D2951" s="190"/>
    </row>
    <row r="2952" spans="4:4" x14ac:dyDescent="0.2">
      <c r="D2952" s="190"/>
    </row>
    <row r="2953" spans="4:4" x14ac:dyDescent="0.2">
      <c r="D2953" s="190"/>
    </row>
    <row r="2954" spans="4:4" x14ac:dyDescent="0.2">
      <c r="D2954" s="190"/>
    </row>
    <row r="2955" spans="4:4" x14ac:dyDescent="0.2">
      <c r="D2955" s="190"/>
    </row>
    <row r="2956" spans="4:4" x14ac:dyDescent="0.2">
      <c r="D2956" s="190"/>
    </row>
    <row r="2957" spans="4:4" x14ac:dyDescent="0.2">
      <c r="D2957" s="190"/>
    </row>
    <row r="2958" spans="4:4" x14ac:dyDescent="0.2">
      <c r="D2958" s="190"/>
    </row>
    <row r="2959" spans="4:4" x14ac:dyDescent="0.2">
      <c r="D2959" s="190"/>
    </row>
    <row r="2960" spans="4:4" x14ac:dyDescent="0.2">
      <c r="D2960" s="190"/>
    </row>
    <row r="2961" spans="4:4" x14ac:dyDescent="0.2">
      <c r="D2961" s="190"/>
    </row>
    <row r="2962" spans="4:4" x14ac:dyDescent="0.2">
      <c r="D2962" s="190"/>
    </row>
    <row r="2963" spans="4:4" x14ac:dyDescent="0.2">
      <c r="D2963" s="190"/>
    </row>
    <row r="2964" spans="4:4" x14ac:dyDescent="0.2">
      <c r="D2964" s="190"/>
    </row>
    <row r="2965" spans="4:4" x14ac:dyDescent="0.2">
      <c r="D2965" s="190"/>
    </row>
    <row r="2966" spans="4:4" x14ac:dyDescent="0.2">
      <c r="D2966" s="190"/>
    </row>
    <row r="2967" spans="4:4" x14ac:dyDescent="0.2">
      <c r="D2967" s="190"/>
    </row>
    <row r="2968" spans="4:4" x14ac:dyDescent="0.2">
      <c r="D2968" s="190"/>
    </row>
    <row r="2969" spans="4:4" x14ac:dyDescent="0.2">
      <c r="D2969" s="190"/>
    </row>
    <row r="2970" spans="4:4" x14ac:dyDescent="0.2">
      <c r="D2970" s="190"/>
    </row>
    <row r="2971" spans="4:4" x14ac:dyDescent="0.2">
      <c r="D2971" s="190"/>
    </row>
    <row r="2972" spans="4:4" x14ac:dyDescent="0.2">
      <c r="D2972" s="190"/>
    </row>
    <row r="2973" spans="4:4" x14ac:dyDescent="0.2">
      <c r="D2973" s="190"/>
    </row>
    <row r="2974" spans="4:4" x14ac:dyDescent="0.2">
      <c r="D2974" s="190"/>
    </row>
    <row r="2975" spans="4:4" x14ac:dyDescent="0.2">
      <c r="D2975" s="190"/>
    </row>
    <row r="2976" spans="4:4" x14ac:dyDescent="0.2">
      <c r="D2976" s="190"/>
    </row>
    <row r="2977" spans="4:4" x14ac:dyDescent="0.2">
      <c r="D2977" s="190"/>
    </row>
    <row r="2978" spans="4:4" x14ac:dyDescent="0.2">
      <c r="D2978" s="190"/>
    </row>
    <row r="2979" spans="4:4" x14ac:dyDescent="0.2">
      <c r="D2979" s="190"/>
    </row>
    <row r="2980" spans="4:4" x14ac:dyDescent="0.2">
      <c r="D2980" s="190"/>
    </row>
    <row r="2981" spans="4:4" x14ac:dyDescent="0.2">
      <c r="D2981" s="190"/>
    </row>
    <row r="2982" spans="4:4" x14ac:dyDescent="0.2">
      <c r="D2982" s="190"/>
    </row>
    <row r="2983" spans="4:4" x14ac:dyDescent="0.2">
      <c r="D2983" s="190"/>
    </row>
    <row r="2984" spans="4:4" x14ac:dyDescent="0.2">
      <c r="D2984" s="190"/>
    </row>
    <row r="2985" spans="4:4" x14ac:dyDescent="0.2">
      <c r="D2985" s="190"/>
    </row>
    <row r="2986" spans="4:4" x14ac:dyDescent="0.2">
      <c r="D2986" s="190"/>
    </row>
    <row r="2987" spans="4:4" x14ac:dyDescent="0.2">
      <c r="D2987" s="190"/>
    </row>
    <row r="2988" spans="4:4" x14ac:dyDescent="0.2">
      <c r="D2988" s="190"/>
    </row>
    <row r="2989" spans="4:4" x14ac:dyDescent="0.2">
      <c r="D2989" s="190"/>
    </row>
    <row r="2990" spans="4:4" x14ac:dyDescent="0.2">
      <c r="D2990" s="190"/>
    </row>
    <row r="2991" spans="4:4" x14ac:dyDescent="0.2">
      <c r="D2991" s="190"/>
    </row>
    <row r="2992" spans="4:4" x14ac:dyDescent="0.2">
      <c r="D2992" s="190"/>
    </row>
    <row r="2993" spans="4:4" x14ac:dyDescent="0.2">
      <c r="D2993" s="190"/>
    </row>
    <row r="2994" spans="4:4" x14ac:dyDescent="0.2">
      <c r="D2994" s="190"/>
    </row>
    <row r="2995" spans="4:4" x14ac:dyDescent="0.2">
      <c r="D2995" s="190"/>
    </row>
    <row r="2996" spans="4:4" x14ac:dyDescent="0.2">
      <c r="D2996" s="190"/>
    </row>
    <row r="2997" spans="4:4" x14ac:dyDescent="0.2">
      <c r="D2997" s="190"/>
    </row>
    <row r="2998" spans="4:4" x14ac:dyDescent="0.2">
      <c r="D2998" s="190"/>
    </row>
    <row r="2999" spans="4:4" x14ac:dyDescent="0.2">
      <c r="D2999" s="190"/>
    </row>
    <row r="3000" spans="4:4" x14ac:dyDescent="0.2">
      <c r="D3000" s="190"/>
    </row>
    <row r="3001" spans="4:4" x14ac:dyDescent="0.2">
      <c r="D3001" s="190"/>
    </row>
    <row r="3002" spans="4:4" x14ac:dyDescent="0.2">
      <c r="D3002" s="190"/>
    </row>
    <row r="3003" spans="4:4" x14ac:dyDescent="0.2">
      <c r="D3003" s="190"/>
    </row>
    <row r="3004" spans="4:4" x14ac:dyDescent="0.2">
      <c r="D3004" s="190"/>
    </row>
    <row r="3005" spans="4:4" x14ac:dyDescent="0.2">
      <c r="D3005" s="190"/>
    </row>
    <row r="3006" spans="4:4" x14ac:dyDescent="0.2">
      <c r="D3006" s="190"/>
    </row>
    <row r="3007" spans="4:4" x14ac:dyDescent="0.2">
      <c r="D3007" s="190"/>
    </row>
    <row r="3008" spans="4:4" x14ac:dyDescent="0.2">
      <c r="D3008" s="190"/>
    </row>
    <row r="3009" spans="4:4" x14ac:dyDescent="0.2">
      <c r="D3009" s="190"/>
    </row>
    <row r="3010" spans="4:4" x14ac:dyDescent="0.2">
      <c r="D3010" s="190"/>
    </row>
    <row r="3011" spans="4:4" x14ac:dyDescent="0.2">
      <c r="D3011" s="190"/>
    </row>
    <row r="3012" spans="4:4" x14ac:dyDescent="0.2">
      <c r="D3012" s="190"/>
    </row>
    <row r="3013" spans="4:4" x14ac:dyDescent="0.2">
      <c r="D3013" s="190"/>
    </row>
    <row r="3014" spans="4:4" x14ac:dyDescent="0.2">
      <c r="D3014" s="190"/>
    </row>
    <row r="3015" spans="4:4" x14ac:dyDescent="0.2">
      <c r="D3015" s="190"/>
    </row>
    <row r="3016" spans="4:4" x14ac:dyDescent="0.2">
      <c r="D3016" s="190"/>
    </row>
    <row r="3017" spans="4:4" x14ac:dyDescent="0.2">
      <c r="D3017" s="190"/>
    </row>
    <row r="3018" spans="4:4" x14ac:dyDescent="0.2">
      <c r="D3018" s="190"/>
    </row>
    <row r="3019" spans="4:4" x14ac:dyDescent="0.2">
      <c r="D3019" s="190"/>
    </row>
    <row r="3020" spans="4:4" x14ac:dyDescent="0.2">
      <c r="D3020" s="190"/>
    </row>
    <row r="3021" spans="4:4" x14ac:dyDescent="0.2">
      <c r="D3021" s="190"/>
    </row>
    <row r="3022" spans="4:4" x14ac:dyDescent="0.2">
      <c r="D3022" s="190"/>
    </row>
    <row r="3023" spans="4:4" x14ac:dyDescent="0.2">
      <c r="D3023" s="190"/>
    </row>
    <row r="3024" spans="4:4" x14ac:dyDescent="0.2">
      <c r="D3024" s="190"/>
    </row>
    <row r="3025" spans="4:4" x14ac:dyDescent="0.2">
      <c r="D3025" s="190"/>
    </row>
    <row r="3026" spans="4:4" x14ac:dyDescent="0.2">
      <c r="D3026" s="190"/>
    </row>
    <row r="3027" spans="4:4" x14ac:dyDescent="0.2">
      <c r="D3027" s="190"/>
    </row>
    <row r="3028" spans="4:4" x14ac:dyDescent="0.2">
      <c r="D3028" s="190"/>
    </row>
    <row r="3029" spans="4:4" x14ac:dyDescent="0.2">
      <c r="D3029" s="190"/>
    </row>
    <row r="3030" spans="4:4" x14ac:dyDescent="0.2">
      <c r="D3030" s="190"/>
    </row>
    <row r="3031" spans="4:4" x14ac:dyDescent="0.2">
      <c r="D3031" s="190"/>
    </row>
    <row r="3032" spans="4:4" x14ac:dyDescent="0.2">
      <c r="D3032" s="190"/>
    </row>
    <row r="3033" spans="4:4" x14ac:dyDescent="0.2">
      <c r="D3033" s="190"/>
    </row>
    <row r="3034" spans="4:4" x14ac:dyDescent="0.2">
      <c r="D3034" s="190"/>
    </row>
    <row r="3035" spans="4:4" x14ac:dyDescent="0.2">
      <c r="D3035" s="190"/>
    </row>
    <row r="3036" spans="4:4" x14ac:dyDescent="0.2">
      <c r="D3036" s="190"/>
    </row>
    <row r="3037" spans="4:4" x14ac:dyDescent="0.2">
      <c r="D3037" s="190"/>
    </row>
    <row r="3038" spans="4:4" x14ac:dyDescent="0.2">
      <c r="D3038" s="190"/>
    </row>
    <row r="3039" spans="4:4" x14ac:dyDescent="0.2">
      <c r="D3039" s="190"/>
    </row>
    <row r="3040" spans="4:4" x14ac:dyDescent="0.2">
      <c r="D3040" s="190"/>
    </row>
    <row r="3041" spans="4:4" x14ac:dyDescent="0.2">
      <c r="D3041" s="190"/>
    </row>
    <row r="3042" spans="4:4" x14ac:dyDescent="0.2">
      <c r="D3042" s="190"/>
    </row>
    <row r="3043" spans="4:4" x14ac:dyDescent="0.2">
      <c r="D3043" s="190"/>
    </row>
    <row r="3044" spans="4:4" x14ac:dyDescent="0.2">
      <c r="D3044" s="190"/>
    </row>
    <row r="3045" spans="4:4" x14ac:dyDescent="0.2">
      <c r="D3045" s="190"/>
    </row>
    <row r="3046" spans="4:4" x14ac:dyDescent="0.2">
      <c r="D3046" s="190"/>
    </row>
    <row r="3047" spans="4:4" x14ac:dyDescent="0.2">
      <c r="D3047" s="190"/>
    </row>
    <row r="3048" spans="4:4" x14ac:dyDescent="0.2">
      <c r="D3048" s="190"/>
    </row>
    <row r="3049" spans="4:4" x14ac:dyDescent="0.2">
      <c r="D3049" s="190"/>
    </row>
    <row r="3050" spans="4:4" x14ac:dyDescent="0.2">
      <c r="D3050" s="190"/>
    </row>
    <row r="3051" spans="4:4" x14ac:dyDescent="0.2">
      <c r="D3051" s="190"/>
    </row>
    <row r="3052" spans="4:4" x14ac:dyDescent="0.2">
      <c r="D3052" s="190"/>
    </row>
    <row r="3053" spans="4:4" x14ac:dyDescent="0.2">
      <c r="D3053" s="190"/>
    </row>
    <row r="3054" spans="4:4" x14ac:dyDescent="0.2">
      <c r="D3054" s="190"/>
    </row>
    <row r="3055" spans="4:4" x14ac:dyDescent="0.2">
      <c r="D3055" s="190"/>
    </row>
    <row r="3056" spans="4:4" x14ac:dyDescent="0.2">
      <c r="D3056" s="190"/>
    </row>
    <row r="3057" spans="4:4" x14ac:dyDescent="0.2">
      <c r="D3057" s="190"/>
    </row>
    <row r="3058" spans="4:4" x14ac:dyDescent="0.2">
      <c r="D3058" s="190"/>
    </row>
    <row r="3059" spans="4:4" x14ac:dyDescent="0.2">
      <c r="D3059" s="190"/>
    </row>
    <row r="3060" spans="4:4" x14ac:dyDescent="0.2">
      <c r="D3060" s="190"/>
    </row>
    <row r="3061" spans="4:4" x14ac:dyDescent="0.2">
      <c r="D3061" s="190"/>
    </row>
    <row r="3062" spans="4:4" x14ac:dyDescent="0.2">
      <c r="D3062" s="190"/>
    </row>
    <row r="3063" spans="4:4" x14ac:dyDescent="0.2">
      <c r="D3063" s="190"/>
    </row>
    <row r="3064" spans="4:4" x14ac:dyDescent="0.2">
      <c r="D3064" s="190"/>
    </row>
    <row r="3065" spans="4:4" x14ac:dyDescent="0.2">
      <c r="D3065" s="190"/>
    </row>
    <row r="3066" spans="4:4" x14ac:dyDescent="0.2">
      <c r="D3066" s="190"/>
    </row>
    <row r="3067" spans="4:4" x14ac:dyDescent="0.2">
      <c r="D3067" s="190"/>
    </row>
    <row r="3068" spans="4:4" x14ac:dyDescent="0.2">
      <c r="D3068" s="190"/>
    </row>
    <row r="3069" spans="4:4" x14ac:dyDescent="0.2">
      <c r="D3069" s="190"/>
    </row>
    <row r="3070" spans="4:4" x14ac:dyDescent="0.2">
      <c r="D3070" s="190"/>
    </row>
    <row r="3071" spans="4:4" x14ac:dyDescent="0.2">
      <c r="D3071" s="190"/>
    </row>
    <row r="3072" spans="4:4" x14ac:dyDescent="0.2">
      <c r="D3072" s="190"/>
    </row>
    <row r="3073" spans="4:4" x14ac:dyDescent="0.2">
      <c r="D3073" s="190"/>
    </row>
    <row r="3074" spans="4:4" x14ac:dyDescent="0.2">
      <c r="D3074" s="190"/>
    </row>
    <row r="3075" spans="4:4" x14ac:dyDescent="0.2">
      <c r="D3075" s="190"/>
    </row>
    <row r="3076" spans="4:4" x14ac:dyDescent="0.2">
      <c r="D3076" s="190"/>
    </row>
    <row r="3077" spans="4:4" x14ac:dyDescent="0.2">
      <c r="D3077" s="190"/>
    </row>
    <row r="3078" spans="4:4" x14ac:dyDescent="0.2">
      <c r="D3078" s="190"/>
    </row>
    <row r="3079" spans="4:4" x14ac:dyDescent="0.2">
      <c r="D3079" s="190"/>
    </row>
    <row r="3080" spans="4:4" x14ac:dyDescent="0.2">
      <c r="D3080" s="190"/>
    </row>
    <row r="3081" spans="4:4" x14ac:dyDescent="0.2">
      <c r="D3081" s="190"/>
    </row>
    <row r="3082" spans="4:4" x14ac:dyDescent="0.2">
      <c r="D3082" s="190"/>
    </row>
    <row r="3083" spans="4:4" x14ac:dyDescent="0.2">
      <c r="D3083" s="190"/>
    </row>
    <row r="3084" spans="4:4" x14ac:dyDescent="0.2">
      <c r="D3084" s="190"/>
    </row>
    <row r="3085" spans="4:4" x14ac:dyDescent="0.2">
      <c r="D3085" s="190"/>
    </row>
    <row r="3086" spans="4:4" x14ac:dyDescent="0.2">
      <c r="D3086" s="190"/>
    </row>
    <row r="3087" spans="4:4" x14ac:dyDescent="0.2">
      <c r="D3087" s="190"/>
    </row>
    <row r="3088" spans="4:4" x14ac:dyDescent="0.2">
      <c r="D3088" s="190"/>
    </row>
    <row r="3089" spans="4:4" x14ac:dyDescent="0.2">
      <c r="D3089" s="190"/>
    </row>
    <row r="3090" spans="4:4" x14ac:dyDescent="0.2">
      <c r="D3090" s="190"/>
    </row>
    <row r="3091" spans="4:4" x14ac:dyDescent="0.2">
      <c r="D3091" s="190"/>
    </row>
    <row r="3092" spans="4:4" x14ac:dyDescent="0.2">
      <c r="D3092" s="190"/>
    </row>
    <row r="3093" spans="4:4" x14ac:dyDescent="0.2">
      <c r="D3093" s="190"/>
    </row>
    <row r="3094" spans="4:4" x14ac:dyDescent="0.2">
      <c r="D3094" s="190"/>
    </row>
    <row r="3095" spans="4:4" x14ac:dyDescent="0.2">
      <c r="D3095" s="190"/>
    </row>
    <row r="3096" spans="4:4" x14ac:dyDescent="0.2">
      <c r="D3096" s="190"/>
    </row>
    <row r="3097" spans="4:4" x14ac:dyDescent="0.2">
      <c r="D3097" s="190"/>
    </row>
    <row r="3098" spans="4:4" x14ac:dyDescent="0.2">
      <c r="D3098" s="190"/>
    </row>
    <row r="3099" spans="4:4" x14ac:dyDescent="0.2">
      <c r="D3099" s="190"/>
    </row>
    <row r="3100" spans="4:4" x14ac:dyDescent="0.2">
      <c r="D3100" s="190"/>
    </row>
    <row r="3101" spans="4:4" x14ac:dyDescent="0.2">
      <c r="D3101" s="190"/>
    </row>
    <row r="3102" spans="4:4" x14ac:dyDescent="0.2">
      <c r="D3102" s="190"/>
    </row>
    <row r="3103" spans="4:4" x14ac:dyDescent="0.2">
      <c r="D3103" s="190"/>
    </row>
    <row r="3104" spans="4:4" x14ac:dyDescent="0.2">
      <c r="D3104" s="190"/>
    </row>
    <row r="3105" spans="4:4" x14ac:dyDescent="0.2">
      <c r="D3105" s="190"/>
    </row>
    <row r="3106" spans="4:4" x14ac:dyDescent="0.2">
      <c r="D3106" s="190"/>
    </row>
    <row r="3107" spans="4:4" x14ac:dyDescent="0.2">
      <c r="D3107" s="190"/>
    </row>
    <row r="3108" spans="4:4" x14ac:dyDescent="0.2">
      <c r="D3108" s="190"/>
    </row>
    <row r="3109" spans="4:4" x14ac:dyDescent="0.2">
      <c r="D3109" s="190"/>
    </row>
    <row r="3110" spans="4:4" x14ac:dyDescent="0.2">
      <c r="D3110" s="190"/>
    </row>
    <row r="3111" spans="4:4" x14ac:dyDescent="0.2">
      <c r="D3111" s="190"/>
    </row>
    <row r="3112" spans="4:4" x14ac:dyDescent="0.2">
      <c r="D3112" s="190"/>
    </row>
    <row r="3113" spans="4:4" x14ac:dyDescent="0.2">
      <c r="D3113" s="190"/>
    </row>
    <row r="3114" spans="4:4" x14ac:dyDescent="0.2">
      <c r="D3114" s="190"/>
    </row>
    <row r="3115" spans="4:4" x14ac:dyDescent="0.2">
      <c r="D3115" s="190"/>
    </row>
    <row r="3116" spans="4:4" x14ac:dyDescent="0.2">
      <c r="D3116" s="190"/>
    </row>
    <row r="3117" spans="4:4" x14ac:dyDescent="0.2">
      <c r="D3117" s="190"/>
    </row>
    <row r="3118" spans="4:4" x14ac:dyDescent="0.2">
      <c r="D3118" s="190"/>
    </row>
    <row r="3119" spans="4:4" x14ac:dyDescent="0.2">
      <c r="D3119" s="190"/>
    </row>
    <row r="3120" spans="4:4" x14ac:dyDescent="0.2">
      <c r="D3120" s="190"/>
    </row>
    <row r="3121" spans="4:4" x14ac:dyDescent="0.2">
      <c r="D3121" s="190"/>
    </row>
    <row r="3122" spans="4:4" x14ac:dyDescent="0.2">
      <c r="D3122" s="190"/>
    </row>
    <row r="3123" spans="4:4" x14ac:dyDescent="0.2">
      <c r="D3123" s="190"/>
    </row>
    <row r="3124" spans="4:4" x14ac:dyDescent="0.2">
      <c r="D3124" s="190"/>
    </row>
    <row r="3125" spans="4:4" x14ac:dyDescent="0.2">
      <c r="D3125" s="190"/>
    </row>
    <row r="3126" spans="4:4" x14ac:dyDescent="0.2">
      <c r="D3126" s="190"/>
    </row>
    <row r="3127" spans="4:4" x14ac:dyDescent="0.2">
      <c r="D3127" s="190"/>
    </row>
    <row r="3128" spans="4:4" x14ac:dyDescent="0.2">
      <c r="D3128" s="190"/>
    </row>
    <row r="3129" spans="4:4" x14ac:dyDescent="0.2">
      <c r="D3129" s="190"/>
    </row>
    <row r="3130" spans="4:4" x14ac:dyDescent="0.2">
      <c r="D3130" s="190"/>
    </row>
    <row r="3131" spans="4:4" x14ac:dyDescent="0.2">
      <c r="D3131" s="190"/>
    </row>
    <row r="3132" spans="4:4" x14ac:dyDescent="0.2">
      <c r="D3132" s="190"/>
    </row>
    <row r="3133" spans="4:4" x14ac:dyDescent="0.2">
      <c r="D3133" s="190"/>
    </row>
    <row r="3134" spans="4:4" x14ac:dyDescent="0.2">
      <c r="D3134" s="190"/>
    </row>
    <row r="3135" spans="4:4" x14ac:dyDescent="0.2">
      <c r="D3135" s="190"/>
    </row>
    <row r="3136" spans="4:4" x14ac:dyDescent="0.2">
      <c r="D3136" s="190"/>
    </row>
    <row r="3137" spans="4:4" x14ac:dyDescent="0.2">
      <c r="D3137" s="190"/>
    </row>
    <row r="3138" spans="4:4" x14ac:dyDescent="0.2">
      <c r="D3138" s="190"/>
    </row>
    <row r="3139" spans="4:4" x14ac:dyDescent="0.2">
      <c r="D3139" s="190"/>
    </row>
    <row r="3140" spans="4:4" x14ac:dyDescent="0.2">
      <c r="D3140" s="190"/>
    </row>
    <row r="3141" spans="4:4" x14ac:dyDescent="0.2">
      <c r="D3141" s="190"/>
    </row>
    <row r="3142" spans="4:4" x14ac:dyDescent="0.2">
      <c r="D3142" s="190"/>
    </row>
    <row r="3143" spans="4:4" x14ac:dyDescent="0.2">
      <c r="D3143" s="190"/>
    </row>
    <row r="3144" spans="4:4" x14ac:dyDescent="0.2">
      <c r="D3144" s="190"/>
    </row>
    <row r="3145" spans="4:4" x14ac:dyDescent="0.2">
      <c r="D3145" s="190"/>
    </row>
    <row r="3146" spans="4:4" x14ac:dyDescent="0.2">
      <c r="D3146" s="190"/>
    </row>
    <row r="3147" spans="4:4" x14ac:dyDescent="0.2">
      <c r="D3147" s="190"/>
    </row>
    <row r="3148" spans="4:4" x14ac:dyDescent="0.2">
      <c r="D3148" s="190"/>
    </row>
    <row r="3149" spans="4:4" x14ac:dyDescent="0.2">
      <c r="D3149" s="190"/>
    </row>
    <row r="3150" spans="4:4" x14ac:dyDescent="0.2">
      <c r="D3150" s="190"/>
    </row>
    <row r="3151" spans="4:4" x14ac:dyDescent="0.2">
      <c r="D3151" s="190"/>
    </row>
    <row r="3152" spans="4:4" x14ac:dyDescent="0.2">
      <c r="D3152" s="190"/>
    </row>
    <row r="3153" spans="4:4" x14ac:dyDescent="0.2">
      <c r="D3153" s="190"/>
    </row>
    <row r="3154" spans="4:4" x14ac:dyDescent="0.2">
      <c r="D3154" s="190"/>
    </row>
    <row r="3155" spans="4:4" x14ac:dyDescent="0.2">
      <c r="D3155" s="190"/>
    </row>
    <row r="3156" spans="4:4" x14ac:dyDescent="0.2">
      <c r="D3156" s="190"/>
    </row>
    <row r="3157" spans="4:4" x14ac:dyDescent="0.2">
      <c r="D3157" s="190"/>
    </row>
    <row r="3158" spans="4:4" x14ac:dyDescent="0.2">
      <c r="D3158" s="190"/>
    </row>
    <row r="3159" spans="4:4" x14ac:dyDescent="0.2">
      <c r="D3159" s="190"/>
    </row>
    <row r="3160" spans="4:4" x14ac:dyDescent="0.2">
      <c r="D3160" s="190"/>
    </row>
    <row r="3161" spans="4:4" x14ac:dyDescent="0.2">
      <c r="D3161" s="190"/>
    </row>
    <row r="3162" spans="4:4" x14ac:dyDescent="0.2">
      <c r="D3162" s="190"/>
    </row>
    <row r="3163" spans="4:4" x14ac:dyDescent="0.2">
      <c r="D3163" s="190"/>
    </row>
    <row r="3164" spans="4:4" x14ac:dyDescent="0.2">
      <c r="D3164" s="190"/>
    </row>
    <row r="3165" spans="4:4" x14ac:dyDescent="0.2">
      <c r="D3165" s="190"/>
    </row>
    <row r="3166" spans="4:4" x14ac:dyDescent="0.2">
      <c r="D3166" s="190"/>
    </row>
    <row r="3167" spans="4:4" x14ac:dyDescent="0.2">
      <c r="D3167" s="190"/>
    </row>
    <row r="3168" spans="4:4" x14ac:dyDescent="0.2">
      <c r="D3168" s="190"/>
    </row>
    <row r="3169" spans="4:4" x14ac:dyDescent="0.2">
      <c r="D3169" s="190"/>
    </row>
    <row r="3170" spans="4:4" x14ac:dyDescent="0.2">
      <c r="D3170" s="190"/>
    </row>
    <row r="3171" spans="4:4" x14ac:dyDescent="0.2">
      <c r="D3171" s="190"/>
    </row>
    <row r="3172" spans="4:4" x14ac:dyDescent="0.2">
      <c r="D3172" s="190"/>
    </row>
    <row r="3173" spans="4:4" x14ac:dyDescent="0.2">
      <c r="D3173" s="190"/>
    </row>
    <row r="3174" spans="4:4" x14ac:dyDescent="0.2">
      <c r="D3174" s="190"/>
    </row>
    <row r="3175" spans="4:4" x14ac:dyDescent="0.2">
      <c r="D3175" s="190"/>
    </row>
    <row r="3176" spans="4:4" x14ac:dyDescent="0.2">
      <c r="D3176" s="190"/>
    </row>
    <row r="3177" spans="4:4" x14ac:dyDescent="0.2">
      <c r="D3177" s="190"/>
    </row>
    <row r="3178" spans="4:4" x14ac:dyDescent="0.2">
      <c r="D3178" s="190"/>
    </row>
    <row r="3179" spans="4:4" x14ac:dyDescent="0.2">
      <c r="D3179" s="190"/>
    </row>
    <row r="3180" spans="4:4" x14ac:dyDescent="0.2">
      <c r="D3180" s="190"/>
    </row>
    <row r="3181" spans="4:4" x14ac:dyDescent="0.2">
      <c r="D3181" s="190"/>
    </row>
    <row r="3182" spans="4:4" x14ac:dyDescent="0.2">
      <c r="D3182" s="190"/>
    </row>
    <row r="3183" spans="4:4" x14ac:dyDescent="0.2">
      <c r="D3183" s="190"/>
    </row>
    <row r="3184" spans="4:4" x14ac:dyDescent="0.2">
      <c r="D3184" s="190"/>
    </row>
    <row r="3185" spans="4:4" x14ac:dyDescent="0.2">
      <c r="D3185" s="190"/>
    </row>
    <row r="3186" spans="4:4" x14ac:dyDescent="0.2">
      <c r="D3186" s="190"/>
    </row>
    <row r="3187" spans="4:4" x14ac:dyDescent="0.2">
      <c r="D3187" s="190"/>
    </row>
    <row r="3188" spans="4:4" x14ac:dyDescent="0.2">
      <c r="D3188" s="190"/>
    </row>
    <row r="3189" spans="4:4" x14ac:dyDescent="0.2">
      <c r="D3189" s="190"/>
    </row>
    <row r="3190" spans="4:4" x14ac:dyDescent="0.2">
      <c r="D3190" s="190"/>
    </row>
    <row r="3191" spans="4:4" x14ac:dyDescent="0.2">
      <c r="D3191" s="190"/>
    </row>
    <row r="3192" spans="4:4" x14ac:dyDescent="0.2">
      <c r="D3192" s="190"/>
    </row>
    <row r="3193" spans="4:4" x14ac:dyDescent="0.2">
      <c r="D3193" s="190"/>
    </row>
    <row r="3194" spans="4:4" x14ac:dyDescent="0.2">
      <c r="D3194" s="190"/>
    </row>
    <row r="3195" spans="4:4" x14ac:dyDescent="0.2">
      <c r="D3195" s="190"/>
    </row>
    <row r="3196" spans="4:4" x14ac:dyDescent="0.2">
      <c r="D3196" s="190"/>
    </row>
    <row r="3197" spans="4:4" x14ac:dyDescent="0.2">
      <c r="D3197" s="190"/>
    </row>
    <row r="3198" spans="4:4" x14ac:dyDescent="0.2">
      <c r="D3198" s="190"/>
    </row>
    <row r="3199" spans="4:4" x14ac:dyDescent="0.2">
      <c r="D3199" s="190"/>
    </row>
    <row r="3200" spans="4:4" x14ac:dyDescent="0.2">
      <c r="D3200" s="190"/>
    </row>
    <row r="3201" spans="4:4" x14ac:dyDescent="0.2">
      <c r="D3201" s="190"/>
    </row>
    <row r="3202" spans="4:4" x14ac:dyDescent="0.2">
      <c r="D3202" s="190"/>
    </row>
    <row r="3203" spans="4:4" x14ac:dyDescent="0.2">
      <c r="D3203" s="190"/>
    </row>
    <row r="3204" spans="4:4" x14ac:dyDescent="0.2">
      <c r="D3204" s="190"/>
    </row>
    <row r="3205" spans="4:4" x14ac:dyDescent="0.2">
      <c r="D3205" s="190"/>
    </row>
    <row r="3206" spans="4:4" x14ac:dyDescent="0.2">
      <c r="D3206" s="190"/>
    </row>
    <row r="3207" spans="4:4" x14ac:dyDescent="0.2">
      <c r="D3207" s="190"/>
    </row>
    <row r="3208" spans="4:4" x14ac:dyDescent="0.2">
      <c r="D3208" s="190"/>
    </row>
    <row r="3209" spans="4:4" x14ac:dyDescent="0.2">
      <c r="D3209" s="190"/>
    </row>
    <row r="3210" spans="4:4" x14ac:dyDescent="0.2">
      <c r="D3210" s="190"/>
    </row>
    <row r="3211" spans="4:4" x14ac:dyDescent="0.2">
      <c r="D3211" s="190"/>
    </row>
    <row r="3212" spans="4:4" x14ac:dyDescent="0.2">
      <c r="D3212" s="190"/>
    </row>
    <row r="3213" spans="4:4" x14ac:dyDescent="0.2">
      <c r="D3213" s="190"/>
    </row>
    <row r="3214" spans="4:4" x14ac:dyDescent="0.2">
      <c r="D3214" s="190"/>
    </row>
    <row r="3215" spans="4:4" x14ac:dyDescent="0.2">
      <c r="D3215" s="190"/>
    </row>
    <row r="3216" spans="4:4" x14ac:dyDescent="0.2">
      <c r="D3216" s="190"/>
    </row>
    <row r="3217" spans="4:4" x14ac:dyDescent="0.2">
      <c r="D3217" s="190"/>
    </row>
    <row r="3218" spans="4:4" x14ac:dyDescent="0.2">
      <c r="D3218" s="190"/>
    </row>
    <row r="3219" spans="4:4" x14ac:dyDescent="0.2">
      <c r="D3219" s="190"/>
    </row>
    <row r="3220" spans="4:4" x14ac:dyDescent="0.2">
      <c r="D3220" s="190"/>
    </row>
    <row r="3221" spans="4:4" x14ac:dyDescent="0.2">
      <c r="D3221" s="190"/>
    </row>
    <row r="3222" spans="4:4" x14ac:dyDescent="0.2">
      <c r="D3222" s="190"/>
    </row>
    <row r="3223" spans="4:4" x14ac:dyDescent="0.2">
      <c r="D3223" s="190"/>
    </row>
    <row r="3224" spans="4:4" x14ac:dyDescent="0.2">
      <c r="D3224" s="190"/>
    </row>
    <row r="3225" spans="4:4" x14ac:dyDescent="0.2">
      <c r="D3225" s="190"/>
    </row>
    <row r="3226" spans="4:4" x14ac:dyDescent="0.2">
      <c r="D3226" s="190"/>
    </row>
    <row r="3227" spans="4:4" x14ac:dyDescent="0.2">
      <c r="D3227" s="190"/>
    </row>
    <row r="3228" spans="4:4" x14ac:dyDescent="0.2">
      <c r="D3228" s="190"/>
    </row>
    <row r="3229" spans="4:4" x14ac:dyDescent="0.2">
      <c r="D3229" s="190"/>
    </row>
    <row r="3230" spans="4:4" x14ac:dyDescent="0.2">
      <c r="D3230" s="190"/>
    </row>
    <row r="3231" spans="4:4" x14ac:dyDescent="0.2">
      <c r="D3231" s="190"/>
    </row>
    <row r="3232" spans="4:4" x14ac:dyDescent="0.2">
      <c r="D3232" s="190"/>
    </row>
    <row r="3233" spans="4:4" x14ac:dyDescent="0.2">
      <c r="D3233" s="190"/>
    </row>
    <row r="3234" spans="4:4" x14ac:dyDescent="0.2">
      <c r="D3234" s="190"/>
    </row>
    <row r="3235" spans="4:4" x14ac:dyDescent="0.2">
      <c r="D3235" s="190"/>
    </row>
    <row r="3236" spans="4:4" x14ac:dyDescent="0.2">
      <c r="D3236" s="190"/>
    </row>
    <row r="3237" spans="4:4" x14ac:dyDescent="0.2">
      <c r="D3237" s="190"/>
    </row>
    <row r="3238" spans="4:4" x14ac:dyDescent="0.2">
      <c r="D3238" s="190"/>
    </row>
    <row r="3239" spans="4:4" x14ac:dyDescent="0.2">
      <c r="D3239" s="190"/>
    </row>
    <row r="3240" spans="4:4" x14ac:dyDescent="0.2">
      <c r="D3240" s="190"/>
    </row>
    <row r="3241" spans="4:4" x14ac:dyDescent="0.2">
      <c r="D3241" s="190"/>
    </row>
    <row r="3242" spans="4:4" x14ac:dyDescent="0.2">
      <c r="D3242" s="190"/>
    </row>
    <row r="3243" spans="4:4" x14ac:dyDescent="0.2">
      <c r="D3243" s="190"/>
    </row>
    <row r="3244" spans="4:4" x14ac:dyDescent="0.2">
      <c r="D3244" s="190"/>
    </row>
    <row r="3245" spans="4:4" x14ac:dyDescent="0.2">
      <c r="D3245" s="190"/>
    </row>
    <row r="3246" spans="4:4" x14ac:dyDescent="0.2">
      <c r="D3246" s="190"/>
    </row>
    <row r="3247" spans="4:4" x14ac:dyDescent="0.2">
      <c r="D3247" s="190"/>
    </row>
    <row r="3248" spans="4:4" x14ac:dyDescent="0.2">
      <c r="D3248" s="190"/>
    </row>
    <row r="3249" spans="4:4" x14ac:dyDescent="0.2">
      <c r="D3249" s="190"/>
    </row>
    <row r="3250" spans="4:4" x14ac:dyDescent="0.2">
      <c r="D3250" s="190"/>
    </row>
    <row r="3251" spans="4:4" x14ac:dyDescent="0.2">
      <c r="D3251" s="190"/>
    </row>
    <row r="3252" spans="4:4" x14ac:dyDescent="0.2">
      <c r="D3252" s="190"/>
    </row>
    <row r="3253" spans="4:4" x14ac:dyDescent="0.2">
      <c r="D3253" s="190"/>
    </row>
    <row r="3254" spans="4:4" x14ac:dyDescent="0.2">
      <c r="D3254" s="190"/>
    </row>
    <row r="3255" spans="4:4" x14ac:dyDescent="0.2">
      <c r="D3255" s="190"/>
    </row>
    <row r="3256" spans="4:4" x14ac:dyDescent="0.2">
      <c r="D3256" s="190"/>
    </row>
    <row r="3257" spans="4:4" x14ac:dyDescent="0.2">
      <c r="D3257" s="190"/>
    </row>
    <row r="3258" spans="4:4" x14ac:dyDescent="0.2">
      <c r="D3258" s="190"/>
    </row>
    <row r="3259" spans="4:4" x14ac:dyDescent="0.2">
      <c r="D3259" s="190"/>
    </row>
    <row r="3260" spans="4:4" x14ac:dyDescent="0.2">
      <c r="D3260" s="190"/>
    </row>
    <row r="3261" spans="4:4" x14ac:dyDescent="0.2">
      <c r="D3261" s="190"/>
    </row>
    <row r="3262" spans="4:4" x14ac:dyDescent="0.2">
      <c r="D3262" s="190"/>
    </row>
    <row r="3263" spans="4:4" x14ac:dyDescent="0.2">
      <c r="D3263" s="190"/>
    </row>
    <row r="3264" spans="4:4" x14ac:dyDescent="0.2">
      <c r="D3264" s="190"/>
    </row>
    <row r="3265" spans="4:4" x14ac:dyDescent="0.2">
      <c r="D3265" s="190"/>
    </row>
    <row r="3266" spans="4:4" x14ac:dyDescent="0.2">
      <c r="D3266" s="190"/>
    </row>
    <row r="3267" spans="4:4" x14ac:dyDescent="0.2">
      <c r="D3267" s="190"/>
    </row>
    <row r="3268" spans="4:4" x14ac:dyDescent="0.2">
      <c r="D3268" s="190"/>
    </row>
    <row r="3269" spans="4:4" x14ac:dyDescent="0.2">
      <c r="D3269" s="190"/>
    </row>
    <row r="3270" spans="4:4" x14ac:dyDescent="0.2">
      <c r="D3270" s="190"/>
    </row>
    <row r="3271" spans="4:4" x14ac:dyDescent="0.2">
      <c r="D3271" s="190"/>
    </row>
    <row r="3272" spans="4:4" x14ac:dyDescent="0.2">
      <c r="D3272" s="190"/>
    </row>
    <row r="3273" spans="4:4" x14ac:dyDescent="0.2">
      <c r="D3273" s="190"/>
    </row>
    <row r="3274" spans="4:4" x14ac:dyDescent="0.2">
      <c r="D3274" s="190"/>
    </row>
    <row r="3275" spans="4:4" x14ac:dyDescent="0.2">
      <c r="D3275" s="190"/>
    </row>
    <row r="3276" spans="4:4" x14ac:dyDescent="0.2">
      <c r="D3276" s="190"/>
    </row>
    <row r="3277" spans="4:4" x14ac:dyDescent="0.2">
      <c r="D3277" s="190"/>
    </row>
    <row r="3278" spans="4:4" x14ac:dyDescent="0.2">
      <c r="D3278" s="190"/>
    </row>
    <row r="3279" spans="4:4" x14ac:dyDescent="0.2">
      <c r="D3279" s="190"/>
    </row>
    <row r="3280" spans="4:4" x14ac:dyDescent="0.2">
      <c r="D3280" s="190"/>
    </row>
    <row r="3281" spans="4:4" x14ac:dyDescent="0.2">
      <c r="D3281" s="190"/>
    </row>
    <row r="3282" spans="4:4" x14ac:dyDescent="0.2">
      <c r="D3282" s="190"/>
    </row>
    <row r="3283" spans="4:4" x14ac:dyDescent="0.2">
      <c r="D3283" s="190"/>
    </row>
    <row r="3284" spans="4:4" x14ac:dyDescent="0.2">
      <c r="D3284" s="190"/>
    </row>
    <row r="3285" spans="4:4" x14ac:dyDescent="0.2">
      <c r="D3285" s="190"/>
    </row>
    <row r="3286" spans="4:4" x14ac:dyDescent="0.2">
      <c r="D3286" s="190"/>
    </row>
    <row r="3287" spans="4:4" x14ac:dyDescent="0.2">
      <c r="D3287" s="190"/>
    </row>
    <row r="3288" spans="4:4" x14ac:dyDescent="0.2">
      <c r="D3288" s="190"/>
    </row>
    <row r="3289" spans="4:4" x14ac:dyDescent="0.2">
      <c r="D3289" s="190"/>
    </row>
    <row r="3290" spans="4:4" x14ac:dyDescent="0.2">
      <c r="D3290" s="190"/>
    </row>
    <row r="3291" spans="4:4" x14ac:dyDescent="0.2">
      <c r="D3291" s="190"/>
    </row>
    <row r="3292" spans="4:4" x14ac:dyDescent="0.2">
      <c r="D3292" s="190"/>
    </row>
    <row r="3293" spans="4:4" x14ac:dyDescent="0.2">
      <c r="D3293" s="190"/>
    </row>
    <row r="3294" spans="4:4" x14ac:dyDescent="0.2">
      <c r="D3294" s="190"/>
    </row>
    <row r="3295" spans="4:4" x14ac:dyDescent="0.2">
      <c r="D3295" s="190"/>
    </row>
    <row r="3296" spans="4:4" x14ac:dyDescent="0.2">
      <c r="D3296" s="190"/>
    </row>
    <row r="3297" spans="4:4" x14ac:dyDescent="0.2">
      <c r="D3297" s="190"/>
    </row>
    <row r="3298" spans="4:4" x14ac:dyDescent="0.2">
      <c r="D3298" s="190"/>
    </row>
    <row r="3299" spans="4:4" x14ac:dyDescent="0.2">
      <c r="D3299" s="190"/>
    </row>
    <row r="3300" spans="4:4" x14ac:dyDescent="0.2">
      <c r="D3300" s="190"/>
    </row>
    <row r="3301" spans="4:4" x14ac:dyDescent="0.2">
      <c r="D3301" s="190"/>
    </row>
    <row r="3302" spans="4:4" x14ac:dyDescent="0.2">
      <c r="D3302" s="190"/>
    </row>
    <row r="3303" spans="4:4" x14ac:dyDescent="0.2">
      <c r="D3303" s="190"/>
    </row>
    <row r="3304" spans="4:4" x14ac:dyDescent="0.2">
      <c r="D3304" s="190"/>
    </row>
    <row r="3305" spans="4:4" x14ac:dyDescent="0.2">
      <c r="D3305" s="190"/>
    </row>
    <row r="3306" spans="4:4" x14ac:dyDescent="0.2">
      <c r="D3306" s="190"/>
    </row>
    <row r="3307" spans="4:4" x14ac:dyDescent="0.2">
      <c r="D3307" s="190"/>
    </row>
    <row r="3308" spans="4:4" x14ac:dyDescent="0.2">
      <c r="D3308" s="190"/>
    </row>
    <row r="3309" spans="4:4" x14ac:dyDescent="0.2">
      <c r="D3309" s="190"/>
    </row>
    <row r="3310" spans="4:4" x14ac:dyDescent="0.2">
      <c r="D3310" s="190"/>
    </row>
    <row r="3311" spans="4:4" x14ac:dyDescent="0.2">
      <c r="D3311" s="190"/>
    </row>
    <row r="3312" spans="4:4" x14ac:dyDescent="0.2">
      <c r="D3312" s="190"/>
    </row>
    <row r="3313" spans="4:4" x14ac:dyDescent="0.2">
      <c r="D3313" s="190"/>
    </row>
    <row r="3314" spans="4:4" x14ac:dyDescent="0.2">
      <c r="D3314" s="190"/>
    </row>
    <row r="3315" spans="4:4" x14ac:dyDescent="0.2">
      <c r="D3315" s="190"/>
    </row>
    <row r="3316" spans="4:4" x14ac:dyDescent="0.2">
      <c r="D3316" s="190"/>
    </row>
    <row r="3317" spans="4:4" x14ac:dyDescent="0.2">
      <c r="D3317" s="190"/>
    </row>
    <row r="3318" spans="4:4" x14ac:dyDescent="0.2">
      <c r="D3318" s="190"/>
    </row>
    <row r="3319" spans="4:4" x14ac:dyDescent="0.2">
      <c r="D3319" s="190"/>
    </row>
    <row r="3320" spans="4:4" x14ac:dyDescent="0.2">
      <c r="D3320" s="190"/>
    </row>
    <row r="3321" spans="4:4" x14ac:dyDescent="0.2">
      <c r="D3321" s="190"/>
    </row>
    <row r="3322" spans="4:4" x14ac:dyDescent="0.2">
      <c r="D3322" s="190"/>
    </row>
    <row r="3323" spans="4:4" x14ac:dyDescent="0.2">
      <c r="D3323" s="190"/>
    </row>
    <row r="3324" spans="4:4" x14ac:dyDescent="0.2">
      <c r="D3324" s="190"/>
    </row>
    <row r="3325" spans="4:4" x14ac:dyDescent="0.2">
      <c r="D3325" s="190"/>
    </row>
    <row r="3326" spans="4:4" x14ac:dyDescent="0.2">
      <c r="D3326" s="190"/>
    </row>
    <row r="3327" spans="4:4" x14ac:dyDescent="0.2">
      <c r="D3327" s="190"/>
    </row>
    <row r="3328" spans="4:4" x14ac:dyDescent="0.2">
      <c r="D3328" s="190"/>
    </row>
    <row r="3329" spans="4:4" x14ac:dyDescent="0.2">
      <c r="D3329" s="190"/>
    </row>
    <row r="3330" spans="4:4" x14ac:dyDescent="0.2">
      <c r="D3330" s="190"/>
    </row>
    <row r="3331" spans="4:4" x14ac:dyDescent="0.2">
      <c r="D3331" s="190"/>
    </row>
    <row r="3332" spans="4:4" x14ac:dyDescent="0.2">
      <c r="D3332" s="190"/>
    </row>
    <row r="3333" spans="4:4" x14ac:dyDescent="0.2">
      <c r="D3333" s="190"/>
    </row>
    <row r="3334" spans="4:4" x14ac:dyDescent="0.2">
      <c r="D3334" s="190"/>
    </row>
    <row r="3335" spans="4:4" x14ac:dyDescent="0.2">
      <c r="D3335" s="190"/>
    </row>
    <row r="3336" spans="4:4" x14ac:dyDescent="0.2">
      <c r="D3336" s="190"/>
    </row>
    <row r="3337" spans="4:4" x14ac:dyDescent="0.2">
      <c r="D3337" s="190"/>
    </row>
    <row r="3338" spans="4:4" x14ac:dyDescent="0.2">
      <c r="D3338" s="190"/>
    </row>
    <row r="3339" spans="4:4" x14ac:dyDescent="0.2">
      <c r="D3339" s="190"/>
    </row>
    <row r="3340" spans="4:4" x14ac:dyDescent="0.2">
      <c r="D3340" s="190"/>
    </row>
    <row r="3341" spans="4:4" x14ac:dyDescent="0.2">
      <c r="D3341" s="190"/>
    </row>
    <row r="3342" spans="4:4" x14ac:dyDescent="0.2">
      <c r="D3342" s="190"/>
    </row>
    <row r="3343" spans="4:4" x14ac:dyDescent="0.2">
      <c r="D3343" s="190"/>
    </row>
    <row r="3344" spans="4:4" x14ac:dyDescent="0.2">
      <c r="D3344" s="190"/>
    </row>
    <row r="3345" spans="4:4" x14ac:dyDescent="0.2">
      <c r="D3345" s="190"/>
    </row>
    <row r="3346" spans="4:4" x14ac:dyDescent="0.2">
      <c r="D3346" s="190"/>
    </row>
    <row r="3347" spans="4:4" x14ac:dyDescent="0.2">
      <c r="D3347" s="190"/>
    </row>
    <row r="3348" spans="4:4" x14ac:dyDescent="0.2">
      <c r="D3348" s="190"/>
    </row>
    <row r="3349" spans="4:4" x14ac:dyDescent="0.2">
      <c r="D3349" s="190"/>
    </row>
    <row r="3350" spans="4:4" x14ac:dyDescent="0.2">
      <c r="D3350" s="190"/>
    </row>
    <row r="3351" spans="4:4" x14ac:dyDescent="0.2">
      <c r="D3351" s="190"/>
    </row>
    <row r="3352" spans="4:4" x14ac:dyDescent="0.2">
      <c r="D3352" s="190"/>
    </row>
    <row r="3353" spans="4:4" x14ac:dyDescent="0.2">
      <c r="D3353" s="190"/>
    </row>
    <row r="3354" spans="4:4" x14ac:dyDescent="0.2">
      <c r="D3354" s="190"/>
    </row>
    <row r="3355" spans="4:4" x14ac:dyDescent="0.2">
      <c r="D3355" s="190"/>
    </row>
    <row r="3356" spans="4:4" x14ac:dyDescent="0.2">
      <c r="D3356" s="190"/>
    </row>
    <row r="3357" spans="4:4" x14ac:dyDescent="0.2">
      <c r="D3357" s="190"/>
    </row>
    <row r="3358" spans="4:4" x14ac:dyDescent="0.2">
      <c r="D3358" s="190"/>
    </row>
    <row r="3359" spans="4:4" x14ac:dyDescent="0.2">
      <c r="D3359" s="190"/>
    </row>
    <row r="3360" spans="4:4" x14ac:dyDescent="0.2">
      <c r="D3360" s="190"/>
    </row>
    <row r="3361" spans="4:4" x14ac:dyDescent="0.2">
      <c r="D3361" s="190"/>
    </row>
    <row r="3362" spans="4:4" x14ac:dyDescent="0.2">
      <c r="D3362" s="190"/>
    </row>
    <row r="3363" spans="4:4" x14ac:dyDescent="0.2">
      <c r="D3363" s="190"/>
    </row>
    <row r="3364" spans="4:4" x14ac:dyDescent="0.2">
      <c r="D3364" s="190"/>
    </row>
    <row r="3365" spans="4:4" x14ac:dyDescent="0.2">
      <c r="D3365" s="190"/>
    </row>
    <row r="3366" spans="4:4" x14ac:dyDescent="0.2">
      <c r="D3366" s="190"/>
    </row>
    <row r="3367" spans="4:4" x14ac:dyDescent="0.2">
      <c r="D3367" s="190"/>
    </row>
    <row r="3368" spans="4:4" x14ac:dyDescent="0.2">
      <c r="D3368" s="190"/>
    </row>
    <row r="3369" spans="4:4" x14ac:dyDescent="0.2">
      <c r="D3369" s="190"/>
    </row>
    <row r="3370" spans="4:4" x14ac:dyDescent="0.2">
      <c r="D3370" s="190"/>
    </row>
    <row r="3371" spans="4:4" x14ac:dyDescent="0.2">
      <c r="D3371" s="190"/>
    </row>
    <row r="3372" spans="4:4" x14ac:dyDescent="0.2">
      <c r="D3372" s="190"/>
    </row>
    <row r="3373" spans="4:4" x14ac:dyDescent="0.2">
      <c r="D3373" s="190"/>
    </row>
    <row r="3374" spans="4:4" x14ac:dyDescent="0.2">
      <c r="D3374" s="190"/>
    </row>
    <row r="3375" spans="4:4" x14ac:dyDescent="0.2">
      <c r="D3375" s="190"/>
    </row>
    <row r="3376" spans="4:4" x14ac:dyDescent="0.2">
      <c r="D3376" s="190"/>
    </row>
    <row r="3377" spans="4:4" x14ac:dyDescent="0.2">
      <c r="D3377" s="190"/>
    </row>
    <row r="3378" spans="4:4" x14ac:dyDescent="0.2">
      <c r="D3378" s="190"/>
    </row>
    <row r="3379" spans="4:4" x14ac:dyDescent="0.2">
      <c r="D3379" s="190"/>
    </row>
    <row r="3380" spans="4:4" x14ac:dyDescent="0.2">
      <c r="D3380" s="190"/>
    </row>
    <row r="3381" spans="4:4" x14ac:dyDescent="0.2">
      <c r="D3381" s="190"/>
    </row>
    <row r="3382" spans="4:4" x14ac:dyDescent="0.2">
      <c r="D3382" s="190"/>
    </row>
    <row r="3383" spans="4:4" x14ac:dyDescent="0.2">
      <c r="D3383" s="190"/>
    </row>
    <row r="3384" spans="4:4" x14ac:dyDescent="0.2">
      <c r="D3384" s="190"/>
    </row>
    <row r="3385" spans="4:4" x14ac:dyDescent="0.2">
      <c r="D3385" s="190"/>
    </row>
    <row r="3386" spans="4:4" x14ac:dyDescent="0.2">
      <c r="D3386" s="190"/>
    </row>
    <row r="3387" spans="4:4" x14ac:dyDescent="0.2">
      <c r="D3387" s="190"/>
    </row>
    <row r="3388" spans="4:4" x14ac:dyDescent="0.2">
      <c r="D3388" s="190"/>
    </row>
    <row r="3389" spans="4:4" x14ac:dyDescent="0.2">
      <c r="D3389" s="190"/>
    </row>
    <row r="3390" spans="4:4" x14ac:dyDescent="0.2">
      <c r="D3390" s="190"/>
    </row>
    <row r="3391" spans="4:4" x14ac:dyDescent="0.2">
      <c r="D3391" s="190"/>
    </row>
    <row r="3392" spans="4:4" x14ac:dyDescent="0.2">
      <c r="D3392" s="190"/>
    </row>
    <row r="3393" spans="4:4" x14ac:dyDescent="0.2">
      <c r="D3393" s="190"/>
    </row>
    <row r="3394" spans="4:4" x14ac:dyDescent="0.2">
      <c r="D3394" s="190"/>
    </row>
    <row r="3395" spans="4:4" x14ac:dyDescent="0.2">
      <c r="D3395" s="190"/>
    </row>
    <row r="3396" spans="4:4" x14ac:dyDescent="0.2">
      <c r="D3396" s="190"/>
    </row>
    <row r="3397" spans="4:4" x14ac:dyDescent="0.2">
      <c r="D3397" s="190"/>
    </row>
    <row r="3398" spans="4:4" x14ac:dyDescent="0.2">
      <c r="D3398" s="190"/>
    </row>
    <row r="3399" spans="4:4" x14ac:dyDescent="0.2">
      <c r="D3399" s="190"/>
    </row>
    <row r="3400" spans="4:4" x14ac:dyDescent="0.2">
      <c r="D3400" s="190"/>
    </row>
    <row r="3401" spans="4:4" x14ac:dyDescent="0.2">
      <c r="D3401" s="190"/>
    </row>
    <row r="3402" spans="4:4" x14ac:dyDescent="0.2">
      <c r="D3402" s="190"/>
    </row>
    <row r="3403" spans="4:4" x14ac:dyDescent="0.2">
      <c r="D3403" s="190"/>
    </row>
    <row r="3404" spans="4:4" x14ac:dyDescent="0.2">
      <c r="D3404" s="190"/>
    </row>
    <row r="3405" spans="4:4" x14ac:dyDescent="0.2">
      <c r="D3405" s="190"/>
    </row>
    <row r="3406" spans="4:4" x14ac:dyDescent="0.2">
      <c r="D3406" s="190"/>
    </row>
    <row r="3407" spans="4:4" x14ac:dyDescent="0.2">
      <c r="D3407" s="190"/>
    </row>
    <row r="3408" spans="4:4" x14ac:dyDescent="0.2">
      <c r="D3408" s="190"/>
    </row>
    <row r="3409" spans="4:4" x14ac:dyDescent="0.2">
      <c r="D3409" s="190"/>
    </row>
    <row r="3410" spans="4:4" x14ac:dyDescent="0.2">
      <c r="D3410" s="190"/>
    </row>
    <row r="3411" spans="4:4" x14ac:dyDescent="0.2">
      <c r="D3411" s="190"/>
    </row>
    <row r="3412" spans="4:4" x14ac:dyDescent="0.2">
      <c r="D3412" s="190"/>
    </row>
    <row r="3413" spans="4:4" x14ac:dyDescent="0.2">
      <c r="D3413" s="190"/>
    </row>
    <row r="3414" spans="4:4" x14ac:dyDescent="0.2">
      <c r="D3414" s="190"/>
    </row>
    <row r="3415" spans="4:4" x14ac:dyDescent="0.2">
      <c r="D3415" s="190"/>
    </row>
    <row r="3416" spans="4:4" x14ac:dyDescent="0.2">
      <c r="D3416" s="190"/>
    </row>
    <row r="3417" spans="4:4" x14ac:dyDescent="0.2">
      <c r="D3417" s="190"/>
    </row>
    <row r="3418" spans="4:4" x14ac:dyDescent="0.2">
      <c r="D3418" s="190"/>
    </row>
    <row r="3419" spans="4:4" x14ac:dyDescent="0.2">
      <c r="D3419" s="190"/>
    </row>
    <row r="3420" spans="4:4" x14ac:dyDescent="0.2">
      <c r="D3420" s="190"/>
    </row>
    <row r="3421" spans="4:4" x14ac:dyDescent="0.2">
      <c r="D3421" s="190"/>
    </row>
    <row r="3422" spans="4:4" x14ac:dyDescent="0.2">
      <c r="D3422" s="190"/>
    </row>
    <row r="3423" spans="4:4" x14ac:dyDescent="0.2">
      <c r="D3423" s="190"/>
    </row>
    <row r="3424" spans="4:4" x14ac:dyDescent="0.2">
      <c r="D3424" s="190"/>
    </row>
    <row r="3425" spans="4:4" x14ac:dyDescent="0.2">
      <c r="D3425" s="190"/>
    </row>
    <row r="3426" spans="4:4" x14ac:dyDescent="0.2">
      <c r="D3426" s="190"/>
    </row>
    <row r="3427" spans="4:4" x14ac:dyDescent="0.2">
      <c r="D3427" s="190"/>
    </row>
    <row r="3428" spans="4:4" x14ac:dyDescent="0.2">
      <c r="D3428" s="190"/>
    </row>
    <row r="3429" spans="4:4" x14ac:dyDescent="0.2">
      <c r="D3429" s="190"/>
    </row>
    <row r="3430" spans="4:4" x14ac:dyDescent="0.2">
      <c r="D3430" s="190"/>
    </row>
    <row r="3431" spans="4:4" x14ac:dyDescent="0.2">
      <c r="D3431" s="190"/>
    </row>
    <row r="3432" spans="4:4" x14ac:dyDescent="0.2">
      <c r="D3432" s="190"/>
    </row>
    <row r="3433" spans="4:4" x14ac:dyDescent="0.2">
      <c r="D3433" s="190"/>
    </row>
    <row r="3434" spans="4:4" x14ac:dyDescent="0.2">
      <c r="D3434" s="190"/>
    </row>
    <row r="3435" spans="4:4" x14ac:dyDescent="0.2">
      <c r="D3435" s="190"/>
    </row>
    <row r="3436" spans="4:4" x14ac:dyDescent="0.2">
      <c r="D3436" s="190"/>
    </row>
    <row r="3437" spans="4:4" x14ac:dyDescent="0.2">
      <c r="D3437" s="190"/>
    </row>
    <row r="3438" spans="4:4" x14ac:dyDescent="0.2">
      <c r="D3438" s="190"/>
    </row>
    <row r="3439" spans="4:4" x14ac:dyDescent="0.2">
      <c r="D3439" s="190"/>
    </row>
    <row r="3440" spans="4:4" x14ac:dyDescent="0.2">
      <c r="D3440" s="190"/>
    </row>
    <row r="3441" spans="4:4" x14ac:dyDescent="0.2">
      <c r="D3441" s="190"/>
    </row>
    <row r="3442" spans="4:4" x14ac:dyDescent="0.2">
      <c r="D3442" s="190"/>
    </row>
    <row r="3443" spans="4:4" x14ac:dyDescent="0.2">
      <c r="D3443" s="190"/>
    </row>
    <row r="3444" spans="4:4" x14ac:dyDescent="0.2">
      <c r="D3444" s="190"/>
    </row>
    <row r="3445" spans="4:4" x14ac:dyDescent="0.2">
      <c r="D3445" s="190"/>
    </row>
    <row r="3446" spans="4:4" x14ac:dyDescent="0.2">
      <c r="D3446" s="190"/>
    </row>
    <row r="3447" spans="4:4" x14ac:dyDescent="0.2">
      <c r="D3447" s="190"/>
    </row>
    <row r="3448" spans="4:4" x14ac:dyDescent="0.2">
      <c r="D3448" s="190"/>
    </row>
    <row r="3449" spans="4:4" x14ac:dyDescent="0.2">
      <c r="D3449" s="190"/>
    </row>
    <row r="3450" spans="4:4" x14ac:dyDescent="0.2">
      <c r="D3450" s="190"/>
    </row>
    <row r="3451" spans="4:4" x14ac:dyDescent="0.2">
      <c r="D3451" s="190"/>
    </row>
    <row r="3452" spans="4:4" x14ac:dyDescent="0.2">
      <c r="D3452" s="190"/>
    </row>
    <row r="3453" spans="4:4" x14ac:dyDescent="0.2">
      <c r="D3453" s="190"/>
    </row>
    <row r="3454" spans="4:4" x14ac:dyDescent="0.2">
      <c r="D3454" s="190"/>
    </row>
    <row r="3455" spans="4:4" x14ac:dyDescent="0.2">
      <c r="D3455" s="190"/>
    </row>
    <row r="3456" spans="4:4" x14ac:dyDescent="0.2">
      <c r="D3456" s="190"/>
    </row>
    <row r="3457" spans="4:4" x14ac:dyDescent="0.2">
      <c r="D3457" s="190"/>
    </row>
    <row r="3458" spans="4:4" x14ac:dyDescent="0.2">
      <c r="D3458" s="190"/>
    </row>
    <row r="3459" spans="4:4" x14ac:dyDescent="0.2">
      <c r="D3459" s="190"/>
    </row>
    <row r="3460" spans="4:4" x14ac:dyDescent="0.2">
      <c r="D3460" s="190"/>
    </row>
    <row r="3461" spans="4:4" x14ac:dyDescent="0.2">
      <c r="D3461" s="190"/>
    </row>
    <row r="3462" spans="4:4" x14ac:dyDescent="0.2">
      <c r="D3462" s="190"/>
    </row>
    <row r="3463" spans="4:4" x14ac:dyDescent="0.2">
      <c r="D3463" s="190"/>
    </row>
    <row r="3464" spans="4:4" x14ac:dyDescent="0.2">
      <c r="D3464" s="190"/>
    </row>
    <row r="3465" spans="4:4" x14ac:dyDescent="0.2">
      <c r="D3465" s="190"/>
    </row>
    <row r="3466" spans="4:4" x14ac:dyDescent="0.2">
      <c r="D3466" s="190"/>
    </row>
    <row r="3467" spans="4:4" x14ac:dyDescent="0.2">
      <c r="D3467" s="190"/>
    </row>
    <row r="3468" spans="4:4" x14ac:dyDescent="0.2">
      <c r="D3468" s="190"/>
    </row>
    <row r="3469" spans="4:4" x14ac:dyDescent="0.2">
      <c r="D3469" s="190"/>
    </row>
    <row r="3470" spans="4:4" x14ac:dyDescent="0.2">
      <c r="D3470" s="190"/>
    </row>
    <row r="3471" spans="4:4" x14ac:dyDescent="0.2">
      <c r="D3471" s="190"/>
    </row>
    <row r="3472" spans="4:4" x14ac:dyDescent="0.2">
      <c r="D3472" s="190"/>
    </row>
    <row r="3473" spans="4:4" x14ac:dyDescent="0.2">
      <c r="D3473" s="190"/>
    </row>
    <row r="3474" spans="4:4" x14ac:dyDescent="0.2">
      <c r="D3474" s="190"/>
    </row>
    <row r="3475" spans="4:4" x14ac:dyDescent="0.2">
      <c r="D3475" s="190"/>
    </row>
    <row r="3476" spans="4:4" x14ac:dyDescent="0.2">
      <c r="D3476" s="190"/>
    </row>
    <row r="3477" spans="4:4" x14ac:dyDescent="0.2">
      <c r="D3477" s="190"/>
    </row>
    <row r="3478" spans="4:4" x14ac:dyDescent="0.2">
      <c r="D3478" s="190"/>
    </row>
    <row r="3479" spans="4:4" x14ac:dyDescent="0.2">
      <c r="D3479" s="190"/>
    </row>
    <row r="3480" spans="4:4" x14ac:dyDescent="0.2">
      <c r="D3480" s="190"/>
    </row>
    <row r="3481" spans="4:4" x14ac:dyDescent="0.2">
      <c r="D3481" s="190"/>
    </row>
    <row r="3482" spans="4:4" x14ac:dyDescent="0.2">
      <c r="D3482" s="190"/>
    </row>
    <row r="3483" spans="4:4" x14ac:dyDescent="0.2">
      <c r="D3483" s="190"/>
    </row>
    <row r="3484" spans="4:4" x14ac:dyDescent="0.2">
      <c r="D3484" s="190"/>
    </row>
    <row r="3485" spans="4:4" x14ac:dyDescent="0.2">
      <c r="D3485" s="190"/>
    </row>
    <row r="3486" spans="4:4" x14ac:dyDescent="0.2">
      <c r="D3486" s="190"/>
    </row>
    <row r="3487" spans="4:4" x14ac:dyDescent="0.2">
      <c r="D3487" s="190"/>
    </row>
    <row r="3488" spans="4:4" x14ac:dyDescent="0.2">
      <c r="D3488" s="190"/>
    </row>
    <row r="3489" spans="4:4" x14ac:dyDescent="0.2">
      <c r="D3489" s="190"/>
    </row>
    <row r="3490" spans="4:4" x14ac:dyDescent="0.2">
      <c r="D3490" s="190"/>
    </row>
    <row r="3491" spans="4:4" x14ac:dyDescent="0.2">
      <c r="D3491" s="190"/>
    </row>
    <row r="3492" spans="4:4" x14ac:dyDescent="0.2">
      <c r="D3492" s="190"/>
    </row>
    <row r="3493" spans="4:4" x14ac:dyDescent="0.2">
      <c r="D3493" s="190"/>
    </row>
    <row r="3494" spans="4:4" x14ac:dyDescent="0.2">
      <c r="D3494" s="190"/>
    </row>
    <row r="3495" spans="4:4" x14ac:dyDescent="0.2">
      <c r="D3495" s="190"/>
    </row>
    <row r="3496" spans="4:4" x14ac:dyDescent="0.2">
      <c r="D3496" s="190"/>
    </row>
    <row r="3497" spans="4:4" x14ac:dyDescent="0.2">
      <c r="D3497" s="190"/>
    </row>
    <row r="3498" spans="4:4" x14ac:dyDescent="0.2">
      <c r="D3498" s="190"/>
    </row>
    <row r="3499" spans="4:4" x14ac:dyDescent="0.2">
      <c r="D3499" s="190"/>
    </row>
    <row r="3500" spans="4:4" x14ac:dyDescent="0.2">
      <c r="D3500" s="190"/>
    </row>
    <row r="3501" spans="4:4" x14ac:dyDescent="0.2">
      <c r="D3501" s="190"/>
    </row>
    <row r="3502" spans="4:4" x14ac:dyDescent="0.2">
      <c r="D3502" s="190"/>
    </row>
    <row r="3503" spans="4:4" x14ac:dyDescent="0.2">
      <c r="D3503" s="190"/>
    </row>
    <row r="3504" spans="4:4" x14ac:dyDescent="0.2">
      <c r="D3504" s="190"/>
    </row>
    <row r="3505" spans="4:4" x14ac:dyDescent="0.2">
      <c r="D3505" s="190"/>
    </row>
    <row r="3506" spans="4:4" x14ac:dyDescent="0.2">
      <c r="D3506" s="190"/>
    </row>
    <row r="3507" spans="4:4" x14ac:dyDescent="0.2">
      <c r="D3507" s="190"/>
    </row>
    <row r="3508" spans="4:4" x14ac:dyDescent="0.2">
      <c r="D3508" s="190"/>
    </row>
    <row r="3509" spans="4:4" x14ac:dyDescent="0.2">
      <c r="D3509" s="190"/>
    </row>
    <row r="3510" spans="4:4" x14ac:dyDescent="0.2">
      <c r="D3510" s="190"/>
    </row>
    <row r="3511" spans="4:4" x14ac:dyDescent="0.2">
      <c r="D3511" s="190"/>
    </row>
    <row r="3512" spans="4:4" x14ac:dyDescent="0.2">
      <c r="D3512" s="190"/>
    </row>
    <row r="3513" spans="4:4" x14ac:dyDescent="0.2">
      <c r="D3513" s="190"/>
    </row>
    <row r="3514" spans="4:4" x14ac:dyDescent="0.2">
      <c r="D3514" s="190"/>
    </row>
    <row r="3515" spans="4:4" x14ac:dyDescent="0.2">
      <c r="D3515" s="190"/>
    </row>
    <row r="3516" spans="4:4" x14ac:dyDescent="0.2">
      <c r="D3516" s="190"/>
    </row>
    <row r="3517" spans="4:4" x14ac:dyDescent="0.2">
      <c r="D3517" s="190"/>
    </row>
    <row r="3518" spans="4:4" x14ac:dyDescent="0.2">
      <c r="D3518" s="190"/>
    </row>
    <row r="3519" spans="4:4" x14ac:dyDescent="0.2">
      <c r="D3519" s="190"/>
    </row>
    <row r="3520" spans="4:4" x14ac:dyDescent="0.2">
      <c r="D3520" s="190"/>
    </row>
    <row r="3521" spans="4:4" x14ac:dyDescent="0.2">
      <c r="D3521" s="190"/>
    </row>
    <row r="3522" spans="4:4" x14ac:dyDescent="0.2">
      <c r="D3522" s="190"/>
    </row>
    <row r="3523" spans="4:4" x14ac:dyDescent="0.2">
      <c r="D3523" s="190"/>
    </row>
    <row r="3524" spans="4:4" x14ac:dyDescent="0.2">
      <c r="D3524" s="190"/>
    </row>
    <row r="3525" spans="4:4" x14ac:dyDescent="0.2">
      <c r="D3525" s="190"/>
    </row>
    <row r="3526" spans="4:4" x14ac:dyDescent="0.2">
      <c r="D3526" s="190"/>
    </row>
    <row r="3527" spans="4:4" x14ac:dyDescent="0.2">
      <c r="D3527" s="190"/>
    </row>
    <row r="3528" spans="4:4" x14ac:dyDescent="0.2">
      <c r="D3528" s="190"/>
    </row>
    <row r="3529" spans="4:4" x14ac:dyDescent="0.2">
      <c r="D3529" s="190"/>
    </row>
    <row r="3530" spans="4:4" x14ac:dyDescent="0.2">
      <c r="D3530" s="190"/>
    </row>
    <row r="3531" spans="4:4" x14ac:dyDescent="0.2">
      <c r="D3531" s="190"/>
    </row>
    <row r="3532" spans="4:4" x14ac:dyDescent="0.2">
      <c r="D3532" s="190"/>
    </row>
    <row r="3533" spans="4:4" x14ac:dyDescent="0.2">
      <c r="D3533" s="190"/>
    </row>
    <row r="3534" spans="4:4" x14ac:dyDescent="0.2">
      <c r="D3534" s="190"/>
    </row>
    <row r="3535" spans="4:4" x14ac:dyDescent="0.2">
      <c r="D3535" s="190"/>
    </row>
    <row r="3536" spans="4:4" x14ac:dyDescent="0.2">
      <c r="D3536" s="190"/>
    </row>
    <row r="3537" spans="4:4" x14ac:dyDescent="0.2">
      <c r="D3537" s="190"/>
    </row>
    <row r="3538" spans="4:4" x14ac:dyDescent="0.2">
      <c r="D3538" s="190"/>
    </row>
    <row r="3539" spans="4:4" x14ac:dyDescent="0.2">
      <c r="D3539" s="190"/>
    </row>
    <row r="3540" spans="4:4" x14ac:dyDescent="0.2">
      <c r="D3540" s="190"/>
    </row>
    <row r="3541" spans="4:4" x14ac:dyDescent="0.2">
      <c r="D3541" s="190"/>
    </row>
    <row r="3542" spans="4:4" x14ac:dyDescent="0.2">
      <c r="D3542" s="190"/>
    </row>
    <row r="3543" spans="4:4" x14ac:dyDescent="0.2">
      <c r="D3543" s="190"/>
    </row>
    <row r="3544" spans="4:4" x14ac:dyDescent="0.2">
      <c r="D3544" s="190"/>
    </row>
    <row r="3545" spans="4:4" x14ac:dyDescent="0.2">
      <c r="D3545" s="190"/>
    </row>
    <row r="3546" spans="4:4" x14ac:dyDescent="0.2">
      <c r="D3546" s="190"/>
    </row>
    <row r="3547" spans="4:4" x14ac:dyDescent="0.2">
      <c r="D3547" s="190"/>
    </row>
    <row r="3548" spans="4:4" x14ac:dyDescent="0.2">
      <c r="D3548" s="190"/>
    </row>
    <row r="3549" spans="4:4" x14ac:dyDescent="0.2">
      <c r="D3549" s="190"/>
    </row>
    <row r="3550" spans="4:4" x14ac:dyDescent="0.2">
      <c r="D3550" s="190"/>
    </row>
    <row r="3551" spans="4:4" x14ac:dyDescent="0.2">
      <c r="D3551" s="190"/>
    </row>
    <row r="3552" spans="4:4" x14ac:dyDescent="0.2">
      <c r="D3552" s="190"/>
    </row>
    <row r="3553" spans="4:4" x14ac:dyDescent="0.2">
      <c r="D3553" s="190"/>
    </row>
    <row r="3554" spans="4:4" x14ac:dyDescent="0.2">
      <c r="D3554" s="190"/>
    </row>
    <row r="3555" spans="4:4" x14ac:dyDescent="0.2">
      <c r="D3555" s="190"/>
    </row>
    <row r="3556" spans="4:4" x14ac:dyDescent="0.2">
      <c r="D3556" s="190"/>
    </row>
    <row r="3557" spans="4:4" x14ac:dyDescent="0.2">
      <c r="D3557" s="190"/>
    </row>
    <row r="3558" spans="4:4" x14ac:dyDescent="0.2">
      <c r="D3558" s="190"/>
    </row>
    <row r="3559" spans="4:4" x14ac:dyDescent="0.2">
      <c r="D3559" s="190"/>
    </row>
    <row r="3560" spans="4:4" x14ac:dyDescent="0.2">
      <c r="D3560" s="190"/>
    </row>
    <row r="3561" spans="4:4" x14ac:dyDescent="0.2">
      <c r="D3561" s="190"/>
    </row>
    <row r="3562" spans="4:4" x14ac:dyDescent="0.2">
      <c r="D3562" s="190"/>
    </row>
    <row r="3563" spans="4:4" x14ac:dyDescent="0.2">
      <c r="D3563" s="190"/>
    </row>
    <row r="3564" spans="4:4" x14ac:dyDescent="0.2">
      <c r="D3564" s="190"/>
    </row>
    <row r="3565" spans="4:4" x14ac:dyDescent="0.2">
      <c r="D3565" s="190"/>
    </row>
    <row r="3566" spans="4:4" x14ac:dyDescent="0.2">
      <c r="D3566" s="190"/>
    </row>
    <row r="3567" spans="4:4" x14ac:dyDescent="0.2">
      <c r="D3567" s="190"/>
    </row>
    <row r="3568" spans="4:4" x14ac:dyDescent="0.2">
      <c r="D3568" s="190"/>
    </row>
    <row r="3569" spans="4:4" x14ac:dyDescent="0.2">
      <c r="D3569" s="190"/>
    </row>
    <row r="3570" spans="4:4" x14ac:dyDescent="0.2">
      <c r="D3570" s="190"/>
    </row>
    <row r="3571" spans="4:4" x14ac:dyDescent="0.2">
      <c r="D3571" s="190"/>
    </row>
    <row r="3572" spans="4:4" x14ac:dyDescent="0.2">
      <c r="D3572" s="190"/>
    </row>
    <row r="3573" spans="4:4" x14ac:dyDescent="0.2">
      <c r="D3573" s="190"/>
    </row>
    <row r="3574" spans="4:4" x14ac:dyDescent="0.2">
      <c r="D3574" s="190"/>
    </row>
    <row r="3575" spans="4:4" x14ac:dyDescent="0.2">
      <c r="D3575" s="190"/>
    </row>
    <row r="3576" spans="4:4" x14ac:dyDescent="0.2">
      <c r="D3576" s="190"/>
    </row>
    <row r="3577" spans="4:4" x14ac:dyDescent="0.2">
      <c r="D3577" s="190"/>
    </row>
    <row r="3578" spans="4:4" x14ac:dyDescent="0.2">
      <c r="D3578" s="190"/>
    </row>
    <row r="3579" spans="4:4" x14ac:dyDescent="0.2">
      <c r="D3579" s="190"/>
    </row>
    <row r="3580" spans="4:4" x14ac:dyDescent="0.2">
      <c r="D3580" s="190"/>
    </row>
    <row r="3581" spans="4:4" x14ac:dyDescent="0.2">
      <c r="D3581" s="190"/>
    </row>
    <row r="3582" spans="4:4" x14ac:dyDescent="0.2">
      <c r="D3582" s="190"/>
    </row>
    <row r="3583" spans="4:4" x14ac:dyDescent="0.2">
      <c r="D3583" s="190"/>
    </row>
    <row r="3584" spans="4:4" x14ac:dyDescent="0.2">
      <c r="D3584" s="190"/>
    </row>
    <row r="3585" spans="4:4" x14ac:dyDescent="0.2">
      <c r="D3585" s="190"/>
    </row>
    <row r="3586" spans="4:4" x14ac:dyDescent="0.2">
      <c r="D3586" s="190"/>
    </row>
    <row r="3587" spans="4:4" x14ac:dyDescent="0.2">
      <c r="D3587" s="190"/>
    </row>
    <row r="3588" spans="4:4" x14ac:dyDescent="0.2">
      <c r="D3588" s="190"/>
    </row>
    <row r="3589" spans="4:4" x14ac:dyDescent="0.2">
      <c r="D3589" s="190"/>
    </row>
    <row r="3590" spans="4:4" x14ac:dyDescent="0.2">
      <c r="D3590" s="190"/>
    </row>
    <row r="3591" spans="4:4" x14ac:dyDescent="0.2">
      <c r="D3591" s="190"/>
    </row>
    <row r="3592" spans="4:4" x14ac:dyDescent="0.2">
      <c r="D3592" s="190"/>
    </row>
    <row r="3593" spans="4:4" x14ac:dyDescent="0.2">
      <c r="D3593" s="190"/>
    </row>
    <row r="3594" spans="4:4" x14ac:dyDescent="0.2">
      <c r="D3594" s="190"/>
    </row>
    <row r="3595" spans="4:4" x14ac:dyDescent="0.2">
      <c r="D3595" s="190"/>
    </row>
    <row r="3596" spans="4:4" x14ac:dyDescent="0.2">
      <c r="D3596" s="190"/>
    </row>
    <row r="3597" spans="4:4" x14ac:dyDescent="0.2">
      <c r="D3597" s="190"/>
    </row>
    <row r="3598" spans="4:4" x14ac:dyDescent="0.2">
      <c r="D3598" s="190"/>
    </row>
    <row r="3599" spans="4:4" x14ac:dyDescent="0.2">
      <c r="D3599" s="190"/>
    </row>
    <row r="3600" spans="4:4" x14ac:dyDescent="0.2">
      <c r="D3600" s="190"/>
    </row>
    <row r="3601" spans="4:4" x14ac:dyDescent="0.2">
      <c r="D3601" s="190"/>
    </row>
    <row r="3602" spans="4:4" x14ac:dyDescent="0.2">
      <c r="D3602" s="190"/>
    </row>
    <row r="3603" spans="4:4" x14ac:dyDescent="0.2">
      <c r="D3603" s="190"/>
    </row>
    <row r="3604" spans="4:4" x14ac:dyDescent="0.2">
      <c r="D3604" s="190"/>
    </row>
    <row r="3605" spans="4:4" x14ac:dyDescent="0.2">
      <c r="D3605" s="190"/>
    </row>
    <row r="3606" spans="4:4" x14ac:dyDescent="0.2">
      <c r="D3606" s="190"/>
    </row>
    <row r="3607" spans="4:4" x14ac:dyDescent="0.2">
      <c r="D3607" s="190"/>
    </row>
    <row r="3608" spans="4:4" x14ac:dyDescent="0.2">
      <c r="D3608" s="190"/>
    </row>
    <row r="3609" spans="4:4" x14ac:dyDescent="0.2">
      <c r="D3609" s="190"/>
    </row>
    <row r="3610" spans="4:4" x14ac:dyDescent="0.2">
      <c r="D3610" s="190"/>
    </row>
    <row r="3611" spans="4:4" x14ac:dyDescent="0.2">
      <c r="D3611" s="190"/>
    </row>
    <row r="3612" spans="4:4" x14ac:dyDescent="0.2">
      <c r="D3612" s="190"/>
    </row>
    <row r="3613" spans="4:4" x14ac:dyDescent="0.2">
      <c r="D3613" s="190"/>
    </row>
    <row r="3614" spans="4:4" x14ac:dyDescent="0.2">
      <c r="D3614" s="190"/>
    </row>
    <row r="3615" spans="4:4" x14ac:dyDescent="0.2">
      <c r="D3615" s="190"/>
    </row>
    <row r="3616" spans="4:4" x14ac:dyDescent="0.2">
      <c r="D3616" s="190"/>
    </row>
    <row r="3617" spans="4:4" x14ac:dyDescent="0.2">
      <c r="D3617" s="190"/>
    </row>
    <row r="3618" spans="4:4" x14ac:dyDescent="0.2">
      <c r="D3618" s="190"/>
    </row>
    <row r="3619" spans="4:4" x14ac:dyDescent="0.2">
      <c r="D3619" s="190"/>
    </row>
    <row r="3620" spans="4:4" x14ac:dyDescent="0.2">
      <c r="D3620" s="190"/>
    </row>
    <row r="3621" spans="4:4" x14ac:dyDescent="0.2">
      <c r="D3621" s="190"/>
    </row>
    <row r="3622" spans="4:4" x14ac:dyDescent="0.2">
      <c r="D3622" s="190"/>
    </row>
    <row r="3623" spans="4:4" x14ac:dyDescent="0.2">
      <c r="D3623" s="190"/>
    </row>
    <row r="3624" spans="4:4" x14ac:dyDescent="0.2">
      <c r="D3624" s="190"/>
    </row>
    <row r="3625" spans="4:4" x14ac:dyDescent="0.2">
      <c r="D3625" s="190"/>
    </row>
    <row r="3626" spans="4:4" x14ac:dyDescent="0.2">
      <c r="D3626" s="190"/>
    </row>
    <row r="3627" spans="4:4" x14ac:dyDescent="0.2">
      <c r="D3627" s="190"/>
    </row>
    <row r="3628" spans="4:4" x14ac:dyDescent="0.2">
      <c r="D3628" s="190"/>
    </row>
    <row r="3629" spans="4:4" x14ac:dyDescent="0.2">
      <c r="D3629" s="190"/>
    </row>
    <row r="3630" spans="4:4" x14ac:dyDescent="0.2">
      <c r="D3630" s="190"/>
    </row>
    <row r="3631" spans="4:4" x14ac:dyDescent="0.2">
      <c r="D3631" s="190"/>
    </row>
    <row r="3632" spans="4:4" x14ac:dyDescent="0.2">
      <c r="D3632" s="190"/>
    </row>
    <row r="3633" spans="4:4" x14ac:dyDescent="0.2">
      <c r="D3633" s="190"/>
    </row>
    <row r="3634" spans="4:4" x14ac:dyDescent="0.2">
      <c r="D3634" s="190"/>
    </row>
    <row r="3635" spans="4:4" x14ac:dyDescent="0.2">
      <c r="D3635" s="190"/>
    </row>
    <row r="3636" spans="4:4" x14ac:dyDescent="0.2">
      <c r="D3636" s="190"/>
    </row>
    <row r="3637" spans="4:4" x14ac:dyDescent="0.2">
      <c r="D3637" s="190"/>
    </row>
    <row r="3638" spans="4:4" x14ac:dyDescent="0.2">
      <c r="D3638" s="190"/>
    </row>
    <row r="3639" spans="4:4" x14ac:dyDescent="0.2">
      <c r="D3639" s="190"/>
    </row>
    <row r="3640" spans="4:4" x14ac:dyDescent="0.2">
      <c r="D3640" s="190"/>
    </row>
    <row r="3641" spans="4:4" x14ac:dyDescent="0.2">
      <c r="D3641" s="190"/>
    </row>
    <row r="3642" spans="4:4" x14ac:dyDescent="0.2">
      <c r="D3642" s="190"/>
    </row>
    <row r="3643" spans="4:4" x14ac:dyDescent="0.2">
      <c r="D3643" s="190"/>
    </row>
    <row r="3644" spans="4:4" x14ac:dyDescent="0.2">
      <c r="D3644" s="190"/>
    </row>
    <row r="3645" spans="4:4" x14ac:dyDescent="0.2">
      <c r="D3645" s="190"/>
    </row>
    <row r="3646" spans="4:4" x14ac:dyDescent="0.2">
      <c r="D3646" s="190"/>
    </row>
    <row r="3647" spans="4:4" x14ac:dyDescent="0.2">
      <c r="D3647" s="190"/>
    </row>
    <row r="3648" spans="4:4" x14ac:dyDescent="0.2">
      <c r="D3648" s="190"/>
    </row>
    <row r="3649" spans="4:4" x14ac:dyDescent="0.2">
      <c r="D3649" s="190"/>
    </row>
    <row r="3650" spans="4:4" x14ac:dyDescent="0.2">
      <c r="D3650" s="190"/>
    </row>
    <row r="3651" spans="4:4" x14ac:dyDescent="0.2">
      <c r="D3651" s="190"/>
    </row>
    <row r="3652" spans="4:4" x14ac:dyDescent="0.2">
      <c r="D3652" s="190"/>
    </row>
    <row r="3653" spans="4:4" x14ac:dyDescent="0.2">
      <c r="D3653" s="190"/>
    </row>
    <row r="3654" spans="4:4" x14ac:dyDescent="0.2">
      <c r="D3654" s="190"/>
    </row>
    <row r="3655" spans="4:4" x14ac:dyDescent="0.2">
      <c r="D3655" s="190"/>
    </row>
    <row r="3656" spans="4:4" x14ac:dyDescent="0.2">
      <c r="D3656" s="190"/>
    </row>
    <row r="3657" spans="4:4" x14ac:dyDescent="0.2">
      <c r="D3657" s="190"/>
    </row>
    <row r="3658" spans="4:4" x14ac:dyDescent="0.2">
      <c r="D3658" s="190"/>
    </row>
    <row r="3659" spans="4:4" x14ac:dyDescent="0.2">
      <c r="D3659" s="190"/>
    </row>
    <row r="3660" spans="4:4" x14ac:dyDescent="0.2">
      <c r="D3660" s="190"/>
    </row>
    <row r="3661" spans="4:4" x14ac:dyDescent="0.2">
      <c r="D3661" s="190"/>
    </row>
    <row r="3662" spans="4:4" x14ac:dyDescent="0.2">
      <c r="D3662" s="190"/>
    </row>
    <row r="3663" spans="4:4" x14ac:dyDescent="0.2">
      <c r="D3663" s="190"/>
    </row>
    <row r="3664" spans="4:4" x14ac:dyDescent="0.2">
      <c r="D3664" s="190"/>
    </row>
    <row r="3665" spans="4:4" x14ac:dyDescent="0.2">
      <c r="D3665" s="190"/>
    </row>
    <row r="3666" spans="4:4" x14ac:dyDescent="0.2">
      <c r="D3666" s="190"/>
    </row>
    <row r="3667" spans="4:4" x14ac:dyDescent="0.2">
      <c r="D3667" s="190"/>
    </row>
    <row r="3668" spans="4:4" x14ac:dyDescent="0.2">
      <c r="D3668" s="190"/>
    </row>
    <row r="3669" spans="4:4" x14ac:dyDescent="0.2">
      <c r="D3669" s="190"/>
    </row>
    <row r="3670" spans="4:4" x14ac:dyDescent="0.2">
      <c r="D3670" s="190"/>
    </row>
    <row r="3671" spans="4:4" x14ac:dyDescent="0.2">
      <c r="D3671" s="190"/>
    </row>
    <row r="3672" spans="4:4" x14ac:dyDescent="0.2">
      <c r="D3672" s="190"/>
    </row>
    <row r="3673" spans="4:4" x14ac:dyDescent="0.2">
      <c r="D3673" s="190"/>
    </row>
    <row r="3674" spans="4:4" x14ac:dyDescent="0.2">
      <c r="D3674" s="190"/>
    </row>
    <row r="3675" spans="4:4" x14ac:dyDescent="0.2">
      <c r="D3675" s="190"/>
    </row>
    <row r="3676" spans="4:4" x14ac:dyDescent="0.2">
      <c r="D3676" s="190"/>
    </row>
    <row r="3677" spans="4:4" x14ac:dyDescent="0.2">
      <c r="D3677" s="190"/>
    </row>
    <row r="3678" spans="4:4" x14ac:dyDescent="0.2">
      <c r="D3678" s="190"/>
    </row>
    <row r="3679" spans="4:4" x14ac:dyDescent="0.2">
      <c r="D3679" s="190"/>
    </row>
    <row r="3680" spans="4:4" x14ac:dyDescent="0.2">
      <c r="D3680" s="190"/>
    </row>
    <row r="3681" spans="4:4" x14ac:dyDescent="0.2">
      <c r="D3681" s="190"/>
    </row>
    <row r="3682" spans="4:4" x14ac:dyDescent="0.2">
      <c r="D3682" s="190"/>
    </row>
    <row r="3683" spans="4:4" x14ac:dyDescent="0.2">
      <c r="D3683" s="190"/>
    </row>
    <row r="3684" spans="4:4" x14ac:dyDescent="0.2">
      <c r="D3684" s="190"/>
    </row>
    <row r="3685" spans="4:4" x14ac:dyDescent="0.2">
      <c r="D3685" s="190"/>
    </row>
    <row r="3686" spans="4:4" x14ac:dyDescent="0.2">
      <c r="D3686" s="190"/>
    </row>
    <row r="3687" spans="4:4" x14ac:dyDescent="0.2">
      <c r="D3687" s="190"/>
    </row>
    <row r="3688" spans="4:4" x14ac:dyDescent="0.2">
      <c r="D3688" s="190"/>
    </row>
    <row r="3689" spans="4:4" x14ac:dyDescent="0.2">
      <c r="D3689" s="190"/>
    </row>
    <row r="3690" spans="4:4" x14ac:dyDescent="0.2">
      <c r="D3690" s="190"/>
    </row>
    <row r="3691" spans="4:4" x14ac:dyDescent="0.2">
      <c r="D3691" s="190"/>
    </row>
    <row r="3692" spans="4:4" x14ac:dyDescent="0.2">
      <c r="D3692" s="190"/>
    </row>
    <row r="3693" spans="4:4" x14ac:dyDescent="0.2">
      <c r="D3693" s="190"/>
    </row>
    <row r="3694" spans="4:4" x14ac:dyDescent="0.2">
      <c r="D3694" s="190"/>
    </row>
    <row r="3695" spans="4:4" x14ac:dyDescent="0.2">
      <c r="D3695" s="190"/>
    </row>
    <row r="3696" spans="4:4" x14ac:dyDescent="0.2">
      <c r="D3696" s="190"/>
    </row>
    <row r="3697" spans="4:4" x14ac:dyDescent="0.2">
      <c r="D3697" s="190"/>
    </row>
    <row r="3698" spans="4:4" x14ac:dyDescent="0.2">
      <c r="D3698" s="190"/>
    </row>
    <row r="3699" spans="4:4" x14ac:dyDescent="0.2">
      <c r="D3699" s="190"/>
    </row>
    <row r="3700" spans="4:4" x14ac:dyDescent="0.2">
      <c r="D3700" s="190"/>
    </row>
    <row r="3701" spans="4:4" x14ac:dyDescent="0.2">
      <c r="D3701" s="190"/>
    </row>
    <row r="3702" spans="4:4" x14ac:dyDescent="0.2">
      <c r="D3702" s="190"/>
    </row>
    <row r="3703" spans="4:4" x14ac:dyDescent="0.2">
      <c r="D3703" s="190"/>
    </row>
    <row r="3704" spans="4:4" x14ac:dyDescent="0.2">
      <c r="D3704" s="190"/>
    </row>
    <row r="3705" spans="4:4" x14ac:dyDescent="0.2">
      <c r="D3705" s="190"/>
    </row>
    <row r="3706" spans="4:4" x14ac:dyDescent="0.2">
      <c r="D3706" s="190"/>
    </row>
    <row r="3707" spans="4:4" x14ac:dyDescent="0.2">
      <c r="D3707" s="190"/>
    </row>
    <row r="3708" spans="4:4" x14ac:dyDescent="0.2">
      <c r="D3708" s="190"/>
    </row>
    <row r="3709" spans="4:4" x14ac:dyDescent="0.2">
      <c r="D3709" s="190"/>
    </row>
    <row r="3710" spans="4:4" x14ac:dyDescent="0.2">
      <c r="D3710" s="190"/>
    </row>
    <row r="3711" spans="4:4" x14ac:dyDescent="0.2">
      <c r="D3711" s="190"/>
    </row>
    <row r="3712" spans="4:4" x14ac:dyDescent="0.2">
      <c r="D3712" s="190"/>
    </row>
    <row r="3713" spans="4:4" x14ac:dyDescent="0.2">
      <c r="D3713" s="190"/>
    </row>
    <row r="3714" spans="4:4" x14ac:dyDescent="0.2">
      <c r="D3714" s="190"/>
    </row>
    <row r="3715" spans="4:4" x14ac:dyDescent="0.2">
      <c r="D3715" s="190"/>
    </row>
    <row r="3716" spans="4:4" x14ac:dyDescent="0.2">
      <c r="D3716" s="190"/>
    </row>
    <row r="3717" spans="4:4" x14ac:dyDescent="0.2">
      <c r="D3717" s="190"/>
    </row>
    <row r="3718" spans="4:4" x14ac:dyDescent="0.2">
      <c r="D3718" s="190"/>
    </row>
    <row r="3719" spans="4:4" x14ac:dyDescent="0.2">
      <c r="D3719" s="190"/>
    </row>
    <row r="3720" spans="4:4" x14ac:dyDescent="0.2">
      <c r="D3720" s="190"/>
    </row>
    <row r="3721" spans="4:4" x14ac:dyDescent="0.2">
      <c r="D3721" s="190"/>
    </row>
    <row r="3722" spans="4:4" x14ac:dyDescent="0.2">
      <c r="D3722" s="190"/>
    </row>
    <row r="3723" spans="4:4" x14ac:dyDescent="0.2">
      <c r="D3723" s="190"/>
    </row>
    <row r="3724" spans="4:4" x14ac:dyDescent="0.2">
      <c r="D3724" s="190"/>
    </row>
    <row r="3725" spans="4:4" x14ac:dyDescent="0.2">
      <c r="D3725" s="190"/>
    </row>
    <row r="3726" spans="4:4" x14ac:dyDescent="0.2">
      <c r="D3726" s="190"/>
    </row>
    <row r="3727" spans="4:4" x14ac:dyDescent="0.2">
      <c r="D3727" s="190"/>
    </row>
    <row r="3728" spans="4:4" x14ac:dyDescent="0.2">
      <c r="D3728" s="190"/>
    </row>
    <row r="3729" spans="4:4" x14ac:dyDescent="0.2">
      <c r="D3729" s="190"/>
    </row>
    <row r="3730" spans="4:4" x14ac:dyDescent="0.2">
      <c r="D3730" s="190"/>
    </row>
    <row r="3731" spans="4:4" x14ac:dyDescent="0.2">
      <c r="D3731" s="190"/>
    </row>
    <row r="3732" spans="4:4" x14ac:dyDescent="0.2">
      <c r="D3732" s="190"/>
    </row>
    <row r="3733" spans="4:4" x14ac:dyDescent="0.2">
      <c r="D3733" s="190"/>
    </row>
    <row r="3734" spans="4:4" x14ac:dyDescent="0.2">
      <c r="D3734" s="190"/>
    </row>
    <row r="3735" spans="4:4" x14ac:dyDescent="0.2">
      <c r="D3735" s="190"/>
    </row>
    <row r="3736" spans="4:4" x14ac:dyDescent="0.2">
      <c r="D3736" s="190"/>
    </row>
    <row r="3737" spans="4:4" x14ac:dyDescent="0.2">
      <c r="D3737" s="190"/>
    </row>
    <row r="3738" spans="4:4" x14ac:dyDescent="0.2">
      <c r="D3738" s="190"/>
    </row>
    <row r="3739" spans="4:4" x14ac:dyDescent="0.2">
      <c r="D3739" s="190"/>
    </row>
    <row r="3740" spans="4:4" x14ac:dyDescent="0.2">
      <c r="D3740" s="190"/>
    </row>
    <row r="3741" spans="4:4" x14ac:dyDescent="0.2">
      <c r="D3741" s="190"/>
    </row>
    <row r="3742" spans="4:4" x14ac:dyDescent="0.2">
      <c r="D3742" s="190"/>
    </row>
    <row r="3743" spans="4:4" x14ac:dyDescent="0.2">
      <c r="D3743" s="190"/>
    </row>
    <row r="3744" spans="4:4" x14ac:dyDescent="0.2">
      <c r="D3744" s="190"/>
    </row>
    <row r="3745" spans="4:4" x14ac:dyDescent="0.2">
      <c r="D3745" s="190"/>
    </row>
    <row r="3746" spans="4:4" x14ac:dyDescent="0.2">
      <c r="D3746" s="190"/>
    </row>
    <row r="3747" spans="4:4" x14ac:dyDescent="0.2">
      <c r="D3747" s="190"/>
    </row>
    <row r="3748" spans="4:4" x14ac:dyDescent="0.2">
      <c r="D3748" s="190"/>
    </row>
    <row r="3749" spans="4:4" x14ac:dyDescent="0.2">
      <c r="D3749" s="190"/>
    </row>
    <row r="3750" spans="4:4" x14ac:dyDescent="0.2">
      <c r="D3750" s="190"/>
    </row>
    <row r="3751" spans="4:4" x14ac:dyDescent="0.2">
      <c r="D3751" s="190"/>
    </row>
    <row r="3752" spans="4:4" x14ac:dyDescent="0.2">
      <c r="D3752" s="190"/>
    </row>
    <row r="3753" spans="4:4" x14ac:dyDescent="0.2">
      <c r="D3753" s="190"/>
    </row>
    <row r="3754" spans="4:4" x14ac:dyDescent="0.2">
      <c r="D3754" s="190"/>
    </row>
    <row r="3755" spans="4:4" x14ac:dyDescent="0.2">
      <c r="D3755" s="190"/>
    </row>
    <row r="3756" spans="4:4" x14ac:dyDescent="0.2">
      <c r="D3756" s="190"/>
    </row>
    <row r="3757" spans="4:4" x14ac:dyDescent="0.2">
      <c r="D3757" s="190"/>
    </row>
    <row r="3758" spans="4:4" x14ac:dyDescent="0.2">
      <c r="D3758" s="190"/>
    </row>
    <row r="3759" spans="4:4" x14ac:dyDescent="0.2">
      <c r="D3759" s="190"/>
    </row>
    <row r="3760" spans="4:4" x14ac:dyDescent="0.2">
      <c r="D3760" s="190"/>
    </row>
    <row r="3761" spans="4:4" x14ac:dyDescent="0.2">
      <c r="D3761" s="190"/>
    </row>
    <row r="3762" spans="4:4" x14ac:dyDescent="0.2">
      <c r="D3762" s="190"/>
    </row>
    <row r="3763" spans="4:4" x14ac:dyDescent="0.2">
      <c r="D3763" s="190"/>
    </row>
    <row r="3764" spans="4:4" x14ac:dyDescent="0.2">
      <c r="D3764" s="190"/>
    </row>
    <row r="3765" spans="4:4" x14ac:dyDescent="0.2">
      <c r="D3765" s="190"/>
    </row>
    <row r="3766" spans="4:4" x14ac:dyDescent="0.2">
      <c r="D3766" s="190"/>
    </row>
    <row r="3767" spans="4:4" x14ac:dyDescent="0.2">
      <c r="D3767" s="190"/>
    </row>
    <row r="3768" spans="4:4" x14ac:dyDescent="0.2">
      <c r="D3768" s="190"/>
    </row>
    <row r="3769" spans="4:4" x14ac:dyDescent="0.2">
      <c r="D3769" s="190"/>
    </row>
    <row r="3770" spans="4:4" x14ac:dyDescent="0.2">
      <c r="D3770" s="190"/>
    </row>
    <row r="3771" spans="4:4" x14ac:dyDescent="0.2">
      <c r="D3771" s="190"/>
    </row>
    <row r="3772" spans="4:4" x14ac:dyDescent="0.2">
      <c r="D3772" s="190"/>
    </row>
    <row r="3773" spans="4:4" x14ac:dyDescent="0.2">
      <c r="D3773" s="190"/>
    </row>
    <row r="3774" spans="4:4" x14ac:dyDescent="0.2">
      <c r="D3774" s="190"/>
    </row>
    <row r="3775" spans="4:4" x14ac:dyDescent="0.2">
      <c r="D3775" s="190"/>
    </row>
    <row r="3776" spans="4:4" x14ac:dyDescent="0.2">
      <c r="D3776" s="190"/>
    </row>
    <row r="3777" spans="4:4" x14ac:dyDescent="0.2">
      <c r="D3777" s="190"/>
    </row>
    <row r="3778" spans="4:4" x14ac:dyDescent="0.2">
      <c r="D3778" s="190"/>
    </row>
    <row r="3779" spans="4:4" x14ac:dyDescent="0.2">
      <c r="D3779" s="190"/>
    </row>
    <row r="3780" spans="4:4" x14ac:dyDescent="0.2">
      <c r="D3780" s="190"/>
    </row>
    <row r="3781" spans="4:4" x14ac:dyDescent="0.2">
      <c r="D3781" s="190"/>
    </row>
    <row r="3782" spans="4:4" x14ac:dyDescent="0.2">
      <c r="D3782" s="190"/>
    </row>
    <row r="3783" spans="4:4" x14ac:dyDescent="0.2">
      <c r="D3783" s="190"/>
    </row>
    <row r="3784" spans="4:4" x14ac:dyDescent="0.2">
      <c r="D3784" s="190"/>
    </row>
    <row r="3785" spans="4:4" x14ac:dyDescent="0.2">
      <c r="D3785" s="190"/>
    </row>
    <row r="3786" spans="4:4" x14ac:dyDescent="0.2">
      <c r="D3786" s="190"/>
    </row>
    <row r="3787" spans="4:4" x14ac:dyDescent="0.2">
      <c r="D3787" s="190"/>
    </row>
    <row r="3788" spans="4:4" x14ac:dyDescent="0.2">
      <c r="D3788" s="190"/>
    </row>
    <row r="3789" spans="4:4" x14ac:dyDescent="0.2">
      <c r="D3789" s="190"/>
    </row>
    <row r="3790" spans="4:4" x14ac:dyDescent="0.2">
      <c r="D3790" s="190"/>
    </row>
    <row r="3791" spans="4:4" x14ac:dyDescent="0.2">
      <c r="D3791" s="190"/>
    </row>
    <row r="3792" spans="4:4" x14ac:dyDescent="0.2">
      <c r="D3792" s="190"/>
    </row>
    <row r="3793" spans="4:4" x14ac:dyDescent="0.2">
      <c r="D3793" s="190"/>
    </row>
    <row r="3794" spans="4:4" x14ac:dyDescent="0.2">
      <c r="D3794" s="190"/>
    </row>
    <row r="3795" spans="4:4" x14ac:dyDescent="0.2">
      <c r="D3795" s="190"/>
    </row>
    <row r="3796" spans="4:4" x14ac:dyDescent="0.2">
      <c r="D3796" s="190"/>
    </row>
    <row r="3797" spans="4:4" x14ac:dyDescent="0.2">
      <c r="D3797" s="190"/>
    </row>
    <row r="3798" spans="4:4" x14ac:dyDescent="0.2">
      <c r="D3798" s="190"/>
    </row>
    <row r="3799" spans="4:4" x14ac:dyDescent="0.2">
      <c r="D3799" s="190"/>
    </row>
    <row r="3800" spans="4:4" x14ac:dyDescent="0.2">
      <c r="D3800" s="190"/>
    </row>
    <row r="3801" spans="4:4" x14ac:dyDescent="0.2">
      <c r="D3801" s="190"/>
    </row>
    <row r="3802" spans="4:4" x14ac:dyDescent="0.2">
      <c r="D3802" s="190"/>
    </row>
    <row r="3803" spans="4:4" x14ac:dyDescent="0.2">
      <c r="D3803" s="190"/>
    </row>
    <row r="3804" spans="4:4" x14ac:dyDescent="0.2">
      <c r="D3804" s="190"/>
    </row>
    <row r="3805" spans="4:4" x14ac:dyDescent="0.2">
      <c r="D3805" s="190"/>
    </row>
    <row r="3806" spans="4:4" x14ac:dyDescent="0.2">
      <c r="D3806" s="190"/>
    </row>
    <row r="3807" spans="4:4" x14ac:dyDescent="0.2">
      <c r="D3807" s="190"/>
    </row>
    <row r="3808" spans="4:4" x14ac:dyDescent="0.2">
      <c r="D3808" s="190"/>
    </row>
    <row r="3809" spans="4:4" x14ac:dyDescent="0.2">
      <c r="D3809" s="190"/>
    </row>
    <row r="3810" spans="4:4" x14ac:dyDescent="0.2">
      <c r="D3810" s="190"/>
    </row>
    <row r="3811" spans="4:4" x14ac:dyDescent="0.2">
      <c r="D3811" s="190"/>
    </row>
    <row r="3812" spans="4:4" x14ac:dyDescent="0.2">
      <c r="D3812" s="190"/>
    </row>
    <row r="3813" spans="4:4" x14ac:dyDescent="0.2">
      <c r="D3813" s="190"/>
    </row>
    <row r="3814" spans="4:4" x14ac:dyDescent="0.2">
      <c r="D3814" s="190"/>
    </row>
    <row r="3815" spans="4:4" x14ac:dyDescent="0.2">
      <c r="D3815" s="190"/>
    </row>
    <row r="3816" spans="4:4" x14ac:dyDescent="0.2">
      <c r="D3816" s="190"/>
    </row>
    <row r="3817" spans="4:4" x14ac:dyDescent="0.2">
      <c r="D3817" s="190"/>
    </row>
    <row r="3818" spans="4:4" x14ac:dyDescent="0.2">
      <c r="D3818" s="190"/>
    </row>
    <row r="3819" spans="4:4" x14ac:dyDescent="0.2">
      <c r="D3819" s="190"/>
    </row>
    <row r="3820" spans="4:4" x14ac:dyDescent="0.2">
      <c r="D3820" s="190"/>
    </row>
    <row r="3821" spans="4:4" x14ac:dyDescent="0.2">
      <c r="D3821" s="190"/>
    </row>
    <row r="3822" spans="4:4" x14ac:dyDescent="0.2">
      <c r="D3822" s="190"/>
    </row>
    <row r="3823" spans="4:4" x14ac:dyDescent="0.2">
      <c r="D3823" s="190"/>
    </row>
    <row r="3824" spans="4:4" x14ac:dyDescent="0.2">
      <c r="D3824" s="190"/>
    </row>
    <row r="3825" spans="4:4" x14ac:dyDescent="0.2">
      <c r="D3825" s="190"/>
    </row>
    <row r="3826" spans="4:4" x14ac:dyDescent="0.2">
      <c r="D3826" s="190"/>
    </row>
    <row r="3827" spans="4:4" x14ac:dyDescent="0.2">
      <c r="D3827" s="190"/>
    </row>
    <row r="3828" spans="4:4" x14ac:dyDescent="0.2">
      <c r="D3828" s="190"/>
    </row>
    <row r="3829" spans="4:4" x14ac:dyDescent="0.2">
      <c r="D3829" s="190"/>
    </row>
    <row r="3830" spans="4:4" x14ac:dyDescent="0.2">
      <c r="D3830" s="190"/>
    </row>
    <row r="3831" spans="4:4" x14ac:dyDescent="0.2">
      <c r="D3831" s="190"/>
    </row>
    <row r="3832" spans="4:4" x14ac:dyDescent="0.2">
      <c r="D3832" s="190"/>
    </row>
    <row r="3833" spans="4:4" x14ac:dyDescent="0.2">
      <c r="D3833" s="190"/>
    </row>
    <row r="3834" spans="4:4" x14ac:dyDescent="0.2">
      <c r="D3834" s="190"/>
    </row>
    <row r="3835" spans="4:4" x14ac:dyDescent="0.2">
      <c r="D3835" s="190"/>
    </row>
    <row r="3836" spans="4:4" x14ac:dyDescent="0.2">
      <c r="D3836" s="190"/>
    </row>
    <row r="3837" spans="4:4" x14ac:dyDescent="0.2">
      <c r="D3837" s="190"/>
    </row>
    <row r="3838" spans="4:4" x14ac:dyDescent="0.2">
      <c r="D3838" s="190"/>
    </row>
    <row r="3839" spans="4:4" x14ac:dyDescent="0.2">
      <c r="D3839" s="190"/>
    </row>
    <row r="3840" spans="4:4" x14ac:dyDescent="0.2">
      <c r="D3840" s="190"/>
    </row>
    <row r="3841" spans="4:4" x14ac:dyDescent="0.2">
      <c r="D3841" s="190"/>
    </row>
    <row r="3842" spans="4:4" x14ac:dyDescent="0.2">
      <c r="D3842" s="190"/>
    </row>
    <row r="3843" spans="4:4" x14ac:dyDescent="0.2">
      <c r="D3843" s="190"/>
    </row>
    <row r="3844" spans="4:4" x14ac:dyDescent="0.2">
      <c r="D3844" s="190"/>
    </row>
    <row r="3845" spans="4:4" x14ac:dyDescent="0.2">
      <c r="D3845" s="190"/>
    </row>
    <row r="3846" spans="4:4" x14ac:dyDescent="0.2">
      <c r="D3846" s="190"/>
    </row>
    <row r="3847" spans="4:4" x14ac:dyDescent="0.2">
      <c r="D3847" s="190"/>
    </row>
    <row r="3848" spans="4:4" x14ac:dyDescent="0.2">
      <c r="D3848" s="190"/>
    </row>
    <row r="3849" spans="4:4" x14ac:dyDescent="0.2">
      <c r="D3849" s="190"/>
    </row>
    <row r="3850" spans="4:4" x14ac:dyDescent="0.2">
      <c r="D3850" s="190"/>
    </row>
    <row r="3851" spans="4:4" x14ac:dyDescent="0.2">
      <c r="D3851" s="190"/>
    </row>
    <row r="3852" spans="4:4" x14ac:dyDescent="0.2">
      <c r="D3852" s="190"/>
    </row>
    <row r="3853" spans="4:4" x14ac:dyDescent="0.2">
      <c r="D3853" s="190"/>
    </row>
    <row r="3854" spans="4:4" x14ac:dyDescent="0.2">
      <c r="D3854" s="190"/>
    </row>
    <row r="3855" spans="4:4" x14ac:dyDescent="0.2">
      <c r="D3855" s="190"/>
    </row>
    <row r="3856" spans="4:4" x14ac:dyDescent="0.2">
      <c r="D3856" s="190"/>
    </row>
    <row r="3857" spans="4:4" x14ac:dyDescent="0.2">
      <c r="D3857" s="190"/>
    </row>
    <row r="3858" spans="4:4" x14ac:dyDescent="0.2">
      <c r="D3858" s="190"/>
    </row>
    <row r="3859" spans="4:4" x14ac:dyDescent="0.2">
      <c r="D3859" s="190"/>
    </row>
    <row r="3860" spans="4:4" x14ac:dyDescent="0.2">
      <c r="D3860" s="190"/>
    </row>
    <row r="3861" spans="4:4" x14ac:dyDescent="0.2">
      <c r="D3861" s="190"/>
    </row>
    <row r="3862" spans="4:4" x14ac:dyDescent="0.2">
      <c r="D3862" s="190"/>
    </row>
    <row r="3863" spans="4:4" x14ac:dyDescent="0.2">
      <c r="D3863" s="190"/>
    </row>
    <row r="3864" spans="4:4" x14ac:dyDescent="0.2">
      <c r="D3864" s="190"/>
    </row>
    <row r="3865" spans="4:4" x14ac:dyDescent="0.2">
      <c r="D3865" s="190"/>
    </row>
    <row r="3866" spans="4:4" x14ac:dyDescent="0.2">
      <c r="D3866" s="190"/>
    </row>
    <row r="3867" spans="4:4" x14ac:dyDescent="0.2">
      <c r="D3867" s="190"/>
    </row>
    <row r="3868" spans="4:4" x14ac:dyDescent="0.2">
      <c r="D3868" s="190"/>
    </row>
    <row r="3869" spans="4:4" x14ac:dyDescent="0.2">
      <c r="D3869" s="190"/>
    </row>
    <row r="3870" spans="4:4" x14ac:dyDescent="0.2">
      <c r="D3870" s="190"/>
    </row>
    <row r="3871" spans="4:4" x14ac:dyDescent="0.2">
      <c r="D3871" s="190"/>
    </row>
    <row r="3872" spans="4:4" x14ac:dyDescent="0.2">
      <c r="D3872" s="190"/>
    </row>
    <row r="3873" spans="4:4" x14ac:dyDescent="0.2">
      <c r="D3873" s="190"/>
    </row>
    <row r="3874" spans="4:4" x14ac:dyDescent="0.2">
      <c r="D3874" s="190"/>
    </row>
    <row r="3875" spans="4:4" x14ac:dyDescent="0.2">
      <c r="D3875" s="190"/>
    </row>
    <row r="3876" spans="4:4" x14ac:dyDescent="0.2">
      <c r="D3876" s="190"/>
    </row>
    <row r="3877" spans="4:4" x14ac:dyDescent="0.2">
      <c r="D3877" s="190"/>
    </row>
    <row r="3878" spans="4:4" x14ac:dyDescent="0.2">
      <c r="D3878" s="190"/>
    </row>
    <row r="3879" spans="4:4" x14ac:dyDescent="0.2">
      <c r="D3879" s="190"/>
    </row>
    <row r="3880" spans="4:4" x14ac:dyDescent="0.2">
      <c r="D3880" s="190"/>
    </row>
    <row r="3881" spans="4:4" x14ac:dyDescent="0.2">
      <c r="D3881" s="190"/>
    </row>
    <row r="3882" spans="4:4" x14ac:dyDescent="0.2">
      <c r="D3882" s="190"/>
    </row>
    <row r="3883" spans="4:4" x14ac:dyDescent="0.2">
      <c r="D3883" s="190"/>
    </row>
    <row r="3884" spans="4:4" x14ac:dyDescent="0.2">
      <c r="D3884" s="190"/>
    </row>
    <row r="3885" spans="4:4" x14ac:dyDescent="0.2">
      <c r="D3885" s="190"/>
    </row>
    <row r="3886" spans="4:4" x14ac:dyDescent="0.2">
      <c r="D3886" s="190"/>
    </row>
    <row r="3887" spans="4:4" x14ac:dyDescent="0.2">
      <c r="D3887" s="190"/>
    </row>
    <row r="3888" spans="4:4" x14ac:dyDescent="0.2">
      <c r="D3888" s="190"/>
    </row>
    <row r="3889" spans="4:4" x14ac:dyDescent="0.2">
      <c r="D3889" s="190"/>
    </row>
    <row r="3890" spans="4:4" x14ac:dyDescent="0.2">
      <c r="D3890" s="190"/>
    </row>
    <row r="3891" spans="4:4" x14ac:dyDescent="0.2">
      <c r="D3891" s="190"/>
    </row>
    <row r="3892" spans="4:4" x14ac:dyDescent="0.2">
      <c r="D3892" s="190"/>
    </row>
    <row r="3893" spans="4:4" x14ac:dyDescent="0.2">
      <c r="D3893" s="190"/>
    </row>
    <row r="3894" spans="4:4" x14ac:dyDescent="0.2">
      <c r="D3894" s="190"/>
    </row>
    <row r="3895" spans="4:4" x14ac:dyDescent="0.2">
      <c r="D3895" s="190"/>
    </row>
    <row r="3896" spans="4:4" x14ac:dyDescent="0.2">
      <c r="D3896" s="190"/>
    </row>
    <row r="3897" spans="4:4" x14ac:dyDescent="0.2">
      <c r="D3897" s="190"/>
    </row>
    <row r="3898" spans="4:4" x14ac:dyDescent="0.2">
      <c r="D3898" s="190"/>
    </row>
    <row r="3899" spans="4:4" x14ac:dyDescent="0.2">
      <c r="D3899" s="190"/>
    </row>
    <row r="3900" spans="4:4" x14ac:dyDescent="0.2">
      <c r="D3900" s="190"/>
    </row>
    <row r="3901" spans="4:4" x14ac:dyDescent="0.2">
      <c r="D3901" s="190"/>
    </row>
    <row r="3902" spans="4:4" x14ac:dyDescent="0.2">
      <c r="D3902" s="190"/>
    </row>
    <row r="3903" spans="4:4" x14ac:dyDescent="0.2">
      <c r="D3903" s="190"/>
    </row>
    <row r="3904" spans="4:4" x14ac:dyDescent="0.2">
      <c r="D3904" s="190"/>
    </row>
    <row r="3905" spans="4:4" x14ac:dyDescent="0.2">
      <c r="D3905" s="190"/>
    </row>
    <row r="3906" spans="4:4" x14ac:dyDescent="0.2">
      <c r="D3906" s="190"/>
    </row>
    <row r="3907" spans="4:4" x14ac:dyDescent="0.2">
      <c r="D3907" s="190"/>
    </row>
    <row r="3908" spans="4:4" x14ac:dyDescent="0.2">
      <c r="D3908" s="190"/>
    </row>
    <row r="3909" spans="4:4" x14ac:dyDescent="0.2">
      <c r="D3909" s="190"/>
    </row>
    <row r="3910" spans="4:4" x14ac:dyDescent="0.2">
      <c r="D3910" s="190"/>
    </row>
    <row r="3911" spans="4:4" x14ac:dyDescent="0.2">
      <c r="D3911" s="190"/>
    </row>
    <row r="3912" spans="4:4" x14ac:dyDescent="0.2">
      <c r="D3912" s="190"/>
    </row>
    <row r="3913" spans="4:4" x14ac:dyDescent="0.2">
      <c r="D3913" s="190"/>
    </row>
    <row r="3914" spans="4:4" x14ac:dyDescent="0.2">
      <c r="D3914" s="190"/>
    </row>
    <row r="3915" spans="4:4" x14ac:dyDescent="0.2">
      <c r="D3915" s="190"/>
    </row>
    <row r="3916" spans="4:4" x14ac:dyDescent="0.2">
      <c r="D3916" s="190"/>
    </row>
    <row r="3917" spans="4:4" x14ac:dyDescent="0.2">
      <c r="D3917" s="190"/>
    </row>
    <row r="3918" spans="4:4" x14ac:dyDescent="0.2">
      <c r="D3918" s="190"/>
    </row>
    <row r="3919" spans="4:4" x14ac:dyDescent="0.2">
      <c r="D3919" s="190"/>
    </row>
    <row r="3920" spans="4:4" x14ac:dyDescent="0.2">
      <c r="D3920" s="190"/>
    </row>
    <row r="3921" spans="4:4" x14ac:dyDescent="0.2">
      <c r="D3921" s="190"/>
    </row>
    <row r="3922" spans="4:4" x14ac:dyDescent="0.2">
      <c r="D3922" s="190"/>
    </row>
    <row r="3923" spans="4:4" x14ac:dyDescent="0.2">
      <c r="D3923" s="190"/>
    </row>
    <row r="3924" spans="4:4" x14ac:dyDescent="0.2">
      <c r="D3924" s="190"/>
    </row>
    <row r="3925" spans="4:4" x14ac:dyDescent="0.2">
      <c r="D3925" s="190"/>
    </row>
    <row r="3926" spans="4:4" x14ac:dyDescent="0.2">
      <c r="D3926" s="190"/>
    </row>
    <row r="3927" spans="4:4" x14ac:dyDescent="0.2">
      <c r="D3927" s="190"/>
    </row>
    <row r="3928" spans="4:4" x14ac:dyDescent="0.2">
      <c r="D3928" s="190"/>
    </row>
    <row r="3929" spans="4:4" x14ac:dyDescent="0.2">
      <c r="D3929" s="190"/>
    </row>
    <row r="3930" spans="4:4" x14ac:dyDescent="0.2">
      <c r="D3930" s="190"/>
    </row>
    <row r="3931" spans="4:4" x14ac:dyDescent="0.2">
      <c r="D3931" s="190"/>
    </row>
    <row r="3932" spans="4:4" x14ac:dyDescent="0.2">
      <c r="D3932" s="190"/>
    </row>
    <row r="3933" spans="4:4" x14ac:dyDescent="0.2">
      <c r="D3933" s="190"/>
    </row>
    <row r="3934" spans="4:4" x14ac:dyDescent="0.2">
      <c r="D3934" s="190"/>
    </row>
    <row r="3935" spans="4:4" x14ac:dyDescent="0.2">
      <c r="D3935" s="190"/>
    </row>
    <row r="3936" spans="4:4" x14ac:dyDescent="0.2">
      <c r="D3936" s="190"/>
    </row>
    <row r="3937" spans="4:4" x14ac:dyDescent="0.2">
      <c r="D3937" s="190"/>
    </row>
    <row r="3938" spans="4:4" x14ac:dyDescent="0.2">
      <c r="D3938" s="190"/>
    </row>
    <row r="3939" spans="4:4" x14ac:dyDescent="0.2">
      <c r="D3939" s="190"/>
    </row>
    <row r="3940" spans="4:4" x14ac:dyDescent="0.2">
      <c r="D3940" s="190"/>
    </row>
    <row r="3941" spans="4:4" x14ac:dyDescent="0.2">
      <c r="D3941" s="190"/>
    </row>
    <row r="3942" spans="4:4" x14ac:dyDescent="0.2">
      <c r="D3942" s="190"/>
    </row>
    <row r="3943" spans="4:4" x14ac:dyDescent="0.2">
      <c r="D3943" s="190"/>
    </row>
    <row r="3944" spans="4:4" x14ac:dyDescent="0.2">
      <c r="D3944" s="190"/>
    </row>
    <row r="3945" spans="4:4" x14ac:dyDescent="0.2">
      <c r="D3945" s="190"/>
    </row>
    <row r="3946" spans="4:4" x14ac:dyDescent="0.2">
      <c r="D3946" s="190"/>
    </row>
    <row r="3947" spans="4:4" x14ac:dyDescent="0.2">
      <c r="D3947" s="190"/>
    </row>
    <row r="3948" spans="4:4" x14ac:dyDescent="0.2">
      <c r="D3948" s="190"/>
    </row>
    <row r="3949" spans="4:4" x14ac:dyDescent="0.2">
      <c r="D3949" s="190"/>
    </row>
    <row r="3950" spans="4:4" x14ac:dyDescent="0.2">
      <c r="D3950" s="190"/>
    </row>
    <row r="3951" spans="4:4" x14ac:dyDescent="0.2">
      <c r="D3951" s="190"/>
    </row>
    <row r="3952" spans="4:4" x14ac:dyDescent="0.2">
      <c r="D3952" s="190"/>
    </row>
    <row r="3953" spans="4:4" x14ac:dyDescent="0.2">
      <c r="D3953" s="190"/>
    </row>
    <row r="3954" spans="4:4" x14ac:dyDescent="0.2">
      <c r="D3954" s="190"/>
    </row>
    <row r="3955" spans="4:4" x14ac:dyDescent="0.2">
      <c r="D3955" s="190"/>
    </row>
    <row r="3956" spans="4:4" x14ac:dyDescent="0.2">
      <c r="D3956" s="190"/>
    </row>
    <row r="3957" spans="4:4" x14ac:dyDescent="0.2">
      <c r="D3957" s="190"/>
    </row>
    <row r="3958" spans="4:4" x14ac:dyDescent="0.2">
      <c r="D3958" s="190"/>
    </row>
    <row r="3959" spans="4:4" x14ac:dyDescent="0.2">
      <c r="D3959" s="190"/>
    </row>
    <row r="3960" spans="4:4" x14ac:dyDescent="0.2">
      <c r="D3960" s="190"/>
    </row>
    <row r="3961" spans="4:4" x14ac:dyDescent="0.2">
      <c r="D3961" s="190"/>
    </row>
    <row r="3962" spans="4:4" x14ac:dyDescent="0.2">
      <c r="D3962" s="190"/>
    </row>
    <row r="3963" spans="4:4" x14ac:dyDescent="0.2">
      <c r="D3963" s="190"/>
    </row>
    <row r="3964" spans="4:4" x14ac:dyDescent="0.2">
      <c r="D3964" s="190"/>
    </row>
    <row r="3965" spans="4:4" x14ac:dyDescent="0.2">
      <c r="D3965" s="190"/>
    </row>
    <row r="3966" spans="4:4" x14ac:dyDescent="0.2">
      <c r="D3966" s="190"/>
    </row>
    <row r="3967" spans="4:4" x14ac:dyDescent="0.2">
      <c r="D3967" s="190"/>
    </row>
    <row r="3968" spans="4:4" x14ac:dyDescent="0.2">
      <c r="D3968" s="190"/>
    </row>
    <row r="3969" spans="4:4" x14ac:dyDescent="0.2">
      <c r="D3969" s="190"/>
    </row>
    <row r="3970" spans="4:4" x14ac:dyDescent="0.2">
      <c r="D3970" s="190"/>
    </row>
    <row r="3971" spans="4:4" x14ac:dyDescent="0.2">
      <c r="D3971" s="190"/>
    </row>
    <row r="3972" spans="4:4" x14ac:dyDescent="0.2">
      <c r="D3972" s="190"/>
    </row>
    <row r="3973" spans="4:4" x14ac:dyDescent="0.2">
      <c r="D3973" s="190"/>
    </row>
    <row r="3974" spans="4:4" x14ac:dyDescent="0.2">
      <c r="D3974" s="190"/>
    </row>
    <row r="3975" spans="4:4" x14ac:dyDescent="0.2">
      <c r="D3975" s="190"/>
    </row>
    <row r="3976" spans="4:4" x14ac:dyDescent="0.2">
      <c r="D3976" s="190"/>
    </row>
    <row r="3977" spans="4:4" x14ac:dyDescent="0.2">
      <c r="D3977" s="190"/>
    </row>
    <row r="3978" spans="4:4" x14ac:dyDescent="0.2">
      <c r="D3978" s="190"/>
    </row>
    <row r="3979" spans="4:4" x14ac:dyDescent="0.2">
      <c r="D3979" s="190"/>
    </row>
    <row r="3980" spans="4:4" x14ac:dyDescent="0.2">
      <c r="D3980" s="190"/>
    </row>
    <row r="3981" spans="4:4" x14ac:dyDescent="0.2">
      <c r="D3981" s="190"/>
    </row>
    <row r="3982" spans="4:4" x14ac:dyDescent="0.2">
      <c r="D3982" s="190"/>
    </row>
    <row r="3983" spans="4:4" x14ac:dyDescent="0.2">
      <c r="D3983" s="190"/>
    </row>
    <row r="3984" spans="4:4" x14ac:dyDescent="0.2">
      <c r="D3984" s="190"/>
    </row>
    <row r="3985" spans="4:4" x14ac:dyDescent="0.2">
      <c r="D3985" s="190"/>
    </row>
    <row r="3986" spans="4:4" x14ac:dyDescent="0.2">
      <c r="D3986" s="190"/>
    </row>
    <row r="3987" spans="4:4" x14ac:dyDescent="0.2">
      <c r="D3987" s="190"/>
    </row>
    <row r="3988" spans="4:4" x14ac:dyDescent="0.2">
      <c r="D3988" s="190"/>
    </row>
    <row r="3989" spans="4:4" x14ac:dyDescent="0.2">
      <c r="D3989" s="190"/>
    </row>
    <row r="3990" spans="4:4" x14ac:dyDescent="0.2">
      <c r="D3990" s="190"/>
    </row>
    <row r="3991" spans="4:4" x14ac:dyDescent="0.2">
      <c r="D3991" s="190"/>
    </row>
    <row r="3992" spans="4:4" x14ac:dyDescent="0.2">
      <c r="D3992" s="190"/>
    </row>
    <row r="3993" spans="4:4" x14ac:dyDescent="0.2">
      <c r="D3993" s="190"/>
    </row>
    <row r="3994" spans="4:4" x14ac:dyDescent="0.2">
      <c r="D3994" s="190"/>
    </row>
    <row r="3995" spans="4:4" x14ac:dyDescent="0.2">
      <c r="D3995" s="190"/>
    </row>
    <row r="3996" spans="4:4" x14ac:dyDescent="0.2">
      <c r="D3996" s="190"/>
    </row>
    <row r="3997" spans="4:4" x14ac:dyDescent="0.2">
      <c r="D3997" s="190"/>
    </row>
    <row r="3998" spans="4:4" x14ac:dyDescent="0.2">
      <c r="D3998" s="190"/>
    </row>
    <row r="3999" spans="4:4" x14ac:dyDescent="0.2">
      <c r="D3999" s="190"/>
    </row>
    <row r="4000" spans="4:4" x14ac:dyDescent="0.2">
      <c r="D4000" s="190"/>
    </row>
    <row r="4001" spans="4:4" x14ac:dyDescent="0.2">
      <c r="D4001" s="190"/>
    </row>
    <row r="4002" spans="4:4" x14ac:dyDescent="0.2">
      <c r="D4002" s="190"/>
    </row>
    <row r="4003" spans="4:4" x14ac:dyDescent="0.2">
      <c r="D4003" s="190"/>
    </row>
    <row r="4004" spans="4:4" x14ac:dyDescent="0.2">
      <c r="D4004" s="190"/>
    </row>
    <row r="4005" spans="4:4" x14ac:dyDescent="0.2">
      <c r="D4005" s="190"/>
    </row>
    <row r="4006" spans="4:4" x14ac:dyDescent="0.2">
      <c r="D4006" s="190"/>
    </row>
    <row r="4007" spans="4:4" x14ac:dyDescent="0.2">
      <c r="D4007" s="190"/>
    </row>
    <row r="4008" spans="4:4" x14ac:dyDescent="0.2">
      <c r="D4008" s="190"/>
    </row>
    <row r="4009" spans="4:4" x14ac:dyDescent="0.2">
      <c r="D4009" s="190"/>
    </row>
    <row r="4010" spans="4:4" x14ac:dyDescent="0.2">
      <c r="D4010" s="190"/>
    </row>
    <row r="4011" spans="4:4" x14ac:dyDescent="0.2">
      <c r="D4011" s="190"/>
    </row>
    <row r="4012" spans="4:4" x14ac:dyDescent="0.2">
      <c r="D4012" s="190"/>
    </row>
    <row r="4013" spans="4:4" x14ac:dyDescent="0.2">
      <c r="D4013" s="190"/>
    </row>
    <row r="4014" spans="4:4" x14ac:dyDescent="0.2">
      <c r="D4014" s="190"/>
    </row>
    <row r="4015" spans="4:4" x14ac:dyDescent="0.2">
      <c r="D4015" s="190"/>
    </row>
    <row r="4016" spans="4:4" x14ac:dyDescent="0.2">
      <c r="D4016" s="190"/>
    </row>
    <row r="4017" spans="4:4" x14ac:dyDescent="0.2">
      <c r="D4017" s="190"/>
    </row>
    <row r="4018" spans="4:4" x14ac:dyDescent="0.2">
      <c r="D4018" s="190"/>
    </row>
    <row r="4019" spans="4:4" x14ac:dyDescent="0.2">
      <c r="D4019" s="190"/>
    </row>
    <row r="4020" spans="4:4" x14ac:dyDescent="0.2">
      <c r="D4020" s="190"/>
    </row>
    <row r="4021" spans="4:4" x14ac:dyDescent="0.2">
      <c r="D4021" s="190"/>
    </row>
    <row r="4022" spans="4:4" x14ac:dyDescent="0.2">
      <c r="D4022" s="190"/>
    </row>
    <row r="4023" spans="4:4" x14ac:dyDescent="0.2">
      <c r="D4023" s="190"/>
    </row>
    <row r="4024" spans="4:4" x14ac:dyDescent="0.2">
      <c r="D4024" s="190"/>
    </row>
    <row r="4025" spans="4:4" x14ac:dyDescent="0.2">
      <c r="D4025" s="190"/>
    </row>
    <row r="4026" spans="4:4" x14ac:dyDescent="0.2">
      <c r="D4026" s="190"/>
    </row>
    <row r="4027" spans="4:4" x14ac:dyDescent="0.2">
      <c r="D4027" s="190"/>
    </row>
    <row r="4028" spans="4:4" x14ac:dyDescent="0.2">
      <c r="D4028" s="190"/>
    </row>
    <row r="4029" spans="4:4" x14ac:dyDescent="0.2">
      <c r="D4029" s="190"/>
    </row>
    <row r="4030" spans="4:4" x14ac:dyDescent="0.2">
      <c r="D4030" s="190"/>
    </row>
    <row r="4031" spans="4:4" x14ac:dyDescent="0.2">
      <c r="D4031" s="190"/>
    </row>
    <row r="4032" spans="4:4" x14ac:dyDescent="0.2">
      <c r="D4032" s="190"/>
    </row>
    <row r="4033" spans="4:4" x14ac:dyDescent="0.2">
      <c r="D4033" s="190"/>
    </row>
    <row r="4034" spans="4:4" x14ac:dyDescent="0.2">
      <c r="D4034" s="190"/>
    </row>
    <row r="4035" spans="4:4" x14ac:dyDescent="0.2">
      <c r="D4035" s="190"/>
    </row>
    <row r="4036" spans="4:4" x14ac:dyDescent="0.2">
      <c r="D4036" s="190"/>
    </row>
    <row r="4037" spans="4:4" x14ac:dyDescent="0.2">
      <c r="D4037" s="190"/>
    </row>
    <row r="4038" spans="4:4" x14ac:dyDescent="0.2">
      <c r="D4038" s="190"/>
    </row>
    <row r="4039" spans="4:4" x14ac:dyDescent="0.2">
      <c r="D4039" s="190"/>
    </row>
    <row r="4040" spans="4:4" x14ac:dyDescent="0.2">
      <c r="D4040" s="190"/>
    </row>
    <row r="4041" spans="4:4" x14ac:dyDescent="0.2">
      <c r="D4041" s="190"/>
    </row>
    <row r="4042" spans="4:4" x14ac:dyDescent="0.2">
      <c r="D4042" s="190"/>
    </row>
    <row r="4043" spans="4:4" x14ac:dyDescent="0.2">
      <c r="D4043" s="190"/>
    </row>
    <row r="4044" spans="4:4" x14ac:dyDescent="0.2">
      <c r="D4044" s="190"/>
    </row>
    <row r="4045" spans="4:4" x14ac:dyDescent="0.2">
      <c r="D4045" s="190"/>
    </row>
    <row r="4046" spans="4:4" x14ac:dyDescent="0.2">
      <c r="D4046" s="190"/>
    </row>
    <row r="4047" spans="4:4" x14ac:dyDescent="0.2">
      <c r="D4047" s="190"/>
    </row>
    <row r="4048" spans="4:4" x14ac:dyDescent="0.2">
      <c r="D4048" s="190"/>
    </row>
    <row r="4049" spans="4:4" x14ac:dyDescent="0.2">
      <c r="D4049" s="190"/>
    </row>
    <row r="4050" spans="4:4" x14ac:dyDescent="0.2">
      <c r="D4050" s="190"/>
    </row>
    <row r="4051" spans="4:4" x14ac:dyDescent="0.2">
      <c r="D4051" s="190"/>
    </row>
    <row r="4052" spans="4:4" x14ac:dyDescent="0.2">
      <c r="D4052" s="190"/>
    </row>
    <row r="4053" spans="4:4" x14ac:dyDescent="0.2">
      <c r="D4053" s="190"/>
    </row>
    <row r="4054" spans="4:4" x14ac:dyDescent="0.2">
      <c r="D4054" s="190"/>
    </row>
    <row r="4055" spans="4:4" x14ac:dyDescent="0.2">
      <c r="D4055" s="190"/>
    </row>
    <row r="4056" spans="4:4" x14ac:dyDescent="0.2">
      <c r="D4056" s="190"/>
    </row>
    <row r="4057" spans="4:4" x14ac:dyDescent="0.2">
      <c r="D4057" s="190"/>
    </row>
    <row r="4058" spans="4:4" x14ac:dyDescent="0.2">
      <c r="D4058" s="190"/>
    </row>
    <row r="4059" spans="4:4" x14ac:dyDescent="0.2">
      <c r="D4059" s="190"/>
    </row>
    <row r="4060" spans="4:4" x14ac:dyDescent="0.2">
      <c r="D4060" s="190"/>
    </row>
    <row r="4061" spans="4:4" x14ac:dyDescent="0.2">
      <c r="D4061" s="190"/>
    </row>
    <row r="4062" spans="4:4" x14ac:dyDescent="0.2">
      <c r="D4062" s="190"/>
    </row>
    <row r="4063" spans="4:4" x14ac:dyDescent="0.2">
      <c r="D4063" s="190"/>
    </row>
    <row r="4064" spans="4:4" x14ac:dyDescent="0.2">
      <c r="D4064" s="190"/>
    </row>
    <row r="4065" spans="4:4" x14ac:dyDescent="0.2">
      <c r="D4065" s="190"/>
    </row>
    <row r="4066" spans="4:4" x14ac:dyDescent="0.2">
      <c r="D4066" s="190"/>
    </row>
    <row r="4067" spans="4:4" x14ac:dyDescent="0.2">
      <c r="D4067" s="190"/>
    </row>
    <row r="4068" spans="4:4" x14ac:dyDescent="0.2">
      <c r="D4068" s="190"/>
    </row>
    <row r="4069" spans="4:4" x14ac:dyDescent="0.2">
      <c r="D4069" s="190"/>
    </row>
    <row r="4070" spans="4:4" x14ac:dyDescent="0.2">
      <c r="D4070" s="190"/>
    </row>
    <row r="4071" spans="4:4" x14ac:dyDescent="0.2">
      <c r="D4071" s="190"/>
    </row>
    <row r="4072" spans="4:4" x14ac:dyDescent="0.2">
      <c r="D4072" s="190"/>
    </row>
    <row r="4073" spans="4:4" x14ac:dyDescent="0.2">
      <c r="D4073" s="190"/>
    </row>
    <row r="4074" spans="4:4" x14ac:dyDescent="0.2">
      <c r="D4074" s="190"/>
    </row>
    <row r="4075" spans="4:4" x14ac:dyDescent="0.2">
      <c r="D4075" s="190"/>
    </row>
    <row r="4076" spans="4:4" x14ac:dyDescent="0.2">
      <c r="D4076" s="190"/>
    </row>
    <row r="4077" spans="4:4" x14ac:dyDescent="0.2">
      <c r="D4077" s="190"/>
    </row>
    <row r="4078" spans="4:4" x14ac:dyDescent="0.2">
      <c r="D4078" s="190"/>
    </row>
    <row r="4079" spans="4:4" x14ac:dyDescent="0.2">
      <c r="D4079" s="190"/>
    </row>
    <row r="4080" spans="4:4" x14ac:dyDescent="0.2">
      <c r="D4080" s="190"/>
    </row>
    <row r="4081" spans="4:4" x14ac:dyDescent="0.2">
      <c r="D4081" s="190"/>
    </row>
    <row r="4082" spans="4:4" x14ac:dyDescent="0.2">
      <c r="D4082" s="190"/>
    </row>
    <row r="4083" spans="4:4" x14ac:dyDescent="0.2">
      <c r="D4083" s="190"/>
    </row>
    <row r="4084" spans="4:4" x14ac:dyDescent="0.2">
      <c r="D4084" s="190"/>
    </row>
    <row r="4085" spans="4:4" x14ac:dyDescent="0.2">
      <c r="D4085" s="190"/>
    </row>
    <row r="4086" spans="4:4" x14ac:dyDescent="0.2">
      <c r="D4086" s="190"/>
    </row>
    <row r="4087" spans="4:4" x14ac:dyDescent="0.2">
      <c r="D4087" s="190"/>
    </row>
    <row r="4088" spans="4:4" x14ac:dyDescent="0.2">
      <c r="D4088" s="190"/>
    </row>
    <row r="4089" spans="4:4" x14ac:dyDescent="0.2">
      <c r="D4089" s="190"/>
    </row>
    <row r="4090" spans="4:4" x14ac:dyDescent="0.2">
      <c r="D4090" s="190"/>
    </row>
    <row r="4091" spans="4:4" x14ac:dyDescent="0.2">
      <c r="D4091" s="190"/>
    </row>
    <row r="4092" spans="4:4" x14ac:dyDescent="0.2">
      <c r="D4092" s="190"/>
    </row>
    <row r="4093" spans="4:4" x14ac:dyDescent="0.2">
      <c r="D4093" s="190"/>
    </row>
    <row r="4094" spans="4:4" x14ac:dyDescent="0.2">
      <c r="D4094" s="190"/>
    </row>
    <row r="4095" spans="4:4" x14ac:dyDescent="0.2">
      <c r="D4095" s="190"/>
    </row>
    <row r="4096" spans="4:4" x14ac:dyDescent="0.2">
      <c r="D4096" s="190"/>
    </row>
    <row r="4097" spans="4:4" x14ac:dyDescent="0.2">
      <c r="D4097" s="190"/>
    </row>
    <row r="4098" spans="4:4" x14ac:dyDescent="0.2">
      <c r="D4098" s="190"/>
    </row>
    <row r="4099" spans="4:4" x14ac:dyDescent="0.2">
      <c r="D4099" s="190"/>
    </row>
    <row r="4100" spans="4:4" x14ac:dyDescent="0.2">
      <c r="D4100" s="190"/>
    </row>
    <row r="4101" spans="4:4" x14ac:dyDescent="0.2">
      <c r="D4101" s="190"/>
    </row>
    <row r="4102" spans="4:4" x14ac:dyDescent="0.2">
      <c r="D4102" s="190"/>
    </row>
    <row r="4103" spans="4:4" x14ac:dyDescent="0.2">
      <c r="D4103" s="190"/>
    </row>
    <row r="4104" spans="4:4" x14ac:dyDescent="0.2">
      <c r="D4104" s="190"/>
    </row>
    <row r="4105" spans="4:4" x14ac:dyDescent="0.2">
      <c r="D4105" s="190"/>
    </row>
    <row r="4106" spans="4:4" x14ac:dyDescent="0.2">
      <c r="D4106" s="190"/>
    </row>
    <row r="4107" spans="4:4" x14ac:dyDescent="0.2">
      <c r="D4107" s="190"/>
    </row>
    <row r="4108" spans="4:4" x14ac:dyDescent="0.2">
      <c r="D4108" s="190"/>
    </row>
    <row r="4109" spans="4:4" x14ac:dyDescent="0.2">
      <c r="D4109" s="190"/>
    </row>
    <row r="4110" spans="4:4" x14ac:dyDescent="0.2">
      <c r="D4110" s="190"/>
    </row>
    <row r="4111" spans="4:4" x14ac:dyDescent="0.2">
      <c r="D4111" s="190"/>
    </row>
    <row r="4112" spans="4:4" x14ac:dyDescent="0.2">
      <c r="D4112" s="190"/>
    </row>
    <row r="4113" spans="4:4" x14ac:dyDescent="0.2">
      <c r="D4113" s="190"/>
    </row>
    <row r="4114" spans="4:4" x14ac:dyDescent="0.2">
      <c r="D4114" s="190"/>
    </row>
    <row r="4115" spans="4:4" x14ac:dyDescent="0.2">
      <c r="D4115" s="190"/>
    </row>
    <row r="4116" spans="4:4" x14ac:dyDescent="0.2">
      <c r="D4116" s="190"/>
    </row>
    <row r="4117" spans="4:4" x14ac:dyDescent="0.2">
      <c r="D4117" s="190"/>
    </row>
    <row r="4118" spans="4:4" x14ac:dyDescent="0.2">
      <c r="D4118" s="190"/>
    </row>
    <row r="4119" spans="4:4" x14ac:dyDescent="0.2">
      <c r="D4119" s="190"/>
    </row>
    <row r="4120" spans="4:4" x14ac:dyDescent="0.2">
      <c r="D4120" s="190"/>
    </row>
    <row r="4121" spans="4:4" x14ac:dyDescent="0.2">
      <c r="D4121" s="190"/>
    </row>
    <row r="4122" spans="4:4" x14ac:dyDescent="0.2">
      <c r="D4122" s="190"/>
    </row>
    <row r="4123" spans="4:4" x14ac:dyDescent="0.2">
      <c r="D4123" s="190"/>
    </row>
    <row r="4124" spans="4:4" x14ac:dyDescent="0.2">
      <c r="D4124" s="190"/>
    </row>
    <row r="4125" spans="4:4" x14ac:dyDescent="0.2">
      <c r="D4125" s="190"/>
    </row>
    <row r="4126" spans="4:4" x14ac:dyDescent="0.2">
      <c r="D4126" s="190"/>
    </row>
    <row r="4127" spans="4:4" x14ac:dyDescent="0.2">
      <c r="D4127" s="190"/>
    </row>
    <row r="4128" spans="4:4" x14ac:dyDescent="0.2">
      <c r="D4128" s="190"/>
    </row>
    <row r="4129" spans="4:4" x14ac:dyDescent="0.2">
      <c r="D4129" s="190"/>
    </row>
    <row r="4130" spans="4:4" x14ac:dyDescent="0.2">
      <c r="D4130" s="190"/>
    </row>
    <row r="4131" spans="4:4" x14ac:dyDescent="0.2">
      <c r="D4131" s="190"/>
    </row>
    <row r="4132" spans="4:4" x14ac:dyDescent="0.2">
      <c r="D4132" s="190"/>
    </row>
    <row r="4133" spans="4:4" x14ac:dyDescent="0.2">
      <c r="D4133" s="190"/>
    </row>
    <row r="4134" spans="4:4" x14ac:dyDescent="0.2">
      <c r="D4134" s="190"/>
    </row>
    <row r="4135" spans="4:4" x14ac:dyDescent="0.2">
      <c r="D4135" s="190"/>
    </row>
    <row r="4136" spans="4:4" x14ac:dyDescent="0.2">
      <c r="D4136" s="190"/>
    </row>
    <row r="4137" spans="4:4" x14ac:dyDescent="0.2">
      <c r="D4137" s="190"/>
    </row>
    <row r="4138" spans="4:4" x14ac:dyDescent="0.2">
      <c r="D4138" s="190"/>
    </row>
    <row r="4139" spans="4:4" x14ac:dyDescent="0.2">
      <c r="D4139" s="190"/>
    </row>
    <row r="4140" spans="4:4" x14ac:dyDescent="0.2">
      <c r="D4140" s="190"/>
    </row>
    <row r="4141" spans="4:4" x14ac:dyDescent="0.2">
      <c r="D4141" s="190"/>
    </row>
    <row r="4142" spans="4:4" x14ac:dyDescent="0.2">
      <c r="D4142" s="190"/>
    </row>
    <row r="4143" spans="4:4" x14ac:dyDescent="0.2">
      <c r="D4143" s="190"/>
    </row>
    <row r="4144" spans="4:4" x14ac:dyDescent="0.2">
      <c r="D4144" s="190"/>
    </row>
    <row r="4145" spans="4:4" x14ac:dyDescent="0.2">
      <c r="D4145" s="190"/>
    </row>
    <row r="4146" spans="4:4" x14ac:dyDescent="0.2">
      <c r="D4146" s="190"/>
    </row>
    <row r="4147" spans="4:4" x14ac:dyDescent="0.2">
      <c r="D4147" s="190"/>
    </row>
    <row r="4148" spans="4:4" x14ac:dyDescent="0.2">
      <c r="D4148" s="190"/>
    </row>
    <row r="4149" spans="4:4" x14ac:dyDescent="0.2">
      <c r="D4149" s="190"/>
    </row>
    <row r="4150" spans="4:4" x14ac:dyDescent="0.2">
      <c r="D4150" s="190"/>
    </row>
    <row r="4151" spans="4:4" x14ac:dyDescent="0.2">
      <c r="D4151" s="190"/>
    </row>
    <row r="4152" spans="4:4" x14ac:dyDescent="0.2">
      <c r="D4152" s="190"/>
    </row>
    <row r="4153" spans="4:4" x14ac:dyDescent="0.2">
      <c r="D4153" s="190"/>
    </row>
    <row r="4154" spans="4:4" x14ac:dyDescent="0.2">
      <c r="D4154" s="190"/>
    </row>
    <row r="4155" spans="4:4" x14ac:dyDescent="0.2">
      <c r="D4155" s="190"/>
    </row>
    <row r="4156" spans="4:4" x14ac:dyDescent="0.2">
      <c r="D4156" s="190"/>
    </row>
    <row r="4157" spans="4:4" x14ac:dyDescent="0.2">
      <c r="D4157" s="190"/>
    </row>
    <row r="4158" spans="4:4" x14ac:dyDescent="0.2">
      <c r="D4158" s="190"/>
    </row>
    <row r="4159" spans="4:4" x14ac:dyDescent="0.2">
      <c r="D4159" s="190"/>
    </row>
    <row r="4160" spans="4:4" x14ac:dyDescent="0.2">
      <c r="D4160" s="190"/>
    </row>
    <row r="4161" spans="4:4" x14ac:dyDescent="0.2">
      <c r="D4161" s="190"/>
    </row>
    <row r="4162" spans="4:4" x14ac:dyDescent="0.2">
      <c r="D4162" s="190"/>
    </row>
    <row r="4163" spans="4:4" x14ac:dyDescent="0.2">
      <c r="D4163" s="190"/>
    </row>
    <row r="4164" spans="4:4" x14ac:dyDescent="0.2">
      <c r="D4164" s="190"/>
    </row>
    <row r="4165" spans="4:4" x14ac:dyDescent="0.2">
      <c r="D4165" s="190"/>
    </row>
    <row r="4166" spans="4:4" x14ac:dyDescent="0.2">
      <c r="D4166" s="190"/>
    </row>
    <row r="4167" spans="4:4" x14ac:dyDescent="0.2">
      <c r="D4167" s="190"/>
    </row>
    <row r="4168" spans="4:4" x14ac:dyDescent="0.2">
      <c r="D4168" s="190"/>
    </row>
    <row r="4169" spans="4:4" x14ac:dyDescent="0.2">
      <c r="D4169" s="190"/>
    </row>
    <row r="4170" spans="4:4" x14ac:dyDescent="0.2">
      <c r="D4170" s="190"/>
    </row>
    <row r="4171" spans="4:4" x14ac:dyDescent="0.2">
      <c r="D4171" s="190"/>
    </row>
    <row r="4172" spans="4:4" x14ac:dyDescent="0.2">
      <c r="D4172" s="190"/>
    </row>
    <row r="4173" spans="4:4" x14ac:dyDescent="0.2">
      <c r="D4173" s="190"/>
    </row>
    <row r="4174" spans="4:4" x14ac:dyDescent="0.2">
      <c r="D4174" s="190"/>
    </row>
    <row r="4175" spans="4:4" x14ac:dyDescent="0.2">
      <c r="D4175" s="190"/>
    </row>
    <row r="4176" spans="4:4" x14ac:dyDescent="0.2">
      <c r="D4176" s="190"/>
    </row>
    <row r="4177" spans="4:4" x14ac:dyDescent="0.2">
      <c r="D4177" s="190"/>
    </row>
    <row r="4178" spans="4:4" x14ac:dyDescent="0.2">
      <c r="D4178" s="190"/>
    </row>
    <row r="4179" spans="4:4" x14ac:dyDescent="0.2">
      <c r="D4179" s="190"/>
    </row>
    <row r="4180" spans="4:4" x14ac:dyDescent="0.2">
      <c r="D4180" s="190"/>
    </row>
    <row r="4181" spans="4:4" x14ac:dyDescent="0.2">
      <c r="D4181" s="190"/>
    </row>
    <row r="4182" spans="4:4" x14ac:dyDescent="0.2">
      <c r="D4182" s="190"/>
    </row>
    <row r="4183" spans="4:4" x14ac:dyDescent="0.2">
      <c r="D4183" s="190"/>
    </row>
    <row r="4184" spans="4:4" x14ac:dyDescent="0.2">
      <c r="D4184" s="190"/>
    </row>
    <row r="4185" spans="4:4" x14ac:dyDescent="0.2">
      <c r="D4185" s="190"/>
    </row>
    <row r="4186" spans="4:4" x14ac:dyDescent="0.2">
      <c r="D4186" s="190"/>
    </row>
    <row r="4187" spans="4:4" x14ac:dyDescent="0.2">
      <c r="D4187" s="190"/>
    </row>
    <row r="4188" spans="4:4" x14ac:dyDescent="0.2">
      <c r="D4188" s="190"/>
    </row>
    <row r="4189" spans="4:4" x14ac:dyDescent="0.2">
      <c r="D4189" s="190"/>
    </row>
    <row r="4190" spans="4:4" x14ac:dyDescent="0.2">
      <c r="D4190" s="190"/>
    </row>
    <row r="4191" spans="4:4" x14ac:dyDescent="0.2">
      <c r="D4191" s="190"/>
    </row>
    <row r="4192" spans="4:4" x14ac:dyDescent="0.2">
      <c r="D4192" s="190"/>
    </row>
    <row r="4193" spans="4:4" x14ac:dyDescent="0.2">
      <c r="D4193" s="190"/>
    </row>
    <row r="4194" spans="4:4" x14ac:dyDescent="0.2">
      <c r="D4194" s="190"/>
    </row>
    <row r="4195" spans="4:4" x14ac:dyDescent="0.2">
      <c r="D4195" s="190"/>
    </row>
    <row r="4196" spans="4:4" x14ac:dyDescent="0.2">
      <c r="D4196" s="190"/>
    </row>
    <row r="4197" spans="4:4" x14ac:dyDescent="0.2">
      <c r="D4197" s="190"/>
    </row>
    <row r="4198" spans="4:4" x14ac:dyDescent="0.2">
      <c r="D4198" s="190"/>
    </row>
    <row r="4199" spans="4:4" x14ac:dyDescent="0.2">
      <c r="D4199" s="190"/>
    </row>
    <row r="4200" spans="4:4" x14ac:dyDescent="0.2">
      <c r="D4200" s="190"/>
    </row>
    <row r="4201" spans="4:4" x14ac:dyDescent="0.2">
      <c r="D4201" s="190"/>
    </row>
    <row r="4202" spans="4:4" x14ac:dyDescent="0.2">
      <c r="D4202" s="190"/>
    </row>
    <row r="4203" spans="4:4" x14ac:dyDescent="0.2">
      <c r="D4203" s="190"/>
    </row>
    <row r="4204" spans="4:4" x14ac:dyDescent="0.2">
      <c r="D4204" s="190"/>
    </row>
    <row r="4205" spans="4:4" x14ac:dyDescent="0.2">
      <c r="D4205" s="190"/>
    </row>
    <row r="4206" spans="4:4" x14ac:dyDescent="0.2">
      <c r="D4206" s="190"/>
    </row>
    <row r="4207" spans="4:4" x14ac:dyDescent="0.2">
      <c r="D4207" s="190"/>
    </row>
    <row r="4208" spans="4:4" x14ac:dyDescent="0.2">
      <c r="D4208" s="190"/>
    </row>
    <row r="4209" spans="4:4" x14ac:dyDescent="0.2">
      <c r="D4209" s="190"/>
    </row>
    <row r="4210" spans="4:4" x14ac:dyDescent="0.2">
      <c r="D4210" s="190"/>
    </row>
    <row r="4211" spans="4:4" x14ac:dyDescent="0.2">
      <c r="D4211" s="190"/>
    </row>
    <row r="4212" spans="4:4" x14ac:dyDescent="0.2">
      <c r="D4212" s="190"/>
    </row>
    <row r="4213" spans="4:4" x14ac:dyDescent="0.2">
      <c r="D4213" s="190"/>
    </row>
    <row r="4214" spans="4:4" x14ac:dyDescent="0.2">
      <c r="D4214" s="190"/>
    </row>
    <row r="4215" spans="4:4" x14ac:dyDescent="0.2">
      <c r="D4215" s="190"/>
    </row>
    <row r="4216" spans="4:4" x14ac:dyDescent="0.2">
      <c r="D4216" s="190"/>
    </row>
    <row r="4217" spans="4:4" x14ac:dyDescent="0.2">
      <c r="D4217" s="190"/>
    </row>
    <row r="4218" spans="4:4" x14ac:dyDescent="0.2">
      <c r="D4218" s="190"/>
    </row>
    <row r="4219" spans="4:4" x14ac:dyDescent="0.2">
      <c r="D4219" s="190"/>
    </row>
    <row r="4220" spans="4:4" x14ac:dyDescent="0.2">
      <c r="D4220" s="190"/>
    </row>
    <row r="4221" spans="4:4" x14ac:dyDescent="0.2">
      <c r="D4221" s="190"/>
    </row>
    <row r="4222" spans="4:4" x14ac:dyDescent="0.2">
      <c r="D4222" s="190"/>
    </row>
    <row r="4223" spans="4:4" x14ac:dyDescent="0.2">
      <c r="D4223" s="190"/>
    </row>
    <row r="4224" spans="4:4" x14ac:dyDescent="0.2">
      <c r="D4224" s="190"/>
    </row>
    <row r="4225" spans="4:4" x14ac:dyDescent="0.2">
      <c r="D4225" s="190"/>
    </row>
    <row r="4226" spans="4:4" x14ac:dyDescent="0.2">
      <c r="D4226" s="190"/>
    </row>
    <row r="4227" spans="4:4" x14ac:dyDescent="0.2">
      <c r="D4227" s="190"/>
    </row>
    <row r="4228" spans="4:4" x14ac:dyDescent="0.2">
      <c r="D4228" s="190"/>
    </row>
    <row r="4229" spans="4:4" x14ac:dyDescent="0.2">
      <c r="D4229" s="190"/>
    </row>
    <row r="4230" spans="4:4" x14ac:dyDescent="0.2">
      <c r="D4230" s="190"/>
    </row>
    <row r="4231" spans="4:4" x14ac:dyDescent="0.2">
      <c r="D4231" s="190"/>
    </row>
    <row r="4232" spans="4:4" x14ac:dyDescent="0.2">
      <c r="D4232" s="190"/>
    </row>
    <row r="4233" spans="4:4" x14ac:dyDescent="0.2">
      <c r="D4233" s="190"/>
    </row>
    <row r="4234" spans="4:4" x14ac:dyDescent="0.2">
      <c r="D4234" s="190"/>
    </row>
    <row r="4235" spans="4:4" x14ac:dyDescent="0.2">
      <c r="D4235" s="190"/>
    </row>
    <row r="4236" spans="4:4" x14ac:dyDescent="0.2">
      <c r="D4236" s="190"/>
    </row>
    <row r="4237" spans="4:4" x14ac:dyDescent="0.2">
      <c r="D4237" s="190"/>
    </row>
    <row r="4238" spans="4:4" x14ac:dyDescent="0.2">
      <c r="D4238" s="190"/>
    </row>
    <row r="4239" spans="4:4" x14ac:dyDescent="0.2">
      <c r="D4239" s="190"/>
    </row>
    <row r="4240" spans="4:4" x14ac:dyDescent="0.2">
      <c r="D4240" s="190"/>
    </row>
    <row r="4241" spans="4:4" x14ac:dyDescent="0.2">
      <c r="D4241" s="190"/>
    </row>
    <row r="4242" spans="4:4" x14ac:dyDescent="0.2">
      <c r="D4242" s="190"/>
    </row>
    <row r="4243" spans="4:4" x14ac:dyDescent="0.2">
      <c r="D4243" s="190"/>
    </row>
    <row r="4244" spans="4:4" x14ac:dyDescent="0.2">
      <c r="D4244" s="190"/>
    </row>
    <row r="4245" spans="4:4" x14ac:dyDescent="0.2">
      <c r="D4245" s="190"/>
    </row>
    <row r="4246" spans="4:4" x14ac:dyDescent="0.2">
      <c r="D4246" s="190"/>
    </row>
    <row r="4247" spans="4:4" x14ac:dyDescent="0.2">
      <c r="D4247" s="190"/>
    </row>
    <row r="4248" spans="4:4" x14ac:dyDescent="0.2">
      <c r="D4248" s="190"/>
    </row>
    <row r="4249" spans="4:4" x14ac:dyDescent="0.2">
      <c r="D4249" s="190"/>
    </row>
    <row r="4250" spans="4:4" x14ac:dyDescent="0.2">
      <c r="D4250" s="190"/>
    </row>
    <row r="4251" spans="4:4" x14ac:dyDescent="0.2">
      <c r="D4251" s="190"/>
    </row>
    <row r="4252" spans="4:4" x14ac:dyDescent="0.2">
      <c r="D4252" s="190"/>
    </row>
    <row r="4253" spans="4:4" x14ac:dyDescent="0.2">
      <c r="D4253" s="190"/>
    </row>
    <row r="4254" spans="4:4" x14ac:dyDescent="0.2">
      <c r="D4254" s="190"/>
    </row>
    <row r="4255" spans="4:4" x14ac:dyDescent="0.2">
      <c r="D4255" s="190"/>
    </row>
    <row r="4256" spans="4:4" x14ac:dyDescent="0.2">
      <c r="D4256" s="190"/>
    </row>
    <row r="4257" spans="4:4" x14ac:dyDescent="0.2">
      <c r="D4257" s="190"/>
    </row>
    <row r="4258" spans="4:4" x14ac:dyDescent="0.2">
      <c r="D4258" s="190"/>
    </row>
    <row r="4259" spans="4:4" x14ac:dyDescent="0.2">
      <c r="D4259" s="190"/>
    </row>
    <row r="4260" spans="4:4" x14ac:dyDescent="0.2">
      <c r="D4260" s="190"/>
    </row>
    <row r="4261" spans="4:4" x14ac:dyDescent="0.2">
      <c r="D4261" s="190"/>
    </row>
    <row r="4262" spans="4:4" x14ac:dyDescent="0.2">
      <c r="D4262" s="190"/>
    </row>
    <row r="4263" spans="4:4" x14ac:dyDescent="0.2">
      <c r="D4263" s="190"/>
    </row>
    <row r="4264" spans="4:4" x14ac:dyDescent="0.2">
      <c r="D4264" s="190"/>
    </row>
    <row r="4265" spans="4:4" x14ac:dyDescent="0.2">
      <c r="D4265" s="190"/>
    </row>
    <row r="4266" spans="4:4" x14ac:dyDescent="0.2">
      <c r="D4266" s="190"/>
    </row>
    <row r="4267" spans="4:4" x14ac:dyDescent="0.2">
      <c r="D4267" s="190"/>
    </row>
    <row r="4268" spans="4:4" x14ac:dyDescent="0.2">
      <c r="D4268" s="190"/>
    </row>
    <row r="4269" spans="4:4" x14ac:dyDescent="0.2">
      <c r="D4269" s="190"/>
    </row>
    <row r="4270" spans="4:4" x14ac:dyDescent="0.2">
      <c r="D4270" s="190"/>
    </row>
    <row r="4271" spans="4:4" x14ac:dyDescent="0.2">
      <c r="D4271" s="190"/>
    </row>
    <row r="4272" spans="4:4" x14ac:dyDescent="0.2">
      <c r="D4272" s="190"/>
    </row>
    <row r="4273" spans="4:4" x14ac:dyDescent="0.2">
      <c r="D4273" s="190"/>
    </row>
    <row r="4274" spans="4:4" x14ac:dyDescent="0.2">
      <c r="D4274" s="190"/>
    </row>
    <row r="4275" spans="4:4" x14ac:dyDescent="0.2">
      <c r="D4275" s="190"/>
    </row>
    <row r="4276" spans="4:4" x14ac:dyDescent="0.2">
      <c r="D4276" s="190"/>
    </row>
    <row r="4277" spans="4:4" x14ac:dyDescent="0.2">
      <c r="D4277" s="190"/>
    </row>
    <row r="4278" spans="4:4" x14ac:dyDescent="0.2">
      <c r="D4278" s="190"/>
    </row>
    <row r="4279" spans="4:4" x14ac:dyDescent="0.2">
      <c r="D4279" s="190"/>
    </row>
    <row r="4280" spans="4:4" x14ac:dyDescent="0.2">
      <c r="D4280" s="190"/>
    </row>
    <row r="4281" spans="4:4" x14ac:dyDescent="0.2">
      <c r="D4281" s="190"/>
    </row>
    <row r="4282" spans="4:4" x14ac:dyDescent="0.2">
      <c r="D4282" s="190"/>
    </row>
    <row r="4283" spans="4:4" x14ac:dyDescent="0.2">
      <c r="D4283" s="190"/>
    </row>
    <row r="4284" spans="4:4" x14ac:dyDescent="0.2">
      <c r="D4284" s="190"/>
    </row>
    <row r="4285" spans="4:4" x14ac:dyDescent="0.2">
      <c r="D4285" s="190"/>
    </row>
    <row r="4286" spans="4:4" x14ac:dyDescent="0.2">
      <c r="D4286" s="190"/>
    </row>
    <row r="4287" spans="4:4" x14ac:dyDescent="0.2">
      <c r="D4287" s="190"/>
    </row>
    <row r="4288" spans="4:4" x14ac:dyDescent="0.2">
      <c r="D4288" s="190"/>
    </row>
    <row r="4289" spans="4:4" x14ac:dyDescent="0.2">
      <c r="D4289" s="190"/>
    </row>
    <row r="4290" spans="4:4" x14ac:dyDescent="0.2">
      <c r="D4290" s="190"/>
    </row>
    <row r="4291" spans="4:4" x14ac:dyDescent="0.2">
      <c r="D4291" s="190"/>
    </row>
    <row r="4292" spans="4:4" x14ac:dyDescent="0.2">
      <c r="D4292" s="190"/>
    </row>
    <row r="4293" spans="4:4" x14ac:dyDescent="0.2">
      <c r="D4293" s="190"/>
    </row>
    <row r="4294" spans="4:4" x14ac:dyDescent="0.2">
      <c r="D4294" s="190"/>
    </row>
    <row r="4295" spans="4:4" x14ac:dyDescent="0.2">
      <c r="D4295" s="190"/>
    </row>
    <row r="4296" spans="4:4" x14ac:dyDescent="0.2">
      <c r="D4296" s="190"/>
    </row>
    <row r="4297" spans="4:4" x14ac:dyDescent="0.2">
      <c r="D4297" s="190"/>
    </row>
    <row r="4298" spans="4:4" x14ac:dyDescent="0.2">
      <c r="D4298" s="190"/>
    </row>
    <row r="4299" spans="4:4" x14ac:dyDescent="0.2">
      <c r="D4299" s="190"/>
    </row>
    <row r="4300" spans="4:4" x14ac:dyDescent="0.2">
      <c r="D4300" s="190"/>
    </row>
    <row r="4301" spans="4:4" x14ac:dyDescent="0.2">
      <c r="D4301" s="190"/>
    </row>
    <row r="4302" spans="4:4" x14ac:dyDescent="0.2">
      <c r="D4302" s="190"/>
    </row>
    <row r="4303" spans="4:4" x14ac:dyDescent="0.2">
      <c r="D4303" s="190"/>
    </row>
    <row r="4304" spans="4:4" x14ac:dyDescent="0.2">
      <c r="D4304" s="190"/>
    </row>
    <row r="4305" spans="4:4" x14ac:dyDescent="0.2">
      <c r="D4305" s="190"/>
    </row>
    <row r="4306" spans="4:4" x14ac:dyDescent="0.2">
      <c r="D4306" s="190"/>
    </row>
    <row r="4307" spans="4:4" x14ac:dyDescent="0.2">
      <c r="D4307" s="190"/>
    </row>
    <row r="4308" spans="4:4" x14ac:dyDescent="0.2">
      <c r="D4308" s="190"/>
    </row>
    <row r="4309" spans="4:4" x14ac:dyDescent="0.2">
      <c r="D4309" s="190"/>
    </row>
    <row r="4310" spans="4:4" x14ac:dyDescent="0.2">
      <c r="D4310" s="190"/>
    </row>
    <row r="4311" spans="4:4" x14ac:dyDescent="0.2">
      <c r="D4311" s="190"/>
    </row>
    <row r="4312" spans="4:4" x14ac:dyDescent="0.2">
      <c r="D4312" s="190"/>
    </row>
    <row r="4313" spans="4:4" x14ac:dyDescent="0.2">
      <c r="D4313" s="190"/>
    </row>
    <row r="4314" spans="4:4" x14ac:dyDescent="0.2">
      <c r="D4314" s="190"/>
    </row>
    <row r="4315" spans="4:4" x14ac:dyDescent="0.2">
      <c r="D4315" s="190"/>
    </row>
    <row r="4316" spans="4:4" x14ac:dyDescent="0.2">
      <c r="D4316" s="190"/>
    </row>
    <row r="4317" spans="4:4" x14ac:dyDescent="0.2">
      <c r="D4317" s="190"/>
    </row>
    <row r="4318" spans="4:4" x14ac:dyDescent="0.2">
      <c r="D4318" s="190"/>
    </row>
    <row r="4319" spans="4:4" x14ac:dyDescent="0.2">
      <c r="D4319" s="190"/>
    </row>
    <row r="4320" spans="4:4" x14ac:dyDescent="0.2">
      <c r="D4320" s="190"/>
    </row>
    <row r="4321" spans="4:4" x14ac:dyDescent="0.2">
      <c r="D4321" s="190"/>
    </row>
    <row r="4322" spans="4:4" x14ac:dyDescent="0.2">
      <c r="D4322" s="190"/>
    </row>
    <row r="4323" spans="4:4" x14ac:dyDescent="0.2">
      <c r="D4323" s="190"/>
    </row>
    <row r="4324" spans="4:4" x14ac:dyDescent="0.2">
      <c r="D4324" s="190"/>
    </row>
    <row r="4325" spans="4:4" x14ac:dyDescent="0.2">
      <c r="D4325" s="190"/>
    </row>
    <row r="4326" spans="4:4" x14ac:dyDescent="0.2">
      <c r="D4326" s="190"/>
    </row>
    <row r="4327" spans="4:4" x14ac:dyDescent="0.2">
      <c r="D4327" s="190"/>
    </row>
    <row r="4328" spans="4:4" x14ac:dyDescent="0.2">
      <c r="D4328" s="190"/>
    </row>
    <row r="4329" spans="4:4" x14ac:dyDescent="0.2">
      <c r="D4329" s="190"/>
    </row>
    <row r="4330" spans="4:4" x14ac:dyDescent="0.2">
      <c r="D4330" s="190"/>
    </row>
    <row r="4331" spans="4:4" x14ac:dyDescent="0.2">
      <c r="D4331" s="190"/>
    </row>
    <row r="4332" spans="4:4" x14ac:dyDescent="0.2">
      <c r="D4332" s="190"/>
    </row>
    <row r="4333" spans="4:4" x14ac:dyDescent="0.2">
      <c r="D4333" s="190"/>
    </row>
    <row r="4334" spans="4:4" x14ac:dyDescent="0.2">
      <c r="D4334" s="190"/>
    </row>
    <row r="4335" spans="4:4" x14ac:dyDescent="0.2">
      <c r="D4335" s="190"/>
    </row>
    <row r="4336" spans="4:4" x14ac:dyDescent="0.2">
      <c r="D4336" s="190"/>
    </row>
    <row r="4337" spans="4:4" x14ac:dyDescent="0.2">
      <c r="D4337" s="190"/>
    </row>
    <row r="4338" spans="4:4" x14ac:dyDescent="0.2">
      <c r="D4338" s="190"/>
    </row>
    <row r="4339" spans="4:4" x14ac:dyDescent="0.2">
      <c r="D4339" s="190"/>
    </row>
    <row r="4340" spans="4:4" x14ac:dyDescent="0.2">
      <c r="D4340" s="190"/>
    </row>
    <row r="4341" spans="4:4" x14ac:dyDescent="0.2">
      <c r="D4341" s="190"/>
    </row>
    <row r="4342" spans="4:4" x14ac:dyDescent="0.2">
      <c r="D4342" s="190"/>
    </row>
    <row r="4343" spans="4:4" x14ac:dyDescent="0.2">
      <c r="D4343" s="190"/>
    </row>
    <row r="4344" spans="4:4" x14ac:dyDescent="0.2">
      <c r="D4344" s="190"/>
    </row>
    <row r="4345" spans="4:4" x14ac:dyDescent="0.2">
      <c r="D4345" s="190"/>
    </row>
    <row r="4346" spans="4:4" x14ac:dyDescent="0.2">
      <c r="D4346" s="190"/>
    </row>
    <row r="4347" spans="4:4" x14ac:dyDescent="0.2">
      <c r="D4347" s="190"/>
    </row>
    <row r="4348" spans="4:4" x14ac:dyDescent="0.2">
      <c r="D4348" s="190"/>
    </row>
    <row r="4349" spans="4:4" x14ac:dyDescent="0.2">
      <c r="D4349" s="190"/>
    </row>
    <row r="4350" spans="4:4" x14ac:dyDescent="0.2">
      <c r="D4350" s="190"/>
    </row>
    <row r="4351" spans="4:4" x14ac:dyDescent="0.2">
      <c r="D4351" s="190"/>
    </row>
    <row r="4352" spans="4:4" x14ac:dyDescent="0.2">
      <c r="D4352" s="190"/>
    </row>
    <row r="4353" spans="4:4" x14ac:dyDescent="0.2">
      <c r="D4353" s="190"/>
    </row>
    <row r="4354" spans="4:4" x14ac:dyDescent="0.2">
      <c r="D4354" s="190"/>
    </row>
    <row r="4355" spans="4:4" x14ac:dyDescent="0.2">
      <c r="D4355" s="190"/>
    </row>
    <row r="4356" spans="4:4" x14ac:dyDescent="0.2">
      <c r="D4356" s="190"/>
    </row>
    <row r="4357" spans="4:4" x14ac:dyDescent="0.2">
      <c r="D4357" s="190"/>
    </row>
    <row r="4358" spans="4:4" x14ac:dyDescent="0.2">
      <c r="D4358" s="190"/>
    </row>
    <row r="4359" spans="4:4" x14ac:dyDescent="0.2">
      <c r="D4359" s="190"/>
    </row>
    <row r="4360" spans="4:4" x14ac:dyDescent="0.2">
      <c r="D4360" s="190"/>
    </row>
    <row r="4361" spans="4:4" x14ac:dyDescent="0.2">
      <c r="D4361" s="190"/>
    </row>
    <row r="4362" spans="4:4" x14ac:dyDescent="0.2">
      <c r="D4362" s="190"/>
    </row>
    <row r="4363" spans="4:4" x14ac:dyDescent="0.2">
      <c r="D4363" s="190"/>
    </row>
    <row r="4364" spans="4:4" x14ac:dyDescent="0.2">
      <c r="D4364" s="190"/>
    </row>
    <row r="4365" spans="4:4" x14ac:dyDescent="0.2">
      <c r="D4365" s="190"/>
    </row>
    <row r="4366" spans="4:4" x14ac:dyDescent="0.2">
      <c r="D4366" s="190"/>
    </row>
    <row r="4367" spans="4:4" x14ac:dyDescent="0.2">
      <c r="D4367" s="190"/>
    </row>
    <row r="4368" spans="4:4" x14ac:dyDescent="0.2">
      <c r="D4368" s="190"/>
    </row>
    <row r="4369" spans="4:4" x14ac:dyDescent="0.2">
      <c r="D4369" s="190"/>
    </row>
    <row r="4370" spans="4:4" x14ac:dyDescent="0.2">
      <c r="D4370" s="190"/>
    </row>
    <row r="4371" spans="4:4" x14ac:dyDescent="0.2">
      <c r="D4371" s="190"/>
    </row>
    <row r="4372" spans="4:4" x14ac:dyDescent="0.2">
      <c r="D4372" s="190"/>
    </row>
    <row r="4373" spans="4:4" x14ac:dyDescent="0.2">
      <c r="D4373" s="190"/>
    </row>
    <row r="4374" spans="4:4" x14ac:dyDescent="0.2">
      <c r="D4374" s="190"/>
    </row>
    <row r="4375" spans="4:4" x14ac:dyDescent="0.2">
      <c r="D4375" s="190"/>
    </row>
    <row r="4376" spans="4:4" x14ac:dyDescent="0.2">
      <c r="D4376" s="190"/>
    </row>
    <row r="4377" spans="4:4" x14ac:dyDescent="0.2">
      <c r="D4377" s="190"/>
    </row>
    <row r="4378" spans="4:4" x14ac:dyDescent="0.2">
      <c r="D4378" s="190"/>
    </row>
    <row r="4379" spans="4:4" x14ac:dyDescent="0.2">
      <c r="D4379" s="190"/>
    </row>
    <row r="4380" spans="4:4" x14ac:dyDescent="0.2">
      <c r="D4380" s="190"/>
    </row>
    <row r="4381" spans="4:4" x14ac:dyDescent="0.2">
      <c r="D4381" s="190"/>
    </row>
    <row r="4382" spans="4:4" x14ac:dyDescent="0.2">
      <c r="D4382" s="190"/>
    </row>
    <row r="4383" spans="4:4" x14ac:dyDescent="0.2">
      <c r="D4383" s="190"/>
    </row>
    <row r="4384" spans="4:4" x14ac:dyDescent="0.2">
      <c r="D4384" s="190"/>
    </row>
    <row r="4385" spans="4:4" x14ac:dyDescent="0.2">
      <c r="D4385" s="190"/>
    </row>
    <row r="4386" spans="4:4" x14ac:dyDescent="0.2">
      <c r="D4386" s="190"/>
    </row>
    <row r="4387" spans="4:4" x14ac:dyDescent="0.2">
      <c r="D4387" s="190"/>
    </row>
    <row r="4388" spans="4:4" x14ac:dyDescent="0.2">
      <c r="D4388" s="190"/>
    </row>
    <row r="4389" spans="4:4" x14ac:dyDescent="0.2">
      <c r="D4389" s="190"/>
    </row>
    <row r="4390" spans="4:4" x14ac:dyDescent="0.2">
      <c r="D4390" s="190"/>
    </row>
    <row r="4391" spans="4:4" x14ac:dyDescent="0.2">
      <c r="D4391" s="190"/>
    </row>
    <row r="4392" spans="4:4" x14ac:dyDescent="0.2">
      <c r="D4392" s="190"/>
    </row>
    <row r="4393" spans="4:4" x14ac:dyDescent="0.2">
      <c r="D4393" s="190"/>
    </row>
    <row r="4394" spans="4:4" x14ac:dyDescent="0.2">
      <c r="D4394" s="190"/>
    </row>
    <row r="4395" spans="4:4" x14ac:dyDescent="0.2">
      <c r="D4395" s="190"/>
    </row>
    <row r="4396" spans="4:4" x14ac:dyDescent="0.2">
      <c r="D4396" s="190"/>
    </row>
    <row r="4397" spans="4:4" x14ac:dyDescent="0.2">
      <c r="D4397" s="190"/>
    </row>
    <row r="4398" spans="4:4" x14ac:dyDescent="0.2">
      <c r="D4398" s="190"/>
    </row>
    <row r="4399" spans="4:4" x14ac:dyDescent="0.2">
      <c r="D4399" s="190"/>
    </row>
    <row r="4400" spans="4:4" x14ac:dyDescent="0.2">
      <c r="D4400" s="190"/>
    </row>
    <row r="4401" spans="4:4" x14ac:dyDescent="0.2">
      <c r="D4401" s="190"/>
    </row>
    <row r="4402" spans="4:4" x14ac:dyDescent="0.2">
      <c r="D4402" s="190"/>
    </row>
    <row r="4403" spans="4:4" x14ac:dyDescent="0.2">
      <c r="D4403" s="190"/>
    </row>
    <row r="4404" spans="4:4" x14ac:dyDescent="0.2">
      <c r="D4404" s="190"/>
    </row>
    <row r="4405" spans="4:4" x14ac:dyDescent="0.2">
      <c r="D4405" s="190"/>
    </row>
    <row r="4406" spans="4:4" x14ac:dyDescent="0.2">
      <c r="D4406" s="190"/>
    </row>
    <row r="4407" spans="4:4" x14ac:dyDescent="0.2">
      <c r="D4407" s="190"/>
    </row>
    <row r="4408" spans="4:4" x14ac:dyDescent="0.2">
      <c r="D4408" s="190"/>
    </row>
    <row r="4409" spans="4:4" x14ac:dyDescent="0.2">
      <c r="D4409" s="190"/>
    </row>
    <row r="4410" spans="4:4" x14ac:dyDescent="0.2">
      <c r="D4410" s="190"/>
    </row>
    <row r="4411" spans="4:4" x14ac:dyDescent="0.2">
      <c r="D4411" s="190"/>
    </row>
    <row r="4412" spans="4:4" x14ac:dyDescent="0.2">
      <c r="D4412" s="190"/>
    </row>
    <row r="4413" spans="4:4" x14ac:dyDescent="0.2">
      <c r="D4413" s="190"/>
    </row>
    <row r="4414" spans="4:4" x14ac:dyDescent="0.2">
      <c r="D4414" s="190"/>
    </row>
    <row r="4415" spans="4:4" x14ac:dyDescent="0.2">
      <c r="D4415" s="190"/>
    </row>
    <row r="4416" spans="4:4" x14ac:dyDescent="0.2">
      <c r="D4416" s="190"/>
    </row>
    <row r="4417" spans="4:4" x14ac:dyDescent="0.2">
      <c r="D4417" s="190"/>
    </row>
    <row r="4418" spans="4:4" x14ac:dyDescent="0.2">
      <c r="D4418" s="190"/>
    </row>
    <row r="4419" spans="4:4" x14ac:dyDescent="0.2">
      <c r="D4419" s="190"/>
    </row>
    <row r="4420" spans="4:4" x14ac:dyDescent="0.2">
      <c r="D4420" s="190"/>
    </row>
    <row r="4421" spans="4:4" x14ac:dyDescent="0.2">
      <c r="D4421" s="190"/>
    </row>
    <row r="4422" spans="4:4" x14ac:dyDescent="0.2">
      <c r="D4422" s="190"/>
    </row>
    <row r="4423" spans="4:4" x14ac:dyDescent="0.2">
      <c r="D4423" s="190"/>
    </row>
    <row r="4424" spans="4:4" x14ac:dyDescent="0.2">
      <c r="D4424" s="190"/>
    </row>
    <row r="4425" spans="4:4" x14ac:dyDescent="0.2">
      <c r="D4425" s="190"/>
    </row>
    <row r="4426" spans="4:4" x14ac:dyDescent="0.2">
      <c r="D4426" s="190"/>
    </row>
    <row r="4427" spans="4:4" x14ac:dyDescent="0.2">
      <c r="D4427" s="190"/>
    </row>
    <row r="4428" spans="4:4" x14ac:dyDescent="0.2">
      <c r="D4428" s="190"/>
    </row>
    <row r="4429" spans="4:4" x14ac:dyDescent="0.2">
      <c r="D4429" s="190"/>
    </row>
    <row r="4430" spans="4:4" x14ac:dyDescent="0.2">
      <c r="D4430" s="190"/>
    </row>
    <row r="4431" spans="4:4" x14ac:dyDescent="0.2">
      <c r="D4431" s="190"/>
    </row>
    <row r="4432" spans="4:4" x14ac:dyDescent="0.2">
      <c r="D4432" s="190"/>
    </row>
    <row r="4433" spans="4:4" x14ac:dyDescent="0.2">
      <c r="D4433" s="190"/>
    </row>
    <row r="4434" spans="4:4" x14ac:dyDescent="0.2">
      <c r="D4434" s="190"/>
    </row>
    <row r="4435" spans="4:4" x14ac:dyDescent="0.2">
      <c r="D4435" s="190"/>
    </row>
    <row r="4436" spans="4:4" x14ac:dyDescent="0.2">
      <c r="D4436" s="190"/>
    </row>
    <row r="4437" spans="4:4" x14ac:dyDescent="0.2">
      <c r="D4437" s="190"/>
    </row>
    <row r="4438" spans="4:4" x14ac:dyDescent="0.2">
      <c r="D4438" s="190"/>
    </row>
    <row r="4439" spans="4:4" x14ac:dyDescent="0.2">
      <c r="D4439" s="190"/>
    </row>
    <row r="4440" spans="4:4" x14ac:dyDescent="0.2">
      <c r="D4440" s="190"/>
    </row>
    <row r="4441" spans="4:4" x14ac:dyDescent="0.2">
      <c r="D4441" s="190"/>
    </row>
    <row r="4442" spans="4:4" x14ac:dyDescent="0.2">
      <c r="D4442" s="190"/>
    </row>
    <row r="4443" spans="4:4" x14ac:dyDescent="0.2">
      <c r="D4443" s="190"/>
    </row>
    <row r="4444" spans="4:4" x14ac:dyDescent="0.2">
      <c r="D4444" s="190"/>
    </row>
    <row r="4445" spans="4:4" x14ac:dyDescent="0.2">
      <c r="D4445" s="190"/>
    </row>
    <row r="4446" spans="4:4" x14ac:dyDescent="0.2">
      <c r="D4446" s="190"/>
    </row>
    <row r="4447" spans="4:4" x14ac:dyDescent="0.2">
      <c r="D4447" s="190"/>
    </row>
    <row r="4448" spans="4:4" x14ac:dyDescent="0.2">
      <c r="D4448" s="190"/>
    </row>
    <row r="4449" spans="4:4" x14ac:dyDescent="0.2">
      <c r="D4449" s="190"/>
    </row>
    <row r="4450" spans="4:4" x14ac:dyDescent="0.2">
      <c r="D4450" s="190"/>
    </row>
    <row r="4451" spans="4:4" x14ac:dyDescent="0.2">
      <c r="D4451" s="190"/>
    </row>
    <row r="4452" spans="4:4" x14ac:dyDescent="0.2">
      <c r="D4452" s="190"/>
    </row>
    <row r="4453" spans="4:4" x14ac:dyDescent="0.2">
      <c r="D4453" s="190"/>
    </row>
    <row r="4454" spans="4:4" x14ac:dyDescent="0.2">
      <c r="D4454" s="190"/>
    </row>
    <row r="4455" spans="4:4" x14ac:dyDescent="0.2">
      <c r="D4455" s="190"/>
    </row>
    <row r="4456" spans="4:4" x14ac:dyDescent="0.2">
      <c r="D4456" s="190"/>
    </row>
    <row r="4457" spans="4:4" x14ac:dyDescent="0.2">
      <c r="D4457" s="190"/>
    </row>
    <row r="4458" spans="4:4" x14ac:dyDescent="0.2">
      <c r="D4458" s="190"/>
    </row>
    <row r="4459" spans="4:4" x14ac:dyDescent="0.2">
      <c r="D4459" s="190"/>
    </row>
    <row r="4460" spans="4:4" x14ac:dyDescent="0.2">
      <c r="D4460" s="190"/>
    </row>
    <row r="4461" spans="4:4" x14ac:dyDescent="0.2">
      <c r="D4461" s="190"/>
    </row>
    <row r="4462" spans="4:4" x14ac:dyDescent="0.2">
      <c r="D4462" s="190"/>
    </row>
    <row r="4463" spans="4:4" x14ac:dyDescent="0.2">
      <c r="D4463" s="190"/>
    </row>
    <row r="4464" spans="4:4" x14ac:dyDescent="0.2">
      <c r="D4464" s="190"/>
    </row>
    <row r="4465" spans="4:4" x14ac:dyDescent="0.2">
      <c r="D4465" s="190"/>
    </row>
    <row r="4466" spans="4:4" x14ac:dyDescent="0.2">
      <c r="D4466" s="190"/>
    </row>
    <row r="4467" spans="4:4" x14ac:dyDescent="0.2">
      <c r="D4467" s="190"/>
    </row>
    <row r="4468" spans="4:4" x14ac:dyDescent="0.2">
      <c r="D4468" s="190"/>
    </row>
    <row r="4469" spans="4:4" x14ac:dyDescent="0.2">
      <c r="D4469" s="190"/>
    </row>
    <row r="4470" spans="4:4" x14ac:dyDescent="0.2">
      <c r="D4470" s="190"/>
    </row>
    <row r="4471" spans="4:4" x14ac:dyDescent="0.2">
      <c r="D4471" s="190"/>
    </row>
    <row r="4472" spans="4:4" x14ac:dyDescent="0.2">
      <c r="D4472" s="190"/>
    </row>
    <row r="4473" spans="4:4" x14ac:dyDescent="0.2">
      <c r="D4473" s="190"/>
    </row>
    <row r="4474" spans="4:4" x14ac:dyDescent="0.2">
      <c r="D4474" s="190"/>
    </row>
    <row r="4475" spans="4:4" x14ac:dyDescent="0.2">
      <c r="D4475" s="190"/>
    </row>
    <row r="4476" spans="4:4" x14ac:dyDescent="0.2">
      <c r="D4476" s="190"/>
    </row>
    <row r="4477" spans="4:4" x14ac:dyDescent="0.2">
      <c r="D4477" s="190"/>
    </row>
    <row r="4478" spans="4:4" x14ac:dyDescent="0.2">
      <c r="D4478" s="190"/>
    </row>
    <row r="4479" spans="4:4" x14ac:dyDescent="0.2">
      <c r="D4479" s="190"/>
    </row>
    <row r="4480" spans="4:4" x14ac:dyDescent="0.2">
      <c r="D4480" s="190"/>
    </row>
    <row r="4481" spans="4:4" x14ac:dyDescent="0.2">
      <c r="D4481" s="190"/>
    </row>
    <row r="4482" spans="4:4" x14ac:dyDescent="0.2">
      <c r="D4482" s="190"/>
    </row>
    <row r="4483" spans="4:4" x14ac:dyDescent="0.2">
      <c r="D4483" s="190"/>
    </row>
    <row r="4484" spans="4:4" x14ac:dyDescent="0.2">
      <c r="D4484" s="190"/>
    </row>
    <row r="4485" spans="4:4" x14ac:dyDescent="0.2">
      <c r="D4485" s="190"/>
    </row>
    <row r="4486" spans="4:4" x14ac:dyDescent="0.2">
      <c r="D4486" s="190"/>
    </row>
    <row r="4487" spans="4:4" x14ac:dyDescent="0.2">
      <c r="D4487" s="190"/>
    </row>
    <row r="4488" spans="4:4" x14ac:dyDescent="0.2">
      <c r="D4488" s="190"/>
    </row>
    <row r="4489" spans="4:4" x14ac:dyDescent="0.2">
      <c r="D4489" s="190"/>
    </row>
    <row r="4490" spans="4:4" x14ac:dyDescent="0.2">
      <c r="D4490" s="190"/>
    </row>
    <row r="4491" spans="4:4" x14ac:dyDescent="0.2">
      <c r="D4491" s="190"/>
    </row>
    <row r="4492" spans="4:4" x14ac:dyDescent="0.2">
      <c r="D4492" s="190"/>
    </row>
    <row r="4493" spans="4:4" x14ac:dyDescent="0.2">
      <c r="D4493" s="190"/>
    </row>
    <row r="4494" spans="4:4" x14ac:dyDescent="0.2">
      <c r="D4494" s="190"/>
    </row>
    <row r="4495" spans="4:4" x14ac:dyDescent="0.2">
      <c r="D4495" s="190"/>
    </row>
    <row r="4496" spans="4:4" x14ac:dyDescent="0.2">
      <c r="D4496" s="190"/>
    </row>
    <row r="4497" spans="4:4" x14ac:dyDescent="0.2">
      <c r="D4497" s="190"/>
    </row>
    <row r="4498" spans="4:4" x14ac:dyDescent="0.2">
      <c r="D4498" s="190"/>
    </row>
    <row r="4499" spans="4:4" x14ac:dyDescent="0.2">
      <c r="D4499" s="190"/>
    </row>
    <row r="4500" spans="4:4" x14ac:dyDescent="0.2">
      <c r="D4500" s="190"/>
    </row>
    <row r="4501" spans="4:4" x14ac:dyDescent="0.2">
      <c r="D4501" s="190"/>
    </row>
    <row r="4502" spans="4:4" x14ac:dyDescent="0.2">
      <c r="D4502" s="190"/>
    </row>
    <row r="4503" spans="4:4" x14ac:dyDescent="0.2">
      <c r="D4503" s="190"/>
    </row>
    <row r="4504" spans="4:4" x14ac:dyDescent="0.2">
      <c r="D4504" s="190"/>
    </row>
    <row r="4505" spans="4:4" x14ac:dyDescent="0.2">
      <c r="D4505" s="190"/>
    </row>
    <row r="4506" spans="4:4" x14ac:dyDescent="0.2">
      <c r="D4506" s="190"/>
    </row>
    <row r="4507" spans="4:4" x14ac:dyDescent="0.2">
      <c r="D4507" s="190"/>
    </row>
    <row r="4508" spans="4:4" x14ac:dyDescent="0.2">
      <c r="D4508" s="190"/>
    </row>
    <row r="4509" spans="4:4" x14ac:dyDescent="0.2">
      <c r="D4509" s="190"/>
    </row>
    <row r="4510" spans="4:4" x14ac:dyDescent="0.2">
      <c r="D4510" s="190"/>
    </row>
    <row r="4511" spans="4:4" x14ac:dyDescent="0.2">
      <c r="D4511" s="190"/>
    </row>
    <row r="4512" spans="4:4" x14ac:dyDescent="0.2">
      <c r="D4512" s="190"/>
    </row>
    <row r="4513" spans="4:4" x14ac:dyDescent="0.2">
      <c r="D4513" s="190"/>
    </row>
    <row r="4514" spans="4:4" x14ac:dyDescent="0.2">
      <c r="D4514" s="190"/>
    </row>
    <row r="4515" spans="4:4" x14ac:dyDescent="0.2">
      <c r="D4515" s="190"/>
    </row>
    <row r="4516" spans="4:4" x14ac:dyDescent="0.2">
      <c r="D4516" s="190"/>
    </row>
    <row r="4517" spans="4:4" x14ac:dyDescent="0.2">
      <c r="D4517" s="190"/>
    </row>
    <row r="4518" spans="4:4" x14ac:dyDescent="0.2">
      <c r="D4518" s="190"/>
    </row>
    <row r="4519" spans="4:4" x14ac:dyDescent="0.2">
      <c r="D4519" s="190"/>
    </row>
    <row r="4520" spans="4:4" x14ac:dyDescent="0.2">
      <c r="D4520" s="190"/>
    </row>
    <row r="4521" spans="4:4" x14ac:dyDescent="0.2">
      <c r="D4521" s="190"/>
    </row>
    <row r="4522" spans="4:4" x14ac:dyDescent="0.2">
      <c r="D4522" s="190"/>
    </row>
    <row r="4523" spans="4:4" x14ac:dyDescent="0.2">
      <c r="D4523" s="190"/>
    </row>
    <row r="4524" spans="4:4" x14ac:dyDescent="0.2">
      <c r="D4524" s="190"/>
    </row>
    <row r="4525" spans="4:4" x14ac:dyDescent="0.2">
      <c r="D4525" s="190"/>
    </row>
    <row r="4526" spans="4:4" x14ac:dyDescent="0.2">
      <c r="D4526" s="190"/>
    </row>
    <row r="4527" spans="4:4" x14ac:dyDescent="0.2">
      <c r="D4527" s="190"/>
    </row>
    <row r="4528" spans="4:4" x14ac:dyDescent="0.2">
      <c r="D4528" s="190"/>
    </row>
    <row r="4529" spans="4:4" x14ac:dyDescent="0.2">
      <c r="D4529" s="190"/>
    </row>
    <row r="4530" spans="4:4" x14ac:dyDescent="0.2">
      <c r="D4530" s="190"/>
    </row>
    <row r="4531" spans="4:4" x14ac:dyDescent="0.2">
      <c r="D4531" s="190"/>
    </row>
    <row r="4532" spans="4:4" x14ac:dyDescent="0.2">
      <c r="D4532" s="190"/>
    </row>
    <row r="4533" spans="4:4" x14ac:dyDescent="0.2">
      <c r="D4533" s="190"/>
    </row>
    <row r="4534" spans="4:4" x14ac:dyDescent="0.2">
      <c r="D4534" s="190"/>
    </row>
    <row r="4535" spans="4:4" x14ac:dyDescent="0.2">
      <c r="D4535" s="190"/>
    </row>
    <row r="4536" spans="4:4" x14ac:dyDescent="0.2">
      <c r="D4536" s="190"/>
    </row>
    <row r="4537" spans="4:4" x14ac:dyDescent="0.2">
      <c r="D4537" s="190"/>
    </row>
    <row r="4538" spans="4:4" x14ac:dyDescent="0.2">
      <c r="D4538" s="190"/>
    </row>
    <row r="4539" spans="4:4" x14ac:dyDescent="0.2">
      <c r="D4539" s="190"/>
    </row>
    <row r="4540" spans="4:4" x14ac:dyDescent="0.2">
      <c r="D4540" s="190"/>
    </row>
    <row r="4541" spans="4:4" x14ac:dyDescent="0.2">
      <c r="D4541" s="190"/>
    </row>
    <row r="4542" spans="4:4" x14ac:dyDescent="0.2">
      <c r="D4542" s="190"/>
    </row>
    <row r="4543" spans="4:4" x14ac:dyDescent="0.2">
      <c r="D4543" s="190"/>
    </row>
    <row r="4544" spans="4:4" x14ac:dyDescent="0.2">
      <c r="D4544" s="190"/>
    </row>
    <row r="4545" spans="4:4" x14ac:dyDescent="0.2">
      <c r="D4545" s="190"/>
    </row>
    <row r="4546" spans="4:4" x14ac:dyDescent="0.2">
      <c r="D4546" s="190"/>
    </row>
    <row r="4547" spans="4:4" x14ac:dyDescent="0.2">
      <c r="D4547" s="190"/>
    </row>
    <row r="4548" spans="4:4" x14ac:dyDescent="0.2">
      <c r="D4548" s="190"/>
    </row>
    <row r="4549" spans="4:4" x14ac:dyDescent="0.2">
      <c r="D4549" s="190"/>
    </row>
    <row r="4550" spans="4:4" x14ac:dyDescent="0.2">
      <c r="D4550" s="190"/>
    </row>
    <row r="4551" spans="4:4" x14ac:dyDescent="0.2">
      <c r="D4551" s="190"/>
    </row>
    <row r="4552" spans="4:4" x14ac:dyDescent="0.2">
      <c r="D4552" s="190"/>
    </row>
    <row r="4553" spans="4:4" x14ac:dyDescent="0.2">
      <c r="D4553" s="190"/>
    </row>
    <row r="4554" spans="4:4" x14ac:dyDescent="0.2">
      <c r="D4554" s="190"/>
    </row>
    <row r="4555" spans="4:4" x14ac:dyDescent="0.2">
      <c r="D4555" s="190"/>
    </row>
    <row r="4556" spans="4:4" x14ac:dyDescent="0.2">
      <c r="D4556" s="190"/>
    </row>
    <row r="4557" spans="4:4" x14ac:dyDescent="0.2">
      <c r="D4557" s="190"/>
    </row>
    <row r="4558" spans="4:4" x14ac:dyDescent="0.2">
      <c r="D4558" s="190"/>
    </row>
    <row r="4559" spans="4:4" x14ac:dyDescent="0.2">
      <c r="D4559" s="190"/>
    </row>
    <row r="4560" spans="4:4" x14ac:dyDescent="0.2">
      <c r="D4560" s="190"/>
    </row>
    <row r="4561" spans="4:4" x14ac:dyDescent="0.2">
      <c r="D4561" s="190"/>
    </row>
    <row r="4562" spans="4:4" x14ac:dyDescent="0.2">
      <c r="D4562" s="190"/>
    </row>
    <row r="4563" spans="4:4" x14ac:dyDescent="0.2">
      <c r="D4563" s="190"/>
    </row>
    <row r="4564" spans="4:4" x14ac:dyDescent="0.2">
      <c r="D4564" s="190"/>
    </row>
    <row r="4565" spans="4:4" x14ac:dyDescent="0.2">
      <c r="D4565" s="190"/>
    </row>
    <row r="4566" spans="4:4" x14ac:dyDescent="0.2">
      <c r="D4566" s="190"/>
    </row>
    <row r="4567" spans="4:4" x14ac:dyDescent="0.2">
      <c r="D4567" s="190"/>
    </row>
    <row r="4568" spans="4:4" x14ac:dyDescent="0.2">
      <c r="D4568" s="190"/>
    </row>
    <row r="4569" spans="4:4" x14ac:dyDescent="0.2">
      <c r="D4569" s="190"/>
    </row>
    <row r="4570" spans="4:4" x14ac:dyDescent="0.2">
      <c r="D4570" s="190"/>
    </row>
    <row r="4571" spans="4:4" x14ac:dyDescent="0.2">
      <c r="D4571" s="190"/>
    </row>
    <row r="4572" spans="4:4" x14ac:dyDescent="0.2">
      <c r="D4572" s="190"/>
    </row>
    <row r="4573" spans="4:4" x14ac:dyDescent="0.2">
      <c r="D4573" s="190"/>
    </row>
    <row r="4574" spans="4:4" x14ac:dyDescent="0.2">
      <c r="D4574" s="190"/>
    </row>
    <row r="4575" spans="4:4" x14ac:dyDescent="0.2">
      <c r="D4575" s="190"/>
    </row>
    <row r="4576" spans="4:4" x14ac:dyDescent="0.2">
      <c r="D4576" s="190"/>
    </row>
    <row r="4577" spans="4:4" x14ac:dyDescent="0.2">
      <c r="D4577" s="190"/>
    </row>
    <row r="4578" spans="4:4" x14ac:dyDescent="0.2">
      <c r="D4578" s="190"/>
    </row>
    <row r="4579" spans="4:4" x14ac:dyDescent="0.2">
      <c r="D4579" s="190"/>
    </row>
    <row r="4580" spans="4:4" x14ac:dyDescent="0.2">
      <c r="D4580" s="190"/>
    </row>
    <row r="4581" spans="4:4" x14ac:dyDescent="0.2">
      <c r="D4581" s="190"/>
    </row>
    <row r="4582" spans="4:4" x14ac:dyDescent="0.2">
      <c r="D4582" s="190"/>
    </row>
    <row r="4583" spans="4:4" x14ac:dyDescent="0.2">
      <c r="D4583" s="190"/>
    </row>
    <row r="4584" spans="4:4" x14ac:dyDescent="0.2">
      <c r="D4584" s="190"/>
    </row>
    <row r="4585" spans="4:4" x14ac:dyDescent="0.2">
      <c r="D4585" s="190"/>
    </row>
    <row r="4586" spans="4:4" x14ac:dyDescent="0.2">
      <c r="D4586" s="190"/>
    </row>
    <row r="4587" spans="4:4" x14ac:dyDescent="0.2">
      <c r="D4587" s="190"/>
    </row>
    <row r="4588" spans="4:4" x14ac:dyDescent="0.2">
      <c r="D4588" s="190"/>
    </row>
    <row r="4589" spans="4:4" x14ac:dyDescent="0.2">
      <c r="D4589" s="190"/>
    </row>
    <row r="4590" spans="4:4" x14ac:dyDescent="0.2">
      <c r="D4590" s="190"/>
    </row>
    <row r="4591" spans="4:4" x14ac:dyDescent="0.2">
      <c r="D4591" s="190"/>
    </row>
    <row r="4592" spans="4:4" x14ac:dyDescent="0.2">
      <c r="D4592" s="190"/>
    </row>
    <row r="4593" spans="4:4" x14ac:dyDescent="0.2">
      <c r="D4593" s="190"/>
    </row>
    <row r="4594" spans="4:4" x14ac:dyDescent="0.2">
      <c r="D4594" s="190"/>
    </row>
    <row r="4595" spans="4:4" x14ac:dyDescent="0.2">
      <c r="D4595" s="190"/>
    </row>
    <row r="4596" spans="4:4" x14ac:dyDescent="0.2">
      <c r="D4596" s="190"/>
    </row>
    <row r="4597" spans="4:4" x14ac:dyDescent="0.2">
      <c r="D4597" s="190"/>
    </row>
    <row r="4598" spans="4:4" x14ac:dyDescent="0.2">
      <c r="D4598" s="190"/>
    </row>
    <row r="4599" spans="4:4" x14ac:dyDescent="0.2">
      <c r="D4599" s="190"/>
    </row>
    <row r="4600" spans="4:4" x14ac:dyDescent="0.2">
      <c r="D4600" s="190"/>
    </row>
    <row r="4601" spans="4:4" x14ac:dyDescent="0.2">
      <c r="D4601" s="190"/>
    </row>
    <row r="4602" spans="4:4" x14ac:dyDescent="0.2">
      <c r="D4602" s="190"/>
    </row>
    <row r="4603" spans="4:4" x14ac:dyDescent="0.2">
      <c r="D4603" s="190"/>
    </row>
    <row r="4604" spans="4:4" x14ac:dyDescent="0.2">
      <c r="D4604" s="190"/>
    </row>
    <row r="4605" spans="4:4" x14ac:dyDescent="0.2">
      <c r="D4605" s="190"/>
    </row>
    <row r="4606" spans="4:4" x14ac:dyDescent="0.2">
      <c r="D4606" s="190"/>
    </row>
    <row r="4607" spans="4:4" x14ac:dyDescent="0.2">
      <c r="D4607" s="190"/>
    </row>
    <row r="4608" spans="4:4" x14ac:dyDescent="0.2">
      <c r="D4608" s="190"/>
    </row>
    <row r="4609" spans="4:4" x14ac:dyDescent="0.2">
      <c r="D4609" s="190"/>
    </row>
    <row r="4610" spans="4:4" x14ac:dyDescent="0.2">
      <c r="D4610" s="190"/>
    </row>
    <row r="4611" spans="4:4" x14ac:dyDescent="0.2">
      <c r="D4611" s="190"/>
    </row>
    <row r="4612" spans="4:4" x14ac:dyDescent="0.2">
      <c r="D4612" s="190"/>
    </row>
    <row r="4613" spans="4:4" x14ac:dyDescent="0.2">
      <c r="D4613" s="190"/>
    </row>
    <row r="4614" spans="4:4" x14ac:dyDescent="0.2">
      <c r="D4614" s="190"/>
    </row>
    <row r="4615" spans="4:4" x14ac:dyDescent="0.2">
      <c r="D4615" s="190"/>
    </row>
    <row r="4616" spans="4:4" x14ac:dyDescent="0.2">
      <c r="D4616" s="190"/>
    </row>
    <row r="4617" spans="4:4" x14ac:dyDescent="0.2">
      <c r="D4617" s="190"/>
    </row>
    <row r="4618" spans="4:4" x14ac:dyDescent="0.2">
      <c r="D4618" s="190"/>
    </row>
    <row r="4619" spans="4:4" x14ac:dyDescent="0.2">
      <c r="D4619" s="190"/>
    </row>
    <row r="4620" spans="4:4" x14ac:dyDescent="0.2">
      <c r="D4620" s="190"/>
    </row>
    <row r="4621" spans="4:4" x14ac:dyDescent="0.2">
      <c r="D4621" s="190"/>
    </row>
    <row r="4622" spans="4:4" x14ac:dyDescent="0.2">
      <c r="D4622" s="190"/>
    </row>
    <row r="4623" spans="4:4" x14ac:dyDescent="0.2">
      <c r="D4623" s="190"/>
    </row>
    <row r="4624" spans="4:4" x14ac:dyDescent="0.2">
      <c r="D4624" s="190"/>
    </row>
    <row r="4625" spans="4:4" x14ac:dyDescent="0.2">
      <c r="D4625" s="190"/>
    </row>
    <row r="4626" spans="4:4" x14ac:dyDescent="0.2">
      <c r="D4626" s="190"/>
    </row>
    <row r="4627" spans="4:4" x14ac:dyDescent="0.2">
      <c r="D4627" s="190"/>
    </row>
    <row r="4628" spans="4:4" x14ac:dyDescent="0.2">
      <c r="D4628" s="190"/>
    </row>
    <row r="4629" spans="4:4" x14ac:dyDescent="0.2">
      <c r="D4629" s="190"/>
    </row>
    <row r="4630" spans="4:4" x14ac:dyDescent="0.2">
      <c r="D4630" s="190"/>
    </row>
    <row r="4631" spans="4:4" x14ac:dyDescent="0.2">
      <c r="D4631" s="190"/>
    </row>
    <row r="4632" spans="4:4" x14ac:dyDescent="0.2">
      <c r="D4632" s="190"/>
    </row>
    <row r="4633" spans="4:4" x14ac:dyDescent="0.2">
      <c r="D4633" s="190"/>
    </row>
    <row r="4634" spans="4:4" x14ac:dyDescent="0.2">
      <c r="D4634" s="190"/>
    </row>
    <row r="4635" spans="4:4" x14ac:dyDescent="0.2">
      <c r="D4635" s="190"/>
    </row>
    <row r="4636" spans="4:4" x14ac:dyDescent="0.2">
      <c r="D4636" s="190"/>
    </row>
    <row r="4637" spans="4:4" x14ac:dyDescent="0.2">
      <c r="D4637" s="190"/>
    </row>
    <row r="4638" spans="4:4" x14ac:dyDescent="0.2">
      <c r="D4638" s="190"/>
    </row>
    <row r="4639" spans="4:4" x14ac:dyDescent="0.2">
      <c r="D4639" s="190"/>
    </row>
    <row r="4640" spans="4:4" x14ac:dyDescent="0.2">
      <c r="D4640" s="190"/>
    </row>
    <row r="4641" spans="4:4" x14ac:dyDescent="0.2">
      <c r="D4641" s="190"/>
    </row>
    <row r="4642" spans="4:4" x14ac:dyDescent="0.2">
      <c r="D4642" s="190"/>
    </row>
    <row r="4643" spans="4:4" x14ac:dyDescent="0.2">
      <c r="D4643" s="190"/>
    </row>
    <row r="4644" spans="4:4" x14ac:dyDescent="0.2">
      <c r="D4644" s="190"/>
    </row>
    <row r="4645" spans="4:4" x14ac:dyDescent="0.2">
      <c r="D4645" s="190"/>
    </row>
    <row r="4646" spans="4:4" x14ac:dyDescent="0.2">
      <c r="D4646" s="190"/>
    </row>
    <row r="4647" spans="4:4" x14ac:dyDescent="0.2">
      <c r="D4647" s="190"/>
    </row>
    <row r="4648" spans="4:4" x14ac:dyDescent="0.2">
      <c r="D4648" s="190"/>
    </row>
    <row r="4649" spans="4:4" x14ac:dyDescent="0.2">
      <c r="D4649" s="190"/>
    </row>
    <row r="4650" spans="4:4" x14ac:dyDescent="0.2">
      <c r="D4650" s="190"/>
    </row>
    <row r="4651" spans="4:4" x14ac:dyDescent="0.2">
      <c r="D4651" s="190"/>
    </row>
    <row r="4652" spans="4:4" x14ac:dyDescent="0.2">
      <c r="D4652" s="190"/>
    </row>
    <row r="4653" spans="4:4" x14ac:dyDescent="0.2">
      <c r="D4653" s="190"/>
    </row>
    <row r="4654" spans="4:4" x14ac:dyDescent="0.2">
      <c r="D4654" s="190"/>
    </row>
    <row r="4655" spans="4:4" x14ac:dyDescent="0.2">
      <c r="D4655" s="190"/>
    </row>
    <row r="4656" spans="4:4" x14ac:dyDescent="0.2">
      <c r="D4656" s="190"/>
    </row>
    <row r="4657" spans="4:4" x14ac:dyDescent="0.2">
      <c r="D4657" s="190"/>
    </row>
    <row r="4658" spans="4:4" x14ac:dyDescent="0.2">
      <c r="D4658" s="190"/>
    </row>
    <row r="4659" spans="4:4" x14ac:dyDescent="0.2">
      <c r="D4659" s="190"/>
    </row>
    <row r="4660" spans="4:4" x14ac:dyDescent="0.2">
      <c r="D4660" s="190"/>
    </row>
    <row r="4661" spans="4:4" x14ac:dyDescent="0.2">
      <c r="D4661" s="190"/>
    </row>
    <row r="4662" spans="4:4" x14ac:dyDescent="0.2">
      <c r="D4662" s="190"/>
    </row>
    <row r="4663" spans="4:4" x14ac:dyDescent="0.2">
      <c r="D4663" s="190"/>
    </row>
    <row r="4664" spans="4:4" x14ac:dyDescent="0.2">
      <c r="D4664" s="190"/>
    </row>
    <row r="4665" spans="4:4" x14ac:dyDescent="0.2">
      <c r="D4665" s="190"/>
    </row>
    <row r="4666" spans="4:4" x14ac:dyDescent="0.2">
      <c r="D4666" s="190"/>
    </row>
    <row r="4667" spans="4:4" x14ac:dyDescent="0.2">
      <c r="D4667" s="190"/>
    </row>
    <row r="4668" spans="4:4" x14ac:dyDescent="0.2">
      <c r="D4668" s="190"/>
    </row>
    <row r="4669" spans="4:4" x14ac:dyDescent="0.2">
      <c r="D4669" s="190"/>
    </row>
    <row r="4670" spans="4:4" x14ac:dyDescent="0.2">
      <c r="D4670" s="190"/>
    </row>
    <row r="4671" spans="4:4" x14ac:dyDescent="0.2">
      <c r="D4671" s="190"/>
    </row>
    <row r="4672" spans="4:4" x14ac:dyDescent="0.2">
      <c r="D4672" s="190"/>
    </row>
    <row r="4673" spans="4:4" x14ac:dyDescent="0.2">
      <c r="D4673" s="190"/>
    </row>
    <row r="4674" spans="4:4" x14ac:dyDescent="0.2">
      <c r="D4674" s="190"/>
    </row>
    <row r="4675" spans="4:4" x14ac:dyDescent="0.2">
      <c r="D4675" s="190"/>
    </row>
    <row r="4676" spans="4:4" x14ac:dyDescent="0.2">
      <c r="D4676" s="190"/>
    </row>
    <row r="4677" spans="4:4" x14ac:dyDescent="0.2">
      <c r="D4677" s="190"/>
    </row>
    <row r="4678" spans="4:4" x14ac:dyDescent="0.2">
      <c r="D4678" s="190"/>
    </row>
    <row r="4679" spans="4:4" x14ac:dyDescent="0.2">
      <c r="D4679" s="190"/>
    </row>
    <row r="4680" spans="4:4" x14ac:dyDescent="0.2">
      <c r="D4680" s="190"/>
    </row>
    <row r="4681" spans="4:4" x14ac:dyDescent="0.2">
      <c r="D4681" s="190"/>
    </row>
    <row r="4682" spans="4:4" x14ac:dyDescent="0.2">
      <c r="D4682" s="190"/>
    </row>
    <row r="4683" spans="4:4" x14ac:dyDescent="0.2">
      <c r="D4683" s="190"/>
    </row>
    <row r="4684" spans="4:4" x14ac:dyDescent="0.2">
      <c r="D4684" s="190"/>
    </row>
    <row r="4685" spans="4:4" x14ac:dyDescent="0.2">
      <c r="D4685" s="190"/>
    </row>
    <row r="4686" spans="4:4" x14ac:dyDescent="0.2">
      <c r="D4686" s="190"/>
    </row>
    <row r="4687" spans="4:4" x14ac:dyDescent="0.2">
      <c r="D4687" s="190"/>
    </row>
    <row r="4688" spans="4:4" x14ac:dyDescent="0.2">
      <c r="D4688" s="190"/>
    </row>
    <row r="4689" spans="4:4" x14ac:dyDescent="0.2">
      <c r="D4689" s="190"/>
    </row>
    <row r="4690" spans="4:4" x14ac:dyDescent="0.2">
      <c r="D4690" s="190"/>
    </row>
    <row r="4691" spans="4:4" x14ac:dyDescent="0.2">
      <c r="D4691" s="190"/>
    </row>
    <row r="4692" spans="4:4" x14ac:dyDescent="0.2">
      <c r="D4692" s="190"/>
    </row>
    <row r="4693" spans="4:4" x14ac:dyDescent="0.2">
      <c r="D4693" s="190"/>
    </row>
    <row r="4694" spans="4:4" x14ac:dyDescent="0.2">
      <c r="D4694" s="190"/>
    </row>
    <row r="4695" spans="4:4" x14ac:dyDescent="0.2">
      <c r="D4695" s="190"/>
    </row>
    <row r="4696" spans="4:4" x14ac:dyDescent="0.2">
      <c r="D4696" s="190"/>
    </row>
    <row r="4697" spans="4:4" x14ac:dyDescent="0.2">
      <c r="D4697" s="190"/>
    </row>
    <row r="4698" spans="4:4" x14ac:dyDescent="0.2">
      <c r="D4698" s="190"/>
    </row>
    <row r="4699" spans="4:4" x14ac:dyDescent="0.2">
      <c r="D4699" s="190"/>
    </row>
    <row r="4700" spans="4:4" x14ac:dyDescent="0.2">
      <c r="D4700" s="190"/>
    </row>
    <row r="4701" spans="4:4" x14ac:dyDescent="0.2">
      <c r="D4701" s="190"/>
    </row>
    <row r="4702" spans="4:4" x14ac:dyDescent="0.2">
      <c r="D4702" s="190"/>
    </row>
    <row r="4703" spans="4:4" x14ac:dyDescent="0.2">
      <c r="D4703" s="190"/>
    </row>
    <row r="4704" spans="4:4" x14ac:dyDescent="0.2">
      <c r="D4704" s="190"/>
    </row>
    <row r="4705" spans="4:4" x14ac:dyDescent="0.2">
      <c r="D4705" s="190"/>
    </row>
    <row r="4706" spans="4:4" x14ac:dyDescent="0.2">
      <c r="D4706" s="190"/>
    </row>
    <row r="4707" spans="4:4" x14ac:dyDescent="0.2">
      <c r="D4707" s="190"/>
    </row>
    <row r="4708" spans="4:4" x14ac:dyDescent="0.2">
      <c r="D4708" s="190"/>
    </row>
    <row r="4709" spans="4:4" x14ac:dyDescent="0.2">
      <c r="D4709" s="190"/>
    </row>
    <row r="4710" spans="4:4" x14ac:dyDescent="0.2">
      <c r="D4710" s="190"/>
    </row>
    <row r="4711" spans="4:4" x14ac:dyDescent="0.2">
      <c r="D4711" s="190"/>
    </row>
    <row r="4712" spans="4:4" x14ac:dyDescent="0.2">
      <c r="D4712" s="190"/>
    </row>
    <row r="4713" spans="4:4" x14ac:dyDescent="0.2">
      <c r="D4713" s="190"/>
    </row>
    <row r="4714" spans="4:4" x14ac:dyDescent="0.2">
      <c r="D4714" s="190"/>
    </row>
    <row r="4715" spans="4:4" x14ac:dyDescent="0.2">
      <c r="D4715" s="190"/>
    </row>
    <row r="4716" spans="4:4" x14ac:dyDescent="0.2">
      <c r="D4716" s="190"/>
    </row>
    <row r="4717" spans="4:4" x14ac:dyDescent="0.2">
      <c r="D4717" s="190"/>
    </row>
    <row r="4718" spans="4:4" x14ac:dyDescent="0.2">
      <c r="D4718" s="190"/>
    </row>
    <row r="4719" spans="4:4" x14ac:dyDescent="0.2">
      <c r="D4719" s="190"/>
    </row>
    <row r="4720" spans="4:4" x14ac:dyDescent="0.2">
      <c r="D4720" s="190"/>
    </row>
    <row r="4721" spans="4:4" x14ac:dyDescent="0.2">
      <c r="D4721" s="190"/>
    </row>
    <row r="4722" spans="4:4" x14ac:dyDescent="0.2">
      <c r="D4722" s="190"/>
    </row>
    <row r="4723" spans="4:4" x14ac:dyDescent="0.2">
      <c r="D4723" s="190"/>
    </row>
    <row r="4724" spans="4:4" x14ac:dyDescent="0.2">
      <c r="D4724" s="190"/>
    </row>
    <row r="4725" spans="4:4" x14ac:dyDescent="0.2">
      <c r="D4725" s="190"/>
    </row>
    <row r="4726" spans="4:4" x14ac:dyDescent="0.2">
      <c r="D4726" s="190"/>
    </row>
    <row r="4727" spans="4:4" x14ac:dyDescent="0.2">
      <c r="D4727" s="190"/>
    </row>
    <row r="4728" spans="4:4" x14ac:dyDescent="0.2">
      <c r="D4728" s="190"/>
    </row>
    <row r="4729" spans="4:4" x14ac:dyDescent="0.2">
      <c r="D4729" s="190"/>
    </row>
    <row r="4730" spans="4:4" x14ac:dyDescent="0.2">
      <c r="D4730" s="190"/>
    </row>
    <row r="4731" spans="4:4" x14ac:dyDescent="0.2">
      <c r="D4731" s="190"/>
    </row>
    <row r="4732" spans="4:4" x14ac:dyDescent="0.2">
      <c r="D4732" s="190"/>
    </row>
    <row r="4733" spans="4:4" x14ac:dyDescent="0.2">
      <c r="D4733" s="190"/>
    </row>
    <row r="4734" spans="4:4" x14ac:dyDescent="0.2">
      <c r="D4734" s="190"/>
    </row>
    <row r="4735" spans="4:4" x14ac:dyDescent="0.2">
      <c r="D4735" s="190"/>
    </row>
    <row r="4736" spans="4:4" x14ac:dyDescent="0.2">
      <c r="D4736" s="190"/>
    </row>
    <row r="4737" spans="4:4" x14ac:dyDescent="0.2">
      <c r="D4737" s="190"/>
    </row>
    <row r="4738" spans="4:4" x14ac:dyDescent="0.2">
      <c r="D4738" s="190"/>
    </row>
    <row r="4739" spans="4:4" x14ac:dyDescent="0.2">
      <c r="D4739" s="190"/>
    </row>
    <row r="4740" spans="4:4" x14ac:dyDescent="0.2">
      <c r="D4740" s="190"/>
    </row>
    <row r="4741" spans="4:4" x14ac:dyDescent="0.2">
      <c r="D4741" s="190"/>
    </row>
    <row r="4742" spans="4:4" x14ac:dyDescent="0.2">
      <c r="D4742" s="190"/>
    </row>
    <row r="4743" spans="4:4" x14ac:dyDescent="0.2">
      <c r="D4743" s="190"/>
    </row>
    <row r="4744" spans="4:4" x14ac:dyDescent="0.2">
      <c r="D4744" s="190"/>
    </row>
    <row r="4745" spans="4:4" x14ac:dyDescent="0.2">
      <c r="D4745" s="190"/>
    </row>
    <row r="4746" spans="4:4" x14ac:dyDescent="0.2">
      <c r="D4746" s="190"/>
    </row>
    <row r="4747" spans="4:4" x14ac:dyDescent="0.2">
      <c r="D4747" s="190"/>
    </row>
    <row r="4748" spans="4:4" x14ac:dyDescent="0.2">
      <c r="D4748" s="190"/>
    </row>
    <row r="4749" spans="4:4" x14ac:dyDescent="0.2">
      <c r="D4749" s="190"/>
    </row>
    <row r="4750" spans="4:4" x14ac:dyDescent="0.2">
      <c r="D4750" s="190"/>
    </row>
    <row r="4751" spans="4:4" x14ac:dyDescent="0.2">
      <c r="D4751" s="190"/>
    </row>
    <row r="4752" spans="4:4" x14ac:dyDescent="0.2">
      <c r="D4752" s="190"/>
    </row>
    <row r="4753" spans="4:4" x14ac:dyDescent="0.2">
      <c r="D4753" s="190"/>
    </row>
    <row r="4754" spans="4:4" x14ac:dyDescent="0.2">
      <c r="D4754" s="190"/>
    </row>
    <row r="4755" spans="4:4" x14ac:dyDescent="0.2">
      <c r="D4755" s="190"/>
    </row>
    <row r="4756" spans="4:4" x14ac:dyDescent="0.2">
      <c r="D4756" s="190"/>
    </row>
    <row r="4757" spans="4:4" x14ac:dyDescent="0.2">
      <c r="D4757" s="190"/>
    </row>
    <row r="4758" spans="4:4" x14ac:dyDescent="0.2">
      <c r="D4758" s="190"/>
    </row>
    <row r="4759" spans="4:4" x14ac:dyDescent="0.2">
      <c r="D4759" s="190"/>
    </row>
    <row r="4760" spans="4:4" x14ac:dyDescent="0.2">
      <c r="D4760" s="190"/>
    </row>
    <row r="4761" spans="4:4" x14ac:dyDescent="0.2">
      <c r="D4761" s="190"/>
    </row>
    <row r="4762" spans="4:4" x14ac:dyDescent="0.2">
      <c r="D4762" s="190"/>
    </row>
    <row r="4763" spans="4:4" x14ac:dyDescent="0.2">
      <c r="D4763" s="190"/>
    </row>
    <row r="4764" spans="4:4" x14ac:dyDescent="0.2">
      <c r="D4764" s="190"/>
    </row>
    <row r="4765" spans="4:4" x14ac:dyDescent="0.2">
      <c r="D4765" s="190"/>
    </row>
    <row r="4766" spans="4:4" x14ac:dyDescent="0.2">
      <c r="D4766" s="190"/>
    </row>
    <row r="4767" spans="4:4" x14ac:dyDescent="0.2">
      <c r="D4767" s="190"/>
    </row>
    <row r="4768" spans="4:4" x14ac:dyDescent="0.2">
      <c r="D4768" s="190"/>
    </row>
    <row r="4769" spans="4:4" x14ac:dyDescent="0.2">
      <c r="D4769" s="190"/>
    </row>
    <row r="4770" spans="4:4" x14ac:dyDescent="0.2">
      <c r="D4770" s="190"/>
    </row>
    <row r="4771" spans="4:4" x14ac:dyDescent="0.2">
      <c r="D4771" s="190"/>
    </row>
    <row r="4772" spans="4:4" x14ac:dyDescent="0.2">
      <c r="D4772" s="190"/>
    </row>
    <row r="4773" spans="4:4" x14ac:dyDescent="0.2">
      <c r="D4773" s="190"/>
    </row>
    <row r="4774" spans="4:4" x14ac:dyDescent="0.2">
      <c r="D4774" s="190"/>
    </row>
    <row r="4775" spans="4:4" x14ac:dyDescent="0.2">
      <c r="D4775" s="190"/>
    </row>
    <row r="4776" spans="4:4" x14ac:dyDescent="0.2">
      <c r="D4776" s="190"/>
    </row>
    <row r="4777" spans="4:4" x14ac:dyDescent="0.2">
      <c r="D4777" s="190"/>
    </row>
    <row r="4778" spans="4:4" x14ac:dyDescent="0.2">
      <c r="D4778" s="190"/>
    </row>
    <row r="4779" spans="4:4" x14ac:dyDescent="0.2">
      <c r="D4779" s="190"/>
    </row>
    <row r="4780" spans="4:4" x14ac:dyDescent="0.2">
      <c r="D4780" s="190"/>
    </row>
    <row r="4781" spans="4:4" x14ac:dyDescent="0.2">
      <c r="D4781" s="190"/>
    </row>
    <row r="4782" spans="4:4" x14ac:dyDescent="0.2">
      <c r="D4782" s="190"/>
    </row>
    <row r="4783" spans="4:4" x14ac:dyDescent="0.2">
      <c r="D4783" s="190"/>
    </row>
    <row r="4784" spans="4:4" x14ac:dyDescent="0.2">
      <c r="D4784" s="190"/>
    </row>
    <row r="4785" spans="4:4" x14ac:dyDescent="0.2">
      <c r="D4785" s="190"/>
    </row>
    <row r="4786" spans="4:4" x14ac:dyDescent="0.2">
      <c r="D4786" s="190"/>
    </row>
    <row r="4787" spans="4:4" x14ac:dyDescent="0.2">
      <c r="D4787" s="190"/>
    </row>
    <row r="4788" spans="4:4" x14ac:dyDescent="0.2">
      <c r="D4788" s="190"/>
    </row>
    <row r="4789" spans="4:4" x14ac:dyDescent="0.2">
      <c r="D4789" s="190"/>
    </row>
    <row r="4790" spans="4:4" x14ac:dyDescent="0.2">
      <c r="D4790" s="190"/>
    </row>
    <row r="4791" spans="4:4" x14ac:dyDescent="0.2">
      <c r="D4791" s="190"/>
    </row>
    <row r="4792" spans="4:4" x14ac:dyDescent="0.2">
      <c r="D4792" s="190"/>
    </row>
    <row r="4793" spans="4:4" x14ac:dyDescent="0.2">
      <c r="D4793" s="190"/>
    </row>
    <row r="4794" spans="4:4" x14ac:dyDescent="0.2">
      <c r="D4794" s="190"/>
    </row>
    <row r="4795" spans="4:4" x14ac:dyDescent="0.2">
      <c r="D4795" s="190"/>
    </row>
    <row r="4796" spans="4:4" x14ac:dyDescent="0.2">
      <c r="D4796" s="190"/>
    </row>
    <row r="4797" spans="4:4" x14ac:dyDescent="0.2">
      <c r="D4797" s="190"/>
    </row>
    <row r="4798" spans="4:4" x14ac:dyDescent="0.2">
      <c r="D4798" s="190"/>
    </row>
    <row r="4799" spans="4:4" x14ac:dyDescent="0.2">
      <c r="D4799" s="190"/>
    </row>
    <row r="4800" spans="4:4" x14ac:dyDescent="0.2">
      <c r="D4800" s="190"/>
    </row>
    <row r="4801" spans="4:4" x14ac:dyDescent="0.2">
      <c r="D4801" s="190"/>
    </row>
    <row r="4802" spans="4:4" x14ac:dyDescent="0.2">
      <c r="D4802" s="190"/>
    </row>
    <row r="4803" spans="4:4" x14ac:dyDescent="0.2">
      <c r="D4803" s="190"/>
    </row>
    <row r="4804" spans="4:4" x14ac:dyDescent="0.2">
      <c r="D4804" s="190"/>
    </row>
    <row r="4805" spans="4:4" x14ac:dyDescent="0.2">
      <c r="D4805" s="190"/>
    </row>
    <row r="4806" spans="4:4" x14ac:dyDescent="0.2">
      <c r="D4806" s="190"/>
    </row>
    <row r="4807" spans="4:4" x14ac:dyDescent="0.2">
      <c r="D4807" s="190"/>
    </row>
    <row r="4808" spans="4:4" x14ac:dyDescent="0.2">
      <c r="D4808" s="190"/>
    </row>
    <row r="4809" spans="4:4" x14ac:dyDescent="0.2">
      <c r="D4809" s="190"/>
    </row>
    <row r="4810" spans="4:4" x14ac:dyDescent="0.2">
      <c r="D4810" s="190"/>
    </row>
    <row r="4811" spans="4:4" x14ac:dyDescent="0.2">
      <c r="D4811" s="190"/>
    </row>
    <row r="4812" spans="4:4" x14ac:dyDescent="0.2">
      <c r="D4812" s="190"/>
    </row>
    <row r="4813" spans="4:4" x14ac:dyDescent="0.2">
      <c r="D4813" s="190"/>
    </row>
    <row r="4814" spans="4:4" x14ac:dyDescent="0.2">
      <c r="D4814" s="190"/>
    </row>
    <row r="4815" spans="4:4" x14ac:dyDescent="0.2">
      <c r="D4815" s="190"/>
    </row>
    <row r="4816" spans="4:4" x14ac:dyDescent="0.2">
      <c r="D4816" s="190"/>
    </row>
    <row r="4817" spans="4:4" x14ac:dyDescent="0.2">
      <c r="D4817" s="190"/>
    </row>
    <row r="4818" spans="4:4" x14ac:dyDescent="0.2">
      <c r="D4818" s="190"/>
    </row>
    <row r="4819" spans="4:4" x14ac:dyDescent="0.2">
      <c r="D4819" s="190"/>
    </row>
    <row r="4820" spans="4:4" x14ac:dyDescent="0.2">
      <c r="D4820" s="190"/>
    </row>
    <row r="4821" spans="4:4" x14ac:dyDescent="0.2">
      <c r="D4821" s="190"/>
    </row>
    <row r="4822" spans="4:4" x14ac:dyDescent="0.2">
      <c r="D4822" s="190"/>
    </row>
    <row r="4823" spans="4:4" x14ac:dyDescent="0.2">
      <c r="D4823" s="190"/>
    </row>
    <row r="4824" spans="4:4" x14ac:dyDescent="0.2">
      <c r="D4824" s="190"/>
    </row>
    <row r="4825" spans="4:4" x14ac:dyDescent="0.2">
      <c r="D4825" s="190"/>
    </row>
    <row r="4826" spans="4:4" x14ac:dyDescent="0.2">
      <c r="D4826" s="190"/>
    </row>
    <row r="4827" spans="4:4" x14ac:dyDescent="0.2">
      <c r="D4827" s="190"/>
    </row>
    <row r="4828" spans="4:4" x14ac:dyDescent="0.2">
      <c r="D4828" s="190"/>
    </row>
    <row r="4829" spans="4:4" x14ac:dyDescent="0.2">
      <c r="D4829" s="190"/>
    </row>
    <row r="4830" spans="4:4" x14ac:dyDescent="0.2">
      <c r="D4830" s="190"/>
    </row>
    <row r="4831" spans="4:4" x14ac:dyDescent="0.2">
      <c r="D4831" s="190"/>
    </row>
    <row r="4832" spans="4:4" x14ac:dyDescent="0.2">
      <c r="D4832" s="190"/>
    </row>
    <row r="4833" spans="4:4" x14ac:dyDescent="0.2">
      <c r="D4833" s="190"/>
    </row>
    <row r="4834" spans="4:4" x14ac:dyDescent="0.2">
      <c r="D4834" s="190"/>
    </row>
    <row r="4835" spans="4:4" x14ac:dyDescent="0.2">
      <c r="D4835" s="190"/>
    </row>
    <row r="4836" spans="4:4" x14ac:dyDescent="0.2">
      <c r="D4836" s="190"/>
    </row>
    <row r="4837" spans="4:4" x14ac:dyDescent="0.2">
      <c r="D4837" s="190"/>
    </row>
    <row r="4838" spans="4:4" x14ac:dyDescent="0.2">
      <c r="D4838" s="190"/>
    </row>
    <row r="4839" spans="4:4" x14ac:dyDescent="0.2">
      <c r="D4839" s="190"/>
    </row>
    <row r="4840" spans="4:4" x14ac:dyDescent="0.2">
      <c r="D4840" s="190"/>
    </row>
    <row r="4841" spans="4:4" x14ac:dyDescent="0.2">
      <c r="D4841" s="190"/>
    </row>
    <row r="4842" spans="4:4" x14ac:dyDescent="0.2">
      <c r="D4842" s="190"/>
    </row>
    <row r="4843" spans="4:4" x14ac:dyDescent="0.2">
      <c r="D4843" s="190"/>
    </row>
    <row r="4844" spans="4:4" x14ac:dyDescent="0.2">
      <c r="D4844" s="190"/>
    </row>
    <row r="4845" spans="4:4" x14ac:dyDescent="0.2">
      <c r="D4845" s="190"/>
    </row>
    <row r="4846" spans="4:4" x14ac:dyDescent="0.2">
      <c r="D4846" s="190"/>
    </row>
    <row r="4847" spans="4:4" x14ac:dyDescent="0.2">
      <c r="D4847" s="190"/>
    </row>
    <row r="4848" spans="4:4" x14ac:dyDescent="0.2">
      <c r="D4848" s="190"/>
    </row>
    <row r="4849" spans="4:4" x14ac:dyDescent="0.2">
      <c r="D4849" s="190"/>
    </row>
    <row r="4850" spans="4:4" x14ac:dyDescent="0.2">
      <c r="D4850" s="190"/>
    </row>
    <row r="4851" spans="4:4" x14ac:dyDescent="0.2">
      <c r="D4851" s="190"/>
    </row>
    <row r="4852" spans="4:4" x14ac:dyDescent="0.2">
      <c r="D4852" s="190"/>
    </row>
    <row r="4853" spans="4:4" x14ac:dyDescent="0.2">
      <c r="D4853" s="190"/>
    </row>
    <row r="4854" spans="4:4" x14ac:dyDescent="0.2">
      <c r="D4854" s="190"/>
    </row>
    <row r="4855" spans="4:4" x14ac:dyDescent="0.2">
      <c r="D4855" s="190"/>
    </row>
    <row r="4856" spans="4:4" x14ac:dyDescent="0.2">
      <c r="D4856" s="190"/>
    </row>
    <row r="4857" spans="4:4" x14ac:dyDescent="0.2">
      <c r="D4857" s="190"/>
    </row>
    <row r="4858" spans="4:4" x14ac:dyDescent="0.2">
      <c r="D4858" s="190"/>
    </row>
    <row r="4859" spans="4:4" x14ac:dyDescent="0.2">
      <c r="D4859" s="190"/>
    </row>
    <row r="4860" spans="4:4" x14ac:dyDescent="0.2">
      <c r="D4860" s="190"/>
    </row>
    <row r="4861" spans="4:4" x14ac:dyDescent="0.2">
      <c r="D4861" s="190"/>
    </row>
    <row r="4862" spans="4:4" x14ac:dyDescent="0.2">
      <c r="D4862" s="190"/>
    </row>
    <row r="4863" spans="4:4" x14ac:dyDescent="0.2">
      <c r="D4863" s="190"/>
    </row>
    <row r="4864" spans="4:4" x14ac:dyDescent="0.2">
      <c r="D4864" s="190"/>
    </row>
    <row r="4865" spans="4:4" x14ac:dyDescent="0.2">
      <c r="D4865" s="190"/>
    </row>
    <row r="4866" spans="4:4" x14ac:dyDescent="0.2">
      <c r="D4866" s="190"/>
    </row>
    <row r="4867" spans="4:4" x14ac:dyDescent="0.2">
      <c r="D4867" s="190"/>
    </row>
    <row r="4868" spans="4:4" x14ac:dyDescent="0.2">
      <c r="D4868" s="190"/>
    </row>
    <row r="4869" spans="4:4" x14ac:dyDescent="0.2">
      <c r="D4869" s="190"/>
    </row>
    <row r="4870" spans="4:4" x14ac:dyDescent="0.2">
      <c r="D4870" s="190"/>
    </row>
    <row r="4871" spans="4:4" x14ac:dyDescent="0.2">
      <c r="D4871" s="190"/>
    </row>
    <row r="4872" spans="4:4" x14ac:dyDescent="0.2">
      <c r="D4872" s="190"/>
    </row>
    <row r="4873" spans="4:4" x14ac:dyDescent="0.2">
      <c r="D4873" s="190"/>
    </row>
    <row r="4874" spans="4:4" x14ac:dyDescent="0.2">
      <c r="D4874" s="190"/>
    </row>
    <row r="4875" spans="4:4" x14ac:dyDescent="0.2">
      <c r="D4875" s="190"/>
    </row>
    <row r="4876" spans="4:4" x14ac:dyDescent="0.2">
      <c r="D4876" s="190"/>
    </row>
    <row r="4877" spans="4:4" x14ac:dyDescent="0.2">
      <c r="D4877" s="190"/>
    </row>
    <row r="4878" spans="4:4" x14ac:dyDescent="0.2">
      <c r="D4878" s="190"/>
    </row>
    <row r="4879" spans="4:4" x14ac:dyDescent="0.2">
      <c r="D4879" s="190"/>
    </row>
    <row r="4880" spans="4:4" x14ac:dyDescent="0.2">
      <c r="D4880" s="190"/>
    </row>
    <row r="4881" spans="4:4" x14ac:dyDescent="0.2">
      <c r="D4881" s="190"/>
    </row>
    <row r="4882" spans="4:4" x14ac:dyDescent="0.2">
      <c r="D4882" s="190"/>
    </row>
    <row r="4883" spans="4:4" x14ac:dyDescent="0.2">
      <c r="D4883" s="190"/>
    </row>
    <row r="4884" spans="4:4" x14ac:dyDescent="0.2">
      <c r="D4884" s="190"/>
    </row>
    <row r="4885" spans="4:4" x14ac:dyDescent="0.2">
      <c r="D4885" s="190"/>
    </row>
    <row r="4886" spans="4:4" x14ac:dyDescent="0.2">
      <c r="D4886" s="190"/>
    </row>
    <row r="4887" spans="4:4" x14ac:dyDescent="0.2">
      <c r="D4887" s="190"/>
    </row>
    <row r="4888" spans="4:4" x14ac:dyDescent="0.2">
      <c r="D4888" s="190"/>
    </row>
    <row r="4889" spans="4:4" x14ac:dyDescent="0.2">
      <c r="D4889" s="190"/>
    </row>
    <row r="4890" spans="4:4" x14ac:dyDescent="0.2">
      <c r="D4890" s="190"/>
    </row>
    <row r="4891" spans="4:4" x14ac:dyDescent="0.2">
      <c r="D4891" s="190"/>
    </row>
    <row r="4892" spans="4:4" x14ac:dyDescent="0.2">
      <c r="D4892" s="190"/>
    </row>
    <row r="4893" spans="4:4" x14ac:dyDescent="0.2">
      <c r="D4893" s="190"/>
    </row>
    <row r="4894" spans="4:4" x14ac:dyDescent="0.2">
      <c r="D4894" s="190"/>
    </row>
    <row r="4895" spans="4:4" x14ac:dyDescent="0.2">
      <c r="D4895" s="190"/>
    </row>
    <row r="4896" spans="4:4" x14ac:dyDescent="0.2">
      <c r="D4896" s="190"/>
    </row>
    <row r="4897" spans="4:4" x14ac:dyDescent="0.2">
      <c r="D4897" s="190"/>
    </row>
    <row r="4898" spans="4:4" x14ac:dyDescent="0.2">
      <c r="D4898" s="190"/>
    </row>
    <row r="4899" spans="4:4" x14ac:dyDescent="0.2">
      <c r="D4899" s="190"/>
    </row>
    <row r="4900" spans="4:4" x14ac:dyDescent="0.2">
      <c r="D4900" s="190"/>
    </row>
    <row r="4901" spans="4:4" x14ac:dyDescent="0.2">
      <c r="D4901" s="190"/>
    </row>
    <row r="4902" spans="4:4" x14ac:dyDescent="0.2">
      <c r="D4902" s="190"/>
    </row>
    <row r="4903" spans="4:4" x14ac:dyDescent="0.2">
      <c r="D4903" s="190"/>
    </row>
    <row r="4904" spans="4:4" x14ac:dyDescent="0.2">
      <c r="D4904" s="190"/>
    </row>
    <row r="4905" spans="4:4" x14ac:dyDescent="0.2">
      <c r="D4905" s="190"/>
    </row>
    <row r="4906" spans="4:4" x14ac:dyDescent="0.2">
      <c r="D4906" s="190"/>
    </row>
    <row r="4907" spans="4:4" x14ac:dyDescent="0.2">
      <c r="D4907" s="190"/>
    </row>
    <row r="4908" spans="4:4" x14ac:dyDescent="0.2">
      <c r="D4908" s="190"/>
    </row>
    <row r="4909" spans="4:4" x14ac:dyDescent="0.2">
      <c r="D4909" s="190"/>
    </row>
    <row r="4910" spans="4:4" x14ac:dyDescent="0.2">
      <c r="D4910" s="190"/>
    </row>
    <row r="4911" spans="4:4" x14ac:dyDescent="0.2">
      <c r="D4911" s="190"/>
    </row>
    <row r="4912" spans="4:4" x14ac:dyDescent="0.2">
      <c r="D4912" s="190"/>
    </row>
    <row r="4913" spans="4:4" x14ac:dyDescent="0.2">
      <c r="D4913" s="190"/>
    </row>
    <row r="4914" spans="4:4" x14ac:dyDescent="0.2">
      <c r="D4914" s="190"/>
    </row>
    <row r="4915" spans="4:4" x14ac:dyDescent="0.2">
      <c r="D4915" s="190"/>
    </row>
    <row r="4916" spans="4:4" x14ac:dyDescent="0.2">
      <c r="D4916" s="190"/>
    </row>
    <row r="4917" spans="4:4" x14ac:dyDescent="0.2">
      <c r="D4917" s="190"/>
    </row>
    <row r="4918" spans="4:4" x14ac:dyDescent="0.2">
      <c r="D4918" s="190"/>
    </row>
    <row r="4919" spans="4:4" x14ac:dyDescent="0.2">
      <c r="D4919" s="190"/>
    </row>
    <row r="4920" spans="4:4" x14ac:dyDescent="0.2">
      <c r="D4920" s="190"/>
    </row>
    <row r="4921" spans="4:4" x14ac:dyDescent="0.2">
      <c r="D4921" s="190"/>
    </row>
    <row r="4922" spans="4:4" x14ac:dyDescent="0.2">
      <c r="D4922" s="190"/>
    </row>
    <row r="4923" spans="4:4" x14ac:dyDescent="0.2">
      <c r="D4923" s="190"/>
    </row>
    <row r="4924" spans="4:4" x14ac:dyDescent="0.2">
      <c r="D4924" s="190"/>
    </row>
    <row r="4925" spans="4:4" x14ac:dyDescent="0.2">
      <c r="D4925" s="190"/>
    </row>
    <row r="4926" spans="4:4" x14ac:dyDescent="0.2">
      <c r="D4926" s="190"/>
    </row>
    <row r="4927" spans="4:4" x14ac:dyDescent="0.2">
      <c r="D4927" s="190"/>
    </row>
    <row r="4928" spans="4:4" x14ac:dyDescent="0.2">
      <c r="D4928" s="190"/>
    </row>
    <row r="4929" spans="4:4" x14ac:dyDescent="0.2">
      <c r="D4929" s="190"/>
    </row>
    <row r="4930" spans="4:4" x14ac:dyDescent="0.2">
      <c r="D4930" s="190"/>
    </row>
    <row r="4931" spans="4:4" x14ac:dyDescent="0.2">
      <c r="D4931" s="190"/>
    </row>
    <row r="4932" spans="4:4" x14ac:dyDescent="0.2">
      <c r="D4932" s="190"/>
    </row>
    <row r="4933" spans="4:4" x14ac:dyDescent="0.2">
      <c r="D4933" s="190"/>
    </row>
    <row r="4934" spans="4:4" x14ac:dyDescent="0.2">
      <c r="D4934" s="190"/>
    </row>
    <row r="4935" spans="4:4" x14ac:dyDescent="0.2">
      <c r="D4935" s="190"/>
    </row>
    <row r="4936" spans="4:4" x14ac:dyDescent="0.2">
      <c r="D4936" s="190"/>
    </row>
    <row r="4937" spans="4:4" x14ac:dyDescent="0.2">
      <c r="D4937" s="190"/>
    </row>
    <row r="4938" spans="4:4" x14ac:dyDescent="0.2">
      <c r="D4938" s="190"/>
    </row>
    <row r="4939" spans="4:4" x14ac:dyDescent="0.2">
      <c r="D4939" s="190"/>
    </row>
    <row r="4940" spans="4:4" x14ac:dyDescent="0.2">
      <c r="D4940" s="190"/>
    </row>
    <row r="4941" spans="4:4" x14ac:dyDescent="0.2">
      <c r="D4941" s="190"/>
    </row>
    <row r="4942" spans="4:4" x14ac:dyDescent="0.2">
      <c r="D4942" s="190"/>
    </row>
    <row r="4943" spans="4:4" x14ac:dyDescent="0.2">
      <c r="D4943" s="190"/>
    </row>
    <row r="4944" spans="4:4" x14ac:dyDescent="0.2">
      <c r="D4944" s="190"/>
    </row>
    <row r="4945" spans="4:4" x14ac:dyDescent="0.2">
      <c r="D4945" s="190"/>
    </row>
    <row r="4946" spans="4:4" x14ac:dyDescent="0.2">
      <c r="D4946" s="190"/>
    </row>
    <row r="4947" spans="4:4" x14ac:dyDescent="0.2">
      <c r="D4947" s="190"/>
    </row>
    <row r="4948" spans="4:4" x14ac:dyDescent="0.2">
      <c r="D4948" s="190"/>
    </row>
    <row r="4949" spans="4:4" x14ac:dyDescent="0.2">
      <c r="D4949" s="190"/>
    </row>
    <row r="4950" spans="4:4" x14ac:dyDescent="0.2">
      <c r="D4950" s="190"/>
    </row>
    <row r="4951" spans="4:4" x14ac:dyDescent="0.2">
      <c r="D4951" s="190"/>
    </row>
    <row r="4952" spans="4:4" x14ac:dyDescent="0.2">
      <c r="D4952" s="190"/>
    </row>
    <row r="4953" spans="4:4" x14ac:dyDescent="0.2">
      <c r="D4953" s="190"/>
    </row>
    <row r="4954" spans="4:4" x14ac:dyDescent="0.2">
      <c r="D4954" s="190"/>
    </row>
    <row r="4955" spans="4:4" x14ac:dyDescent="0.2">
      <c r="D4955" s="190"/>
    </row>
    <row r="4956" spans="4:4" x14ac:dyDescent="0.2">
      <c r="D4956" s="190"/>
    </row>
    <row r="4957" spans="4:4" x14ac:dyDescent="0.2">
      <c r="D4957" s="190"/>
    </row>
    <row r="4958" spans="4:4" x14ac:dyDescent="0.2">
      <c r="D4958" s="190"/>
    </row>
    <row r="4959" spans="4:4" x14ac:dyDescent="0.2">
      <c r="D4959" s="190"/>
    </row>
    <row r="4960" spans="4:4" x14ac:dyDescent="0.2">
      <c r="D4960" s="190"/>
    </row>
    <row r="4961" spans="4:4" x14ac:dyDescent="0.2">
      <c r="D4961" s="190"/>
    </row>
    <row r="4962" spans="4:4" x14ac:dyDescent="0.2">
      <c r="D4962" s="190"/>
    </row>
    <row r="4963" spans="4:4" x14ac:dyDescent="0.2">
      <c r="D4963" s="190"/>
    </row>
    <row r="4964" spans="4:4" x14ac:dyDescent="0.2">
      <c r="D4964" s="190"/>
    </row>
    <row r="4965" spans="4:4" x14ac:dyDescent="0.2">
      <c r="D4965" s="190"/>
    </row>
    <row r="4966" spans="4:4" x14ac:dyDescent="0.2">
      <c r="D4966" s="190"/>
    </row>
    <row r="4967" spans="4:4" x14ac:dyDescent="0.2">
      <c r="D4967" s="190"/>
    </row>
    <row r="4968" spans="4:4" x14ac:dyDescent="0.2">
      <c r="D4968" s="190"/>
    </row>
    <row r="4969" spans="4:4" x14ac:dyDescent="0.2">
      <c r="D4969" s="190"/>
    </row>
    <row r="4970" spans="4:4" x14ac:dyDescent="0.2">
      <c r="D4970" s="190"/>
    </row>
    <row r="4971" spans="4:4" x14ac:dyDescent="0.2">
      <c r="D4971" s="190"/>
    </row>
    <row r="4972" spans="4:4" x14ac:dyDescent="0.2">
      <c r="D4972" s="190"/>
    </row>
    <row r="4973" spans="4:4" x14ac:dyDescent="0.2">
      <c r="D4973" s="190"/>
    </row>
    <row r="4974" spans="4:4" x14ac:dyDescent="0.2">
      <c r="D4974" s="190"/>
    </row>
    <row r="4975" spans="4:4" x14ac:dyDescent="0.2">
      <c r="D4975" s="190"/>
    </row>
    <row r="4976" spans="4:4" x14ac:dyDescent="0.2">
      <c r="D4976" s="190"/>
    </row>
    <row r="4977" spans="4:4" x14ac:dyDescent="0.2">
      <c r="D4977" s="190"/>
    </row>
    <row r="4978" spans="4:4" x14ac:dyDescent="0.2">
      <c r="D4978" s="190"/>
    </row>
    <row r="4979" spans="4:4" x14ac:dyDescent="0.2">
      <c r="D4979" s="190"/>
    </row>
    <row r="4980" spans="4:4" x14ac:dyDescent="0.2">
      <c r="D4980" s="190"/>
    </row>
    <row r="4981" spans="4:4" x14ac:dyDescent="0.2">
      <c r="D4981" s="190"/>
    </row>
    <row r="4982" spans="4:4" x14ac:dyDescent="0.2">
      <c r="D4982" s="190"/>
    </row>
    <row r="4983" spans="4:4" x14ac:dyDescent="0.2">
      <c r="D4983" s="190"/>
    </row>
    <row r="4984" spans="4:4" x14ac:dyDescent="0.2">
      <c r="D4984" s="190"/>
    </row>
    <row r="4985" spans="4:4" x14ac:dyDescent="0.2">
      <c r="D4985" s="190"/>
    </row>
    <row r="4986" spans="4:4" x14ac:dyDescent="0.2">
      <c r="D4986" s="190"/>
    </row>
  </sheetData>
  <sheetProtection algorithmName="SHA-512" hashValue="Ep6uYMCOGvR3dPNjfoQ6oQg1Jr6F4KlYGUIW8po94R4vsLO6VbC9u6OA0BH8I/FNOEYW7zFQHA6VK3l0rTBw2Q==" saltValue="teX7x6RH/ichVBE4bNT+rg==" spinCount="100000" sheet="1" objects="1" scenarios="1"/>
  <protectedRanges>
    <protectedRange sqref="F10:F13 F15 F17 F19 F22 F27 F29 F31 F33 F36:F44 F64:F76" name="Oblast1"/>
  </protectedRanges>
  <mergeCells count="10">
    <mergeCell ref="B14:G14"/>
    <mergeCell ref="B21:G21"/>
    <mergeCell ref="B25:G25"/>
    <mergeCell ref="B26:G26"/>
    <mergeCell ref="A1:G1"/>
    <mergeCell ref="C2:G2"/>
    <mergeCell ref="C3:G3"/>
    <mergeCell ref="C4:G4"/>
    <mergeCell ref="C7:G7"/>
    <mergeCell ref="B9:G9"/>
  </mergeCells>
  <pageMargins left="0.70866141732283472" right="0.70866141732283472" top="0.78740157480314965" bottom="0.78740157480314965" header="0.31496062992125984" footer="0.31496062992125984"/>
  <pageSetup paperSize="9" scale="63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333" t="s">
        <v>6</v>
      </c>
      <c r="B1" s="333"/>
      <c r="C1" s="334"/>
      <c r="D1" s="333"/>
      <c r="E1" s="333"/>
      <c r="F1" s="333"/>
      <c r="G1" s="333"/>
    </row>
    <row r="2" spans="1:7" ht="24.95" customHeight="1" x14ac:dyDescent="0.2">
      <c r="A2" s="68" t="s">
        <v>37</v>
      </c>
      <c r="B2" s="67"/>
      <c r="C2" s="335"/>
      <c r="D2" s="335"/>
      <c r="E2" s="335"/>
      <c r="F2" s="335"/>
      <c r="G2" s="336"/>
    </row>
    <row r="3" spans="1:7" ht="24.95" hidden="1" customHeight="1" x14ac:dyDescent="0.2">
      <c r="A3" s="68" t="s">
        <v>7</v>
      </c>
      <c r="B3" s="67"/>
      <c r="C3" s="335"/>
      <c r="D3" s="335"/>
      <c r="E3" s="335"/>
      <c r="F3" s="335"/>
      <c r="G3" s="336"/>
    </row>
    <row r="4" spans="1:7" ht="24.95" hidden="1" customHeight="1" x14ac:dyDescent="0.2">
      <c r="A4" s="68" t="s">
        <v>8</v>
      </c>
      <c r="B4" s="67"/>
      <c r="C4" s="335"/>
      <c r="D4" s="335"/>
      <c r="E4" s="335"/>
      <c r="F4" s="335"/>
      <c r="G4" s="336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U1710"/>
  <sheetViews>
    <sheetView showZeros="0" tabSelected="1" topLeftCell="A336" zoomScaleNormal="100" zoomScaleSheetLayoutView="100" workbookViewId="0">
      <selection activeCell="C344" sqref="C344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 customWidth="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1192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46</v>
      </c>
      <c r="C8" s="136" t="s">
        <v>47</v>
      </c>
      <c r="D8" s="166"/>
      <c r="E8" s="137"/>
      <c r="F8" s="137"/>
      <c r="G8" s="137">
        <f>SUMIF(R9:R23,"&lt;&gt;NOR",G9:G23)</f>
        <v>0</v>
      </c>
      <c r="H8" s="153"/>
      <c r="R8" t="s">
        <v>115</v>
      </c>
    </row>
    <row r="9" spans="1:47" ht="22.5" outlineLevel="1" x14ac:dyDescent="0.2">
      <c r="A9" s="129">
        <v>1</v>
      </c>
      <c r="B9" s="129" t="s">
        <v>116</v>
      </c>
      <c r="C9" s="144" t="s">
        <v>117</v>
      </c>
      <c r="D9" s="167" t="s">
        <v>118</v>
      </c>
      <c r="E9" s="131">
        <v>130</v>
      </c>
      <c r="F9" s="131"/>
      <c r="G9" s="131">
        <f>ROUND(E9*F9,2)</f>
        <v>0</v>
      </c>
      <c r="H9" s="154" t="s">
        <v>1141</v>
      </c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/>
      <c r="B10" s="129"/>
      <c r="C10" s="145" t="s">
        <v>120</v>
      </c>
      <c r="D10" s="168"/>
      <c r="E10" s="159">
        <v>5</v>
      </c>
      <c r="F10" s="131"/>
      <c r="G10" s="131"/>
      <c r="H10" s="154">
        <v>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/>
      <c r="B11" s="129"/>
      <c r="C11" s="145" t="s">
        <v>122</v>
      </c>
      <c r="D11" s="168"/>
      <c r="E11" s="159">
        <v>35</v>
      </c>
      <c r="F11" s="131"/>
      <c r="G11" s="131"/>
      <c r="H11" s="154">
        <v>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/>
      <c r="B12" s="129"/>
      <c r="C12" s="145" t="s">
        <v>123</v>
      </c>
      <c r="D12" s="168"/>
      <c r="E12" s="159">
        <v>25</v>
      </c>
      <c r="F12" s="131"/>
      <c r="G12" s="131"/>
      <c r="H12" s="154">
        <v>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/>
      <c r="B13" s="129"/>
      <c r="C13" s="145" t="s">
        <v>124</v>
      </c>
      <c r="D13" s="168"/>
      <c r="E13" s="159">
        <v>65</v>
      </c>
      <c r="F13" s="131"/>
      <c r="G13" s="131"/>
      <c r="H13" s="154">
        <v>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121</v>
      </c>
      <c r="S13" s="128">
        <v>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/>
      <c r="B14" s="129"/>
      <c r="C14" s="145" t="s">
        <v>125</v>
      </c>
      <c r="D14" s="168"/>
      <c r="E14" s="159"/>
      <c r="F14" s="131"/>
      <c r="G14" s="131"/>
      <c r="H14" s="154">
        <v>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ht="22.5" outlineLevel="1" x14ac:dyDescent="0.2">
      <c r="A15" s="129">
        <v>2</v>
      </c>
      <c r="B15" s="129" t="s">
        <v>126</v>
      </c>
      <c r="C15" s="144" t="s">
        <v>127</v>
      </c>
      <c r="D15" s="167" t="s">
        <v>128</v>
      </c>
      <c r="E15" s="131">
        <v>1</v>
      </c>
      <c r="F15" s="131"/>
      <c r="G15" s="131">
        <f>ROUND(E15*F15,2)</f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119</v>
      </c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/>
      <c r="B16" s="129"/>
      <c r="C16" s="145" t="s">
        <v>1895</v>
      </c>
      <c r="D16" s="168"/>
      <c r="E16" s="159">
        <v>1</v>
      </c>
      <c r="F16" s="131"/>
      <c r="G16" s="131"/>
      <c r="H16" s="154">
        <v>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29">
        <v>3</v>
      </c>
      <c r="B17" s="129" t="s">
        <v>129</v>
      </c>
      <c r="C17" s="144" t="s">
        <v>130</v>
      </c>
      <c r="D17" s="167" t="s">
        <v>118</v>
      </c>
      <c r="E17" s="131">
        <v>72.676559999999995</v>
      </c>
      <c r="F17" s="131"/>
      <c r="G17" s="131">
        <f>ROUND(E17*F17,2)</f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 t="s">
        <v>119</v>
      </c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/>
      <c r="B18" s="129"/>
      <c r="C18" s="145" t="s">
        <v>131</v>
      </c>
      <c r="D18" s="168"/>
      <c r="E18" s="159"/>
      <c r="F18" s="131"/>
      <c r="G18" s="131"/>
      <c r="H18" s="154">
        <v>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 t="s">
        <v>121</v>
      </c>
      <c r="S18" s="128">
        <v>0</v>
      </c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/>
      <c r="B19" s="129"/>
      <c r="C19" s="145" t="s">
        <v>132</v>
      </c>
      <c r="D19" s="168"/>
      <c r="E19" s="159">
        <v>15.1404</v>
      </c>
      <c r="F19" s="131"/>
      <c r="G19" s="131"/>
      <c r="H19" s="154">
        <v>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 t="s">
        <v>121</v>
      </c>
      <c r="S19" s="128">
        <v>0</v>
      </c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/>
      <c r="B20" s="129"/>
      <c r="C20" s="145" t="s">
        <v>133</v>
      </c>
      <c r="D20" s="168"/>
      <c r="E20" s="159">
        <v>57.536160000000002</v>
      </c>
      <c r="F20" s="131"/>
      <c r="G20" s="131"/>
      <c r="H20" s="154">
        <v>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 t="s">
        <v>121</v>
      </c>
      <c r="S20" s="128">
        <v>0</v>
      </c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/>
      <c r="B21" s="129"/>
      <c r="C21" s="145" t="s">
        <v>125</v>
      </c>
      <c r="D21" s="168"/>
      <c r="E21" s="159"/>
      <c r="F21" s="131"/>
      <c r="G21" s="131"/>
      <c r="H21" s="154">
        <v>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 t="s">
        <v>121</v>
      </c>
      <c r="S21" s="128">
        <v>0</v>
      </c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ht="22.5" outlineLevel="1" x14ac:dyDescent="0.2">
      <c r="A22" s="129">
        <v>4</v>
      </c>
      <c r="B22" s="129" t="s">
        <v>134</v>
      </c>
      <c r="C22" s="144" t="s">
        <v>135</v>
      </c>
      <c r="D22" s="167" t="s">
        <v>118</v>
      </c>
      <c r="E22" s="131">
        <v>30.222000000000001</v>
      </c>
      <c r="F22" s="131"/>
      <c r="G22" s="131">
        <f>ROUND(E22*F22,2)</f>
        <v>0</v>
      </c>
      <c r="H22" s="154" t="s">
        <v>1141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 t="s">
        <v>119</v>
      </c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/>
      <c r="B23" s="129"/>
      <c r="C23" s="145" t="s">
        <v>136</v>
      </c>
      <c r="D23" s="168"/>
      <c r="E23" s="159">
        <v>30.222000000000001</v>
      </c>
      <c r="F23" s="131"/>
      <c r="G23" s="131"/>
      <c r="H23" s="154">
        <v>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 t="s">
        <v>121</v>
      </c>
      <c r="S23" s="128">
        <v>0</v>
      </c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x14ac:dyDescent="0.2">
      <c r="A24" s="130" t="s">
        <v>114</v>
      </c>
      <c r="B24" s="130" t="s">
        <v>48</v>
      </c>
      <c r="C24" s="146" t="s">
        <v>49</v>
      </c>
      <c r="D24" s="169"/>
      <c r="E24" s="132"/>
      <c r="F24" s="132"/>
      <c r="G24" s="132">
        <f>SUMIF(R25:R62,"&lt;&gt;NOR",G25:G62)</f>
        <v>0</v>
      </c>
      <c r="H24" s="155"/>
      <c r="I24" s="128"/>
      <c r="R24" t="s">
        <v>115</v>
      </c>
    </row>
    <row r="25" spans="1:47" outlineLevel="1" x14ac:dyDescent="0.2">
      <c r="A25" s="129">
        <v>5</v>
      </c>
      <c r="B25" s="129" t="s">
        <v>137</v>
      </c>
      <c r="C25" s="144" t="s">
        <v>138</v>
      </c>
      <c r="D25" s="167" t="s">
        <v>118</v>
      </c>
      <c r="E25" s="131">
        <v>5.2590000000000003</v>
      </c>
      <c r="F25" s="131"/>
      <c r="G25" s="131">
        <f>ROUND(E25*F25,2)</f>
        <v>0</v>
      </c>
      <c r="H25" s="154" t="s">
        <v>1140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129"/>
      <c r="B26" s="129"/>
      <c r="C26" s="145" t="s">
        <v>139</v>
      </c>
      <c r="D26" s="168"/>
      <c r="E26" s="159">
        <v>2.915</v>
      </c>
      <c r="F26" s="131"/>
      <c r="G26" s="131"/>
      <c r="H26" s="154">
        <v>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29"/>
      <c r="B27" s="129"/>
      <c r="C27" s="145" t="s">
        <v>140</v>
      </c>
      <c r="D27" s="168"/>
      <c r="E27" s="159">
        <v>0.92</v>
      </c>
      <c r="F27" s="131"/>
      <c r="G27" s="131"/>
      <c r="H27" s="154">
        <v>0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29"/>
      <c r="B28" s="129"/>
      <c r="C28" s="145" t="s">
        <v>141</v>
      </c>
      <c r="D28" s="168"/>
      <c r="E28" s="159">
        <v>1.4239999999999999</v>
      </c>
      <c r="F28" s="131"/>
      <c r="G28" s="131"/>
      <c r="H28" s="154">
        <v>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121</v>
      </c>
      <c r="S28" s="128">
        <v>0</v>
      </c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6</v>
      </c>
      <c r="B29" s="129" t="s">
        <v>142</v>
      </c>
      <c r="C29" s="144" t="s">
        <v>143</v>
      </c>
      <c r="D29" s="167" t="s">
        <v>144</v>
      </c>
      <c r="E29" s="131">
        <v>40.54</v>
      </c>
      <c r="F29" s="131"/>
      <c r="G29" s="131">
        <f>ROUND(E29*F29,2)</f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119</v>
      </c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29"/>
      <c r="B30" s="129"/>
      <c r="C30" s="145" t="s">
        <v>145</v>
      </c>
      <c r="D30" s="168"/>
      <c r="E30" s="159">
        <v>17.100000000000001</v>
      </c>
      <c r="F30" s="131"/>
      <c r="G30" s="131"/>
      <c r="H30" s="154">
        <v>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/>
      <c r="B31" s="129"/>
      <c r="C31" s="145" t="s">
        <v>146</v>
      </c>
      <c r="D31" s="168"/>
      <c r="E31" s="159">
        <v>9.1999999999999993</v>
      </c>
      <c r="F31" s="131"/>
      <c r="G31" s="131"/>
      <c r="H31" s="154">
        <v>0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 t="s">
        <v>121</v>
      </c>
      <c r="S31" s="128">
        <v>0</v>
      </c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29"/>
      <c r="B32" s="129"/>
      <c r="C32" s="145" t="s">
        <v>147</v>
      </c>
      <c r="D32" s="168"/>
      <c r="E32" s="159">
        <v>14.24</v>
      </c>
      <c r="F32" s="131"/>
      <c r="G32" s="131"/>
      <c r="H32" s="154">
        <v>0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 t="s">
        <v>121</v>
      </c>
      <c r="S32" s="128">
        <v>0</v>
      </c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7</v>
      </c>
      <c r="B33" s="129" t="s">
        <v>148</v>
      </c>
      <c r="C33" s="144" t="s">
        <v>149</v>
      </c>
      <c r="D33" s="167" t="s">
        <v>144</v>
      </c>
      <c r="E33" s="131">
        <v>1.55</v>
      </c>
      <c r="F33" s="131"/>
      <c r="G33" s="131">
        <f>ROUND(E33*F33,2)</f>
        <v>0</v>
      </c>
      <c r="H33" s="154" t="s">
        <v>1140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 t="s">
        <v>119</v>
      </c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29"/>
      <c r="B34" s="129"/>
      <c r="C34" s="145" t="s">
        <v>150</v>
      </c>
      <c r="D34" s="168"/>
      <c r="E34" s="159">
        <v>0.75</v>
      </c>
      <c r="F34" s="131"/>
      <c r="G34" s="131"/>
      <c r="H34" s="154">
        <v>0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 t="s">
        <v>121</v>
      </c>
      <c r="S34" s="128">
        <v>0</v>
      </c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29"/>
      <c r="B35" s="129"/>
      <c r="C35" s="145" t="s">
        <v>151</v>
      </c>
      <c r="D35" s="168"/>
      <c r="E35" s="159">
        <v>0.4</v>
      </c>
      <c r="F35" s="131"/>
      <c r="G35" s="131"/>
      <c r="H35" s="154">
        <v>0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 t="s">
        <v>121</v>
      </c>
      <c r="S35" s="128">
        <v>0</v>
      </c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29"/>
      <c r="B36" s="129"/>
      <c r="C36" s="145" t="s">
        <v>152</v>
      </c>
      <c r="D36" s="168"/>
      <c r="E36" s="159">
        <v>0.4</v>
      </c>
      <c r="F36" s="131"/>
      <c r="G36" s="131"/>
      <c r="H36" s="154">
        <v>0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 t="s">
        <v>121</v>
      </c>
      <c r="S36" s="128">
        <v>0</v>
      </c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8</v>
      </c>
      <c r="B37" s="129" t="s">
        <v>153</v>
      </c>
      <c r="C37" s="144" t="s">
        <v>154</v>
      </c>
      <c r="D37" s="167" t="s">
        <v>144</v>
      </c>
      <c r="E37" s="131">
        <v>1.55</v>
      </c>
      <c r="F37" s="131"/>
      <c r="G37" s="131">
        <f>ROUND(E37*F37,2)</f>
        <v>0</v>
      </c>
      <c r="H37" s="154" t="s">
        <v>1140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 t="s">
        <v>119</v>
      </c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29"/>
      <c r="B38" s="129"/>
      <c r="C38" s="145" t="s">
        <v>150</v>
      </c>
      <c r="D38" s="168"/>
      <c r="E38" s="159">
        <v>0.75</v>
      </c>
      <c r="F38" s="131"/>
      <c r="G38" s="131"/>
      <c r="H38" s="154">
        <v>0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 t="s">
        <v>121</v>
      </c>
      <c r="S38" s="128">
        <v>0</v>
      </c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29"/>
      <c r="B39" s="129"/>
      <c r="C39" s="145" t="s">
        <v>151</v>
      </c>
      <c r="D39" s="168"/>
      <c r="E39" s="159">
        <v>0.4</v>
      </c>
      <c r="F39" s="131"/>
      <c r="G39" s="131"/>
      <c r="H39" s="154">
        <v>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 t="s">
        <v>121</v>
      </c>
      <c r="S39" s="128">
        <v>0</v>
      </c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29"/>
      <c r="B40" s="129"/>
      <c r="C40" s="145" t="s">
        <v>152</v>
      </c>
      <c r="D40" s="168"/>
      <c r="E40" s="159">
        <v>0.4</v>
      </c>
      <c r="F40" s="131"/>
      <c r="G40" s="131"/>
      <c r="H40" s="154">
        <v>0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 t="s">
        <v>121</v>
      </c>
      <c r="S40" s="128">
        <v>0</v>
      </c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29">
        <v>9</v>
      </c>
      <c r="B41" s="129" t="s">
        <v>155</v>
      </c>
      <c r="C41" s="144" t="s">
        <v>156</v>
      </c>
      <c r="D41" s="167" t="s">
        <v>128</v>
      </c>
      <c r="E41" s="131">
        <v>4</v>
      </c>
      <c r="F41" s="131"/>
      <c r="G41" s="131">
        <f>ROUND(E41*F41,2)</f>
        <v>0</v>
      </c>
      <c r="H41" s="154" t="s">
        <v>1140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 t="s">
        <v>119</v>
      </c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29"/>
      <c r="B42" s="129"/>
      <c r="C42" s="145" t="s">
        <v>157</v>
      </c>
      <c r="D42" s="168"/>
      <c r="E42" s="159"/>
      <c r="F42" s="131"/>
      <c r="G42" s="131"/>
      <c r="H42" s="154">
        <v>0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 t="s">
        <v>121</v>
      </c>
      <c r="S42" s="128">
        <v>0</v>
      </c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outlineLevel="1" x14ac:dyDescent="0.2">
      <c r="A43" s="129"/>
      <c r="B43" s="129"/>
      <c r="C43" s="145" t="s">
        <v>131</v>
      </c>
      <c r="D43" s="168"/>
      <c r="E43" s="159"/>
      <c r="F43" s="131"/>
      <c r="G43" s="131"/>
      <c r="H43" s="154">
        <v>0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 t="s">
        <v>121</v>
      </c>
      <c r="S43" s="128">
        <v>0</v>
      </c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/>
      <c r="B44" s="129"/>
      <c r="C44" s="145" t="s">
        <v>158</v>
      </c>
      <c r="D44" s="168"/>
      <c r="E44" s="159">
        <v>2</v>
      </c>
      <c r="F44" s="131"/>
      <c r="G44" s="131"/>
      <c r="H44" s="154">
        <v>0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 t="s">
        <v>121</v>
      </c>
      <c r="S44" s="128">
        <v>0</v>
      </c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/>
      <c r="B45" s="129"/>
      <c r="C45" s="145" t="s">
        <v>159</v>
      </c>
      <c r="D45" s="168"/>
      <c r="E45" s="159">
        <v>2</v>
      </c>
      <c r="F45" s="131"/>
      <c r="G45" s="131"/>
      <c r="H45" s="154">
        <v>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 t="s">
        <v>121</v>
      </c>
      <c r="S45" s="128">
        <v>0</v>
      </c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ht="22.5" outlineLevel="1" x14ac:dyDescent="0.2">
      <c r="A46" s="129">
        <v>10</v>
      </c>
      <c r="B46" s="129" t="s">
        <v>160</v>
      </c>
      <c r="C46" s="144" t="s">
        <v>161</v>
      </c>
      <c r="D46" s="167" t="s">
        <v>128</v>
      </c>
      <c r="E46" s="131">
        <v>1</v>
      </c>
      <c r="F46" s="131"/>
      <c r="G46" s="131">
        <f>ROUND(E46*F46,2)</f>
        <v>0</v>
      </c>
      <c r="H46" s="154" t="s">
        <v>1140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 t="s">
        <v>119</v>
      </c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/>
      <c r="B47" s="129"/>
      <c r="C47" s="145" t="s">
        <v>162</v>
      </c>
      <c r="D47" s="168"/>
      <c r="E47" s="159"/>
      <c r="F47" s="131"/>
      <c r="G47" s="131"/>
      <c r="H47" s="154">
        <v>0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 t="s">
        <v>121</v>
      </c>
      <c r="S47" s="128">
        <v>0</v>
      </c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29"/>
      <c r="B48" s="129"/>
      <c r="C48" s="145" t="s">
        <v>163</v>
      </c>
      <c r="D48" s="168"/>
      <c r="E48" s="159">
        <v>1</v>
      </c>
      <c r="F48" s="131"/>
      <c r="G48" s="131"/>
      <c r="H48" s="154">
        <v>0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 t="s">
        <v>121</v>
      </c>
      <c r="S48" s="128">
        <v>0</v>
      </c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29"/>
      <c r="B49" s="129"/>
      <c r="C49" s="145" t="s">
        <v>164</v>
      </c>
      <c r="D49" s="168"/>
      <c r="E49" s="159"/>
      <c r="F49" s="131"/>
      <c r="G49" s="131"/>
      <c r="H49" s="154">
        <v>0</v>
      </c>
      <c r="I49" s="128"/>
      <c r="J49" s="128"/>
      <c r="K49" s="128"/>
      <c r="L49" s="128"/>
      <c r="M49" s="128"/>
      <c r="N49" s="128"/>
      <c r="O49" s="128"/>
      <c r="P49" s="128"/>
      <c r="Q49" s="128"/>
      <c r="R49" s="128" t="s">
        <v>121</v>
      </c>
      <c r="S49" s="128">
        <v>0</v>
      </c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outlineLevel="1" x14ac:dyDescent="0.2">
      <c r="A50" s="129"/>
      <c r="B50" s="129"/>
      <c r="C50" s="145" t="s">
        <v>165</v>
      </c>
      <c r="D50" s="168"/>
      <c r="E50" s="159"/>
      <c r="F50" s="131"/>
      <c r="G50" s="131"/>
      <c r="H50" s="154">
        <v>0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 t="s">
        <v>121</v>
      </c>
      <c r="S50" s="128">
        <v>0</v>
      </c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ht="22.5" outlineLevel="1" x14ac:dyDescent="0.2">
      <c r="A51" s="129">
        <v>11</v>
      </c>
      <c r="B51" s="129" t="s">
        <v>166</v>
      </c>
      <c r="C51" s="144" t="s">
        <v>167</v>
      </c>
      <c r="D51" s="167" t="s">
        <v>128</v>
      </c>
      <c r="E51" s="131">
        <v>1</v>
      </c>
      <c r="F51" s="131"/>
      <c r="G51" s="131">
        <f>ROUND(E51*F51,2)</f>
        <v>0</v>
      </c>
      <c r="H51" s="154" t="s">
        <v>1140</v>
      </c>
      <c r="I51" s="128"/>
      <c r="J51" s="128"/>
      <c r="K51" s="128"/>
      <c r="L51" s="128"/>
      <c r="M51" s="128"/>
      <c r="N51" s="128"/>
      <c r="O51" s="128"/>
      <c r="P51" s="128"/>
      <c r="Q51" s="128"/>
      <c r="R51" s="128" t="s">
        <v>119</v>
      </c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29"/>
      <c r="B52" s="129"/>
      <c r="C52" s="145" t="s">
        <v>168</v>
      </c>
      <c r="D52" s="168"/>
      <c r="E52" s="159"/>
      <c r="F52" s="131"/>
      <c r="G52" s="131"/>
      <c r="H52" s="154">
        <v>0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 t="s">
        <v>121</v>
      </c>
      <c r="S52" s="128">
        <v>0</v>
      </c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29"/>
      <c r="B53" s="129"/>
      <c r="C53" s="145" t="s">
        <v>163</v>
      </c>
      <c r="D53" s="168"/>
      <c r="E53" s="159">
        <v>1</v>
      </c>
      <c r="F53" s="131"/>
      <c r="G53" s="131"/>
      <c r="H53" s="154">
        <v>0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 t="s">
        <v>121</v>
      </c>
      <c r="S53" s="128">
        <v>0</v>
      </c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outlineLevel="1" x14ac:dyDescent="0.2">
      <c r="A54" s="129"/>
      <c r="B54" s="129"/>
      <c r="C54" s="145" t="s">
        <v>164</v>
      </c>
      <c r="D54" s="168"/>
      <c r="E54" s="159"/>
      <c r="F54" s="131"/>
      <c r="G54" s="131"/>
      <c r="H54" s="154">
        <v>0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 t="s">
        <v>121</v>
      </c>
      <c r="S54" s="128">
        <v>0</v>
      </c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outlineLevel="1" x14ac:dyDescent="0.2">
      <c r="A55" s="129"/>
      <c r="B55" s="129"/>
      <c r="C55" s="145" t="s">
        <v>165</v>
      </c>
      <c r="D55" s="168"/>
      <c r="E55" s="159"/>
      <c r="F55" s="131"/>
      <c r="G55" s="131"/>
      <c r="H55" s="154">
        <v>0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 t="s">
        <v>121</v>
      </c>
      <c r="S55" s="128">
        <v>0</v>
      </c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ht="22.5" outlineLevel="1" x14ac:dyDescent="0.2">
      <c r="A56" s="129">
        <v>12</v>
      </c>
      <c r="B56" s="129" t="s">
        <v>169</v>
      </c>
      <c r="C56" s="144" t="s">
        <v>170</v>
      </c>
      <c r="D56" s="167" t="s">
        <v>144</v>
      </c>
      <c r="E56" s="131">
        <v>154.30000000000001</v>
      </c>
      <c r="F56" s="131"/>
      <c r="G56" s="131">
        <f>ROUND(E56*F56,2)</f>
        <v>0</v>
      </c>
      <c r="H56" s="154" t="s">
        <v>1141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 t="s">
        <v>119</v>
      </c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outlineLevel="1" x14ac:dyDescent="0.2">
      <c r="A57" s="129"/>
      <c r="B57" s="129"/>
      <c r="C57" s="145" t="s">
        <v>171</v>
      </c>
      <c r="D57" s="168"/>
      <c r="E57" s="159">
        <v>154.30000000000001</v>
      </c>
      <c r="F57" s="131"/>
      <c r="G57" s="131"/>
      <c r="H57" s="154">
        <v>0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 t="s">
        <v>121</v>
      </c>
      <c r="S57" s="128">
        <v>0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ht="22.5" outlineLevel="1" x14ac:dyDescent="0.2">
      <c r="A58" s="129">
        <v>13</v>
      </c>
      <c r="B58" s="129" t="s">
        <v>172</v>
      </c>
      <c r="C58" s="144" t="s">
        <v>173</v>
      </c>
      <c r="D58" s="167" t="s">
        <v>128</v>
      </c>
      <c r="E58" s="131">
        <v>1</v>
      </c>
      <c r="F58" s="131"/>
      <c r="G58" s="131">
        <f>ROUND(E58*F58,2)</f>
        <v>0</v>
      </c>
      <c r="H58" s="154" t="s">
        <v>1141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 t="s">
        <v>119</v>
      </c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outlineLevel="1" x14ac:dyDescent="0.2">
      <c r="A59" s="129"/>
      <c r="B59" s="129"/>
      <c r="C59" s="145" t="s">
        <v>131</v>
      </c>
      <c r="D59" s="168"/>
      <c r="E59" s="159"/>
      <c r="F59" s="131"/>
      <c r="G59" s="131"/>
      <c r="H59" s="154">
        <v>0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 t="s">
        <v>121</v>
      </c>
      <c r="S59" s="128">
        <v>0</v>
      </c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outlineLevel="1" x14ac:dyDescent="0.2">
      <c r="A60" s="129"/>
      <c r="B60" s="129"/>
      <c r="C60" s="145" t="s">
        <v>164</v>
      </c>
      <c r="D60" s="168"/>
      <c r="E60" s="159"/>
      <c r="F60" s="131"/>
      <c r="G60" s="131"/>
      <c r="H60" s="154">
        <v>0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 t="s">
        <v>121</v>
      </c>
      <c r="S60" s="128">
        <v>0</v>
      </c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outlineLevel="1" x14ac:dyDescent="0.2">
      <c r="A61" s="129"/>
      <c r="B61" s="129"/>
      <c r="C61" s="145" t="s">
        <v>165</v>
      </c>
      <c r="D61" s="168"/>
      <c r="E61" s="159"/>
      <c r="F61" s="131"/>
      <c r="G61" s="131"/>
      <c r="H61" s="154">
        <v>0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 t="s">
        <v>121</v>
      </c>
      <c r="S61" s="128">
        <v>0</v>
      </c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29"/>
      <c r="B62" s="129"/>
      <c r="C62" s="145" t="s">
        <v>174</v>
      </c>
      <c r="D62" s="168"/>
      <c r="E62" s="159">
        <v>1</v>
      </c>
      <c r="F62" s="131"/>
      <c r="G62" s="131"/>
      <c r="H62" s="154">
        <v>0</v>
      </c>
      <c r="I62" s="128"/>
      <c r="J62" s="128"/>
      <c r="K62" s="128"/>
      <c r="L62" s="128"/>
      <c r="M62" s="128"/>
      <c r="N62" s="128"/>
      <c r="O62" s="128"/>
      <c r="P62" s="128"/>
      <c r="Q62" s="128"/>
      <c r="R62" s="128" t="s">
        <v>121</v>
      </c>
      <c r="S62" s="128">
        <v>0</v>
      </c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x14ac:dyDescent="0.2">
      <c r="A63" s="130" t="s">
        <v>114</v>
      </c>
      <c r="B63" s="130" t="s">
        <v>50</v>
      </c>
      <c r="C63" s="146" t="s">
        <v>51</v>
      </c>
      <c r="D63" s="169"/>
      <c r="E63" s="132"/>
      <c r="F63" s="132"/>
      <c r="G63" s="132">
        <f>SUMIF(R64:R292,"&lt;&gt;NOR",G64:G292)</f>
        <v>0</v>
      </c>
      <c r="H63" s="155"/>
      <c r="I63" s="128"/>
      <c r="R63" t="s">
        <v>115</v>
      </c>
    </row>
    <row r="64" spans="1:47" ht="22.5" outlineLevel="1" x14ac:dyDescent="0.2">
      <c r="A64" s="129">
        <v>14</v>
      </c>
      <c r="B64" s="129" t="s">
        <v>175</v>
      </c>
      <c r="C64" s="144" t="s">
        <v>176</v>
      </c>
      <c r="D64" s="167" t="s">
        <v>118</v>
      </c>
      <c r="E64" s="131">
        <v>509.4</v>
      </c>
      <c r="F64" s="131"/>
      <c r="G64" s="131">
        <f>ROUND(E64*F64,2)</f>
        <v>0</v>
      </c>
      <c r="H64" s="154" t="s">
        <v>1140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 t="s">
        <v>119</v>
      </c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outlineLevel="1" x14ac:dyDescent="0.2">
      <c r="A65" s="129"/>
      <c r="B65" s="129"/>
      <c r="C65" s="145" t="s">
        <v>177</v>
      </c>
      <c r="D65" s="168"/>
      <c r="E65" s="159"/>
      <c r="F65" s="131"/>
      <c r="G65" s="131"/>
      <c r="H65" s="154">
        <v>0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 t="s">
        <v>121</v>
      </c>
      <c r="S65" s="128">
        <v>0</v>
      </c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outlineLevel="1" x14ac:dyDescent="0.2">
      <c r="A66" s="129"/>
      <c r="B66" s="129"/>
      <c r="C66" s="145" t="s">
        <v>178</v>
      </c>
      <c r="D66" s="168"/>
      <c r="E66" s="159"/>
      <c r="F66" s="131"/>
      <c r="G66" s="131"/>
      <c r="H66" s="154">
        <v>0</v>
      </c>
      <c r="I66" s="128"/>
      <c r="J66" s="128"/>
      <c r="K66" s="128"/>
      <c r="L66" s="128"/>
      <c r="M66" s="128"/>
      <c r="N66" s="128"/>
      <c r="O66" s="128"/>
      <c r="P66" s="128"/>
      <c r="Q66" s="128"/>
      <c r="R66" s="128" t="s">
        <v>121</v>
      </c>
      <c r="S66" s="128">
        <v>0</v>
      </c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outlineLevel="1" x14ac:dyDescent="0.2">
      <c r="A67" s="129"/>
      <c r="B67" s="129"/>
      <c r="C67" s="145" t="s">
        <v>179</v>
      </c>
      <c r="D67" s="168"/>
      <c r="E67" s="159"/>
      <c r="F67" s="131"/>
      <c r="G67" s="131"/>
      <c r="H67" s="154">
        <v>0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 t="s">
        <v>121</v>
      </c>
      <c r="S67" s="128">
        <v>0</v>
      </c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outlineLevel="1" x14ac:dyDescent="0.2">
      <c r="A68" s="129"/>
      <c r="B68" s="129"/>
      <c r="C68" s="145" t="s">
        <v>180</v>
      </c>
      <c r="D68" s="168"/>
      <c r="E68" s="159">
        <v>9.8000000000000007</v>
      </c>
      <c r="F68" s="131"/>
      <c r="G68" s="131"/>
      <c r="H68" s="154">
        <v>0</v>
      </c>
      <c r="I68" s="128"/>
      <c r="J68" s="128"/>
      <c r="K68" s="128"/>
      <c r="L68" s="128"/>
      <c r="M68" s="128"/>
      <c r="N68" s="128"/>
      <c r="O68" s="128"/>
      <c r="P68" s="128"/>
      <c r="Q68" s="128"/>
      <c r="R68" s="128" t="s">
        <v>121</v>
      </c>
      <c r="S68" s="128">
        <v>0</v>
      </c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outlineLevel="1" x14ac:dyDescent="0.2">
      <c r="A69" s="129"/>
      <c r="B69" s="129"/>
      <c r="C69" s="145" t="s">
        <v>181</v>
      </c>
      <c r="D69" s="168"/>
      <c r="E69" s="159">
        <v>7.1369999999999996</v>
      </c>
      <c r="F69" s="131"/>
      <c r="G69" s="131"/>
      <c r="H69" s="154">
        <v>0</v>
      </c>
      <c r="I69" s="128"/>
      <c r="J69" s="128"/>
      <c r="K69" s="128"/>
      <c r="L69" s="128"/>
      <c r="M69" s="128"/>
      <c r="N69" s="128"/>
      <c r="O69" s="128"/>
      <c r="P69" s="128"/>
      <c r="Q69" s="128"/>
      <c r="R69" s="128" t="s">
        <v>121</v>
      </c>
      <c r="S69" s="128">
        <v>0</v>
      </c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29"/>
      <c r="B70" s="129"/>
      <c r="C70" s="145" t="s">
        <v>164</v>
      </c>
      <c r="D70" s="168"/>
      <c r="E70" s="159"/>
      <c r="F70" s="131"/>
      <c r="G70" s="131"/>
      <c r="H70" s="154">
        <v>0</v>
      </c>
      <c r="I70" s="128"/>
      <c r="J70" s="128"/>
      <c r="K70" s="128"/>
      <c r="L70" s="128"/>
      <c r="M70" s="128"/>
      <c r="N70" s="128"/>
      <c r="O70" s="128"/>
      <c r="P70" s="128"/>
      <c r="Q70" s="128"/>
      <c r="R70" s="128" t="s">
        <v>121</v>
      </c>
      <c r="S70" s="128">
        <v>0</v>
      </c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outlineLevel="1" x14ac:dyDescent="0.2">
      <c r="A71" s="129"/>
      <c r="B71" s="129"/>
      <c r="C71" s="145" t="s">
        <v>1892</v>
      </c>
      <c r="D71" s="168"/>
      <c r="E71" s="159">
        <v>449.1</v>
      </c>
      <c r="F71" s="131"/>
      <c r="G71" s="131"/>
      <c r="H71" s="154">
        <v>0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 t="s">
        <v>121</v>
      </c>
      <c r="S71" s="128">
        <v>0</v>
      </c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outlineLevel="1" x14ac:dyDescent="0.2">
      <c r="A72" s="129"/>
      <c r="B72" s="129"/>
      <c r="C72" s="145" t="s">
        <v>183</v>
      </c>
      <c r="D72" s="168"/>
      <c r="E72" s="159"/>
      <c r="F72" s="131"/>
      <c r="G72" s="131"/>
      <c r="H72" s="154">
        <v>0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 t="s">
        <v>121</v>
      </c>
      <c r="S72" s="128">
        <v>0</v>
      </c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outlineLevel="1" x14ac:dyDescent="0.2">
      <c r="A73" s="129"/>
      <c r="B73" s="129"/>
      <c r="C73" s="145" t="s">
        <v>184</v>
      </c>
      <c r="D73" s="168"/>
      <c r="E73" s="159">
        <v>43.4</v>
      </c>
      <c r="F73" s="131"/>
      <c r="G73" s="131"/>
      <c r="H73" s="154">
        <v>0</v>
      </c>
      <c r="I73" s="128"/>
      <c r="J73" s="128"/>
      <c r="K73" s="128"/>
      <c r="L73" s="128"/>
      <c r="M73" s="128"/>
      <c r="N73" s="128"/>
      <c r="O73" s="128"/>
      <c r="P73" s="128"/>
      <c r="Q73" s="128"/>
      <c r="R73" s="128" t="s">
        <v>121</v>
      </c>
      <c r="S73" s="128">
        <v>0</v>
      </c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ht="22.5" outlineLevel="1" x14ac:dyDescent="0.2">
      <c r="A74" s="129">
        <v>15</v>
      </c>
      <c r="B74" s="129" t="s">
        <v>185</v>
      </c>
      <c r="C74" s="144" t="s">
        <v>186</v>
      </c>
      <c r="D74" s="167" t="s">
        <v>118</v>
      </c>
      <c r="E74" s="131">
        <v>33.1</v>
      </c>
      <c r="F74" s="131"/>
      <c r="G74" s="131">
        <f>ROUND(E74*F74,2)</f>
        <v>0</v>
      </c>
      <c r="H74" s="154" t="s">
        <v>1140</v>
      </c>
      <c r="I74" s="128"/>
      <c r="J74" s="128"/>
      <c r="K74" s="128"/>
      <c r="L74" s="128"/>
      <c r="M74" s="128"/>
      <c r="N74" s="128"/>
      <c r="O74" s="128"/>
      <c r="P74" s="128"/>
      <c r="Q74" s="128"/>
      <c r="R74" s="128" t="s">
        <v>119</v>
      </c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outlineLevel="1" x14ac:dyDescent="0.2">
      <c r="A75" s="129"/>
      <c r="B75" s="129"/>
      <c r="C75" s="145" t="s">
        <v>177</v>
      </c>
      <c r="D75" s="168"/>
      <c r="E75" s="159"/>
      <c r="F75" s="131"/>
      <c r="G75" s="131"/>
      <c r="H75" s="154">
        <v>0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 t="s">
        <v>121</v>
      </c>
      <c r="S75" s="128">
        <v>0</v>
      </c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outlineLevel="1" x14ac:dyDescent="0.2">
      <c r="A76" s="129"/>
      <c r="B76" s="129"/>
      <c r="C76" s="145" t="s">
        <v>178</v>
      </c>
      <c r="D76" s="168"/>
      <c r="E76" s="159"/>
      <c r="F76" s="131"/>
      <c r="G76" s="131"/>
      <c r="H76" s="154">
        <v>0</v>
      </c>
      <c r="I76" s="128"/>
      <c r="J76" s="128"/>
      <c r="K76" s="128"/>
      <c r="L76" s="128"/>
      <c r="M76" s="128"/>
      <c r="N76" s="128"/>
      <c r="O76" s="128"/>
      <c r="P76" s="128"/>
      <c r="Q76" s="128"/>
      <c r="R76" s="128" t="s">
        <v>121</v>
      </c>
      <c r="S76" s="128">
        <v>0</v>
      </c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</row>
    <row r="77" spans="1:47" outlineLevel="1" x14ac:dyDescent="0.2">
      <c r="A77" s="129"/>
      <c r="B77" s="129"/>
      <c r="C77" s="145" t="s">
        <v>187</v>
      </c>
      <c r="D77" s="168"/>
      <c r="E77" s="159"/>
      <c r="F77" s="131"/>
      <c r="G77" s="131"/>
      <c r="H77" s="154">
        <v>0</v>
      </c>
      <c r="I77" s="128"/>
      <c r="J77" s="128"/>
      <c r="K77" s="128"/>
      <c r="L77" s="128"/>
      <c r="M77" s="128"/>
      <c r="N77" s="128"/>
      <c r="O77" s="128"/>
      <c r="P77" s="128"/>
      <c r="Q77" s="128"/>
      <c r="R77" s="128" t="s">
        <v>121</v>
      </c>
      <c r="S77" s="128">
        <v>0</v>
      </c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</row>
    <row r="78" spans="1:47" outlineLevel="1" x14ac:dyDescent="0.2">
      <c r="A78" s="129"/>
      <c r="B78" s="129"/>
      <c r="C78" s="145" t="s">
        <v>131</v>
      </c>
      <c r="D78" s="168"/>
      <c r="E78" s="159"/>
      <c r="F78" s="131"/>
      <c r="G78" s="131"/>
      <c r="H78" s="154">
        <v>0</v>
      </c>
      <c r="I78" s="128"/>
      <c r="J78" s="128"/>
      <c r="K78" s="128"/>
      <c r="L78" s="128"/>
      <c r="M78" s="128"/>
      <c r="N78" s="128"/>
      <c r="O78" s="128"/>
      <c r="P78" s="128"/>
      <c r="Q78" s="128"/>
      <c r="R78" s="128" t="s">
        <v>121</v>
      </c>
      <c r="S78" s="128">
        <v>0</v>
      </c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</row>
    <row r="79" spans="1:47" outlineLevel="1" x14ac:dyDescent="0.2">
      <c r="A79" s="129"/>
      <c r="B79" s="129"/>
      <c r="C79" s="145" t="s">
        <v>164</v>
      </c>
      <c r="D79" s="168"/>
      <c r="E79" s="159"/>
      <c r="F79" s="131"/>
      <c r="G79" s="131"/>
      <c r="H79" s="154">
        <v>0</v>
      </c>
      <c r="I79" s="128"/>
      <c r="J79" s="128"/>
      <c r="K79" s="128"/>
      <c r="L79" s="128"/>
      <c r="M79" s="128"/>
      <c r="N79" s="128"/>
      <c r="O79" s="128"/>
      <c r="P79" s="128"/>
      <c r="Q79" s="128"/>
      <c r="R79" s="128" t="s">
        <v>121</v>
      </c>
      <c r="S79" s="128">
        <v>0</v>
      </c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</row>
    <row r="80" spans="1:47" outlineLevel="1" x14ac:dyDescent="0.2">
      <c r="A80" s="129"/>
      <c r="B80" s="129"/>
      <c r="C80" s="145" t="s">
        <v>188</v>
      </c>
      <c r="D80" s="168"/>
      <c r="E80" s="159">
        <v>2.6</v>
      </c>
      <c r="F80" s="131"/>
      <c r="G80" s="131"/>
      <c r="H80" s="154">
        <v>0</v>
      </c>
      <c r="I80" s="128"/>
      <c r="J80" s="128"/>
      <c r="K80" s="128"/>
      <c r="L80" s="128"/>
      <c r="M80" s="128"/>
      <c r="N80" s="128"/>
      <c r="O80" s="128"/>
      <c r="P80" s="128"/>
      <c r="Q80" s="128"/>
      <c r="R80" s="128" t="s">
        <v>121</v>
      </c>
      <c r="S80" s="128">
        <v>0</v>
      </c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</row>
    <row r="81" spans="1:47" outlineLevel="1" x14ac:dyDescent="0.2">
      <c r="A81" s="129"/>
      <c r="B81" s="129"/>
      <c r="C81" s="145" t="s">
        <v>189</v>
      </c>
      <c r="D81" s="168"/>
      <c r="E81" s="159"/>
      <c r="F81" s="131"/>
      <c r="G81" s="131"/>
      <c r="H81" s="154">
        <v>0</v>
      </c>
      <c r="I81" s="128"/>
      <c r="J81" s="128"/>
      <c r="K81" s="128"/>
      <c r="L81" s="128"/>
      <c r="M81" s="128"/>
      <c r="N81" s="128"/>
      <c r="O81" s="128"/>
      <c r="P81" s="128"/>
      <c r="Q81" s="128"/>
      <c r="R81" s="128" t="s">
        <v>121</v>
      </c>
      <c r="S81" s="128">
        <v>0</v>
      </c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</row>
    <row r="82" spans="1:47" outlineLevel="1" x14ac:dyDescent="0.2">
      <c r="A82" s="129"/>
      <c r="B82" s="129"/>
      <c r="C82" s="145" t="s">
        <v>190</v>
      </c>
      <c r="D82" s="168"/>
      <c r="E82" s="159">
        <v>30.5</v>
      </c>
      <c r="F82" s="131"/>
      <c r="G82" s="131"/>
      <c r="H82" s="154">
        <v>0</v>
      </c>
      <c r="I82" s="128"/>
      <c r="J82" s="128"/>
      <c r="K82" s="128"/>
      <c r="L82" s="128"/>
      <c r="M82" s="128"/>
      <c r="N82" s="128"/>
      <c r="O82" s="128"/>
      <c r="P82" s="128"/>
      <c r="Q82" s="128"/>
      <c r="R82" s="128" t="s">
        <v>121</v>
      </c>
      <c r="S82" s="128">
        <v>0</v>
      </c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</row>
    <row r="83" spans="1:47" ht="22.5" outlineLevel="1" x14ac:dyDescent="0.2">
      <c r="A83" s="129">
        <v>16</v>
      </c>
      <c r="B83" s="129" t="s">
        <v>191</v>
      </c>
      <c r="C83" s="144" t="s">
        <v>192</v>
      </c>
      <c r="D83" s="167" t="s">
        <v>118</v>
      </c>
      <c r="E83" s="131">
        <v>53.576000000000001</v>
      </c>
      <c r="F83" s="131"/>
      <c r="G83" s="131">
        <f>ROUND(E83*F83,2)</f>
        <v>0</v>
      </c>
      <c r="H83" s="154" t="s">
        <v>1140</v>
      </c>
      <c r="I83" s="128"/>
      <c r="J83" s="128"/>
      <c r="K83" s="128"/>
      <c r="L83" s="128"/>
      <c r="M83" s="128"/>
      <c r="N83" s="128"/>
      <c r="O83" s="128"/>
      <c r="P83" s="128"/>
      <c r="Q83" s="128"/>
      <c r="R83" s="128" t="s">
        <v>119</v>
      </c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</row>
    <row r="84" spans="1:47" outlineLevel="1" x14ac:dyDescent="0.2">
      <c r="A84" s="129"/>
      <c r="B84" s="129"/>
      <c r="C84" s="145" t="s">
        <v>177</v>
      </c>
      <c r="D84" s="168"/>
      <c r="E84" s="159"/>
      <c r="F84" s="131"/>
      <c r="G84" s="131"/>
      <c r="H84" s="154">
        <v>0</v>
      </c>
      <c r="I84" s="128"/>
      <c r="J84" s="128"/>
      <c r="K84" s="128"/>
      <c r="L84" s="128"/>
      <c r="M84" s="128"/>
      <c r="N84" s="128"/>
      <c r="O84" s="128"/>
      <c r="P84" s="128"/>
      <c r="Q84" s="128"/>
      <c r="R84" s="128" t="s">
        <v>121</v>
      </c>
      <c r="S84" s="128">
        <v>0</v>
      </c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</row>
    <row r="85" spans="1:47" outlineLevel="1" x14ac:dyDescent="0.2">
      <c r="A85" s="129"/>
      <c r="B85" s="129"/>
      <c r="C85" s="145" t="s">
        <v>178</v>
      </c>
      <c r="D85" s="168"/>
      <c r="E85" s="159"/>
      <c r="F85" s="131"/>
      <c r="G85" s="131"/>
      <c r="H85" s="154">
        <v>0</v>
      </c>
      <c r="I85" s="128"/>
      <c r="J85" s="128"/>
      <c r="K85" s="128"/>
      <c r="L85" s="128"/>
      <c r="M85" s="128"/>
      <c r="N85" s="128"/>
      <c r="O85" s="128"/>
      <c r="P85" s="128"/>
      <c r="Q85" s="128"/>
      <c r="R85" s="128" t="s">
        <v>121</v>
      </c>
      <c r="S85" s="128">
        <v>0</v>
      </c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</row>
    <row r="86" spans="1:47" outlineLevel="1" x14ac:dyDescent="0.2">
      <c r="A86" s="129"/>
      <c r="B86" s="129"/>
      <c r="C86" s="145" t="s">
        <v>193</v>
      </c>
      <c r="D86" s="168"/>
      <c r="E86" s="159"/>
      <c r="F86" s="131"/>
      <c r="G86" s="131"/>
      <c r="H86" s="154">
        <v>0</v>
      </c>
      <c r="I86" s="128"/>
      <c r="J86" s="128"/>
      <c r="K86" s="128"/>
      <c r="L86" s="128"/>
      <c r="M86" s="128"/>
      <c r="N86" s="128"/>
      <c r="O86" s="128"/>
      <c r="P86" s="128"/>
      <c r="Q86" s="128"/>
      <c r="R86" s="128" t="s">
        <v>121</v>
      </c>
      <c r="S86" s="128">
        <v>0</v>
      </c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</row>
    <row r="87" spans="1:47" outlineLevel="1" x14ac:dyDescent="0.2">
      <c r="A87" s="129"/>
      <c r="B87" s="129"/>
      <c r="C87" s="145" t="s">
        <v>194</v>
      </c>
      <c r="D87" s="168"/>
      <c r="E87" s="159">
        <v>53.576000000000001</v>
      </c>
      <c r="F87" s="131"/>
      <c r="G87" s="131"/>
      <c r="H87" s="154">
        <v>0</v>
      </c>
      <c r="I87" s="128"/>
      <c r="J87" s="128"/>
      <c r="K87" s="128"/>
      <c r="L87" s="128"/>
      <c r="M87" s="128"/>
      <c r="N87" s="128"/>
      <c r="O87" s="128"/>
      <c r="P87" s="128"/>
      <c r="Q87" s="128"/>
      <c r="R87" s="128" t="s">
        <v>121</v>
      </c>
      <c r="S87" s="128">
        <v>0</v>
      </c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</row>
    <row r="88" spans="1:47" ht="22.5" outlineLevel="1" x14ac:dyDescent="0.2">
      <c r="A88" s="129">
        <v>17</v>
      </c>
      <c r="B88" s="129" t="s">
        <v>195</v>
      </c>
      <c r="C88" s="144" t="s">
        <v>196</v>
      </c>
      <c r="D88" s="167" t="s">
        <v>118</v>
      </c>
      <c r="E88" s="131">
        <v>691.95</v>
      </c>
      <c r="F88" s="131"/>
      <c r="G88" s="131">
        <f>ROUND(E88*F88,2)</f>
        <v>0</v>
      </c>
      <c r="H88" s="154" t="s">
        <v>1140</v>
      </c>
      <c r="I88" s="128"/>
      <c r="J88" s="128"/>
      <c r="K88" s="128"/>
      <c r="L88" s="128"/>
      <c r="M88" s="128"/>
      <c r="N88" s="128"/>
      <c r="O88" s="128"/>
      <c r="P88" s="128"/>
      <c r="Q88" s="128"/>
      <c r="R88" s="128" t="s">
        <v>119</v>
      </c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</row>
    <row r="89" spans="1:47" outlineLevel="1" x14ac:dyDescent="0.2">
      <c r="A89" s="129"/>
      <c r="B89" s="129"/>
      <c r="C89" s="145" t="s">
        <v>177</v>
      </c>
      <c r="D89" s="168"/>
      <c r="E89" s="159"/>
      <c r="F89" s="131"/>
      <c r="G89" s="131"/>
      <c r="H89" s="154">
        <v>0</v>
      </c>
      <c r="I89" s="128"/>
      <c r="J89" s="128"/>
      <c r="K89" s="128"/>
      <c r="L89" s="128"/>
      <c r="M89" s="128"/>
      <c r="N89" s="128"/>
      <c r="O89" s="128"/>
      <c r="P89" s="128"/>
      <c r="Q89" s="128"/>
      <c r="R89" s="128" t="s">
        <v>121</v>
      </c>
      <c r="S89" s="128">
        <v>0</v>
      </c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</row>
    <row r="90" spans="1:47" outlineLevel="1" x14ac:dyDescent="0.2">
      <c r="A90" s="129"/>
      <c r="B90" s="129"/>
      <c r="C90" s="145" t="s">
        <v>178</v>
      </c>
      <c r="D90" s="168"/>
      <c r="E90" s="159"/>
      <c r="F90" s="131"/>
      <c r="G90" s="131"/>
      <c r="H90" s="154">
        <v>0</v>
      </c>
      <c r="I90" s="128"/>
      <c r="J90" s="128"/>
      <c r="K90" s="128"/>
      <c r="L90" s="128"/>
      <c r="M90" s="128"/>
      <c r="N90" s="128"/>
      <c r="O90" s="128"/>
      <c r="P90" s="128"/>
      <c r="Q90" s="128"/>
      <c r="R90" s="128" t="s">
        <v>121</v>
      </c>
      <c r="S90" s="128">
        <v>0</v>
      </c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</row>
    <row r="91" spans="1:47" outlineLevel="1" x14ac:dyDescent="0.2">
      <c r="A91" s="129"/>
      <c r="B91" s="129"/>
      <c r="C91" s="145" t="s">
        <v>197</v>
      </c>
      <c r="D91" s="168"/>
      <c r="E91" s="159"/>
      <c r="F91" s="131"/>
      <c r="G91" s="131"/>
      <c r="H91" s="154">
        <v>0</v>
      </c>
      <c r="I91" s="128"/>
      <c r="J91" s="128"/>
      <c r="K91" s="128"/>
      <c r="L91" s="128"/>
      <c r="M91" s="128"/>
      <c r="N91" s="128"/>
      <c r="O91" s="128"/>
      <c r="P91" s="128"/>
      <c r="Q91" s="128"/>
      <c r="R91" s="128" t="s">
        <v>121</v>
      </c>
      <c r="S91" s="128">
        <v>0</v>
      </c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</row>
    <row r="92" spans="1:47" outlineLevel="1" x14ac:dyDescent="0.2">
      <c r="A92" s="129"/>
      <c r="B92" s="129"/>
      <c r="C92" s="145" t="s">
        <v>198</v>
      </c>
      <c r="D92" s="168"/>
      <c r="E92" s="159">
        <v>691.95</v>
      </c>
      <c r="F92" s="131"/>
      <c r="G92" s="131"/>
      <c r="H92" s="154">
        <v>0</v>
      </c>
      <c r="I92" s="128"/>
      <c r="J92" s="128"/>
      <c r="K92" s="128"/>
      <c r="L92" s="128"/>
      <c r="M92" s="128"/>
      <c r="N92" s="128"/>
      <c r="O92" s="128"/>
      <c r="P92" s="128"/>
      <c r="Q92" s="128"/>
      <c r="R92" s="128" t="s">
        <v>121</v>
      </c>
      <c r="S92" s="128">
        <v>0</v>
      </c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</row>
    <row r="93" spans="1:47" ht="22.5" outlineLevel="1" x14ac:dyDescent="0.2">
      <c r="A93" s="129">
        <v>18</v>
      </c>
      <c r="B93" s="129" t="s">
        <v>199</v>
      </c>
      <c r="C93" s="144" t="s">
        <v>200</v>
      </c>
      <c r="D93" s="167" t="s">
        <v>118</v>
      </c>
      <c r="E93" s="131">
        <v>280.39999999999998</v>
      </c>
      <c r="F93" s="131"/>
      <c r="G93" s="131">
        <f>ROUND(E93*F93,2)</f>
        <v>0</v>
      </c>
      <c r="H93" s="154" t="s">
        <v>1140</v>
      </c>
      <c r="I93" s="128"/>
      <c r="J93" s="128"/>
      <c r="K93" s="128"/>
      <c r="L93" s="128"/>
      <c r="M93" s="128"/>
      <c r="N93" s="128"/>
      <c r="O93" s="128"/>
      <c r="P93" s="128"/>
      <c r="Q93" s="128"/>
      <c r="R93" s="128" t="s">
        <v>119</v>
      </c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</row>
    <row r="94" spans="1:47" outlineLevel="1" x14ac:dyDescent="0.2">
      <c r="A94" s="129"/>
      <c r="B94" s="129"/>
      <c r="C94" s="145" t="s">
        <v>177</v>
      </c>
      <c r="D94" s="168"/>
      <c r="E94" s="159"/>
      <c r="F94" s="131"/>
      <c r="G94" s="131"/>
      <c r="H94" s="154">
        <v>0</v>
      </c>
      <c r="I94" s="128"/>
      <c r="J94" s="128"/>
      <c r="K94" s="128"/>
      <c r="L94" s="128"/>
      <c r="M94" s="128"/>
      <c r="N94" s="128"/>
      <c r="O94" s="128"/>
      <c r="P94" s="128"/>
      <c r="Q94" s="128"/>
      <c r="R94" s="128" t="s">
        <v>121</v>
      </c>
      <c r="S94" s="128">
        <v>0</v>
      </c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</row>
    <row r="95" spans="1:47" outlineLevel="1" x14ac:dyDescent="0.2">
      <c r="A95" s="129"/>
      <c r="B95" s="129"/>
      <c r="C95" s="145" t="s">
        <v>178</v>
      </c>
      <c r="D95" s="168"/>
      <c r="E95" s="159"/>
      <c r="F95" s="131"/>
      <c r="G95" s="131"/>
      <c r="H95" s="154">
        <v>0</v>
      </c>
      <c r="I95" s="128"/>
      <c r="J95" s="128"/>
      <c r="K95" s="128"/>
      <c r="L95" s="128"/>
      <c r="M95" s="128"/>
      <c r="N95" s="128"/>
      <c r="O95" s="128"/>
      <c r="P95" s="128"/>
      <c r="Q95" s="128"/>
      <c r="R95" s="128" t="s">
        <v>121</v>
      </c>
      <c r="S95" s="128">
        <v>0</v>
      </c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</row>
    <row r="96" spans="1:47" outlineLevel="1" x14ac:dyDescent="0.2">
      <c r="A96" s="129"/>
      <c r="B96" s="129"/>
      <c r="C96" s="145" t="s">
        <v>201</v>
      </c>
      <c r="D96" s="168"/>
      <c r="E96" s="159"/>
      <c r="F96" s="131"/>
      <c r="G96" s="131"/>
      <c r="H96" s="154">
        <v>0</v>
      </c>
      <c r="I96" s="128"/>
      <c r="J96" s="128"/>
      <c r="K96" s="128"/>
      <c r="L96" s="128"/>
      <c r="M96" s="128"/>
      <c r="N96" s="128"/>
      <c r="O96" s="128"/>
      <c r="P96" s="128"/>
      <c r="Q96" s="128"/>
      <c r="R96" s="128" t="s">
        <v>121</v>
      </c>
      <c r="S96" s="128">
        <v>0</v>
      </c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</row>
    <row r="97" spans="1:47" outlineLevel="1" x14ac:dyDescent="0.2">
      <c r="A97" s="129"/>
      <c r="B97" s="129"/>
      <c r="C97" s="145" t="s">
        <v>202</v>
      </c>
      <c r="D97" s="168"/>
      <c r="E97" s="159">
        <v>280.39999999999998</v>
      </c>
      <c r="F97" s="131"/>
      <c r="G97" s="131"/>
      <c r="H97" s="154">
        <v>0</v>
      </c>
      <c r="I97" s="128"/>
      <c r="J97" s="128"/>
      <c r="K97" s="128"/>
      <c r="L97" s="128"/>
      <c r="M97" s="128"/>
      <c r="N97" s="128"/>
      <c r="O97" s="128"/>
      <c r="P97" s="128"/>
      <c r="Q97" s="128"/>
      <c r="R97" s="128" t="s">
        <v>121</v>
      </c>
      <c r="S97" s="128">
        <v>0</v>
      </c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</row>
    <row r="98" spans="1:47" ht="22.5" outlineLevel="1" x14ac:dyDescent="0.2">
      <c r="A98" s="129">
        <v>19</v>
      </c>
      <c r="B98" s="129" t="s">
        <v>203</v>
      </c>
      <c r="C98" s="144" t="s">
        <v>204</v>
      </c>
      <c r="D98" s="167" t="s">
        <v>118</v>
      </c>
      <c r="E98" s="131">
        <v>444.637</v>
      </c>
      <c r="F98" s="131"/>
      <c r="G98" s="131">
        <f>ROUND(E98*F98,2)</f>
        <v>0</v>
      </c>
      <c r="H98" s="154" t="s">
        <v>1140</v>
      </c>
      <c r="I98" s="128"/>
      <c r="J98" s="128"/>
      <c r="K98" s="128"/>
      <c r="L98" s="128"/>
      <c r="M98" s="128"/>
      <c r="N98" s="128"/>
      <c r="O98" s="128"/>
      <c r="P98" s="128"/>
      <c r="Q98" s="128"/>
      <c r="R98" s="128" t="s">
        <v>119</v>
      </c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</row>
    <row r="99" spans="1:47" outlineLevel="1" x14ac:dyDescent="0.2">
      <c r="A99" s="129"/>
      <c r="B99" s="129"/>
      <c r="C99" s="145" t="s">
        <v>177</v>
      </c>
      <c r="D99" s="168"/>
      <c r="E99" s="159"/>
      <c r="F99" s="131"/>
      <c r="G99" s="131"/>
      <c r="H99" s="154">
        <v>0</v>
      </c>
      <c r="I99" s="128"/>
      <c r="J99" s="128"/>
      <c r="K99" s="128"/>
      <c r="L99" s="128"/>
      <c r="M99" s="128"/>
      <c r="N99" s="128"/>
      <c r="O99" s="128"/>
      <c r="P99" s="128"/>
      <c r="Q99" s="128"/>
      <c r="R99" s="128" t="s">
        <v>121</v>
      </c>
      <c r="S99" s="128">
        <v>0</v>
      </c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</row>
    <row r="100" spans="1:47" outlineLevel="1" x14ac:dyDescent="0.2">
      <c r="A100" s="129"/>
      <c r="B100" s="129"/>
      <c r="C100" s="145" t="s">
        <v>178</v>
      </c>
      <c r="D100" s="168"/>
      <c r="E100" s="159"/>
      <c r="F100" s="131"/>
      <c r="G100" s="131"/>
      <c r="H100" s="154">
        <v>0</v>
      </c>
      <c r="I100" s="128"/>
      <c r="J100" s="128"/>
      <c r="K100" s="128"/>
      <c r="L100" s="128"/>
      <c r="M100" s="128"/>
      <c r="N100" s="128"/>
      <c r="O100" s="128"/>
      <c r="P100" s="128"/>
      <c r="Q100" s="128"/>
      <c r="R100" s="128" t="s">
        <v>121</v>
      </c>
      <c r="S100" s="128">
        <v>0</v>
      </c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</row>
    <row r="101" spans="1:47" outlineLevel="1" x14ac:dyDescent="0.2">
      <c r="A101" s="129"/>
      <c r="B101" s="129"/>
      <c r="C101" s="145" t="s">
        <v>179</v>
      </c>
      <c r="D101" s="168"/>
      <c r="E101" s="159"/>
      <c r="F101" s="131"/>
      <c r="G101" s="131"/>
      <c r="H101" s="154">
        <v>0</v>
      </c>
      <c r="I101" s="128"/>
      <c r="J101" s="128"/>
      <c r="K101" s="128"/>
      <c r="L101" s="128"/>
      <c r="M101" s="128"/>
      <c r="N101" s="128"/>
      <c r="O101" s="128"/>
      <c r="P101" s="128"/>
      <c r="Q101" s="128"/>
      <c r="R101" s="128" t="s">
        <v>121</v>
      </c>
      <c r="S101" s="128">
        <v>0</v>
      </c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</row>
    <row r="102" spans="1:47" outlineLevel="1" x14ac:dyDescent="0.2">
      <c r="A102" s="129"/>
      <c r="B102" s="129"/>
      <c r="C102" s="145" t="s">
        <v>180</v>
      </c>
      <c r="D102" s="168"/>
      <c r="E102" s="159">
        <v>9.8000000000000007</v>
      </c>
      <c r="F102" s="131"/>
      <c r="G102" s="131"/>
      <c r="H102" s="154">
        <v>0</v>
      </c>
      <c r="I102" s="128"/>
      <c r="J102" s="128"/>
      <c r="K102" s="128"/>
      <c r="L102" s="128"/>
      <c r="M102" s="128"/>
      <c r="N102" s="128"/>
      <c r="O102" s="128"/>
      <c r="P102" s="128"/>
      <c r="Q102" s="128"/>
      <c r="R102" s="128" t="s">
        <v>121</v>
      </c>
      <c r="S102" s="128">
        <v>0</v>
      </c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</row>
    <row r="103" spans="1:47" outlineLevel="1" x14ac:dyDescent="0.2">
      <c r="A103" s="129"/>
      <c r="B103" s="129"/>
      <c r="C103" s="145" t="s">
        <v>181</v>
      </c>
      <c r="D103" s="168"/>
      <c r="E103" s="159">
        <v>7.1369999999999996</v>
      </c>
      <c r="F103" s="131"/>
      <c r="G103" s="131"/>
      <c r="H103" s="154">
        <v>0</v>
      </c>
      <c r="I103" s="128"/>
      <c r="J103" s="128"/>
      <c r="K103" s="128"/>
      <c r="L103" s="128"/>
      <c r="M103" s="128"/>
      <c r="N103" s="128"/>
      <c r="O103" s="128"/>
      <c r="P103" s="128"/>
      <c r="Q103" s="128"/>
      <c r="R103" s="128" t="s">
        <v>121</v>
      </c>
      <c r="S103" s="128">
        <v>0</v>
      </c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</row>
    <row r="104" spans="1:47" outlineLevel="1" x14ac:dyDescent="0.2">
      <c r="A104" s="129"/>
      <c r="B104" s="129"/>
      <c r="C104" s="145" t="s">
        <v>164</v>
      </c>
      <c r="D104" s="168"/>
      <c r="E104" s="159"/>
      <c r="F104" s="131"/>
      <c r="G104" s="131"/>
      <c r="H104" s="154">
        <v>0</v>
      </c>
      <c r="I104" s="128"/>
      <c r="J104" s="128"/>
      <c r="K104" s="128"/>
      <c r="L104" s="128"/>
      <c r="M104" s="128"/>
      <c r="N104" s="128"/>
      <c r="O104" s="128"/>
      <c r="P104" s="128"/>
      <c r="Q104" s="128"/>
      <c r="R104" s="128" t="s">
        <v>121</v>
      </c>
      <c r="S104" s="128">
        <v>0</v>
      </c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</row>
    <row r="105" spans="1:47" outlineLevel="1" x14ac:dyDescent="0.2">
      <c r="A105" s="129"/>
      <c r="B105" s="129"/>
      <c r="C105" s="145" t="s">
        <v>182</v>
      </c>
      <c r="D105" s="168"/>
      <c r="E105" s="159">
        <v>425.1</v>
      </c>
      <c r="F105" s="131"/>
      <c r="G105" s="131"/>
      <c r="H105" s="154">
        <v>0</v>
      </c>
      <c r="I105" s="128"/>
      <c r="J105" s="128"/>
      <c r="K105" s="128"/>
      <c r="L105" s="128"/>
      <c r="M105" s="128"/>
      <c r="N105" s="128"/>
      <c r="O105" s="128"/>
      <c r="P105" s="128"/>
      <c r="Q105" s="128"/>
      <c r="R105" s="128" t="s">
        <v>121</v>
      </c>
      <c r="S105" s="128">
        <v>0</v>
      </c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</row>
    <row r="106" spans="1:47" outlineLevel="1" x14ac:dyDescent="0.2">
      <c r="A106" s="129"/>
      <c r="B106" s="129"/>
      <c r="C106" s="145" t="s">
        <v>177</v>
      </c>
      <c r="D106" s="168"/>
      <c r="E106" s="159"/>
      <c r="F106" s="131"/>
      <c r="G106" s="131"/>
      <c r="H106" s="154">
        <v>0</v>
      </c>
      <c r="I106" s="128"/>
      <c r="J106" s="128"/>
      <c r="K106" s="128"/>
      <c r="L106" s="128"/>
      <c r="M106" s="128"/>
      <c r="N106" s="128"/>
      <c r="O106" s="128"/>
      <c r="P106" s="128"/>
      <c r="Q106" s="128"/>
      <c r="R106" s="128" t="s">
        <v>121</v>
      </c>
      <c r="S106" s="128">
        <v>0</v>
      </c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</row>
    <row r="107" spans="1:47" outlineLevel="1" x14ac:dyDescent="0.2">
      <c r="A107" s="129"/>
      <c r="B107" s="129"/>
      <c r="C107" s="145" t="s">
        <v>178</v>
      </c>
      <c r="D107" s="168"/>
      <c r="E107" s="159"/>
      <c r="F107" s="131"/>
      <c r="G107" s="131"/>
      <c r="H107" s="154">
        <v>0</v>
      </c>
      <c r="I107" s="128"/>
      <c r="J107" s="128"/>
      <c r="K107" s="128"/>
      <c r="L107" s="128"/>
      <c r="M107" s="128"/>
      <c r="N107" s="128"/>
      <c r="O107" s="128"/>
      <c r="P107" s="128"/>
      <c r="Q107" s="128"/>
      <c r="R107" s="128" t="s">
        <v>121</v>
      </c>
      <c r="S107" s="128">
        <v>0</v>
      </c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</row>
    <row r="108" spans="1:47" outlineLevel="1" x14ac:dyDescent="0.2">
      <c r="A108" s="129"/>
      <c r="B108" s="129"/>
      <c r="C108" s="145" t="s">
        <v>187</v>
      </c>
      <c r="D108" s="168"/>
      <c r="E108" s="159"/>
      <c r="F108" s="131"/>
      <c r="G108" s="131"/>
      <c r="H108" s="154">
        <v>0</v>
      </c>
      <c r="I108" s="128"/>
      <c r="J108" s="128"/>
      <c r="K108" s="128"/>
      <c r="L108" s="128"/>
      <c r="M108" s="128"/>
      <c r="N108" s="128"/>
      <c r="O108" s="128"/>
      <c r="P108" s="128"/>
      <c r="Q108" s="128"/>
      <c r="R108" s="128" t="s">
        <v>121</v>
      </c>
      <c r="S108" s="128">
        <v>0</v>
      </c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</row>
    <row r="109" spans="1:47" outlineLevel="1" x14ac:dyDescent="0.2">
      <c r="A109" s="129"/>
      <c r="B109" s="129"/>
      <c r="C109" s="145" t="s">
        <v>131</v>
      </c>
      <c r="D109" s="168"/>
      <c r="E109" s="159"/>
      <c r="F109" s="131"/>
      <c r="G109" s="131"/>
      <c r="H109" s="154">
        <v>0</v>
      </c>
      <c r="I109" s="128"/>
      <c r="J109" s="128"/>
      <c r="K109" s="128"/>
      <c r="L109" s="128"/>
      <c r="M109" s="128"/>
      <c r="N109" s="128"/>
      <c r="O109" s="128"/>
      <c r="P109" s="128"/>
      <c r="Q109" s="128"/>
      <c r="R109" s="128" t="s">
        <v>121</v>
      </c>
      <c r="S109" s="128">
        <v>0</v>
      </c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</row>
    <row r="110" spans="1:47" outlineLevel="1" x14ac:dyDescent="0.2">
      <c r="A110" s="129"/>
      <c r="B110" s="129"/>
      <c r="C110" s="145" t="s">
        <v>164</v>
      </c>
      <c r="D110" s="168"/>
      <c r="E110" s="159"/>
      <c r="F110" s="131"/>
      <c r="G110" s="131"/>
      <c r="H110" s="154">
        <v>0</v>
      </c>
      <c r="I110" s="128"/>
      <c r="J110" s="128"/>
      <c r="K110" s="128"/>
      <c r="L110" s="128"/>
      <c r="M110" s="128"/>
      <c r="N110" s="128"/>
      <c r="O110" s="128"/>
      <c r="P110" s="128"/>
      <c r="Q110" s="128"/>
      <c r="R110" s="128" t="s">
        <v>121</v>
      </c>
      <c r="S110" s="128">
        <v>0</v>
      </c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</row>
    <row r="111" spans="1:47" outlineLevel="1" x14ac:dyDescent="0.2">
      <c r="A111" s="129"/>
      <c r="B111" s="129"/>
      <c r="C111" s="145" t="s">
        <v>188</v>
      </c>
      <c r="D111" s="168"/>
      <c r="E111" s="159">
        <v>2.6</v>
      </c>
      <c r="F111" s="131"/>
      <c r="G111" s="131"/>
      <c r="H111" s="154">
        <v>0</v>
      </c>
      <c r="I111" s="128"/>
      <c r="J111" s="128"/>
      <c r="K111" s="128"/>
      <c r="L111" s="128"/>
      <c r="M111" s="128"/>
      <c r="N111" s="128"/>
      <c r="O111" s="128"/>
      <c r="P111" s="128"/>
      <c r="Q111" s="128"/>
      <c r="R111" s="128" t="s">
        <v>121</v>
      </c>
      <c r="S111" s="128">
        <v>0</v>
      </c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</row>
    <row r="112" spans="1:47" outlineLevel="1" x14ac:dyDescent="0.2">
      <c r="A112" s="129">
        <v>20</v>
      </c>
      <c r="B112" s="129" t="s">
        <v>205</v>
      </c>
      <c r="C112" s="144" t="s">
        <v>206</v>
      </c>
      <c r="D112" s="167" t="s">
        <v>118</v>
      </c>
      <c r="E112" s="131">
        <v>819.42600000000004</v>
      </c>
      <c r="F112" s="131"/>
      <c r="G112" s="131">
        <f>ROUND(E112*F112,2)</f>
        <v>0</v>
      </c>
      <c r="H112" s="154" t="s">
        <v>1140</v>
      </c>
      <c r="I112" s="128"/>
      <c r="J112" s="128"/>
      <c r="K112" s="128"/>
      <c r="L112" s="128"/>
      <c r="M112" s="128"/>
      <c r="N112" s="128"/>
      <c r="O112" s="128"/>
      <c r="P112" s="128"/>
      <c r="Q112" s="128"/>
      <c r="R112" s="128" t="s">
        <v>119</v>
      </c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</row>
    <row r="113" spans="1:47" outlineLevel="1" x14ac:dyDescent="0.2">
      <c r="A113" s="129"/>
      <c r="B113" s="129"/>
      <c r="C113" s="145" t="s">
        <v>177</v>
      </c>
      <c r="D113" s="168"/>
      <c r="E113" s="159"/>
      <c r="F113" s="131"/>
      <c r="G113" s="131"/>
      <c r="H113" s="154">
        <v>0</v>
      </c>
      <c r="I113" s="128"/>
      <c r="J113" s="128"/>
      <c r="K113" s="128"/>
      <c r="L113" s="128"/>
      <c r="M113" s="128"/>
      <c r="N113" s="128"/>
      <c r="O113" s="128"/>
      <c r="P113" s="128"/>
      <c r="Q113" s="128"/>
      <c r="R113" s="128" t="s">
        <v>121</v>
      </c>
      <c r="S113" s="128">
        <v>0</v>
      </c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</row>
    <row r="114" spans="1:47" outlineLevel="1" x14ac:dyDescent="0.2">
      <c r="A114" s="129"/>
      <c r="B114" s="129"/>
      <c r="C114" s="145" t="s">
        <v>178</v>
      </c>
      <c r="D114" s="168"/>
      <c r="E114" s="159"/>
      <c r="F114" s="131"/>
      <c r="G114" s="131"/>
      <c r="H114" s="154">
        <v>0</v>
      </c>
      <c r="I114" s="128"/>
      <c r="J114" s="128"/>
      <c r="K114" s="128"/>
      <c r="L114" s="128"/>
      <c r="M114" s="128"/>
      <c r="N114" s="128"/>
      <c r="O114" s="128"/>
      <c r="P114" s="128"/>
      <c r="Q114" s="128"/>
      <c r="R114" s="128" t="s">
        <v>121</v>
      </c>
      <c r="S114" s="128">
        <v>0</v>
      </c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</row>
    <row r="115" spans="1:47" outlineLevel="1" x14ac:dyDescent="0.2">
      <c r="A115" s="129"/>
      <c r="B115" s="129"/>
      <c r="C115" s="145" t="s">
        <v>189</v>
      </c>
      <c r="D115" s="168"/>
      <c r="E115" s="159"/>
      <c r="F115" s="131"/>
      <c r="G115" s="131"/>
      <c r="H115" s="154">
        <v>0</v>
      </c>
      <c r="I115" s="128"/>
      <c r="J115" s="128"/>
      <c r="K115" s="128"/>
      <c r="L115" s="128"/>
      <c r="M115" s="128"/>
      <c r="N115" s="128"/>
      <c r="O115" s="128"/>
      <c r="P115" s="128"/>
      <c r="Q115" s="128"/>
      <c r="R115" s="128" t="s">
        <v>121</v>
      </c>
      <c r="S115" s="128">
        <v>0</v>
      </c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</row>
    <row r="116" spans="1:47" outlineLevel="1" x14ac:dyDescent="0.2">
      <c r="A116" s="129"/>
      <c r="B116" s="129"/>
      <c r="C116" s="145" t="s">
        <v>190</v>
      </c>
      <c r="D116" s="168"/>
      <c r="E116" s="159">
        <v>30.5</v>
      </c>
      <c r="F116" s="131"/>
      <c r="G116" s="131"/>
      <c r="H116" s="154">
        <v>0</v>
      </c>
      <c r="I116" s="128"/>
      <c r="J116" s="128"/>
      <c r="K116" s="128"/>
      <c r="L116" s="128"/>
      <c r="M116" s="128"/>
      <c r="N116" s="128"/>
      <c r="O116" s="128"/>
      <c r="P116" s="128"/>
      <c r="Q116" s="128"/>
      <c r="R116" s="128" t="s">
        <v>121</v>
      </c>
      <c r="S116" s="128">
        <v>0</v>
      </c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</row>
    <row r="117" spans="1:47" outlineLevel="1" x14ac:dyDescent="0.2">
      <c r="A117" s="129"/>
      <c r="B117" s="129"/>
      <c r="C117" s="145" t="s">
        <v>193</v>
      </c>
      <c r="D117" s="168"/>
      <c r="E117" s="159"/>
      <c r="F117" s="131"/>
      <c r="G117" s="131"/>
      <c r="H117" s="154">
        <v>0</v>
      </c>
      <c r="I117" s="128"/>
      <c r="J117" s="128"/>
      <c r="K117" s="128"/>
      <c r="L117" s="128"/>
      <c r="M117" s="128"/>
      <c r="N117" s="128"/>
      <c r="O117" s="128"/>
      <c r="P117" s="128"/>
      <c r="Q117" s="128"/>
      <c r="R117" s="128" t="s">
        <v>121</v>
      </c>
      <c r="S117" s="128">
        <v>0</v>
      </c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</row>
    <row r="118" spans="1:47" outlineLevel="1" x14ac:dyDescent="0.2">
      <c r="A118" s="129"/>
      <c r="B118" s="129"/>
      <c r="C118" s="145" t="s">
        <v>194</v>
      </c>
      <c r="D118" s="168"/>
      <c r="E118" s="159">
        <v>53.576000000000001</v>
      </c>
      <c r="F118" s="131"/>
      <c r="G118" s="131"/>
      <c r="H118" s="154">
        <v>0</v>
      </c>
      <c r="I118" s="128"/>
      <c r="J118" s="128"/>
      <c r="K118" s="128"/>
      <c r="L118" s="128"/>
      <c r="M118" s="128"/>
      <c r="N118" s="128"/>
      <c r="O118" s="128"/>
      <c r="P118" s="128"/>
      <c r="Q118" s="128"/>
      <c r="R118" s="128" t="s">
        <v>121</v>
      </c>
      <c r="S118" s="128">
        <v>0</v>
      </c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</row>
    <row r="119" spans="1:47" outlineLevel="1" x14ac:dyDescent="0.2">
      <c r="A119" s="129"/>
      <c r="B119" s="129"/>
      <c r="C119" s="145" t="s">
        <v>183</v>
      </c>
      <c r="D119" s="168"/>
      <c r="E119" s="159"/>
      <c r="F119" s="131"/>
      <c r="G119" s="131"/>
      <c r="H119" s="154">
        <v>0</v>
      </c>
      <c r="I119" s="128"/>
      <c r="J119" s="128"/>
      <c r="K119" s="128"/>
      <c r="L119" s="128"/>
      <c r="M119" s="128"/>
      <c r="N119" s="128"/>
      <c r="O119" s="128"/>
      <c r="P119" s="128"/>
      <c r="Q119" s="128"/>
      <c r="R119" s="128" t="s">
        <v>121</v>
      </c>
      <c r="S119" s="128">
        <v>0</v>
      </c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</row>
    <row r="120" spans="1:47" outlineLevel="1" x14ac:dyDescent="0.2">
      <c r="A120" s="129"/>
      <c r="B120" s="129"/>
      <c r="C120" s="145" t="s">
        <v>184</v>
      </c>
      <c r="D120" s="168"/>
      <c r="E120" s="159">
        <v>43.4</v>
      </c>
      <c r="F120" s="131"/>
      <c r="G120" s="131"/>
      <c r="H120" s="154">
        <v>0</v>
      </c>
      <c r="I120" s="128"/>
      <c r="J120" s="128"/>
      <c r="K120" s="128"/>
      <c r="L120" s="128"/>
      <c r="M120" s="128"/>
      <c r="N120" s="128"/>
      <c r="O120" s="128"/>
      <c r="P120" s="128"/>
      <c r="Q120" s="128"/>
      <c r="R120" s="128" t="s">
        <v>121</v>
      </c>
      <c r="S120" s="128">
        <v>0</v>
      </c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</row>
    <row r="121" spans="1:47" outlineLevel="1" x14ac:dyDescent="0.2">
      <c r="A121" s="129"/>
      <c r="B121" s="129"/>
      <c r="C121" s="145" t="s">
        <v>197</v>
      </c>
      <c r="D121" s="168"/>
      <c r="E121" s="159"/>
      <c r="F121" s="131"/>
      <c r="G121" s="131"/>
      <c r="H121" s="154">
        <v>0</v>
      </c>
      <c r="I121" s="128"/>
      <c r="J121" s="128"/>
      <c r="K121" s="128"/>
      <c r="L121" s="128"/>
      <c r="M121" s="128"/>
      <c r="N121" s="128"/>
      <c r="O121" s="128"/>
      <c r="P121" s="128"/>
      <c r="Q121" s="128"/>
      <c r="R121" s="128" t="s">
        <v>121</v>
      </c>
      <c r="S121" s="128">
        <v>0</v>
      </c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</row>
    <row r="122" spans="1:47" outlineLevel="1" x14ac:dyDescent="0.2">
      <c r="A122" s="129"/>
      <c r="B122" s="129"/>
      <c r="C122" s="145" t="s">
        <v>198</v>
      </c>
      <c r="D122" s="168"/>
      <c r="E122" s="159">
        <v>691.95</v>
      </c>
      <c r="F122" s="131"/>
      <c r="G122" s="131"/>
      <c r="H122" s="154">
        <v>0</v>
      </c>
      <c r="I122" s="128"/>
      <c r="J122" s="128"/>
      <c r="K122" s="128"/>
      <c r="L122" s="128"/>
      <c r="M122" s="128"/>
      <c r="N122" s="128"/>
      <c r="O122" s="128"/>
      <c r="P122" s="128"/>
      <c r="Q122" s="128"/>
      <c r="R122" s="128" t="s">
        <v>121</v>
      </c>
      <c r="S122" s="128">
        <v>0</v>
      </c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</row>
    <row r="123" spans="1:47" outlineLevel="1" x14ac:dyDescent="0.2">
      <c r="A123" s="129">
        <v>21</v>
      </c>
      <c r="B123" s="129" t="s">
        <v>207</v>
      </c>
      <c r="C123" s="144" t="s">
        <v>208</v>
      </c>
      <c r="D123" s="167" t="s">
        <v>118</v>
      </c>
      <c r="E123" s="131">
        <v>26.137</v>
      </c>
      <c r="F123" s="131"/>
      <c r="G123" s="131">
        <f>ROUND(E123*F123,2)</f>
        <v>0</v>
      </c>
      <c r="H123" s="154" t="s">
        <v>1140</v>
      </c>
      <c r="I123" s="128"/>
      <c r="J123" s="128"/>
      <c r="K123" s="128"/>
      <c r="L123" s="128"/>
      <c r="M123" s="128"/>
      <c r="N123" s="128"/>
      <c r="O123" s="128"/>
      <c r="P123" s="128"/>
      <c r="Q123" s="128"/>
      <c r="R123" s="128" t="s">
        <v>119</v>
      </c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</row>
    <row r="124" spans="1:47" outlineLevel="1" x14ac:dyDescent="0.2">
      <c r="A124" s="129"/>
      <c r="B124" s="129"/>
      <c r="C124" s="145" t="s">
        <v>177</v>
      </c>
      <c r="D124" s="168"/>
      <c r="E124" s="159"/>
      <c r="F124" s="131"/>
      <c r="G124" s="131"/>
      <c r="H124" s="154">
        <v>0</v>
      </c>
      <c r="I124" s="128"/>
      <c r="J124" s="128"/>
      <c r="K124" s="128"/>
      <c r="L124" s="128"/>
      <c r="M124" s="128"/>
      <c r="N124" s="128"/>
      <c r="O124" s="128"/>
      <c r="P124" s="128"/>
      <c r="Q124" s="128"/>
      <c r="R124" s="128" t="s">
        <v>121</v>
      </c>
      <c r="S124" s="128">
        <v>0</v>
      </c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</row>
    <row r="125" spans="1:47" outlineLevel="1" x14ac:dyDescent="0.2">
      <c r="A125" s="129"/>
      <c r="B125" s="129"/>
      <c r="C125" s="145" t="s">
        <v>178</v>
      </c>
      <c r="D125" s="168"/>
      <c r="E125" s="159"/>
      <c r="F125" s="131"/>
      <c r="G125" s="131"/>
      <c r="H125" s="154">
        <v>0</v>
      </c>
      <c r="I125" s="128"/>
      <c r="J125" s="128"/>
      <c r="K125" s="128"/>
      <c r="L125" s="128"/>
      <c r="M125" s="128"/>
      <c r="N125" s="128"/>
      <c r="O125" s="128"/>
      <c r="P125" s="128"/>
      <c r="Q125" s="128"/>
      <c r="R125" s="128" t="s">
        <v>121</v>
      </c>
      <c r="S125" s="128">
        <v>0</v>
      </c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</row>
    <row r="126" spans="1:47" outlineLevel="1" x14ac:dyDescent="0.2">
      <c r="A126" s="129"/>
      <c r="B126" s="129"/>
      <c r="C126" s="145" t="s">
        <v>179</v>
      </c>
      <c r="D126" s="168"/>
      <c r="E126" s="159"/>
      <c r="F126" s="131"/>
      <c r="G126" s="131"/>
      <c r="H126" s="154">
        <v>0</v>
      </c>
      <c r="I126" s="128"/>
      <c r="J126" s="128"/>
      <c r="K126" s="128"/>
      <c r="L126" s="128"/>
      <c r="M126" s="128"/>
      <c r="N126" s="128"/>
      <c r="O126" s="128"/>
      <c r="P126" s="128"/>
      <c r="Q126" s="128"/>
      <c r="R126" s="128" t="s">
        <v>121</v>
      </c>
      <c r="S126" s="128">
        <v>0</v>
      </c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</row>
    <row r="127" spans="1:47" outlineLevel="1" x14ac:dyDescent="0.2">
      <c r="A127" s="129"/>
      <c r="B127" s="129"/>
      <c r="C127" s="145" t="s">
        <v>180</v>
      </c>
      <c r="D127" s="168"/>
      <c r="E127" s="159">
        <v>9.8000000000000007</v>
      </c>
      <c r="F127" s="131"/>
      <c r="G127" s="131"/>
      <c r="H127" s="154">
        <v>0</v>
      </c>
      <c r="I127" s="128"/>
      <c r="J127" s="128"/>
      <c r="K127" s="128"/>
      <c r="L127" s="128"/>
      <c r="M127" s="128"/>
      <c r="N127" s="128"/>
      <c r="O127" s="128"/>
      <c r="P127" s="128"/>
      <c r="Q127" s="128"/>
      <c r="R127" s="128" t="s">
        <v>121</v>
      </c>
      <c r="S127" s="128">
        <v>0</v>
      </c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</row>
    <row r="128" spans="1:47" outlineLevel="1" x14ac:dyDescent="0.2">
      <c r="A128" s="129"/>
      <c r="B128" s="129"/>
      <c r="C128" s="145" t="s">
        <v>181</v>
      </c>
      <c r="D128" s="168"/>
      <c r="E128" s="159">
        <v>7.1369999999999996</v>
      </c>
      <c r="F128" s="131"/>
      <c r="G128" s="131"/>
      <c r="H128" s="154">
        <v>0</v>
      </c>
      <c r="I128" s="128"/>
      <c r="J128" s="128"/>
      <c r="K128" s="128"/>
      <c r="L128" s="128"/>
      <c r="M128" s="128"/>
      <c r="N128" s="128"/>
      <c r="O128" s="128"/>
      <c r="P128" s="128"/>
      <c r="Q128" s="128"/>
      <c r="R128" s="128" t="s">
        <v>121</v>
      </c>
      <c r="S128" s="128">
        <v>0</v>
      </c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</row>
    <row r="129" spans="1:47" outlineLevel="1" x14ac:dyDescent="0.2">
      <c r="A129" s="129"/>
      <c r="B129" s="129"/>
      <c r="C129" s="145" t="s">
        <v>164</v>
      </c>
      <c r="D129" s="168"/>
      <c r="E129" s="159"/>
      <c r="F129" s="131"/>
      <c r="G129" s="131"/>
      <c r="H129" s="154">
        <v>0</v>
      </c>
      <c r="I129" s="128"/>
      <c r="J129" s="128"/>
      <c r="K129" s="128"/>
      <c r="L129" s="128"/>
      <c r="M129" s="128"/>
      <c r="N129" s="128"/>
      <c r="O129" s="128"/>
      <c r="P129" s="128"/>
      <c r="Q129" s="128"/>
      <c r="R129" s="128" t="s">
        <v>121</v>
      </c>
      <c r="S129" s="128">
        <v>0</v>
      </c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</row>
    <row r="130" spans="1:47" outlineLevel="1" x14ac:dyDescent="0.2">
      <c r="A130" s="129"/>
      <c r="B130" s="129"/>
      <c r="C130" s="145" t="s">
        <v>165</v>
      </c>
      <c r="D130" s="168"/>
      <c r="E130" s="159"/>
      <c r="F130" s="131"/>
      <c r="G130" s="131"/>
      <c r="H130" s="154">
        <v>0</v>
      </c>
      <c r="I130" s="128"/>
      <c r="J130" s="128"/>
      <c r="K130" s="128"/>
      <c r="L130" s="128"/>
      <c r="M130" s="128"/>
      <c r="N130" s="128"/>
      <c r="O130" s="128"/>
      <c r="P130" s="128"/>
      <c r="Q130" s="128"/>
      <c r="R130" s="128" t="s">
        <v>121</v>
      </c>
      <c r="S130" s="128">
        <v>0</v>
      </c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</row>
    <row r="131" spans="1:47" outlineLevel="1" x14ac:dyDescent="0.2">
      <c r="A131" s="129"/>
      <c r="B131" s="129"/>
      <c r="C131" s="145" t="s">
        <v>187</v>
      </c>
      <c r="D131" s="168"/>
      <c r="E131" s="159"/>
      <c r="F131" s="131"/>
      <c r="G131" s="131"/>
      <c r="H131" s="154">
        <v>0</v>
      </c>
      <c r="I131" s="128"/>
      <c r="J131" s="128"/>
      <c r="K131" s="128"/>
      <c r="L131" s="128"/>
      <c r="M131" s="128"/>
      <c r="N131" s="128"/>
      <c r="O131" s="128"/>
      <c r="P131" s="128"/>
      <c r="Q131" s="128"/>
      <c r="R131" s="128" t="s">
        <v>121</v>
      </c>
      <c r="S131" s="128">
        <v>0</v>
      </c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</row>
    <row r="132" spans="1:47" outlineLevel="1" x14ac:dyDescent="0.2">
      <c r="A132" s="129"/>
      <c r="B132" s="129"/>
      <c r="C132" s="145" t="s">
        <v>131</v>
      </c>
      <c r="D132" s="168"/>
      <c r="E132" s="159"/>
      <c r="F132" s="131"/>
      <c r="G132" s="131"/>
      <c r="H132" s="154">
        <v>0</v>
      </c>
      <c r="I132" s="128"/>
      <c r="J132" s="128"/>
      <c r="K132" s="128"/>
      <c r="L132" s="128"/>
      <c r="M132" s="128"/>
      <c r="N132" s="128"/>
      <c r="O132" s="128"/>
      <c r="P132" s="128"/>
      <c r="Q132" s="128"/>
      <c r="R132" s="128" t="s">
        <v>121</v>
      </c>
      <c r="S132" s="128">
        <v>0</v>
      </c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</row>
    <row r="133" spans="1:47" outlineLevel="1" x14ac:dyDescent="0.2">
      <c r="A133" s="129"/>
      <c r="B133" s="129"/>
      <c r="C133" s="145" t="s">
        <v>164</v>
      </c>
      <c r="D133" s="168"/>
      <c r="E133" s="159"/>
      <c r="F133" s="131"/>
      <c r="G133" s="131"/>
      <c r="H133" s="154">
        <v>0</v>
      </c>
      <c r="I133" s="128"/>
      <c r="J133" s="128"/>
      <c r="K133" s="128"/>
      <c r="L133" s="128"/>
      <c r="M133" s="128"/>
      <c r="N133" s="128"/>
      <c r="O133" s="128"/>
      <c r="P133" s="128"/>
      <c r="Q133" s="128"/>
      <c r="R133" s="128" t="s">
        <v>121</v>
      </c>
      <c r="S133" s="128">
        <v>0</v>
      </c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</row>
    <row r="134" spans="1:47" outlineLevel="1" x14ac:dyDescent="0.2">
      <c r="A134" s="129"/>
      <c r="B134" s="129"/>
      <c r="C134" s="145" t="s">
        <v>188</v>
      </c>
      <c r="D134" s="168"/>
      <c r="E134" s="159">
        <v>2.6</v>
      </c>
      <c r="F134" s="131"/>
      <c r="G134" s="131"/>
      <c r="H134" s="154">
        <v>0</v>
      </c>
      <c r="I134" s="128"/>
      <c r="J134" s="128"/>
      <c r="K134" s="128"/>
      <c r="L134" s="128"/>
      <c r="M134" s="128"/>
      <c r="N134" s="128"/>
      <c r="O134" s="128"/>
      <c r="P134" s="128"/>
      <c r="Q134" s="128"/>
      <c r="R134" s="128" t="s">
        <v>121</v>
      </c>
      <c r="S134" s="128">
        <v>0</v>
      </c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</row>
    <row r="135" spans="1:47" outlineLevel="1" x14ac:dyDescent="0.2">
      <c r="A135" s="129"/>
      <c r="B135" s="129"/>
      <c r="C135" s="145" t="s">
        <v>189</v>
      </c>
      <c r="D135" s="168"/>
      <c r="E135" s="159"/>
      <c r="F135" s="131"/>
      <c r="G135" s="131"/>
      <c r="H135" s="154">
        <v>0</v>
      </c>
      <c r="I135" s="128"/>
      <c r="J135" s="128"/>
      <c r="K135" s="128"/>
      <c r="L135" s="128"/>
      <c r="M135" s="128"/>
      <c r="N135" s="128"/>
      <c r="O135" s="128"/>
      <c r="P135" s="128"/>
      <c r="Q135" s="128"/>
      <c r="R135" s="128" t="s">
        <v>121</v>
      </c>
      <c r="S135" s="128">
        <v>0</v>
      </c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</row>
    <row r="136" spans="1:47" outlineLevel="1" x14ac:dyDescent="0.2">
      <c r="A136" s="129"/>
      <c r="B136" s="129"/>
      <c r="C136" s="145" t="s">
        <v>209</v>
      </c>
      <c r="D136" s="168"/>
      <c r="E136" s="159">
        <v>6.6</v>
      </c>
      <c r="F136" s="131"/>
      <c r="G136" s="131"/>
      <c r="H136" s="154">
        <v>0</v>
      </c>
      <c r="I136" s="128"/>
      <c r="J136" s="128"/>
      <c r="K136" s="128"/>
      <c r="L136" s="128"/>
      <c r="M136" s="128"/>
      <c r="N136" s="128"/>
      <c r="O136" s="128"/>
      <c r="P136" s="128"/>
      <c r="Q136" s="128"/>
      <c r="R136" s="128" t="s">
        <v>121</v>
      </c>
      <c r="S136" s="128">
        <v>0</v>
      </c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</row>
    <row r="137" spans="1:47" ht="22.5" outlineLevel="1" x14ac:dyDescent="0.2">
      <c r="A137" s="129">
        <v>22</v>
      </c>
      <c r="B137" s="129" t="s">
        <v>210</v>
      </c>
      <c r="C137" s="144" t="s">
        <v>211</v>
      </c>
      <c r="D137" s="167" t="s">
        <v>118</v>
      </c>
      <c r="E137" s="131">
        <v>236.79</v>
      </c>
      <c r="F137" s="131"/>
      <c r="G137" s="131">
        <f>ROUND(E137*F137,2)</f>
        <v>0</v>
      </c>
      <c r="H137" s="154" t="s">
        <v>1140</v>
      </c>
      <c r="I137" s="128"/>
      <c r="J137" s="128"/>
      <c r="K137" s="128"/>
      <c r="L137" s="128"/>
      <c r="M137" s="128"/>
      <c r="N137" s="128"/>
      <c r="O137" s="128"/>
      <c r="P137" s="128"/>
      <c r="Q137" s="128"/>
      <c r="R137" s="128" t="s">
        <v>119</v>
      </c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</row>
    <row r="138" spans="1:47" outlineLevel="1" x14ac:dyDescent="0.2">
      <c r="A138" s="129"/>
      <c r="B138" s="129"/>
      <c r="C138" s="145" t="s">
        <v>177</v>
      </c>
      <c r="D138" s="168"/>
      <c r="E138" s="159"/>
      <c r="F138" s="131"/>
      <c r="G138" s="131"/>
      <c r="H138" s="154">
        <v>0</v>
      </c>
      <c r="I138" s="128"/>
      <c r="J138" s="128"/>
      <c r="K138" s="128"/>
      <c r="L138" s="128"/>
      <c r="M138" s="128"/>
      <c r="N138" s="128"/>
      <c r="O138" s="128"/>
      <c r="P138" s="128"/>
      <c r="Q138" s="128"/>
      <c r="R138" s="128" t="s">
        <v>121</v>
      </c>
      <c r="S138" s="128">
        <v>0</v>
      </c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</row>
    <row r="139" spans="1:47" outlineLevel="1" x14ac:dyDescent="0.2">
      <c r="A139" s="129"/>
      <c r="B139" s="129"/>
      <c r="C139" s="145" t="s">
        <v>178</v>
      </c>
      <c r="D139" s="168"/>
      <c r="E139" s="159"/>
      <c r="F139" s="131"/>
      <c r="G139" s="131"/>
      <c r="H139" s="154">
        <v>0</v>
      </c>
      <c r="I139" s="128"/>
      <c r="J139" s="128"/>
      <c r="K139" s="128"/>
      <c r="L139" s="128"/>
      <c r="M139" s="128"/>
      <c r="N139" s="128"/>
      <c r="O139" s="128"/>
      <c r="P139" s="128"/>
      <c r="Q139" s="128"/>
      <c r="R139" s="128" t="s">
        <v>121</v>
      </c>
      <c r="S139" s="128">
        <v>0</v>
      </c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</row>
    <row r="140" spans="1:47" outlineLevel="1" x14ac:dyDescent="0.2">
      <c r="A140" s="129"/>
      <c r="B140" s="129"/>
      <c r="C140" s="145" t="s">
        <v>212</v>
      </c>
      <c r="D140" s="168"/>
      <c r="E140" s="159"/>
      <c r="F140" s="131"/>
      <c r="G140" s="131"/>
      <c r="H140" s="154">
        <v>0</v>
      </c>
      <c r="I140" s="128"/>
      <c r="J140" s="128"/>
      <c r="K140" s="128"/>
      <c r="L140" s="128"/>
      <c r="M140" s="128"/>
      <c r="N140" s="128"/>
      <c r="O140" s="128"/>
      <c r="P140" s="128"/>
      <c r="Q140" s="128"/>
      <c r="R140" s="128" t="s">
        <v>121</v>
      </c>
      <c r="S140" s="128">
        <v>0</v>
      </c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</row>
    <row r="141" spans="1:47" outlineLevel="1" x14ac:dyDescent="0.2">
      <c r="A141" s="129"/>
      <c r="B141" s="129"/>
      <c r="C141" s="145" t="s">
        <v>213</v>
      </c>
      <c r="D141" s="168"/>
      <c r="E141" s="159">
        <v>235.14</v>
      </c>
      <c r="F141" s="131"/>
      <c r="G141" s="131"/>
      <c r="H141" s="154">
        <v>0</v>
      </c>
      <c r="I141" s="128"/>
      <c r="J141" s="128"/>
      <c r="K141" s="128"/>
      <c r="L141" s="128"/>
      <c r="M141" s="128"/>
      <c r="N141" s="128"/>
      <c r="O141" s="128"/>
      <c r="P141" s="128"/>
      <c r="Q141" s="128"/>
      <c r="R141" s="128" t="s">
        <v>121</v>
      </c>
      <c r="S141" s="128">
        <v>0</v>
      </c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</row>
    <row r="142" spans="1:47" outlineLevel="1" x14ac:dyDescent="0.2">
      <c r="A142" s="129"/>
      <c r="B142" s="129"/>
      <c r="C142" s="145" t="s">
        <v>1912</v>
      </c>
      <c r="D142" s="168"/>
      <c r="E142" s="159">
        <v>1.65</v>
      </c>
      <c r="F142" s="131"/>
      <c r="G142" s="131"/>
      <c r="H142" s="154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</row>
    <row r="143" spans="1:47" ht="22.5" outlineLevel="1" x14ac:dyDescent="0.2">
      <c r="A143" s="129">
        <v>23</v>
      </c>
      <c r="B143" s="129" t="s">
        <v>214</v>
      </c>
      <c r="C143" s="144" t="s">
        <v>215</v>
      </c>
      <c r="D143" s="167" t="s">
        <v>118</v>
      </c>
      <c r="E143" s="131">
        <v>16.399999999999999</v>
      </c>
      <c r="F143" s="131"/>
      <c r="G143" s="131">
        <f>ROUND(E143*F143,2)</f>
        <v>0</v>
      </c>
      <c r="H143" s="154" t="s">
        <v>1140</v>
      </c>
      <c r="I143" s="128"/>
      <c r="J143" s="128"/>
      <c r="K143" s="128"/>
      <c r="L143" s="128"/>
      <c r="M143" s="128"/>
      <c r="N143" s="128"/>
      <c r="O143" s="128"/>
      <c r="P143" s="128"/>
      <c r="Q143" s="128"/>
      <c r="R143" s="128" t="s">
        <v>119</v>
      </c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</row>
    <row r="144" spans="1:47" outlineLevel="1" x14ac:dyDescent="0.2">
      <c r="A144" s="129"/>
      <c r="B144" s="129"/>
      <c r="C144" s="145" t="s">
        <v>177</v>
      </c>
      <c r="D144" s="168"/>
      <c r="E144" s="159"/>
      <c r="F144" s="131"/>
      <c r="G144" s="131"/>
      <c r="H144" s="154">
        <v>0</v>
      </c>
      <c r="I144" s="128"/>
      <c r="J144" s="128"/>
      <c r="K144" s="128"/>
      <c r="L144" s="128"/>
      <c r="M144" s="128"/>
      <c r="N144" s="128"/>
      <c r="O144" s="128"/>
      <c r="P144" s="128"/>
      <c r="Q144" s="128"/>
      <c r="R144" s="128" t="s">
        <v>121</v>
      </c>
      <c r="S144" s="128">
        <v>0</v>
      </c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</row>
    <row r="145" spans="1:47" outlineLevel="1" x14ac:dyDescent="0.2">
      <c r="A145" s="129"/>
      <c r="B145" s="129"/>
      <c r="C145" s="145" t="s">
        <v>178</v>
      </c>
      <c r="D145" s="168"/>
      <c r="E145" s="159"/>
      <c r="F145" s="131"/>
      <c r="G145" s="131"/>
      <c r="H145" s="154">
        <v>0</v>
      </c>
      <c r="I145" s="128"/>
      <c r="J145" s="128"/>
      <c r="K145" s="128"/>
      <c r="L145" s="128"/>
      <c r="M145" s="128"/>
      <c r="N145" s="128"/>
      <c r="O145" s="128"/>
      <c r="P145" s="128"/>
      <c r="Q145" s="128"/>
      <c r="R145" s="128" t="s">
        <v>121</v>
      </c>
      <c r="S145" s="128">
        <v>0</v>
      </c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</row>
    <row r="146" spans="1:47" outlineLevel="1" x14ac:dyDescent="0.2">
      <c r="A146" s="129"/>
      <c r="B146" s="129"/>
      <c r="C146" s="145" t="s">
        <v>216</v>
      </c>
      <c r="D146" s="168"/>
      <c r="E146" s="159"/>
      <c r="F146" s="131"/>
      <c r="G146" s="131"/>
      <c r="H146" s="154">
        <v>0</v>
      </c>
      <c r="I146" s="128"/>
      <c r="J146" s="128"/>
      <c r="K146" s="128"/>
      <c r="L146" s="128"/>
      <c r="M146" s="128"/>
      <c r="N146" s="128"/>
      <c r="O146" s="128"/>
      <c r="P146" s="128"/>
      <c r="Q146" s="128"/>
      <c r="R146" s="128" t="s">
        <v>121</v>
      </c>
      <c r="S146" s="128">
        <v>0</v>
      </c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</row>
    <row r="147" spans="1:47" outlineLevel="1" x14ac:dyDescent="0.2">
      <c r="A147" s="129"/>
      <c r="B147" s="129"/>
      <c r="C147" s="145" t="s">
        <v>1894</v>
      </c>
      <c r="D147" s="168"/>
      <c r="E147" s="159">
        <v>4.21</v>
      </c>
      <c r="F147" s="131"/>
      <c r="G147" s="131"/>
      <c r="H147" s="154">
        <v>0</v>
      </c>
      <c r="I147" s="128"/>
      <c r="J147" s="128"/>
      <c r="K147" s="128"/>
      <c r="L147" s="128"/>
      <c r="M147" s="128"/>
      <c r="N147" s="128"/>
      <c r="O147" s="128"/>
      <c r="P147" s="128"/>
      <c r="Q147" s="128"/>
      <c r="R147" s="128" t="s">
        <v>121</v>
      </c>
      <c r="S147" s="128">
        <v>0</v>
      </c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</row>
    <row r="148" spans="1:47" outlineLevel="1" x14ac:dyDescent="0.2">
      <c r="A148" s="129"/>
      <c r="B148" s="129"/>
      <c r="C148" s="145" t="s">
        <v>164</v>
      </c>
      <c r="D148" s="168"/>
      <c r="E148" s="159"/>
      <c r="F148" s="131"/>
      <c r="G148" s="131"/>
      <c r="H148" s="154">
        <v>0</v>
      </c>
      <c r="I148" s="128"/>
      <c r="J148" s="128"/>
      <c r="K148" s="128"/>
      <c r="L148" s="128"/>
      <c r="M148" s="128"/>
      <c r="N148" s="128"/>
      <c r="O148" s="128"/>
      <c r="P148" s="128"/>
      <c r="Q148" s="128"/>
      <c r="R148" s="128" t="s">
        <v>121</v>
      </c>
      <c r="S148" s="128">
        <v>0</v>
      </c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</row>
    <row r="149" spans="1:47" outlineLevel="1" x14ac:dyDescent="0.2">
      <c r="A149" s="129"/>
      <c r="B149" s="129"/>
      <c r="C149" s="145" t="s">
        <v>217</v>
      </c>
      <c r="D149" s="168"/>
      <c r="E149" s="159">
        <v>6.4080000000000004</v>
      </c>
      <c r="F149" s="131"/>
      <c r="G149" s="131"/>
      <c r="H149" s="154">
        <v>0</v>
      </c>
      <c r="I149" s="128"/>
      <c r="J149" s="128"/>
      <c r="K149" s="128"/>
      <c r="L149" s="128"/>
      <c r="M149" s="128"/>
      <c r="N149" s="128"/>
      <c r="O149" s="128"/>
      <c r="P149" s="128"/>
      <c r="Q149" s="128"/>
      <c r="R149" s="128" t="s">
        <v>121</v>
      </c>
      <c r="S149" s="128">
        <v>0</v>
      </c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</row>
    <row r="150" spans="1:47" outlineLevel="1" x14ac:dyDescent="0.2">
      <c r="A150" s="129"/>
      <c r="B150" s="129"/>
      <c r="C150" s="145" t="s">
        <v>1911</v>
      </c>
      <c r="D150" s="168"/>
      <c r="E150" s="159">
        <v>5.78</v>
      </c>
      <c r="F150" s="131"/>
      <c r="G150" s="131"/>
      <c r="H150" s="154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</row>
    <row r="151" spans="1:47" ht="22.5" outlineLevel="1" x14ac:dyDescent="0.2">
      <c r="A151" s="129">
        <v>24</v>
      </c>
      <c r="B151" s="129" t="s">
        <v>218</v>
      </c>
      <c r="C151" s="144" t="s">
        <v>219</v>
      </c>
      <c r="D151" s="167" t="s">
        <v>118</v>
      </c>
      <c r="E151" s="131">
        <v>153.97999999999999</v>
      </c>
      <c r="F151" s="131"/>
      <c r="G151" s="131">
        <f>ROUND(E151*F151,2)</f>
        <v>0</v>
      </c>
      <c r="H151" s="154" t="s">
        <v>1140</v>
      </c>
      <c r="I151" s="128"/>
      <c r="J151" s="128"/>
      <c r="K151" s="128"/>
      <c r="L151" s="128"/>
      <c r="M151" s="128"/>
      <c r="N151" s="128"/>
      <c r="O151" s="128"/>
      <c r="P151" s="128"/>
      <c r="Q151" s="128"/>
      <c r="R151" s="128" t="s">
        <v>119</v>
      </c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</row>
    <row r="152" spans="1:47" outlineLevel="1" x14ac:dyDescent="0.2">
      <c r="A152" s="129"/>
      <c r="B152" s="129"/>
      <c r="C152" s="145" t="s">
        <v>177</v>
      </c>
      <c r="D152" s="168"/>
      <c r="E152" s="159"/>
      <c r="F152" s="131"/>
      <c r="G152" s="131"/>
      <c r="H152" s="154">
        <v>0</v>
      </c>
      <c r="I152" s="128"/>
      <c r="J152" s="128"/>
      <c r="K152" s="128"/>
      <c r="L152" s="128"/>
      <c r="M152" s="128"/>
      <c r="N152" s="128"/>
      <c r="O152" s="128"/>
      <c r="P152" s="128"/>
      <c r="Q152" s="128"/>
      <c r="R152" s="128" t="s">
        <v>121</v>
      </c>
      <c r="S152" s="128">
        <v>0</v>
      </c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</row>
    <row r="153" spans="1:47" outlineLevel="1" x14ac:dyDescent="0.2">
      <c r="A153" s="129"/>
      <c r="B153" s="129"/>
      <c r="C153" s="145" t="s">
        <v>178</v>
      </c>
      <c r="D153" s="168"/>
      <c r="E153" s="159"/>
      <c r="F153" s="131"/>
      <c r="G153" s="131"/>
      <c r="H153" s="154">
        <v>0</v>
      </c>
      <c r="I153" s="128"/>
      <c r="J153" s="128"/>
      <c r="K153" s="128"/>
      <c r="L153" s="128"/>
      <c r="M153" s="128"/>
      <c r="N153" s="128"/>
      <c r="O153" s="128"/>
      <c r="P153" s="128"/>
      <c r="Q153" s="128"/>
      <c r="R153" s="128" t="s">
        <v>121</v>
      </c>
      <c r="S153" s="128">
        <v>0</v>
      </c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</row>
    <row r="154" spans="1:47" outlineLevel="1" x14ac:dyDescent="0.2">
      <c r="A154" s="129"/>
      <c r="B154" s="129"/>
      <c r="C154" s="145" t="s">
        <v>220</v>
      </c>
      <c r="D154" s="168"/>
      <c r="E154" s="159"/>
      <c r="F154" s="131"/>
      <c r="G154" s="131"/>
      <c r="H154" s="154">
        <v>0</v>
      </c>
      <c r="I154" s="128"/>
      <c r="J154" s="128"/>
      <c r="K154" s="128"/>
      <c r="L154" s="128"/>
      <c r="M154" s="128"/>
      <c r="N154" s="128"/>
      <c r="O154" s="128"/>
      <c r="P154" s="128"/>
      <c r="Q154" s="128"/>
      <c r="R154" s="128" t="s">
        <v>121</v>
      </c>
      <c r="S154" s="128">
        <v>0</v>
      </c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</row>
    <row r="155" spans="1:47" ht="22.5" outlineLevel="1" x14ac:dyDescent="0.2">
      <c r="A155" s="129"/>
      <c r="B155" s="129"/>
      <c r="C155" s="145" t="s">
        <v>221</v>
      </c>
      <c r="D155" s="168"/>
      <c r="E155" s="159">
        <v>153.97999999999999</v>
      </c>
      <c r="F155" s="131"/>
      <c r="G155" s="131"/>
      <c r="H155" s="154">
        <v>0</v>
      </c>
      <c r="I155" s="128"/>
      <c r="J155" s="128"/>
      <c r="K155" s="128"/>
      <c r="L155" s="128"/>
      <c r="M155" s="128"/>
      <c r="N155" s="128"/>
      <c r="O155" s="128"/>
      <c r="P155" s="128"/>
      <c r="Q155" s="128"/>
      <c r="R155" s="128" t="s">
        <v>121</v>
      </c>
      <c r="S155" s="128">
        <v>0</v>
      </c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</row>
    <row r="156" spans="1:47" ht="22.5" outlineLevel="1" x14ac:dyDescent="0.2">
      <c r="A156" s="129">
        <v>25</v>
      </c>
      <c r="B156" s="129" t="s">
        <v>222</v>
      </c>
      <c r="C156" s="144" t="s">
        <v>223</v>
      </c>
      <c r="D156" s="167" t="s">
        <v>118</v>
      </c>
      <c r="E156" s="131">
        <v>70.61</v>
      </c>
      <c r="F156" s="131"/>
      <c r="G156" s="131">
        <f>ROUND(E156*F156,2)</f>
        <v>0</v>
      </c>
      <c r="H156" s="154" t="s">
        <v>1140</v>
      </c>
      <c r="I156" s="128"/>
      <c r="J156" s="128"/>
      <c r="K156" s="128"/>
      <c r="L156" s="128"/>
      <c r="M156" s="128"/>
      <c r="N156" s="128"/>
      <c r="O156" s="128"/>
      <c r="P156" s="128"/>
      <c r="Q156" s="128"/>
      <c r="R156" s="128" t="s">
        <v>119</v>
      </c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</row>
    <row r="157" spans="1:47" outlineLevel="1" x14ac:dyDescent="0.2">
      <c r="A157" s="129"/>
      <c r="B157" s="129"/>
      <c r="C157" s="145" t="s">
        <v>177</v>
      </c>
      <c r="D157" s="168"/>
      <c r="E157" s="159"/>
      <c r="F157" s="131"/>
      <c r="G157" s="131"/>
      <c r="H157" s="154">
        <v>0</v>
      </c>
      <c r="I157" s="128"/>
      <c r="J157" s="128"/>
      <c r="K157" s="128"/>
      <c r="L157" s="128"/>
      <c r="M157" s="128"/>
      <c r="N157" s="128"/>
      <c r="O157" s="128"/>
      <c r="P157" s="128"/>
      <c r="Q157" s="128"/>
      <c r="R157" s="128" t="s">
        <v>121</v>
      </c>
      <c r="S157" s="128">
        <v>0</v>
      </c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</row>
    <row r="158" spans="1:47" outlineLevel="1" x14ac:dyDescent="0.2">
      <c r="A158" s="129"/>
      <c r="B158" s="129"/>
      <c r="C158" s="145" t="s">
        <v>178</v>
      </c>
      <c r="D158" s="168"/>
      <c r="E158" s="159"/>
      <c r="F158" s="131"/>
      <c r="G158" s="131"/>
      <c r="H158" s="154">
        <v>0</v>
      </c>
      <c r="I158" s="128"/>
      <c r="J158" s="128"/>
      <c r="K158" s="128"/>
      <c r="L158" s="128"/>
      <c r="M158" s="128"/>
      <c r="N158" s="128"/>
      <c r="O158" s="128"/>
      <c r="P158" s="128"/>
      <c r="Q158" s="128"/>
      <c r="R158" s="128" t="s">
        <v>121</v>
      </c>
      <c r="S158" s="128">
        <v>0</v>
      </c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</row>
    <row r="159" spans="1:47" outlineLevel="1" x14ac:dyDescent="0.2">
      <c r="A159" s="129"/>
      <c r="B159" s="129"/>
      <c r="C159" s="145" t="s">
        <v>224</v>
      </c>
      <c r="D159" s="168"/>
      <c r="E159" s="159"/>
      <c r="F159" s="131"/>
      <c r="G159" s="131"/>
      <c r="H159" s="154">
        <v>0</v>
      </c>
      <c r="I159" s="128"/>
      <c r="J159" s="128"/>
      <c r="K159" s="128"/>
      <c r="L159" s="128"/>
      <c r="M159" s="128"/>
      <c r="N159" s="128"/>
      <c r="O159" s="128"/>
      <c r="P159" s="128"/>
      <c r="Q159" s="128"/>
      <c r="R159" s="128" t="s">
        <v>121</v>
      </c>
      <c r="S159" s="128">
        <v>0</v>
      </c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</row>
    <row r="160" spans="1:47" outlineLevel="1" x14ac:dyDescent="0.2">
      <c r="A160" s="129"/>
      <c r="B160" s="129"/>
      <c r="C160" s="145" t="s">
        <v>225</v>
      </c>
      <c r="D160" s="168"/>
      <c r="E160" s="159">
        <v>70.61</v>
      </c>
      <c r="F160" s="131"/>
      <c r="G160" s="131"/>
      <c r="H160" s="154">
        <v>0</v>
      </c>
      <c r="I160" s="128"/>
      <c r="J160" s="128"/>
      <c r="K160" s="128"/>
      <c r="L160" s="128"/>
      <c r="M160" s="128"/>
      <c r="N160" s="128"/>
      <c r="O160" s="128"/>
      <c r="P160" s="128"/>
      <c r="Q160" s="128"/>
      <c r="R160" s="128" t="s">
        <v>121</v>
      </c>
      <c r="S160" s="128">
        <v>0</v>
      </c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</row>
    <row r="161" spans="1:47" ht="22.5" outlineLevel="1" x14ac:dyDescent="0.2">
      <c r="A161" s="129">
        <v>26</v>
      </c>
      <c r="B161" s="129" t="s">
        <v>226</v>
      </c>
      <c r="C161" s="144" t="s">
        <v>227</v>
      </c>
      <c r="D161" s="167" t="s">
        <v>118</v>
      </c>
      <c r="E161" s="131">
        <v>11.926</v>
      </c>
      <c r="F161" s="131"/>
      <c r="G161" s="131">
        <f>ROUND(E161*F161,2)</f>
        <v>0</v>
      </c>
      <c r="H161" s="154" t="s">
        <v>1140</v>
      </c>
      <c r="I161" s="128"/>
      <c r="J161" s="128"/>
      <c r="K161" s="128"/>
      <c r="L161" s="128"/>
      <c r="M161" s="128"/>
      <c r="N161" s="128"/>
      <c r="O161" s="128"/>
      <c r="P161" s="128"/>
      <c r="Q161" s="128"/>
      <c r="R161" s="128" t="s">
        <v>119</v>
      </c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</row>
    <row r="162" spans="1:47" outlineLevel="1" x14ac:dyDescent="0.2">
      <c r="A162" s="129"/>
      <c r="B162" s="129"/>
      <c r="C162" s="145" t="s">
        <v>177</v>
      </c>
      <c r="D162" s="168"/>
      <c r="E162" s="159"/>
      <c r="F162" s="131"/>
      <c r="G162" s="131"/>
      <c r="H162" s="154">
        <v>0</v>
      </c>
      <c r="I162" s="128"/>
      <c r="J162" s="128"/>
      <c r="K162" s="128"/>
      <c r="L162" s="128"/>
      <c r="M162" s="128"/>
      <c r="N162" s="128"/>
      <c r="O162" s="128"/>
      <c r="P162" s="128"/>
      <c r="Q162" s="128"/>
      <c r="R162" s="128" t="s">
        <v>121</v>
      </c>
      <c r="S162" s="128">
        <v>0</v>
      </c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</row>
    <row r="163" spans="1:47" outlineLevel="1" x14ac:dyDescent="0.2">
      <c r="A163" s="129"/>
      <c r="B163" s="129"/>
      <c r="C163" s="145" t="s">
        <v>178</v>
      </c>
      <c r="D163" s="168"/>
      <c r="E163" s="159"/>
      <c r="F163" s="131"/>
      <c r="G163" s="131"/>
      <c r="H163" s="154">
        <v>0</v>
      </c>
      <c r="I163" s="128"/>
      <c r="J163" s="128"/>
      <c r="K163" s="128"/>
      <c r="L163" s="128"/>
      <c r="M163" s="128"/>
      <c r="N163" s="128"/>
      <c r="O163" s="128"/>
      <c r="P163" s="128"/>
      <c r="Q163" s="128"/>
      <c r="R163" s="128" t="s">
        <v>121</v>
      </c>
      <c r="S163" s="128">
        <v>0</v>
      </c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</row>
    <row r="164" spans="1:47" outlineLevel="1" x14ac:dyDescent="0.2">
      <c r="A164" s="129"/>
      <c r="B164" s="129"/>
      <c r="C164" s="145" t="s">
        <v>220</v>
      </c>
      <c r="D164" s="168"/>
      <c r="E164" s="159"/>
      <c r="F164" s="131"/>
      <c r="G164" s="131"/>
      <c r="H164" s="154">
        <v>0</v>
      </c>
      <c r="I164" s="128"/>
      <c r="J164" s="128"/>
      <c r="K164" s="128"/>
      <c r="L164" s="128"/>
      <c r="M164" s="128"/>
      <c r="N164" s="128"/>
      <c r="O164" s="128"/>
      <c r="P164" s="128"/>
      <c r="Q164" s="128"/>
      <c r="R164" s="128" t="s">
        <v>121</v>
      </c>
      <c r="S164" s="128">
        <v>0</v>
      </c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</row>
    <row r="165" spans="1:47" outlineLevel="1" x14ac:dyDescent="0.2">
      <c r="A165" s="129"/>
      <c r="B165" s="129"/>
      <c r="C165" s="145" t="s">
        <v>131</v>
      </c>
      <c r="D165" s="168"/>
      <c r="E165" s="159"/>
      <c r="F165" s="131"/>
      <c r="G165" s="131"/>
      <c r="H165" s="154">
        <v>0</v>
      </c>
      <c r="I165" s="128"/>
      <c r="J165" s="128"/>
      <c r="K165" s="128"/>
      <c r="L165" s="128"/>
      <c r="M165" s="128"/>
      <c r="N165" s="128"/>
      <c r="O165" s="128"/>
      <c r="P165" s="128"/>
      <c r="Q165" s="128"/>
      <c r="R165" s="128" t="s">
        <v>121</v>
      </c>
      <c r="S165" s="128">
        <v>0</v>
      </c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128"/>
      <c r="AO165" s="128"/>
      <c r="AP165" s="128"/>
      <c r="AQ165" s="128"/>
      <c r="AR165" s="128"/>
      <c r="AS165" s="128"/>
      <c r="AT165" s="128"/>
      <c r="AU165" s="128"/>
    </row>
    <row r="166" spans="1:47" outlineLevel="1" x14ac:dyDescent="0.2">
      <c r="A166" s="129"/>
      <c r="B166" s="129"/>
      <c r="C166" s="145" t="s">
        <v>228</v>
      </c>
      <c r="D166" s="168"/>
      <c r="E166" s="159">
        <v>5.9630000000000001</v>
      </c>
      <c r="F166" s="131"/>
      <c r="G166" s="131"/>
      <c r="H166" s="154">
        <v>0</v>
      </c>
      <c r="I166" s="128"/>
      <c r="J166" s="128"/>
      <c r="K166" s="128"/>
      <c r="L166" s="128"/>
      <c r="M166" s="128"/>
      <c r="N166" s="128"/>
      <c r="O166" s="128"/>
      <c r="P166" s="128"/>
      <c r="Q166" s="128"/>
      <c r="R166" s="128" t="s">
        <v>121</v>
      </c>
      <c r="S166" s="128">
        <v>0</v>
      </c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8"/>
      <c r="AU166" s="128"/>
    </row>
    <row r="167" spans="1:47" outlineLevel="1" x14ac:dyDescent="0.2">
      <c r="A167" s="129"/>
      <c r="B167" s="129"/>
      <c r="C167" s="145" t="s">
        <v>229</v>
      </c>
      <c r="D167" s="168"/>
      <c r="E167" s="159">
        <v>5.9630000000000001</v>
      </c>
      <c r="F167" s="131"/>
      <c r="G167" s="131"/>
      <c r="H167" s="154">
        <v>0</v>
      </c>
      <c r="I167" s="128"/>
      <c r="J167" s="128"/>
      <c r="K167" s="128"/>
      <c r="L167" s="128"/>
      <c r="M167" s="128"/>
      <c r="N167" s="128"/>
      <c r="O167" s="128"/>
      <c r="P167" s="128"/>
      <c r="Q167" s="128"/>
      <c r="R167" s="128" t="s">
        <v>121</v>
      </c>
      <c r="S167" s="128">
        <v>0</v>
      </c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/>
      <c r="AO167" s="128"/>
      <c r="AP167" s="128"/>
      <c r="AQ167" s="128"/>
      <c r="AR167" s="128"/>
      <c r="AS167" s="128"/>
      <c r="AT167" s="128"/>
      <c r="AU167" s="128"/>
    </row>
    <row r="168" spans="1:47" ht="22.5" outlineLevel="1" x14ac:dyDescent="0.2">
      <c r="A168" s="129">
        <v>27</v>
      </c>
      <c r="B168" s="129" t="s">
        <v>230</v>
      </c>
      <c r="C168" s="144" t="s">
        <v>231</v>
      </c>
      <c r="D168" s="167" t="s">
        <v>118</v>
      </c>
      <c r="E168" s="131">
        <v>192.35400000000001</v>
      </c>
      <c r="F168" s="131"/>
      <c r="G168" s="131">
        <f>ROUND(E168*F168,2)</f>
        <v>0</v>
      </c>
      <c r="H168" s="154" t="s">
        <v>1140</v>
      </c>
      <c r="I168" s="128"/>
      <c r="J168" s="128"/>
      <c r="K168" s="128"/>
      <c r="L168" s="128"/>
      <c r="M168" s="128"/>
      <c r="N168" s="128"/>
      <c r="O168" s="128"/>
      <c r="P168" s="128"/>
      <c r="Q168" s="128"/>
      <c r="R168" s="128" t="s">
        <v>119</v>
      </c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8"/>
      <c r="AS168" s="128"/>
      <c r="AT168" s="128"/>
      <c r="AU168" s="128"/>
    </row>
    <row r="169" spans="1:47" outlineLevel="1" x14ac:dyDescent="0.2">
      <c r="A169" s="129"/>
      <c r="B169" s="129"/>
      <c r="C169" s="145" t="s">
        <v>177</v>
      </c>
      <c r="D169" s="168"/>
      <c r="E169" s="159"/>
      <c r="F169" s="131"/>
      <c r="G169" s="131"/>
      <c r="H169" s="154">
        <v>0</v>
      </c>
      <c r="I169" s="128"/>
      <c r="J169" s="128"/>
      <c r="K169" s="128"/>
      <c r="L169" s="128"/>
      <c r="M169" s="128"/>
      <c r="N169" s="128"/>
      <c r="O169" s="128"/>
      <c r="P169" s="128"/>
      <c r="Q169" s="128"/>
      <c r="R169" s="128" t="s">
        <v>121</v>
      </c>
      <c r="S169" s="128">
        <v>0</v>
      </c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28"/>
      <c r="AH169" s="128"/>
      <c r="AI169" s="128"/>
      <c r="AJ169" s="128"/>
      <c r="AK169" s="128"/>
      <c r="AL169" s="128"/>
      <c r="AM169" s="128"/>
      <c r="AN169" s="128"/>
      <c r="AO169" s="128"/>
      <c r="AP169" s="128"/>
      <c r="AQ169" s="128"/>
      <c r="AR169" s="128"/>
      <c r="AS169" s="128"/>
      <c r="AT169" s="128"/>
      <c r="AU169" s="128"/>
    </row>
    <row r="170" spans="1:47" outlineLevel="1" x14ac:dyDescent="0.2">
      <c r="A170" s="129"/>
      <c r="B170" s="129"/>
      <c r="C170" s="145" t="s">
        <v>178</v>
      </c>
      <c r="D170" s="168"/>
      <c r="E170" s="159"/>
      <c r="F170" s="131"/>
      <c r="G170" s="131"/>
      <c r="H170" s="154">
        <v>0</v>
      </c>
      <c r="I170" s="128"/>
      <c r="J170" s="128"/>
      <c r="K170" s="128"/>
      <c r="L170" s="128"/>
      <c r="M170" s="128"/>
      <c r="N170" s="128"/>
      <c r="O170" s="128"/>
      <c r="P170" s="128"/>
      <c r="Q170" s="128"/>
      <c r="R170" s="128" t="s">
        <v>121</v>
      </c>
      <c r="S170" s="128">
        <v>0</v>
      </c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128"/>
      <c r="AP170" s="128"/>
      <c r="AQ170" s="128"/>
      <c r="AR170" s="128"/>
      <c r="AS170" s="128"/>
      <c r="AT170" s="128"/>
      <c r="AU170" s="128"/>
    </row>
    <row r="171" spans="1:47" outlineLevel="1" x14ac:dyDescent="0.2">
      <c r="A171" s="129"/>
      <c r="B171" s="129"/>
      <c r="C171" s="145" t="s">
        <v>232</v>
      </c>
      <c r="D171" s="168"/>
      <c r="E171" s="159"/>
      <c r="F171" s="131"/>
      <c r="G171" s="131"/>
      <c r="H171" s="154">
        <v>0</v>
      </c>
      <c r="I171" s="128"/>
      <c r="J171" s="128"/>
      <c r="K171" s="128"/>
      <c r="L171" s="128"/>
      <c r="M171" s="128"/>
      <c r="N171" s="128"/>
      <c r="O171" s="128"/>
      <c r="P171" s="128"/>
      <c r="Q171" s="128"/>
      <c r="R171" s="128" t="s">
        <v>121</v>
      </c>
      <c r="S171" s="128">
        <v>0</v>
      </c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28"/>
      <c r="AG171" s="128"/>
      <c r="AH171" s="128"/>
      <c r="AI171" s="128"/>
      <c r="AJ171" s="128"/>
      <c r="AK171" s="128"/>
      <c r="AL171" s="128"/>
      <c r="AM171" s="128"/>
      <c r="AN171" s="128"/>
      <c r="AO171" s="128"/>
      <c r="AP171" s="128"/>
      <c r="AQ171" s="128"/>
      <c r="AR171" s="128"/>
      <c r="AS171" s="128"/>
      <c r="AT171" s="128"/>
      <c r="AU171" s="128"/>
    </row>
    <row r="172" spans="1:47" outlineLevel="1" x14ac:dyDescent="0.2">
      <c r="A172" s="129"/>
      <c r="B172" s="129"/>
      <c r="C172" s="145" t="s">
        <v>131</v>
      </c>
      <c r="D172" s="168"/>
      <c r="E172" s="159"/>
      <c r="F172" s="131"/>
      <c r="G172" s="131"/>
      <c r="H172" s="154">
        <v>0</v>
      </c>
      <c r="I172" s="128"/>
      <c r="J172" s="128"/>
      <c r="K172" s="128"/>
      <c r="L172" s="128"/>
      <c r="M172" s="128"/>
      <c r="N172" s="128"/>
      <c r="O172" s="128"/>
      <c r="P172" s="128"/>
      <c r="Q172" s="128"/>
      <c r="R172" s="128" t="s">
        <v>121</v>
      </c>
      <c r="S172" s="128">
        <v>0</v>
      </c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128"/>
      <c r="AP172" s="128"/>
      <c r="AQ172" s="128"/>
      <c r="AR172" s="128"/>
      <c r="AS172" s="128"/>
      <c r="AT172" s="128"/>
      <c r="AU172" s="128"/>
    </row>
    <row r="173" spans="1:47" outlineLevel="1" x14ac:dyDescent="0.2">
      <c r="A173" s="129"/>
      <c r="B173" s="129"/>
      <c r="C173" s="145" t="s">
        <v>164</v>
      </c>
      <c r="D173" s="168"/>
      <c r="E173" s="159"/>
      <c r="F173" s="131"/>
      <c r="G173" s="131"/>
      <c r="H173" s="154">
        <v>0</v>
      </c>
      <c r="I173" s="128"/>
      <c r="J173" s="128"/>
      <c r="K173" s="128"/>
      <c r="L173" s="128"/>
      <c r="M173" s="128"/>
      <c r="N173" s="128"/>
      <c r="O173" s="128"/>
      <c r="P173" s="128"/>
      <c r="Q173" s="128"/>
      <c r="R173" s="128" t="s">
        <v>121</v>
      </c>
      <c r="S173" s="128">
        <v>0</v>
      </c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</row>
    <row r="174" spans="1:47" outlineLevel="1" x14ac:dyDescent="0.2">
      <c r="A174" s="129"/>
      <c r="B174" s="129"/>
      <c r="C174" s="145" t="s">
        <v>233</v>
      </c>
      <c r="D174" s="168"/>
      <c r="E174" s="159">
        <v>1.96</v>
      </c>
      <c r="F174" s="131"/>
      <c r="G174" s="131"/>
      <c r="H174" s="154">
        <v>0</v>
      </c>
      <c r="I174" s="128"/>
      <c r="J174" s="128"/>
      <c r="K174" s="128"/>
      <c r="L174" s="128"/>
      <c r="M174" s="128"/>
      <c r="N174" s="128"/>
      <c r="O174" s="128"/>
      <c r="P174" s="128"/>
      <c r="Q174" s="128"/>
      <c r="R174" s="128" t="s">
        <v>121</v>
      </c>
      <c r="S174" s="128">
        <v>0</v>
      </c>
      <c r="T174" s="128"/>
      <c r="U174" s="128"/>
      <c r="V174" s="128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128"/>
      <c r="AP174" s="128"/>
      <c r="AQ174" s="128"/>
      <c r="AR174" s="128"/>
      <c r="AS174" s="128"/>
      <c r="AT174" s="128"/>
      <c r="AU174" s="128"/>
    </row>
    <row r="175" spans="1:47" ht="22.5" outlineLevel="1" x14ac:dyDescent="0.2">
      <c r="A175" s="129"/>
      <c r="B175" s="129"/>
      <c r="C175" s="145" t="s">
        <v>234</v>
      </c>
      <c r="D175" s="168"/>
      <c r="E175" s="159">
        <v>190.39400000000001</v>
      </c>
      <c r="F175" s="131"/>
      <c r="G175" s="131"/>
      <c r="H175" s="154">
        <v>0</v>
      </c>
      <c r="I175" s="128"/>
      <c r="J175" s="128"/>
      <c r="K175" s="128"/>
      <c r="L175" s="128"/>
      <c r="M175" s="128"/>
      <c r="N175" s="128"/>
      <c r="O175" s="128"/>
      <c r="P175" s="128"/>
      <c r="Q175" s="128"/>
      <c r="R175" s="128" t="s">
        <v>121</v>
      </c>
      <c r="S175" s="128">
        <v>0</v>
      </c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128"/>
      <c r="AO175" s="128"/>
      <c r="AP175" s="128"/>
      <c r="AQ175" s="128"/>
      <c r="AR175" s="128"/>
      <c r="AS175" s="128"/>
      <c r="AT175" s="128"/>
      <c r="AU175" s="128"/>
    </row>
    <row r="176" spans="1:47" ht="22.5" outlineLevel="1" x14ac:dyDescent="0.2">
      <c r="A176" s="129">
        <v>28</v>
      </c>
      <c r="B176" s="129" t="s">
        <v>235</v>
      </c>
      <c r="C176" s="144" t="s">
        <v>236</v>
      </c>
      <c r="D176" s="167" t="s">
        <v>118</v>
      </c>
      <c r="E176" s="131">
        <v>11.4</v>
      </c>
      <c r="F176" s="131"/>
      <c r="G176" s="131">
        <f>ROUND(E176*F176,2)</f>
        <v>0</v>
      </c>
      <c r="H176" s="154" t="s">
        <v>1140</v>
      </c>
      <c r="I176" s="128"/>
      <c r="J176" s="128"/>
      <c r="K176" s="128"/>
      <c r="L176" s="128"/>
      <c r="M176" s="128"/>
      <c r="N176" s="128"/>
      <c r="O176" s="128"/>
      <c r="P176" s="128"/>
      <c r="Q176" s="128"/>
      <c r="R176" s="128" t="s">
        <v>119</v>
      </c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/>
      <c r="AH176" s="128"/>
      <c r="AI176" s="128"/>
      <c r="AJ176" s="128"/>
      <c r="AK176" s="128"/>
      <c r="AL176" s="128"/>
      <c r="AM176" s="128"/>
      <c r="AN176" s="128"/>
      <c r="AO176" s="128"/>
      <c r="AP176" s="128"/>
      <c r="AQ176" s="128"/>
      <c r="AR176" s="128"/>
      <c r="AS176" s="128"/>
      <c r="AT176" s="128"/>
      <c r="AU176" s="128"/>
    </row>
    <row r="177" spans="1:47" outlineLevel="1" x14ac:dyDescent="0.2">
      <c r="A177" s="129"/>
      <c r="B177" s="129"/>
      <c r="C177" s="145" t="s">
        <v>177</v>
      </c>
      <c r="D177" s="168"/>
      <c r="E177" s="159"/>
      <c r="F177" s="131"/>
      <c r="G177" s="131"/>
      <c r="H177" s="154">
        <v>0</v>
      </c>
      <c r="I177" s="128"/>
      <c r="J177" s="128"/>
      <c r="K177" s="128"/>
      <c r="L177" s="128"/>
      <c r="M177" s="128"/>
      <c r="N177" s="128"/>
      <c r="O177" s="128"/>
      <c r="P177" s="128"/>
      <c r="Q177" s="128"/>
      <c r="R177" s="128" t="s">
        <v>121</v>
      </c>
      <c r="S177" s="128">
        <v>0</v>
      </c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  <c r="AG177" s="128"/>
      <c r="AH177" s="128"/>
      <c r="AI177" s="128"/>
      <c r="AJ177" s="128"/>
      <c r="AK177" s="128"/>
      <c r="AL177" s="128"/>
      <c r="AM177" s="128"/>
      <c r="AN177" s="128"/>
      <c r="AO177" s="128"/>
      <c r="AP177" s="128"/>
      <c r="AQ177" s="128"/>
      <c r="AR177" s="128"/>
      <c r="AS177" s="128"/>
      <c r="AT177" s="128"/>
      <c r="AU177" s="128"/>
    </row>
    <row r="178" spans="1:47" outlineLevel="1" x14ac:dyDescent="0.2">
      <c r="A178" s="129"/>
      <c r="B178" s="129"/>
      <c r="C178" s="145" t="s">
        <v>178</v>
      </c>
      <c r="D178" s="168"/>
      <c r="E178" s="159"/>
      <c r="F178" s="131"/>
      <c r="G178" s="131"/>
      <c r="H178" s="154">
        <v>0</v>
      </c>
      <c r="I178" s="128"/>
      <c r="J178" s="128"/>
      <c r="K178" s="128"/>
      <c r="L178" s="128"/>
      <c r="M178" s="128"/>
      <c r="N178" s="128"/>
      <c r="O178" s="128"/>
      <c r="P178" s="128"/>
      <c r="Q178" s="128"/>
      <c r="R178" s="128" t="s">
        <v>121</v>
      </c>
      <c r="S178" s="128">
        <v>0</v>
      </c>
      <c r="T178" s="128"/>
      <c r="U178" s="128"/>
      <c r="V178" s="128"/>
      <c r="W178" s="128"/>
      <c r="X178" s="128"/>
      <c r="Y178" s="128"/>
      <c r="Z178" s="128"/>
      <c r="AA178" s="128"/>
      <c r="AB178" s="128"/>
      <c r="AC178" s="128"/>
      <c r="AD178" s="128"/>
      <c r="AE178" s="128"/>
      <c r="AF178" s="128"/>
      <c r="AG178" s="128"/>
      <c r="AH178" s="128"/>
      <c r="AI178" s="128"/>
      <c r="AJ178" s="128"/>
      <c r="AK178" s="128"/>
      <c r="AL178" s="128"/>
      <c r="AM178" s="128"/>
      <c r="AN178" s="128"/>
      <c r="AO178" s="128"/>
      <c r="AP178" s="128"/>
      <c r="AQ178" s="128"/>
      <c r="AR178" s="128"/>
      <c r="AS178" s="128"/>
      <c r="AT178" s="128"/>
      <c r="AU178" s="128"/>
    </row>
    <row r="179" spans="1:47" outlineLevel="1" x14ac:dyDescent="0.2">
      <c r="A179" s="129"/>
      <c r="B179" s="129"/>
      <c r="C179" s="145" t="s">
        <v>237</v>
      </c>
      <c r="D179" s="168"/>
      <c r="E179" s="159"/>
      <c r="F179" s="131"/>
      <c r="G179" s="131"/>
      <c r="H179" s="154">
        <v>0</v>
      </c>
      <c r="I179" s="128"/>
      <c r="J179" s="128"/>
      <c r="K179" s="128"/>
      <c r="L179" s="128"/>
      <c r="M179" s="128"/>
      <c r="N179" s="128"/>
      <c r="O179" s="128"/>
      <c r="P179" s="128"/>
      <c r="Q179" s="128"/>
      <c r="R179" s="128" t="s">
        <v>121</v>
      </c>
      <c r="S179" s="128">
        <v>0</v>
      </c>
      <c r="T179" s="128"/>
      <c r="U179" s="128"/>
      <c r="V179" s="128"/>
      <c r="W179" s="128"/>
      <c r="X179" s="128"/>
      <c r="Y179" s="128"/>
      <c r="Z179" s="128"/>
      <c r="AA179" s="128"/>
      <c r="AB179" s="128"/>
      <c r="AC179" s="128"/>
      <c r="AD179" s="128"/>
      <c r="AE179" s="128"/>
      <c r="AF179" s="128"/>
      <c r="AG179" s="128"/>
      <c r="AH179" s="128"/>
      <c r="AI179" s="128"/>
      <c r="AJ179" s="128"/>
      <c r="AK179" s="128"/>
      <c r="AL179" s="128"/>
      <c r="AM179" s="128"/>
      <c r="AN179" s="128"/>
      <c r="AO179" s="128"/>
      <c r="AP179" s="128"/>
      <c r="AQ179" s="128"/>
      <c r="AR179" s="128"/>
      <c r="AS179" s="128"/>
      <c r="AT179" s="128"/>
      <c r="AU179" s="128"/>
    </row>
    <row r="180" spans="1:47" outlineLevel="1" x14ac:dyDescent="0.2">
      <c r="A180" s="129"/>
      <c r="B180" s="129"/>
      <c r="C180" s="145" t="s">
        <v>238</v>
      </c>
      <c r="D180" s="168"/>
      <c r="E180" s="159">
        <v>11.4</v>
      </c>
      <c r="F180" s="131"/>
      <c r="G180" s="131"/>
      <c r="H180" s="154">
        <v>0</v>
      </c>
      <c r="I180" s="128"/>
      <c r="J180" s="128"/>
      <c r="K180" s="128"/>
      <c r="L180" s="128"/>
      <c r="M180" s="128"/>
      <c r="N180" s="128"/>
      <c r="O180" s="128"/>
      <c r="P180" s="128"/>
      <c r="Q180" s="128"/>
      <c r="R180" s="128" t="s">
        <v>121</v>
      </c>
      <c r="S180" s="128">
        <v>0</v>
      </c>
      <c r="T180" s="128"/>
      <c r="U180" s="128"/>
      <c r="V180" s="128"/>
      <c r="W180" s="128"/>
      <c r="X180" s="128"/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128"/>
      <c r="AO180" s="128"/>
      <c r="AP180" s="128"/>
      <c r="AQ180" s="128"/>
      <c r="AR180" s="128"/>
      <c r="AS180" s="128"/>
      <c r="AT180" s="128"/>
      <c r="AU180" s="128"/>
    </row>
    <row r="181" spans="1:47" ht="22.5" outlineLevel="1" x14ac:dyDescent="0.2">
      <c r="A181" s="129">
        <v>29</v>
      </c>
      <c r="B181" s="129" t="s">
        <v>239</v>
      </c>
      <c r="C181" s="144" t="s">
        <v>240</v>
      </c>
      <c r="D181" s="167" t="s">
        <v>118</v>
      </c>
      <c r="E181" s="131">
        <v>9.8800000000000008</v>
      </c>
      <c r="F181" s="131"/>
      <c r="G181" s="131">
        <f>ROUND(E181*F181,2)</f>
        <v>0</v>
      </c>
      <c r="H181" s="154" t="s">
        <v>1140</v>
      </c>
      <c r="I181" s="128"/>
      <c r="J181" s="128"/>
      <c r="K181" s="128"/>
      <c r="L181" s="128"/>
      <c r="M181" s="128"/>
      <c r="N181" s="128"/>
      <c r="O181" s="128"/>
      <c r="P181" s="128"/>
      <c r="Q181" s="128"/>
      <c r="R181" s="128" t="s">
        <v>119</v>
      </c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  <c r="AC181" s="128"/>
      <c r="AD181" s="128"/>
      <c r="AE181" s="128"/>
      <c r="AF181" s="128"/>
      <c r="AG181" s="128"/>
      <c r="AH181" s="128"/>
      <c r="AI181" s="128"/>
      <c r="AJ181" s="128"/>
      <c r="AK181" s="128"/>
      <c r="AL181" s="128"/>
      <c r="AM181" s="128"/>
      <c r="AN181" s="128"/>
      <c r="AO181" s="128"/>
      <c r="AP181" s="128"/>
      <c r="AQ181" s="128"/>
      <c r="AR181" s="128"/>
      <c r="AS181" s="128"/>
      <c r="AT181" s="128"/>
      <c r="AU181" s="128"/>
    </row>
    <row r="182" spans="1:47" outlineLevel="1" x14ac:dyDescent="0.2">
      <c r="A182" s="129"/>
      <c r="B182" s="129"/>
      <c r="C182" s="145" t="s">
        <v>177</v>
      </c>
      <c r="D182" s="168"/>
      <c r="E182" s="159"/>
      <c r="F182" s="131"/>
      <c r="G182" s="131"/>
      <c r="H182" s="154">
        <v>0</v>
      </c>
      <c r="I182" s="128"/>
      <c r="J182" s="128"/>
      <c r="K182" s="128"/>
      <c r="L182" s="128"/>
      <c r="M182" s="128"/>
      <c r="N182" s="128"/>
      <c r="O182" s="128"/>
      <c r="P182" s="128"/>
      <c r="Q182" s="128"/>
      <c r="R182" s="128" t="s">
        <v>121</v>
      </c>
      <c r="S182" s="128">
        <v>0</v>
      </c>
      <c r="T182" s="128"/>
      <c r="U182" s="128"/>
      <c r="V182" s="128"/>
      <c r="W182" s="128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128"/>
      <c r="AO182" s="128"/>
      <c r="AP182" s="128"/>
      <c r="AQ182" s="128"/>
      <c r="AR182" s="128"/>
      <c r="AS182" s="128"/>
      <c r="AT182" s="128"/>
      <c r="AU182" s="128"/>
    </row>
    <row r="183" spans="1:47" outlineLevel="1" x14ac:dyDescent="0.2">
      <c r="A183" s="129"/>
      <c r="B183" s="129"/>
      <c r="C183" s="145" t="s">
        <v>178</v>
      </c>
      <c r="D183" s="168"/>
      <c r="E183" s="159"/>
      <c r="F183" s="131"/>
      <c r="G183" s="131"/>
      <c r="H183" s="154">
        <v>0</v>
      </c>
      <c r="I183" s="128"/>
      <c r="J183" s="128"/>
      <c r="K183" s="128"/>
      <c r="L183" s="128"/>
      <c r="M183" s="128"/>
      <c r="N183" s="128"/>
      <c r="O183" s="128"/>
      <c r="P183" s="128"/>
      <c r="Q183" s="128"/>
      <c r="R183" s="128" t="s">
        <v>121</v>
      </c>
      <c r="S183" s="128">
        <v>0</v>
      </c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8"/>
      <c r="AH183" s="128"/>
      <c r="AI183" s="128"/>
      <c r="AJ183" s="128"/>
      <c r="AK183" s="128"/>
      <c r="AL183" s="128"/>
      <c r="AM183" s="128"/>
      <c r="AN183" s="128"/>
      <c r="AO183" s="128"/>
      <c r="AP183" s="128"/>
      <c r="AQ183" s="128"/>
      <c r="AR183" s="128"/>
      <c r="AS183" s="128"/>
      <c r="AT183" s="128"/>
      <c r="AU183" s="128"/>
    </row>
    <row r="184" spans="1:47" outlineLevel="1" x14ac:dyDescent="0.2">
      <c r="A184" s="129"/>
      <c r="B184" s="129"/>
      <c r="C184" s="145" t="s">
        <v>241</v>
      </c>
      <c r="D184" s="168"/>
      <c r="E184" s="159"/>
      <c r="F184" s="131"/>
      <c r="G184" s="131"/>
      <c r="H184" s="154">
        <v>0</v>
      </c>
      <c r="I184" s="128"/>
      <c r="J184" s="128"/>
      <c r="K184" s="128"/>
      <c r="L184" s="128"/>
      <c r="M184" s="128"/>
      <c r="N184" s="128"/>
      <c r="O184" s="128"/>
      <c r="P184" s="128"/>
      <c r="Q184" s="128"/>
      <c r="R184" s="128" t="s">
        <v>121</v>
      </c>
      <c r="S184" s="128">
        <v>0</v>
      </c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  <c r="AD184" s="128"/>
      <c r="AE184" s="128"/>
      <c r="AF184" s="128"/>
      <c r="AG184" s="128"/>
      <c r="AH184" s="128"/>
      <c r="AI184" s="128"/>
      <c r="AJ184" s="128"/>
      <c r="AK184" s="128"/>
      <c r="AL184" s="128"/>
      <c r="AM184" s="128"/>
      <c r="AN184" s="128"/>
      <c r="AO184" s="128"/>
      <c r="AP184" s="128"/>
      <c r="AQ184" s="128"/>
      <c r="AR184" s="128"/>
      <c r="AS184" s="128"/>
      <c r="AT184" s="128"/>
      <c r="AU184" s="128"/>
    </row>
    <row r="185" spans="1:47" outlineLevel="1" x14ac:dyDescent="0.2">
      <c r="A185" s="129"/>
      <c r="B185" s="129"/>
      <c r="C185" s="145" t="s">
        <v>242</v>
      </c>
      <c r="D185" s="168"/>
      <c r="E185" s="159">
        <v>6.84</v>
      </c>
      <c r="F185" s="131"/>
      <c r="G185" s="131"/>
      <c r="H185" s="154">
        <v>0</v>
      </c>
      <c r="I185" s="128"/>
      <c r="J185" s="128"/>
      <c r="K185" s="128"/>
      <c r="L185" s="128"/>
      <c r="M185" s="128"/>
      <c r="N185" s="128"/>
      <c r="O185" s="128"/>
      <c r="P185" s="128"/>
      <c r="Q185" s="128"/>
      <c r="R185" s="128" t="s">
        <v>121</v>
      </c>
      <c r="S185" s="128">
        <v>0</v>
      </c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/>
      <c r="AK185" s="128"/>
      <c r="AL185" s="128"/>
      <c r="AM185" s="128"/>
      <c r="AN185" s="128"/>
      <c r="AO185" s="128"/>
      <c r="AP185" s="128"/>
      <c r="AQ185" s="128"/>
      <c r="AR185" s="128"/>
      <c r="AS185" s="128"/>
      <c r="AT185" s="128"/>
      <c r="AU185" s="128"/>
    </row>
    <row r="186" spans="1:47" outlineLevel="1" x14ac:dyDescent="0.2">
      <c r="A186" s="129"/>
      <c r="B186" s="129"/>
      <c r="C186" s="145" t="s">
        <v>243</v>
      </c>
      <c r="D186" s="168"/>
      <c r="E186" s="159"/>
      <c r="F186" s="131"/>
      <c r="G186" s="131"/>
      <c r="H186" s="154">
        <v>0</v>
      </c>
      <c r="I186" s="128"/>
      <c r="J186" s="128"/>
      <c r="K186" s="128"/>
      <c r="L186" s="128"/>
      <c r="M186" s="128"/>
      <c r="N186" s="128"/>
      <c r="O186" s="128"/>
      <c r="P186" s="128"/>
      <c r="Q186" s="128"/>
      <c r="R186" s="128" t="s">
        <v>121</v>
      </c>
      <c r="S186" s="128">
        <v>0</v>
      </c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  <c r="AO186" s="128"/>
      <c r="AP186" s="128"/>
      <c r="AQ186" s="128"/>
      <c r="AR186" s="128"/>
      <c r="AS186" s="128"/>
      <c r="AT186" s="128"/>
      <c r="AU186" s="128"/>
    </row>
    <row r="187" spans="1:47" outlineLevel="1" x14ac:dyDescent="0.2">
      <c r="A187" s="129"/>
      <c r="B187" s="129"/>
      <c r="C187" s="145" t="s">
        <v>244</v>
      </c>
      <c r="D187" s="168"/>
      <c r="E187" s="159"/>
      <c r="F187" s="131"/>
      <c r="G187" s="131"/>
      <c r="H187" s="154">
        <v>0</v>
      </c>
      <c r="I187" s="128"/>
      <c r="J187" s="128"/>
      <c r="K187" s="128"/>
      <c r="L187" s="128"/>
      <c r="M187" s="128"/>
      <c r="N187" s="128"/>
      <c r="O187" s="128"/>
      <c r="P187" s="128"/>
      <c r="Q187" s="128"/>
      <c r="R187" s="128" t="s">
        <v>121</v>
      </c>
      <c r="S187" s="128">
        <v>0</v>
      </c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/>
      <c r="AI187" s="128"/>
      <c r="AJ187" s="128"/>
      <c r="AK187" s="128"/>
      <c r="AL187" s="128"/>
      <c r="AM187" s="128"/>
      <c r="AN187" s="128"/>
      <c r="AO187" s="128"/>
      <c r="AP187" s="128"/>
      <c r="AQ187" s="128"/>
      <c r="AR187" s="128"/>
      <c r="AS187" s="128"/>
      <c r="AT187" s="128"/>
      <c r="AU187" s="128"/>
    </row>
    <row r="188" spans="1:47" outlineLevel="1" x14ac:dyDescent="0.2">
      <c r="A188" s="129"/>
      <c r="B188" s="129"/>
      <c r="C188" s="145" t="s">
        <v>245</v>
      </c>
      <c r="D188" s="168"/>
      <c r="E188" s="159">
        <v>3.04</v>
      </c>
      <c r="F188" s="131"/>
      <c r="G188" s="131"/>
      <c r="H188" s="154">
        <v>0</v>
      </c>
      <c r="I188" s="128"/>
      <c r="J188" s="128"/>
      <c r="K188" s="128"/>
      <c r="L188" s="128"/>
      <c r="M188" s="128"/>
      <c r="N188" s="128"/>
      <c r="O188" s="128"/>
      <c r="P188" s="128"/>
      <c r="Q188" s="128"/>
      <c r="R188" s="128" t="s">
        <v>121</v>
      </c>
      <c r="S188" s="128">
        <v>0</v>
      </c>
      <c r="T188" s="128"/>
      <c r="U188" s="128"/>
      <c r="V188" s="128"/>
      <c r="W188" s="128"/>
      <c r="X188" s="128"/>
      <c r="Y188" s="128"/>
      <c r="Z188" s="128"/>
      <c r="AA188" s="128"/>
      <c r="AB188" s="128"/>
      <c r="AC188" s="128"/>
      <c r="AD188" s="128"/>
      <c r="AE188" s="128"/>
      <c r="AF188" s="128"/>
      <c r="AG188" s="128"/>
      <c r="AH188" s="128"/>
      <c r="AI188" s="128"/>
      <c r="AJ188" s="128"/>
      <c r="AK188" s="128"/>
      <c r="AL188" s="128"/>
      <c r="AM188" s="128"/>
      <c r="AN188" s="128"/>
      <c r="AO188" s="128"/>
      <c r="AP188" s="128"/>
      <c r="AQ188" s="128"/>
      <c r="AR188" s="128"/>
      <c r="AS188" s="128"/>
      <c r="AT188" s="128"/>
      <c r="AU188" s="128"/>
    </row>
    <row r="189" spans="1:47" ht="22.5" outlineLevel="1" x14ac:dyDescent="0.2">
      <c r="A189" s="129">
        <v>30</v>
      </c>
      <c r="B189" s="129" t="s">
        <v>246</v>
      </c>
      <c r="C189" s="144" t="s">
        <v>247</v>
      </c>
      <c r="D189" s="167" t="s">
        <v>118</v>
      </c>
      <c r="E189" s="131">
        <v>29.076000000000001</v>
      </c>
      <c r="F189" s="131"/>
      <c r="G189" s="131">
        <f>ROUND(E189*F189,2)</f>
        <v>0</v>
      </c>
      <c r="H189" s="154" t="s">
        <v>1140</v>
      </c>
      <c r="I189" s="128"/>
      <c r="J189" s="128"/>
      <c r="K189" s="128"/>
      <c r="L189" s="128"/>
      <c r="M189" s="128"/>
      <c r="N189" s="128"/>
      <c r="O189" s="128"/>
      <c r="P189" s="128"/>
      <c r="Q189" s="128"/>
      <c r="R189" s="128" t="s">
        <v>119</v>
      </c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  <c r="AG189" s="128"/>
      <c r="AH189" s="128"/>
      <c r="AI189" s="128"/>
      <c r="AJ189" s="128"/>
      <c r="AK189" s="128"/>
      <c r="AL189" s="128"/>
      <c r="AM189" s="128"/>
      <c r="AN189" s="128"/>
      <c r="AO189" s="128"/>
      <c r="AP189" s="128"/>
      <c r="AQ189" s="128"/>
      <c r="AR189" s="128"/>
      <c r="AS189" s="128"/>
      <c r="AT189" s="128"/>
      <c r="AU189" s="128"/>
    </row>
    <row r="190" spans="1:47" outlineLevel="1" x14ac:dyDescent="0.2">
      <c r="A190" s="129"/>
      <c r="B190" s="129"/>
      <c r="C190" s="145" t="s">
        <v>177</v>
      </c>
      <c r="D190" s="168"/>
      <c r="E190" s="159"/>
      <c r="F190" s="131"/>
      <c r="G190" s="131"/>
      <c r="H190" s="154">
        <v>0</v>
      </c>
      <c r="I190" s="128"/>
      <c r="J190" s="128"/>
      <c r="K190" s="128"/>
      <c r="L190" s="128"/>
      <c r="M190" s="128"/>
      <c r="N190" s="128"/>
      <c r="O190" s="128"/>
      <c r="P190" s="128"/>
      <c r="Q190" s="128"/>
      <c r="R190" s="128" t="s">
        <v>121</v>
      </c>
      <c r="S190" s="128">
        <v>0</v>
      </c>
      <c r="T190" s="128"/>
      <c r="U190" s="128"/>
      <c r="V190" s="128"/>
      <c r="W190" s="128"/>
      <c r="X190" s="128"/>
      <c r="Y190" s="128"/>
      <c r="Z190" s="128"/>
      <c r="AA190" s="128"/>
      <c r="AB190" s="128"/>
      <c r="AC190" s="128"/>
      <c r="AD190" s="128"/>
      <c r="AE190" s="128"/>
      <c r="AF190" s="128"/>
      <c r="AG190" s="128"/>
      <c r="AH190" s="128"/>
      <c r="AI190" s="128"/>
      <c r="AJ190" s="128"/>
      <c r="AK190" s="128"/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</row>
    <row r="191" spans="1:47" outlineLevel="1" x14ac:dyDescent="0.2">
      <c r="A191" s="129"/>
      <c r="B191" s="129"/>
      <c r="C191" s="145" t="s">
        <v>178</v>
      </c>
      <c r="D191" s="168"/>
      <c r="E191" s="159"/>
      <c r="F191" s="131"/>
      <c r="G191" s="131"/>
      <c r="H191" s="154">
        <v>0</v>
      </c>
      <c r="I191" s="128"/>
      <c r="J191" s="128"/>
      <c r="K191" s="128"/>
      <c r="L191" s="128"/>
      <c r="M191" s="128"/>
      <c r="N191" s="128"/>
      <c r="O191" s="128"/>
      <c r="P191" s="128"/>
      <c r="Q191" s="128"/>
      <c r="R191" s="128" t="s">
        <v>121</v>
      </c>
      <c r="S191" s="128">
        <v>0</v>
      </c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28"/>
      <c r="AJ191" s="128"/>
      <c r="AK191" s="128"/>
      <c r="AL191" s="128"/>
      <c r="AM191" s="128"/>
      <c r="AN191" s="128"/>
      <c r="AO191" s="128"/>
      <c r="AP191" s="128"/>
      <c r="AQ191" s="128"/>
      <c r="AR191" s="128"/>
      <c r="AS191" s="128"/>
      <c r="AT191" s="128"/>
      <c r="AU191" s="128"/>
    </row>
    <row r="192" spans="1:47" outlineLevel="1" x14ac:dyDescent="0.2">
      <c r="A192" s="129"/>
      <c r="B192" s="129"/>
      <c r="C192" s="145" t="s">
        <v>232</v>
      </c>
      <c r="D192" s="168"/>
      <c r="E192" s="159"/>
      <c r="F192" s="131"/>
      <c r="G192" s="131"/>
      <c r="H192" s="154">
        <v>0</v>
      </c>
      <c r="I192" s="128"/>
      <c r="J192" s="128"/>
      <c r="K192" s="128"/>
      <c r="L192" s="128"/>
      <c r="M192" s="128"/>
      <c r="N192" s="128"/>
      <c r="O192" s="128"/>
      <c r="P192" s="128"/>
      <c r="Q192" s="128"/>
      <c r="R192" s="128" t="s">
        <v>121</v>
      </c>
      <c r="S192" s="128">
        <v>0</v>
      </c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</row>
    <row r="193" spans="1:47" outlineLevel="1" x14ac:dyDescent="0.2">
      <c r="A193" s="129"/>
      <c r="B193" s="129"/>
      <c r="C193" s="145" t="s">
        <v>131</v>
      </c>
      <c r="D193" s="168"/>
      <c r="E193" s="159"/>
      <c r="F193" s="131"/>
      <c r="G193" s="131"/>
      <c r="H193" s="154">
        <v>0</v>
      </c>
      <c r="I193" s="128"/>
      <c r="J193" s="128"/>
      <c r="K193" s="128"/>
      <c r="L193" s="128"/>
      <c r="M193" s="128"/>
      <c r="N193" s="128"/>
      <c r="O193" s="128"/>
      <c r="P193" s="128"/>
      <c r="Q193" s="128"/>
      <c r="R193" s="128" t="s">
        <v>121</v>
      </c>
      <c r="S193" s="128">
        <v>0</v>
      </c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  <c r="AG193" s="128"/>
      <c r="AH193" s="128"/>
      <c r="AI193" s="128"/>
      <c r="AJ193" s="128"/>
      <c r="AK193" s="128"/>
      <c r="AL193" s="128"/>
      <c r="AM193" s="128"/>
      <c r="AN193" s="128"/>
      <c r="AO193" s="128"/>
      <c r="AP193" s="128"/>
      <c r="AQ193" s="128"/>
      <c r="AR193" s="128"/>
      <c r="AS193" s="128"/>
      <c r="AT193" s="128"/>
      <c r="AU193" s="128"/>
    </row>
    <row r="194" spans="1:47" outlineLevel="1" x14ac:dyDescent="0.2">
      <c r="A194" s="129"/>
      <c r="B194" s="129"/>
      <c r="C194" s="145" t="s">
        <v>164</v>
      </c>
      <c r="D194" s="168"/>
      <c r="E194" s="159"/>
      <c r="F194" s="131"/>
      <c r="G194" s="131"/>
      <c r="H194" s="154">
        <v>0</v>
      </c>
      <c r="I194" s="128"/>
      <c r="J194" s="128"/>
      <c r="K194" s="128"/>
      <c r="L194" s="128"/>
      <c r="M194" s="128"/>
      <c r="N194" s="128"/>
      <c r="O194" s="128"/>
      <c r="P194" s="128"/>
      <c r="Q194" s="128"/>
      <c r="R194" s="128" t="s">
        <v>121</v>
      </c>
      <c r="S194" s="128">
        <v>0</v>
      </c>
      <c r="T194" s="128"/>
      <c r="U194" s="128"/>
      <c r="V194" s="128"/>
      <c r="W194" s="128"/>
      <c r="X194" s="128"/>
      <c r="Y194" s="128"/>
      <c r="Z194" s="128"/>
      <c r="AA194" s="128"/>
      <c r="AB194" s="128"/>
      <c r="AC194" s="128"/>
      <c r="AD194" s="128"/>
      <c r="AE194" s="128"/>
      <c r="AF194" s="128"/>
      <c r="AG194" s="128"/>
      <c r="AH194" s="128"/>
      <c r="AI194" s="128"/>
      <c r="AJ194" s="128"/>
      <c r="AK194" s="128"/>
      <c r="AL194" s="128"/>
      <c r="AM194" s="128"/>
      <c r="AN194" s="128"/>
      <c r="AO194" s="128"/>
      <c r="AP194" s="128"/>
      <c r="AQ194" s="128"/>
      <c r="AR194" s="128"/>
      <c r="AS194" s="128"/>
      <c r="AT194" s="128"/>
      <c r="AU194" s="128"/>
    </row>
    <row r="195" spans="1:47" outlineLevel="1" x14ac:dyDescent="0.2">
      <c r="A195" s="129"/>
      <c r="B195" s="129"/>
      <c r="C195" s="145" t="s">
        <v>165</v>
      </c>
      <c r="D195" s="168"/>
      <c r="E195" s="159"/>
      <c r="F195" s="131"/>
      <c r="G195" s="131"/>
      <c r="H195" s="154">
        <v>0</v>
      </c>
      <c r="I195" s="128"/>
      <c r="J195" s="128"/>
      <c r="K195" s="128"/>
      <c r="L195" s="128"/>
      <c r="M195" s="128"/>
      <c r="N195" s="128"/>
      <c r="O195" s="128"/>
      <c r="P195" s="128"/>
      <c r="Q195" s="128"/>
      <c r="R195" s="128" t="s">
        <v>121</v>
      </c>
      <c r="S195" s="128">
        <v>0</v>
      </c>
      <c r="T195" s="128"/>
      <c r="U195" s="128"/>
      <c r="V195" s="128"/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  <c r="AG195" s="128"/>
      <c r="AH195" s="128"/>
      <c r="AI195" s="128"/>
      <c r="AJ195" s="128"/>
      <c r="AK195" s="128"/>
      <c r="AL195" s="128"/>
      <c r="AM195" s="128"/>
      <c r="AN195" s="128"/>
      <c r="AO195" s="128"/>
      <c r="AP195" s="128"/>
      <c r="AQ195" s="128"/>
      <c r="AR195" s="128"/>
      <c r="AS195" s="128"/>
      <c r="AT195" s="128"/>
      <c r="AU195" s="128"/>
    </row>
    <row r="196" spans="1:47" outlineLevel="1" x14ac:dyDescent="0.2">
      <c r="A196" s="129"/>
      <c r="B196" s="129"/>
      <c r="C196" s="145" t="s">
        <v>248</v>
      </c>
      <c r="D196" s="168"/>
      <c r="E196" s="159">
        <v>29.076000000000001</v>
      </c>
      <c r="F196" s="131"/>
      <c r="G196" s="131"/>
      <c r="H196" s="154">
        <v>0</v>
      </c>
      <c r="I196" s="128"/>
      <c r="J196" s="128"/>
      <c r="K196" s="128"/>
      <c r="L196" s="128"/>
      <c r="M196" s="128"/>
      <c r="N196" s="128"/>
      <c r="O196" s="128"/>
      <c r="P196" s="128"/>
      <c r="Q196" s="128"/>
      <c r="R196" s="128" t="s">
        <v>121</v>
      </c>
      <c r="S196" s="128">
        <v>0</v>
      </c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</row>
    <row r="197" spans="1:47" ht="22.5" outlineLevel="1" x14ac:dyDescent="0.2">
      <c r="A197" s="129">
        <v>31</v>
      </c>
      <c r="B197" s="129" t="s">
        <v>249</v>
      </c>
      <c r="C197" s="144" t="s">
        <v>250</v>
      </c>
      <c r="D197" s="167" t="s">
        <v>118</v>
      </c>
      <c r="E197" s="131">
        <v>94.22</v>
      </c>
      <c r="F197" s="131"/>
      <c r="G197" s="131">
        <f>ROUND(E197*F197,2)</f>
        <v>0</v>
      </c>
      <c r="H197" s="154" t="s">
        <v>1140</v>
      </c>
      <c r="I197" s="128"/>
      <c r="J197" s="128"/>
      <c r="K197" s="128"/>
      <c r="L197" s="128"/>
      <c r="M197" s="128"/>
      <c r="N197" s="128"/>
      <c r="O197" s="128"/>
      <c r="P197" s="128"/>
      <c r="Q197" s="128"/>
      <c r="R197" s="128" t="s">
        <v>119</v>
      </c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8"/>
      <c r="AL197" s="128"/>
      <c r="AM197" s="128"/>
      <c r="AN197" s="128"/>
      <c r="AO197" s="128"/>
      <c r="AP197" s="128"/>
      <c r="AQ197" s="128"/>
      <c r="AR197" s="128"/>
      <c r="AS197" s="128"/>
      <c r="AT197" s="128"/>
      <c r="AU197" s="128"/>
    </row>
    <row r="198" spans="1:47" outlineLevel="1" x14ac:dyDescent="0.2">
      <c r="A198" s="129"/>
      <c r="B198" s="129"/>
      <c r="C198" s="145" t="s">
        <v>177</v>
      </c>
      <c r="D198" s="168"/>
      <c r="E198" s="159"/>
      <c r="F198" s="131"/>
      <c r="G198" s="131"/>
      <c r="H198" s="154">
        <v>0</v>
      </c>
      <c r="I198" s="128"/>
      <c r="J198" s="128"/>
      <c r="K198" s="128"/>
      <c r="L198" s="128"/>
      <c r="M198" s="128"/>
      <c r="N198" s="128"/>
      <c r="O198" s="128"/>
      <c r="P198" s="128"/>
      <c r="Q198" s="128"/>
      <c r="R198" s="128" t="s">
        <v>121</v>
      </c>
      <c r="S198" s="128">
        <v>0</v>
      </c>
      <c r="T198" s="128"/>
      <c r="U198" s="128"/>
      <c r="V198" s="128"/>
      <c r="W198" s="128"/>
      <c r="X198" s="128"/>
      <c r="Y198" s="128"/>
      <c r="Z198" s="128"/>
      <c r="AA198" s="128"/>
      <c r="AB198" s="128"/>
      <c r="AC198" s="128"/>
      <c r="AD198" s="128"/>
      <c r="AE198" s="128"/>
      <c r="AF198" s="128"/>
      <c r="AG198" s="128"/>
      <c r="AH198" s="128"/>
      <c r="AI198" s="128"/>
      <c r="AJ198" s="128"/>
      <c r="AK198" s="128"/>
      <c r="AL198" s="128"/>
      <c r="AM198" s="128"/>
      <c r="AN198" s="128"/>
      <c r="AO198" s="128"/>
      <c r="AP198" s="128"/>
      <c r="AQ198" s="128"/>
      <c r="AR198" s="128"/>
      <c r="AS198" s="128"/>
      <c r="AT198" s="128"/>
      <c r="AU198" s="128"/>
    </row>
    <row r="199" spans="1:47" outlineLevel="1" x14ac:dyDescent="0.2">
      <c r="A199" s="129"/>
      <c r="B199" s="129"/>
      <c r="C199" s="145" t="s">
        <v>178</v>
      </c>
      <c r="D199" s="168"/>
      <c r="E199" s="159"/>
      <c r="F199" s="131"/>
      <c r="G199" s="131"/>
      <c r="H199" s="154">
        <v>0</v>
      </c>
      <c r="I199" s="128"/>
      <c r="J199" s="128"/>
      <c r="K199" s="128"/>
      <c r="L199" s="128"/>
      <c r="M199" s="128"/>
      <c r="N199" s="128"/>
      <c r="O199" s="128"/>
      <c r="P199" s="128"/>
      <c r="Q199" s="128"/>
      <c r="R199" s="128" t="s">
        <v>121</v>
      </c>
      <c r="S199" s="128">
        <v>0</v>
      </c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I199" s="128"/>
      <c r="AJ199" s="128"/>
      <c r="AK199" s="128"/>
      <c r="AL199" s="128"/>
      <c r="AM199" s="128"/>
      <c r="AN199" s="128"/>
      <c r="AO199" s="128"/>
      <c r="AP199" s="128"/>
      <c r="AQ199" s="128"/>
      <c r="AR199" s="128"/>
      <c r="AS199" s="128"/>
      <c r="AT199" s="128"/>
      <c r="AU199" s="128"/>
    </row>
    <row r="200" spans="1:47" outlineLevel="1" x14ac:dyDescent="0.2">
      <c r="A200" s="129"/>
      <c r="B200" s="129"/>
      <c r="C200" s="145" t="s">
        <v>251</v>
      </c>
      <c r="D200" s="168"/>
      <c r="E200" s="159"/>
      <c r="F200" s="131"/>
      <c r="G200" s="131"/>
      <c r="H200" s="154">
        <v>0</v>
      </c>
      <c r="I200" s="128"/>
      <c r="J200" s="128"/>
      <c r="K200" s="128"/>
      <c r="L200" s="128"/>
      <c r="M200" s="128"/>
      <c r="N200" s="128"/>
      <c r="O200" s="128"/>
      <c r="P200" s="128"/>
      <c r="Q200" s="128"/>
      <c r="R200" s="128" t="s">
        <v>121</v>
      </c>
      <c r="S200" s="128">
        <v>0</v>
      </c>
      <c r="T200" s="128"/>
      <c r="U200" s="128"/>
      <c r="V200" s="128"/>
      <c r="W200" s="128"/>
      <c r="X200" s="128"/>
      <c r="Y200" s="128"/>
      <c r="Z200" s="128"/>
      <c r="AA200" s="128"/>
      <c r="AB200" s="128"/>
      <c r="AC200" s="128"/>
      <c r="AD200" s="128"/>
      <c r="AE200" s="128"/>
      <c r="AF200" s="128"/>
      <c r="AG200" s="128"/>
      <c r="AH200" s="128"/>
      <c r="AI200" s="128"/>
      <c r="AJ200" s="128"/>
      <c r="AK200" s="128"/>
      <c r="AL200" s="128"/>
      <c r="AM200" s="128"/>
      <c r="AN200" s="128"/>
      <c r="AO200" s="128"/>
      <c r="AP200" s="128"/>
      <c r="AQ200" s="128"/>
      <c r="AR200" s="128"/>
      <c r="AS200" s="128"/>
      <c r="AT200" s="128"/>
      <c r="AU200" s="128"/>
    </row>
    <row r="201" spans="1:47" outlineLevel="1" x14ac:dyDescent="0.2">
      <c r="A201" s="129"/>
      <c r="B201" s="129"/>
      <c r="C201" s="145" t="s">
        <v>131</v>
      </c>
      <c r="D201" s="168"/>
      <c r="E201" s="159"/>
      <c r="F201" s="131"/>
      <c r="G201" s="131"/>
      <c r="H201" s="154">
        <v>0</v>
      </c>
      <c r="I201" s="128"/>
      <c r="J201" s="128"/>
      <c r="K201" s="128"/>
      <c r="L201" s="128"/>
      <c r="M201" s="128"/>
      <c r="N201" s="128"/>
      <c r="O201" s="128"/>
      <c r="P201" s="128"/>
      <c r="Q201" s="128"/>
      <c r="R201" s="128" t="s">
        <v>121</v>
      </c>
      <c r="S201" s="128">
        <v>0</v>
      </c>
      <c r="T201" s="128"/>
      <c r="U201" s="128"/>
      <c r="V201" s="128"/>
      <c r="W201" s="128"/>
      <c r="X201" s="128"/>
      <c r="Y201" s="128"/>
      <c r="Z201" s="128"/>
      <c r="AA201" s="128"/>
      <c r="AB201" s="128"/>
      <c r="AC201" s="128"/>
      <c r="AD201" s="128"/>
      <c r="AE201" s="128"/>
      <c r="AF201" s="128"/>
      <c r="AG201" s="128"/>
      <c r="AH201" s="128"/>
      <c r="AI201" s="128"/>
      <c r="AJ201" s="128"/>
      <c r="AK201" s="128"/>
      <c r="AL201" s="128"/>
      <c r="AM201" s="128"/>
      <c r="AN201" s="128"/>
      <c r="AO201" s="128"/>
      <c r="AP201" s="128"/>
      <c r="AQ201" s="128"/>
      <c r="AR201" s="128"/>
      <c r="AS201" s="128"/>
      <c r="AT201" s="128"/>
      <c r="AU201" s="128"/>
    </row>
    <row r="202" spans="1:47" outlineLevel="1" x14ac:dyDescent="0.2">
      <c r="A202" s="129"/>
      <c r="B202" s="129"/>
      <c r="C202" s="145" t="s">
        <v>164</v>
      </c>
      <c r="D202" s="168"/>
      <c r="E202" s="159"/>
      <c r="F202" s="131"/>
      <c r="G202" s="131"/>
      <c r="H202" s="154">
        <v>0</v>
      </c>
      <c r="I202" s="128"/>
      <c r="J202" s="128"/>
      <c r="K202" s="128"/>
      <c r="L202" s="128"/>
      <c r="M202" s="128"/>
      <c r="N202" s="128"/>
      <c r="O202" s="128"/>
      <c r="P202" s="128"/>
      <c r="Q202" s="128"/>
      <c r="R202" s="128" t="s">
        <v>121</v>
      </c>
      <c r="S202" s="128">
        <v>0</v>
      </c>
      <c r="T202" s="128"/>
      <c r="U202" s="128"/>
      <c r="V202" s="128"/>
      <c r="W202" s="128"/>
      <c r="X202" s="128"/>
      <c r="Y202" s="128"/>
      <c r="Z202" s="128"/>
      <c r="AA202" s="128"/>
      <c r="AB202" s="128"/>
      <c r="AC202" s="128"/>
      <c r="AD202" s="128"/>
      <c r="AE202" s="128"/>
      <c r="AF202" s="128"/>
      <c r="AG202" s="128"/>
      <c r="AH202" s="128"/>
      <c r="AI202" s="128"/>
      <c r="AJ202" s="128"/>
      <c r="AK202" s="128"/>
      <c r="AL202" s="128"/>
      <c r="AM202" s="128"/>
      <c r="AN202" s="128"/>
      <c r="AO202" s="128"/>
      <c r="AP202" s="128"/>
      <c r="AQ202" s="128"/>
      <c r="AR202" s="128"/>
      <c r="AS202" s="128"/>
      <c r="AT202" s="128"/>
      <c r="AU202" s="128"/>
    </row>
    <row r="203" spans="1:47" outlineLevel="1" x14ac:dyDescent="0.2">
      <c r="A203" s="129"/>
      <c r="B203" s="129"/>
      <c r="C203" s="145" t="s">
        <v>252</v>
      </c>
      <c r="D203" s="168"/>
      <c r="E203" s="159">
        <v>2.66</v>
      </c>
      <c r="F203" s="131"/>
      <c r="G203" s="131"/>
      <c r="H203" s="154">
        <v>0</v>
      </c>
      <c r="I203" s="128"/>
      <c r="J203" s="128"/>
      <c r="K203" s="128"/>
      <c r="L203" s="128"/>
      <c r="M203" s="128"/>
      <c r="N203" s="128"/>
      <c r="O203" s="128"/>
      <c r="P203" s="128"/>
      <c r="Q203" s="128"/>
      <c r="R203" s="128" t="s">
        <v>121</v>
      </c>
      <c r="S203" s="128">
        <v>0</v>
      </c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</row>
    <row r="204" spans="1:47" outlineLevel="1" x14ac:dyDescent="0.2">
      <c r="A204" s="129"/>
      <c r="B204" s="129"/>
      <c r="C204" s="145" t="s">
        <v>253</v>
      </c>
      <c r="D204" s="168"/>
      <c r="E204" s="159">
        <v>91.56</v>
      </c>
      <c r="F204" s="131"/>
      <c r="G204" s="131"/>
      <c r="H204" s="154">
        <v>0</v>
      </c>
      <c r="I204" s="128"/>
      <c r="J204" s="128"/>
      <c r="K204" s="128"/>
      <c r="L204" s="128"/>
      <c r="M204" s="128"/>
      <c r="N204" s="128"/>
      <c r="O204" s="128"/>
      <c r="P204" s="128"/>
      <c r="Q204" s="128"/>
      <c r="R204" s="128" t="s">
        <v>121</v>
      </c>
      <c r="S204" s="128">
        <v>0</v>
      </c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8"/>
      <c r="AT204" s="128"/>
      <c r="AU204" s="128"/>
    </row>
    <row r="205" spans="1:47" ht="22.5" outlineLevel="1" x14ac:dyDescent="0.2">
      <c r="A205" s="129">
        <v>32</v>
      </c>
      <c r="B205" s="129" t="s">
        <v>254</v>
      </c>
      <c r="C205" s="144" t="s">
        <v>255</v>
      </c>
      <c r="D205" s="167" t="s">
        <v>118</v>
      </c>
      <c r="E205" s="131">
        <v>6.46</v>
      </c>
      <c r="F205" s="131"/>
      <c r="G205" s="131">
        <f>ROUND(E205*F205,2)</f>
        <v>0</v>
      </c>
      <c r="H205" s="154" t="s">
        <v>1140</v>
      </c>
      <c r="I205" s="128"/>
      <c r="J205" s="128"/>
      <c r="K205" s="128"/>
      <c r="L205" s="128"/>
      <c r="M205" s="128"/>
      <c r="N205" s="128"/>
      <c r="O205" s="128"/>
      <c r="P205" s="128"/>
      <c r="Q205" s="128"/>
      <c r="R205" s="128" t="s">
        <v>119</v>
      </c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128"/>
      <c r="AO205" s="128"/>
      <c r="AP205" s="128"/>
      <c r="AQ205" s="128"/>
      <c r="AR205" s="128"/>
      <c r="AS205" s="128"/>
      <c r="AT205" s="128"/>
      <c r="AU205" s="128"/>
    </row>
    <row r="206" spans="1:47" outlineLevel="1" x14ac:dyDescent="0.2">
      <c r="A206" s="129"/>
      <c r="B206" s="129"/>
      <c r="C206" s="145" t="s">
        <v>177</v>
      </c>
      <c r="D206" s="168"/>
      <c r="E206" s="159"/>
      <c r="F206" s="131"/>
      <c r="G206" s="131"/>
      <c r="H206" s="154">
        <v>0</v>
      </c>
      <c r="I206" s="128"/>
      <c r="J206" s="128"/>
      <c r="K206" s="128"/>
      <c r="L206" s="128"/>
      <c r="M206" s="128"/>
      <c r="N206" s="128"/>
      <c r="O206" s="128"/>
      <c r="P206" s="128"/>
      <c r="Q206" s="128"/>
      <c r="R206" s="128" t="s">
        <v>121</v>
      </c>
      <c r="S206" s="128">
        <v>0</v>
      </c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128"/>
      <c r="AJ206" s="128"/>
      <c r="AK206" s="128"/>
      <c r="AL206" s="128"/>
      <c r="AM206" s="128"/>
      <c r="AN206" s="128"/>
      <c r="AO206" s="128"/>
      <c r="AP206" s="128"/>
      <c r="AQ206" s="128"/>
      <c r="AR206" s="128"/>
      <c r="AS206" s="128"/>
      <c r="AT206" s="128"/>
      <c r="AU206" s="128"/>
    </row>
    <row r="207" spans="1:47" outlineLevel="1" x14ac:dyDescent="0.2">
      <c r="A207" s="129"/>
      <c r="B207" s="129"/>
      <c r="C207" s="145" t="s">
        <v>178</v>
      </c>
      <c r="D207" s="168"/>
      <c r="E207" s="159"/>
      <c r="F207" s="131"/>
      <c r="G207" s="131"/>
      <c r="H207" s="154">
        <v>0</v>
      </c>
      <c r="I207" s="128"/>
      <c r="J207" s="128"/>
      <c r="K207" s="128"/>
      <c r="L207" s="128"/>
      <c r="M207" s="128"/>
      <c r="N207" s="128"/>
      <c r="O207" s="128"/>
      <c r="P207" s="128"/>
      <c r="Q207" s="128"/>
      <c r="R207" s="128" t="s">
        <v>121</v>
      </c>
      <c r="S207" s="128">
        <v>0</v>
      </c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/>
      <c r="AO207" s="128"/>
      <c r="AP207" s="128"/>
      <c r="AQ207" s="128"/>
      <c r="AR207" s="128"/>
      <c r="AS207" s="128"/>
      <c r="AT207" s="128"/>
      <c r="AU207" s="128"/>
    </row>
    <row r="208" spans="1:47" outlineLevel="1" x14ac:dyDescent="0.2">
      <c r="A208" s="129"/>
      <c r="B208" s="129"/>
      <c r="C208" s="145" t="s">
        <v>212</v>
      </c>
      <c r="D208" s="168"/>
      <c r="E208" s="159"/>
      <c r="F208" s="131"/>
      <c r="G208" s="131"/>
      <c r="H208" s="154">
        <v>0</v>
      </c>
      <c r="I208" s="128"/>
      <c r="J208" s="128"/>
      <c r="K208" s="128"/>
      <c r="L208" s="128"/>
      <c r="M208" s="128"/>
      <c r="N208" s="128"/>
      <c r="O208" s="128"/>
      <c r="P208" s="128"/>
      <c r="Q208" s="128"/>
      <c r="R208" s="128" t="s">
        <v>121</v>
      </c>
      <c r="S208" s="128">
        <v>0</v>
      </c>
      <c r="T208" s="128"/>
      <c r="U208" s="128"/>
      <c r="V208" s="128"/>
      <c r="W208" s="128"/>
      <c r="X208" s="128"/>
      <c r="Y208" s="128"/>
      <c r="Z208" s="128"/>
      <c r="AA208" s="128"/>
      <c r="AB208" s="128"/>
      <c r="AC208" s="128"/>
      <c r="AD208" s="128"/>
      <c r="AE208" s="128"/>
      <c r="AF208" s="128"/>
      <c r="AG208" s="128"/>
      <c r="AH208" s="128"/>
      <c r="AI208" s="128"/>
      <c r="AJ208" s="128"/>
      <c r="AK208" s="128"/>
      <c r="AL208" s="128"/>
      <c r="AM208" s="128"/>
      <c r="AN208" s="128"/>
      <c r="AO208" s="128"/>
      <c r="AP208" s="128"/>
      <c r="AQ208" s="128"/>
      <c r="AR208" s="128"/>
      <c r="AS208" s="128"/>
      <c r="AT208" s="128"/>
      <c r="AU208" s="128"/>
    </row>
    <row r="209" spans="1:47" outlineLevel="1" x14ac:dyDescent="0.2">
      <c r="A209" s="129"/>
      <c r="B209" s="129"/>
      <c r="C209" s="145" t="s">
        <v>256</v>
      </c>
      <c r="D209" s="168"/>
      <c r="E209" s="159">
        <v>6.46</v>
      </c>
      <c r="F209" s="131"/>
      <c r="G209" s="131"/>
      <c r="H209" s="154">
        <v>0</v>
      </c>
      <c r="I209" s="128"/>
      <c r="J209" s="128"/>
      <c r="K209" s="128"/>
      <c r="L209" s="128"/>
      <c r="M209" s="128"/>
      <c r="N209" s="128"/>
      <c r="O209" s="128"/>
      <c r="P209" s="128"/>
      <c r="Q209" s="128"/>
      <c r="R209" s="128" t="s">
        <v>121</v>
      </c>
      <c r="S209" s="128">
        <v>0</v>
      </c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8"/>
      <c r="AT209" s="128"/>
      <c r="AU209" s="128"/>
    </row>
    <row r="210" spans="1:47" ht="22.5" outlineLevel="1" x14ac:dyDescent="0.2">
      <c r="A210" s="129">
        <v>33</v>
      </c>
      <c r="B210" s="129" t="s">
        <v>257</v>
      </c>
      <c r="C210" s="144" t="s">
        <v>258</v>
      </c>
      <c r="D210" s="167" t="s">
        <v>118</v>
      </c>
      <c r="E210" s="131">
        <v>4.1159999999999997</v>
      </c>
      <c r="F210" s="131"/>
      <c r="G210" s="131">
        <f>ROUND(E210*F210,2)</f>
        <v>0</v>
      </c>
      <c r="H210" s="154" t="s">
        <v>1140</v>
      </c>
      <c r="I210" s="128"/>
      <c r="J210" s="128"/>
      <c r="K210" s="128"/>
      <c r="L210" s="128"/>
      <c r="M210" s="128"/>
      <c r="N210" s="128"/>
      <c r="O210" s="128"/>
      <c r="P210" s="128"/>
      <c r="Q210" s="128"/>
      <c r="R210" s="128" t="s">
        <v>119</v>
      </c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8"/>
      <c r="AH210" s="128"/>
      <c r="AI210" s="128"/>
      <c r="AJ210" s="128"/>
      <c r="AK210" s="128"/>
      <c r="AL210" s="128"/>
      <c r="AM210" s="128"/>
      <c r="AN210" s="128"/>
      <c r="AO210" s="128"/>
      <c r="AP210" s="128"/>
      <c r="AQ210" s="128"/>
      <c r="AR210" s="128"/>
      <c r="AS210" s="128"/>
      <c r="AT210" s="128"/>
      <c r="AU210" s="128"/>
    </row>
    <row r="211" spans="1:47" outlineLevel="1" x14ac:dyDescent="0.2">
      <c r="A211" s="129"/>
      <c r="B211" s="129"/>
      <c r="C211" s="145" t="s">
        <v>177</v>
      </c>
      <c r="D211" s="168"/>
      <c r="E211" s="159"/>
      <c r="F211" s="131"/>
      <c r="G211" s="131"/>
      <c r="H211" s="154">
        <v>0</v>
      </c>
      <c r="I211" s="128"/>
      <c r="J211" s="128"/>
      <c r="K211" s="128"/>
      <c r="L211" s="128"/>
      <c r="M211" s="128"/>
      <c r="N211" s="128"/>
      <c r="O211" s="128"/>
      <c r="P211" s="128"/>
      <c r="Q211" s="128"/>
      <c r="R211" s="128" t="s">
        <v>121</v>
      </c>
      <c r="S211" s="128">
        <v>0</v>
      </c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8"/>
      <c r="AS211" s="128"/>
      <c r="AT211" s="128"/>
      <c r="AU211" s="128"/>
    </row>
    <row r="212" spans="1:47" outlineLevel="1" x14ac:dyDescent="0.2">
      <c r="A212" s="129"/>
      <c r="B212" s="129"/>
      <c r="C212" s="145" t="s">
        <v>178</v>
      </c>
      <c r="D212" s="168"/>
      <c r="E212" s="159"/>
      <c r="F212" s="131"/>
      <c r="G212" s="131"/>
      <c r="H212" s="154">
        <v>0</v>
      </c>
      <c r="I212" s="128"/>
      <c r="J212" s="128"/>
      <c r="K212" s="128"/>
      <c r="L212" s="128"/>
      <c r="M212" s="128"/>
      <c r="N212" s="128"/>
      <c r="O212" s="128"/>
      <c r="P212" s="128"/>
      <c r="Q212" s="128"/>
      <c r="R212" s="128" t="s">
        <v>121</v>
      </c>
      <c r="S212" s="128">
        <v>0</v>
      </c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8"/>
      <c r="AT212" s="128"/>
      <c r="AU212" s="128"/>
    </row>
    <row r="213" spans="1:47" outlineLevel="1" x14ac:dyDescent="0.2">
      <c r="A213" s="129"/>
      <c r="B213" s="129"/>
      <c r="C213" s="145" t="s">
        <v>232</v>
      </c>
      <c r="D213" s="168"/>
      <c r="E213" s="159"/>
      <c r="F213" s="131"/>
      <c r="G213" s="131"/>
      <c r="H213" s="154">
        <v>0</v>
      </c>
      <c r="I213" s="128"/>
      <c r="J213" s="128"/>
      <c r="K213" s="128"/>
      <c r="L213" s="128"/>
      <c r="M213" s="128"/>
      <c r="N213" s="128"/>
      <c r="O213" s="128"/>
      <c r="P213" s="128"/>
      <c r="Q213" s="128"/>
      <c r="R213" s="128" t="s">
        <v>121</v>
      </c>
      <c r="S213" s="128">
        <v>0</v>
      </c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</row>
    <row r="214" spans="1:47" outlineLevel="1" x14ac:dyDescent="0.2">
      <c r="A214" s="129"/>
      <c r="B214" s="129"/>
      <c r="C214" s="145" t="s">
        <v>131</v>
      </c>
      <c r="D214" s="168"/>
      <c r="E214" s="159"/>
      <c r="F214" s="131"/>
      <c r="G214" s="131"/>
      <c r="H214" s="154">
        <v>0</v>
      </c>
      <c r="I214" s="128"/>
      <c r="J214" s="128"/>
      <c r="K214" s="128"/>
      <c r="L214" s="128"/>
      <c r="M214" s="128"/>
      <c r="N214" s="128"/>
      <c r="O214" s="128"/>
      <c r="P214" s="128"/>
      <c r="Q214" s="128"/>
      <c r="R214" s="128" t="s">
        <v>121</v>
      </c>
      <c r="S214" s="128">
        <v>0</v>
      </c>
      <c r="T214" s="128"/>
      <c r="U214" s="128"/>
      <c r="V214" s="128"/>
      <c r="W214" s="128"/>
      <c r="X214" s="128"/>
      <c r="Y214" s="128"/>
      <c r="Z214" s="128"/>
      <c r="AA214" s="128"/>
      <c r="AB214" s="128"/>
      <c r="AC214" s="128"/>
      <c r="AD214" s="128"/>
      <c r="AE214" s="128"/>
      <c r="AF214" s="128"/>
      <c r="AG214" s="128"/>
      <c r="AH214" s="128"/>
      <c r="AI214" s="128"/>
      <c r="AJ214" s="128"/>
      <c r="AK214" s="128"/>
      <c r="AL214" s="128"/>
      <c r="AM214" s="128"/>
      <c r="AN214" s="128"/>
      <c r="AO214" s="128"/>
      <c r="AP214" s="128"/>
      <c r="AQ214" s="128"/>
      <c r="AR214" s="128"/>
      <c r="AS214" s="128"/>
      <c r="AT214" s="128"/>
      <c r="AU214" s="128"/>
    </row>
    <row r="215" spans="1:47" outlineLevel="1" x14ac:dyDescent="0.2">
      <c r="A215" s="129"/>
      <c r="B215" s="129"/>
      <c r="C215" s="145" t="s">
        <v>164</v>
      </c>
      <c r="D215" s="168"/>
      <c r="E215" s="159"/>
      <c r="F215" s="131"/>
      <c r="G215" s="131"/>
      <c r="H215" s="154">
        <v>0</v>
      </c>
      <c r="I215" s="128"/>
      <c r="J215" s="128"/>
      <c r="K215" s="128"/>
      <c r="L215" s="128"/>
      <c r="M215" s="128"/>
      <c r="N215" s="128"/>
      <c r="O215" s="128"/>
      <c r="P215" s="128"/>
      <c r="Q215" s="128"/>
      <c r="R215" s="128" t="s">
        <v>121</v>
      </c>
      <c r="S215" s="128">
        <v>0</v>
      </c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  <c r="AG215" s="128"/>
      <c r="AH215" s="128"/>
      <c r="AI215" s="128"/>
      <c r="AJ215" s="128"/>
      <c r="AK215" s="128"/>
      <c r="AL215" s="128"/>
      <c r="AM215" s="128"/>
      <c r="AN215" s="128"/>
      <c r="AO215" s="128"/>
      <c r="AP215" s="128"/>
      <c r="AQ215" s="128"/>
      <c r="AR215" s="128"/>
      <c r="AS215" s="128"/>
      <c r="AT215" s="128"/>
      <c r="AU215" s="128"/>
    </row>
    <row r="216" spans="1:47" outlineLevel="1" x14ac:dyDescent="0.2">
      <c r="A216" s="129"/>
      <c r="B216" s="129"/>
      <c r="C216" s="145" t="s">
        <v>165</v>
      </c>
      <c r="D216" s="168"/>
      <c r="E216" s="159"/>
      <c r="F216" s="131"/>
      <c r="G216" s="131"/>
      <c r="H216" s="154">
        <v>0</v>
      </c>
      <c r="I216" s="128"/>
      <c r="J216" s="128"/>
      <c r="K216" s="128"/>
      <c r="L216" s="128"/>
      <c r="M216" s="128"/>
      <c r="N216" s="128"/>
      <c r="O216" s="128"/>
      <c r="P216" s="128"/>
      <c r="Q216" s="128"/>
      <c r="R216" s="128" t="s">
        <v>121</v>
      </c>
      <c r="S216" s="128">
        <v>0</v>
      </c>
      <c r="T216" s="128"/>
      <c r="U216" s="128"/>
      <c r="V216" s="128"/>
      <c r="W216" s="128"/>
      <c r="X216" s="128"/>
      <c r="Y216" s="128"/>
      <c r="Z216" s="128"/>
      <c r="AA216" s="128"/>
      <c r="AB216" s="128"/>
      <c r="AC216" s="128"/>
      <c r="AD216" s="128"/>
      <c r="AE216" s="128"/>
      <c r="AF216" s="128"/>
      <c r="AG216" s="128"/>
      <c r="AH216" s="128"/>
      <c r="AI216" s="128"/>
      <c r="AJ216" s="128"/>
      <c r="AK216" s="128"/>
      <c r="AL216" s="128"/>
      <c r="AM216" s="128"/>
      <c r="AN216" s="128"/>
      <c r="AO216" s="128"/>
      <c r="AP216" s="128"/>
      <c r="AQ216" s="128"/>
      <c r="AR216" s="128"/>
      <c r="AS216" s="128"/>
      <c r="AT216" s="128"/>
      <c r="AU216" s="128"/>
    </row>
    <row r="217" spans="1:47" outlineLevel="1" x14ac:dyDescent="0.2">
      <c r="A217" s="129"/>
      <c r="B217" s="129"/>
      <c r="C217" s="145" t="s">
        <v>259</v>
      </c>
      <c r="D217" s="168"/>
      <c r="E217" s="159">
        <v>4.1159999999999997</v>
      </c>
      <c r="F217" s="131"/>
      <c r="G217" s="131"/>
      <c r="H217" s="154">
        <v>0</v>
      </c>
      <c r="I217" s="128"/>
      <c r="J217" s="128"/>
      <c r="K217" s="128"/>
      <c r="L217" s="128"/>
      <c r="M217" s="128"/>
      <c r="N217" s="128"/>
      <c r="O217" s="128"/>
      <c r="P217" s="128"/>
      <c r="Q217" s="128"/>
      <c r="R217" s="128" t="s">
        <v>121</v>
      </c>
      <c r="S217" s="128">
        <v>0</v>
      </c>
      <c r="T217" s="128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128"/>
      <c r="AF217" s="128"/>
      <c r="AG217" s="128"/>
      <c r="AH217" s="128"/>
      <c r="AI217" s="128"/>
      <c r="AJ217" s="128"/>
      <c r="AK217" s="128"/>
      <c r="AL217" s="128"/>
      <c r="AM217" s="128"/>
      <c r="AN217" s="128"/>
      <c r="AO217" s="128"/>
      <c r="AP217" s="128"/>
      <c r="AQ217" s="128"/>
      <c r="AR217" s="128"/>
      <c r="AS217" s="128"/>
      <c r="AT217" s="128"/>
      <c r="AU217" s="128"/>
    </row>
    <row r="218" spans="1:47" ht="22.5" outlineLevel="1" x14ac:dyDescent="0.2">
      <c r="A218" s="129">
        <v>34</v>
      </c>
      <c r="B218" s="129" t="s">
        <v>260</v>
      </c>
      <c r="C218" s="144" t="s">
        <v>261</v>
      </c>
      <c r="D218" s="167" t="s">
        <v>118</v>
      </c>
      <c r="E218" s="131">
        <v>27.972000000000001</v>
      </c>
      <c r="F218" s="131"/>
      <c r="G218" s="131">
        <f>ROUND(E218*F218,2)</f>
        <v>0</v>
      </c>
      <c r="H218" s="154" t="s">
        <v>1140</v>
      </c>
      <c r="I218" s="128"/>
      <c r="J218" s="128"/>
      <c r="K218" s="128"/>
      <c r="L218" s="128"/>
      <c r="M218" s="128"/>
      <c r="N218" s="128"/>
      <c r="O218" s="128"/>
      <c r="P218" s="128"/>
      <c r="Q218" s="128"/>
      <c r="R218" s="128" t="s">
        <v>119</v>
      </c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  <c r="AC218" s="128"/>
      <c r="AD218" s="128"/>
      <c r="AE218" s="128"/>
      <c r="AF218" s="128"/>
      <c r="AG218" s="128"/>
      <c r="AH218" s="128"/>
      <c r="AI218" s="128"/>
      <c r="AJ218" s="128"/>
      <c r="AK218" s="128"/>
      <c r="AL218" s="128"/>
      <c r="AM218" s="128"/>
      <c r="AN218" s="128"/>
      <c r="AO218" s="128"/>
      <c r="AP218" s="128"/>
      <c r="AQ218" s="128"/>
      <c r="AR218" s="128"/>
      <c r="AS218" s="128"/>
      <c r="AT218" s="128"/>
      <c r="AU218" s="128"/>
    </row>
    <row r="219" spans="1:47" outlineLevel="1" x14ac:dyDescent="0.2">
      <c r="A219" s="129"/>
      <c r="B219" s="129"/>
      <c r="C219" s="145" t="s">
        <v>177</v>
      </c>
      <c r="D219" s="168"/>
      <c r="E219" s="159"/>
      <c r="F219" s="131"/>
      <c r="G219" s="131"/>
      <c r="H219" s="154">
        <v>0</v>
      </c>
      <c r="I219" s="128"/>
      <c r="J219" s="128"/>
      <c r="K219" s="128"/>
      <c r="L219" s="128"/>
      <c r="M219" s="128"/>
      <c r="N219" s="128"/>
      <c r="O219" s="128"/>
      <c r="P219" s="128"/>
      <c r="Q219" s="128"/>
      <c r="R219" s="128" t="s">
        <v>121</v>
      </c>
      <c r="S219" s="128">
        <v>0</v>
      </c>
      <c r="T219" s="128"/>
      <c r="U219" s="128"/>
      <c r="V219" s="128"/>
      <c r="W219" s="128"/>
      <c r="X219" s="128"/>
      <c r="Y219" s="128"/>
      <c r="Z219" s="128"/>
      <c r="AA219" s="128"/>
      <c r="AB219" s="128"/>
      <c r="AC219" s="128"/>
      <c r="AD219" s="128"/>
      <c r="AE219" s="128"/>
      <c r="AF219" s="128"/>
      <c r="AG219" s="128"/>
      <c r="AH219" s="128"/>
      <c r="AI219" s="128"/>
      <c r="AJ219" s="128"/>
      <c r="AK219" s="128"/>
      <c r="AL219" s="128"/>
      <c r="AM219" s="128"/>
      <c r="AN219" s="128"/>
      <c r="AO219" s="128"/>
      <c r="AP219" s="128"/>
      <c r="AQ219" s="128"/>
      <c r="AR219" s="128"/>
      <c r="AS219" s="128"/>
      <c r="AT219" s="128"/>
      <c r="AU219" s="128"/>
    </row>
    <row r="220" spans="1:47" outlineLevel="1" x14ac:dyDescent="0.2">
      <c r="A220" s="129"/>
      <c r="B220" s="129"/>
      <c r="C220" s="145" t="s">
        <v>178</v>
      </c>
      <c r="D220" s="168"/>
      <c r="E220" s="159"/>
      <c r="F220" s="131"/>
      <c r="G220" s="131"/>
      <c r="H220" s="154">
        <v>0</v>
      </c>
      <c r="I220" s="128"/>
      <c r="J220" s="128"/>
      <c r="K220" s="128"/>
      <c r="L220" s="128"/>
      <c r="M220" s="128"/>
      <c r="N220" s="128"/>
      <c r="O220" s="128"/>
      <c r="P220" s="128"/>
      <c r="Q220" s="128"/>
      <c r="R220" s="128" t="s">
        <v>121</v>
      </c>
      <c r="S220" s="128">
        <v>0</v>
      </c>
      <c r="T220" s="128"/>
      <c r="U220" s="128"/>
      <c r="V220" s="128"/>
      <c r="W220" s="128"/>
      <c r="X220" s="128"/>
      <c r="Y220" s="128"/>
      <c r="Z220" s="128"/>
      <c r="AA220" s="128"/>
      <c r="AB220" s="128"/>
      <c r="AC220" s="128"/>
      <c r="AD220" s="128"/>
      <c r="AE220" s="128"/>
      <c r="AF220" s="128"/>
      <c r="AG220" s="128"/>
      <c r="AH220" s="128"/>
      <c r="AI220" s="128"/>
      <c r="AJ220" s="128"/>
      <c r="AK220" s="128"/>
      <c r="AL220" s="128"/>
      <c r="AM220" s="128"/>
      <c r="AN220" s="128"/>
      <c r="AO220" s="128"/>
      <c r="AP220" s="128"/>
      <c r="AQ220" s="128"/>
      <c r="AR220" s="128"/>
      <c r="AS220" s="128"/>
      <c r="AT220" s="128"/>
      <c r="AU220" s="128"/>
    </row>
    <row r="221" spans="1:47" outlineLevel="1" x14ac:dyDescent="0.2">
      <c r="A221" s="129"/>
      <c r="B221" s="129"/>
      <c r="C221" s="145" t="s">
        <v>262</v>
      </c>
      <c r="D221" s="168"/>
      <c r="E221" s="159"/>
      <c r="F221" s="131"/>
      <c r="G221" s="131"/>
      <c r="H221" s="154">
        <v>0</v>
      </c>
      <c r="I221" s="128"/>
      <c r="J221" s="128"/>
      <c r="K221" s="128"/>
      <c r="L221" s="128"/>
      <c r="M221" s="128"/>
      <c r="N221" s="128"/>
      <c r="O221" s="128"/>
      <c r="P221" s="128"/>
      <c r="Q221" s="128"/>
      <c r="R221" s="128" t="s">
        <v>121</v>
      </c>
      <c r="S221" s="128">
        <v>0</v>
      </c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8"/>
      <c r="AS221" s="128"/>
      <c r="AT221" s="128"/>
      <c r="AU221" s="128"/>
    </row>
    <row r="222" spans="1:47" outlineLevel="1" x14ac:dyDescent="0.2">
      <c r="A222" s="129"/>
      <c r="B222" s="129"/>
      <c r="C222" s="145" t="s">
        <v>263</v>
      </c>
      <c r="D222" s="168"/>
      <c r="E222" s="159">
        <v>27.972000000000001</v>
      </c>
      <c r="F222" s="131"/>
      <c r="G222" s="131"/>
      <c r="H222" s="154">
        <v>0</v>
      </c>
      <c r="I222" s="128"/>
      <c r="J222" s="128"/>
      <c r="K222" s="128"/>
      <c r="L222" s="128"/>
      <c r="M222" s="128"/>
      <c r="N222" s="128"/>
      <c r="O222" s="128"/>
      <c r="P222" s="128"/>
      <c r="Q222" s="128"/>
      <c r="R222" s="128" t="s">
        <v>121</v>
      </c>
      <c r="S222" s="128">
        <v>0</v>
      </c>
      <c r="T222" s="128"/>
      <c r="U222" s="128"/>
      <c r="V222" s="128"/>
      <c r="W222" s="128"/>
      <c r="X222" s="128"/>
      <c r="Y222" s="128"/>
      <c r="Z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</row>
    <row r="223" spans="1:47" ht="22.5" outlineLevel="1" x14ac:dyDescent="0.2">
      <c r="A223" s="129">
        <v>35</v>
      </c>
      <c r="B223" s="129" t="s">
        <v>264</v>
      </c>
      <c r="C223" s="144" t="s">
        <v>265</v>
      </c>
      <c r="D223" s="167" t="s">
        <v>118</v>
      </c>
      <c r="E223" s="131">
        <v>76.882999999999996</v>
      </c>
      <c r="F223" s="131"/>
      <c r="G223" s="131">
        <f>ROUND(E223*F223,2)</f>
        <v>0</v>
      </c>
      <c r="H223" s="154" t="s">
        <v>1140</v>
      </c>
      <c r="I223" s="128"/>
      <c r="J223" s="128"/>
      <c r="K223" s="128"/>
      <c r="L223" s="128"/>
      <c r="M223" s="128"/>
      <c r="N223" s="128"/>
      <c r="O223" s="128"/>
      <c r="P223" s="128"/>
      <c r="Q223" s="128"/>
      <c r="R223" s="128" t="s">
        <v>119</v>
      </c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  <c r="AR223" s="128"/>
      <c r="AS223" s="128"/>
      <c r="AT223" s="128"/>
      <c r="AU223" s="128"/>
    </row>
    <row r="224" spans="1:47" outlineLevel="1" x14ac:dyDescent="0.2">
      <c r="A224" s="129"/>
      <c r="B224" s="129"/>
      <c r="C224" s="145" t="s">
        <v>177</v>
      </c>
      <c r="D224" s="168"/>
      <c r="E224" s="159"/>
      <c r="F224" s="131"/>
      <c r="G224" s="131"/>
      <c r="H224" s="154">
        <v>0</v>
      </c>
      <c r="I224" s="128"/>
      <c r="J224" s="128"/>
      <c r="K224" s="128"/>
      <c r="L224" s="128"/>
      <c r="M224" s="128"/>
      <c r="N224" s="128"/>
      <c r="O224" s="128"/>
      <c r="P224" s="128"/>
      <c r="Q224" s="128"/>
      <c r="R224" s="128" t="s">
        <v>121</v>
      </c>
      <c r="S224" s="128">
        <v>0</v>
      </c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  <c r="AK224" s="128"/>
      <c r="AL224" s="128"/>
      <c r="AM224" s="128"/>
      <c r="AN224" s="128"/>
      <c r="AO224" s="128"/>
      <c r="AP224" s="128"/>
      <c r="AQ224" s="128"/>
      <c r="AR224" s="128"/>
      <c r="AS224" s="128"/>
      <c r="AT224" s="128"/>
      <c r="AU224" s="128"/>
    </row>
    <row r="225" spans="1:47" outlineLevel="1" x14ac:dyDescent="0.2">
      <c r="A225" s="129"/>
      <c r="B225" s="129"/>
      <c r="C225" s="145" t="s">
        <v>178</v>
      </c>
      <c r="D225" s="168"/>
      <c r="E225" s="159"/>
      <c r="F225" s="131"/>
      <c r="G225" s="131"/>
      <c r="H225" s="154">
        <v>0</v>
      </c>
      <c r="I225" s="128"/>
      <c r="J225" s="128"/>
      <c r="K225" s="128"/>
      <c r="L225" s="128"/>
      <c r="M225" s="128"/>
      <c r="N225" s="128"/>
      <c r="O225" s="128"/>
      <c r="P225" s="128"/>
      <c r="Q225" s="128"/>
      <c r="R225" s="128" t="s">
        <v>121</v>
      </c>
      <c r="S225" s="128">
        <v>0</v>
      </c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8"/>
      <c r="AS225" s="128"/>
      <c r="AT225" s="128"/>
      <c r="AU225" s="128"/>
    </row>
    <row r="226" spans="1:47" outlineLevel="1" x14ac:dyDescent="0.2">
      <c r="A226" s="129"/>
      <c r="B226" s="129"/>
      <c r="C226" s="145" t="s">
        <v>266</v>
      </c>
      <c r="D226" s="168"/>
      <c r="E226" s="159"/>
      <c r="F226" s="131"/>
      <c r="G226" s="131"/>
      <c r="H226" s="154">
        <v>0</v>
      </c>
      <c r="I226" s="128"/>
      <c r="J226" s="128"/>
      <c r="K226" s="128"/>
      <c r="L226" s="128"/>
      <c r="M226" s="128"/>
      <c r="N226" s="128"/>
      <c r="O226" s="128"/>
      <c r="P226" s="128"/>
      <c r="Q226" s="128"/>
      <c r="R226" s="128" t="s">
        <v>121</v>
      </c>
      <c r="S226" s="128">
        <v>0</v>
      </c>
      <c r="T226" s="128"/>
      <c r="U226" s="128"/>
      <c r="V226" s="128"/>
      <c r="W226" s="128"/>
      <c r="X226" s="128"/>
      <c r="Y226" s="128"/>
      <c r="Z226" s="128"/>
      <c r="AA226" s="128"/>
      <c r="AB226" s="128"/>
      <c r="AC226" s="128"/>
      <c r="AD226" s="128"/>
      <c r="AE226" s="128"/>
      <c r="AF226" s="128"/>
      <c r="AG226" s="128"/>
      <c r="AH226" s="128"/>
      <c r="AI226" s="128"/>
      <c r="AJ226" s="128"/>
      <c r="AK226" s="128"/>
      <c r="AL226" s="128"/>
      <c r="AM226" s="128"/>
      <c r="AN226" s="128"/>
      <c r="AO226" s="128"/>
      <c r="AP226" s="128"/>
      <c r="AQ226" s="128"/>
      <c r="AR226" s="128"/>
      <c r="AS226" s="128"/>
      <c r="AT226" s="128"/>
      <c r="AU226" s="128"/>
    </row>
    <row r="227" spans="1:47" outlineLevel="1" x14ac:dyDescent="0.2">
      <c r="A227" s="129"/>
      <c r="B227" s="129"/>
      <c r="C227" s="145" t="s">
        <v>131</v>
      </c>
      <c r="D227" s="168"/>
      <c r="E227" s="159"/>
      <c r="F227" s="131"/>
      <c r="G227" s="131"/>
      <c r="H227" s="154">
        <v>0</v>
      </c>
      <c r="I227" s="128"/>
      <c r="J227" s="128"/>
      <c r="K227" s="128"/>
      <c r="L227" s="128"/>
      <c r="M227" s="128"/>
      <c r="N227" s="128"/>
      <c r="O227" s="128"/>
      <c r="P227" s="128"/>
      <c r="Q227" s="128"/>
      <c r="R227" s="128" t="s">
        <v>121</v>
      </c>
      <c r="S227" s="128">
        <v>0</v>
      </c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8"/>
      <c r="AM227" s="128"/>
      <c r="AN227" s="128"/>
      <c r="AO227" s="128"/>
      <c r="AP227" s="128"/>
      <c r="AQ227" s="128"/>
      <c r="AR227" s="128"/>
      <c r="AS227" s="128"/>
      <c r="AT227" s="128"/>
      <c r="AU227" s="128"/>
    </row>
    <row r="228" spans="1:47" outlineLevel="1" x14ac:dyDescent="0.2">
      <c r="A228" s="129"/>
      <c r="B228" s="129"/>
      <c r="C228" s="145" t="s">
        <v>164</v>
      </c>
      <c r="D228" s="168"/>
      <c r="E228" s="159"/>
      <c r="F228" s="131"/>
      <c r="G228" s="131"/>
      <c r="H228" s="154">
        <v>0</v>
      </c>
      <c r="I228" s="128"/>
      <c r="J228" s="128"/>
      <c r="K228" s="128"/>
      <c r="L228" s="128"/>
      <c r="M228" s="128"/>
      <c r="N228" s="128"/>
      <c r="O228" s="128"/>
      <c r="P228" s="128"/>
      <c r="Q228" s="128"/>
      <c r="R228" s="128" t="s">
        <v>121</v>
      </c>
      <c r="S228" s="128">
        <v>0</v>
      </c>
      <c r="T228" s="128"/>
      <c r="U228" s="128"/>
      <c r="V228" s="128"/>
      <c r="W228" s="128"/>
      <c r="X228" s="128"/>
      <c r="Y228" s="128"/>
      <c r="Z228" s="128"/>
      <c r="AA228" s="128"/>
      <c r="AB228" s="128"/>
      <c r="AC228" s="128"/>
      <c r="AD228" s="128"/>
      <c r="AE228" s="128"/>
      <c r="AF228" s="128"/>
      <c r="AG228" s="128"/>
      <c r="AH228" s="128"/>
      <c r="AI228" s="128"/>
      <c r="AJ228" s="128"/>
      <c r="AK228" s="128"/>
      <c r="AL228" s="128"/>
      <c r="AM228" s="128"/>
      <c r="AN228" s="128"/>
      <c r="AO228" s="128"/>
      <c r="AP228" s="128"/>
      <c r="AQ228" s="128"/>
      <c r="AR228" s="128"/>
      <c r="AS228" s="128"/>
      <c r="AT228" s="128"/>
      <c r="AU228" s="128"/>
    </row>
    <row r="229" spans="1:47" outlineLevel="1" x14ac:dyDescent="0.2">
      <c r="A229" s="129"/>
      <c r="B229" s="129"/>
      <c r="C229" s="145" t="s">
        <v>267</v>
      </c>
      <c r="D229" s="168"/>
      <c r="E229" s="159">
        <v>10.369</v>
      </c>
      <c r="F229" s="131"/>
      <c r="G229" s="131"/>
      <c r="H229" s="154">
        <v>0</v>
      </c>
      <c r="I229" s="128"/>
      <c r="J229" s="128"/>
      <c r="K229" s="128"/>
      <c r="L229" s="128"/>
      <c r="M229" s="128"/>
      <c r="N229" s="128"/>
      <c r="O229" s="128"/>
      <c r="P229" s="128"/>
      <c r="Q229" s="128"/>
      <c r="R229" s="128" t="s">
        <v>121</v>
      </c>
      <c r="S229" s="128">
        <v>0</v>
      </c>
      <c r="T229" s="128"/>
      <c r="U229" s="128"/>
      <c r="V229" s="128"/>
      <c r="W229" s="128"/>
      <c r="X229" s="128"/>
      <c r="Y229" s="128"/>
      <c r="Z229" s="128"/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8"/>
      <c r="AS229" s="128"/>
      <c r="AT229" s="128"/>
      <c r="AU229" s="128"/>
    </row>
    <row r="230" spans="1:47" outlineLevel="1" x14ac:dyDescent="0.2">
      <c r="A230" s="129"/>
      <c r="B230" s="129"/>
      <c r="C230" s="145" t="s">
        <v>268</v>
      </c>
      <c r="D230" s="168"/>
      <c r="E230" s="159">
        <v>28.254000000000001</v>
      </c>
      <c r="F230" s="131"/>
      <c r="G230" s="131"/>
      <c r="H230" s="154">
        <v>0</v>
      </c>
      <c r="I230" s="128"/>
      <c r="J230" s="128"/>
      <c r="K230" s="128"/>
      <c r="L230" s="128"/>
      <c r="M230" s="128"/>
      <c r="N230" s="128"/>
      <c r="O230" s="128"/>
      <c r="P230" s="128"/>
      <c r="Q230" s="128"/>
      <c r="R230" s="128" t="s">
        <v>121</v>
      </c>
      <c r="S230" s="128">
        <v>0</v>
      </c>
      <c r="T230" s="128"/>
      <c r="U230" s="128"/>
      <c r="V230" s="128"/>
      <c r="W230" s="128"/>
      <c r="X230" s="128"/>
      <c r="Y230" s="128"/>
      <c r="Z230" s="128"/>
      <c r="AA230" s="128"/>
      <c r="AB230" s="128"/>
      <c r="AC230" s="128"/>
      <c r="AD230" s="128"/>
      <c r="AE230" s="128"/>
      <c r="AF230" s="128"/>
      <c r="AG230" s="128"/>
      <c r="AH230" s="128"/>
      <c r="AI230" s="128"/>
      <c r="AJ230" s="128"/>
      <c r="AK230" s="128"/>
      <c r="AL230" s="128"/>
      <c r="AM230" s="128"/>
      <c r="AN230" s="128"/>
      <c r="AO230" s="128"/>
      <c r="AP230" s="128"/>
      <c r="AQ230" s="128"/>
      <c r="AR230" s="128"/>
      <c r="AS230" s="128"/>
      <c r="AT230" s="128"/>
      <c r="AU230" s="128"/>
    </row>
    <row r="231" spans="1:47" outlineLevel="1" x14ac:dyDescent="0.2">
      <c r="A231" s="129"/>
      <c r="B231" s="129"/>
      <c r="C231" s="145" t="s">
        <v>269</v>
      </c>
      <c r="D231" s="168"/>
      <c r="E231" s="159"/>
      <c r="F231" s="131"/>
      <c r="G231" s="131"/>
      <c r="H231" s="154">
        <v>0</v>
      </c>
      <c r="I231" s="128"/>
      <c r="J231" s="128"/>
      <c r="K231" s="128"/>
      <c r="L231" s="128"/>
      <c r="M231" s="128"/>
      <c r="N231" s="128"/>
      <c r="O231" s="128"/>
      <c r="P231" s="128"/>
      <c r="Q231" s="128"/>
      <c r="R231" s="128" t="s">
        <v>121</v>
      </c>
      <c r="S231" s="128">
        <v>0</v>
      </c>
      <c r="T231" s="128"/>
      <c r="U231" s="128"/>
      <c r="V231" s="128"/>
      <c r="W231" s="128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28"/>
      <c r="AJ231" s="128"/>
      <c r="AK231" s="128"/>
      <c r="AL231" s="128"/>
      <c r="AM231" s="128"/>
      <c r="AN231" s="128"/>
      <c r="AO231" s="128"/>
      <c r="AP231" s="128"/>
      <c r="AQ231" s="128"/>
      <c r="AR231" s="128"/>
      <c r="AS231" s="128"/>
      <c r="AT231" s="128"/>
      <c r="AU231" s="128"/>
    </row>
    <row r="232" spans="1:47" outlineLevel="1" x14ac:dyDescent="0.2">
      <c r="A232" s="129"/>
      <c r="B232" s="129"/>
      <c r="C232" s="145" t="s">
        <v>270</v>
      </c>
      <c r="D232" s="168"/>
      <c r="E232" s="159">
        <v>38.26</v>
      </c>
      <c r="F232" s="131"/>
      <c r="G232" s="131"/>
      <c r="H232" s="154">
        <v>0</v>
      </c>
      <c r="I232" s="128"/>
      <c r="J232" s="128"/>
      <c r="K232" s="128"/>
      <c r="L232" s="128"/>
      <c r="M232" s="128"/>
      <c r="N232" s="128"/>
      <c r="O232" s="128"/>
      <c r="P232" s="128"/>
      <c r="Q232" s="128"/>
      <c r="R232" s="128" t="s">
        <v>121</v>
      </c>
      <c r="S232" s="128">
        <v>0</v>
      </c>
      <c r="T232" s="128"/>
      <c r="U232" s="128"/>
      <c r="V232" s="128"/>
      <c r="W232" s="128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28"/>
      <c r="AJ232" s="128"/>
      <c r="AK232" s="128"/>
      <c r="AL232" s="128"/>
      <c r="AM232" s="128"/>
      <c r="AN232" s="128"/>
      <c r="AO232" s="128"/>
      <c r="AP232" s="128"/>
      <c r="AQ232" s="128"/>
      <c r="AR232" s="128"/>
      <c r="AS232" s="128"/>
      <c r="AT232" s="128"/>
      <c r="AU232" s="128"/>
    </row>
    <row r="233" spans="1:47" ht="22.5" outlineLevel="1" x14ac:dyDescent="0.2">
      <c r="A233" s="129">
        <v>36</v>
      </c>
      <c r="B233" s="129" t="s">
        <v>271</v>
      </c>
      <c r="C233" s="144" t="s">
        <v>272</v>
      </c>
      <c r="D233" s="167" t="s">
        <v>118</v>
      </c>
      <c r="E233" s="131">
        <v>187.15</v>
      </c>
      <c r="F233" s="131"/>
      <c r="G233" s="131">
        <f>ROUND(E233*F233,2)</f>
        <v>0</v>
      </c>
      <c r="H233" s="154" t="s">
        <v>1140</v>
      </c>
      <c r="I233" s="128"/>
      <c r="J233" s="128"/>
      <c r="K233" s="128"/>
      <c r="L233" s="128"/>
      <c r="M233" s="128"/>
      <c r="N233" s="128"/>
      <c r="O233" s="128"/>
      <c r="P233" s="128"/>
      <c r="Q233" s="128"/>
      <c r="R233" s="128" t="s">
        <v>119</v>
      </c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8"/>
      <c r="AS233" s="128"/>
      <c r="AT233" s="128"/>
      <c r="AU233" s="128"/>
    </row>
    <row r="234" spans="1:47" outlineLevel="1" x14ac:dyDescent="0.2">
      <c r="A234" s="129"/>
      <c r="B234" s="129"/>
      <c r="C234" s="145" t="s">
        <v>177</v>
      </c>
      <c r="D234" s="168"/>
      <c r="E234" s="159"/>
      <c r="F234" s="131"/>
      <c r="G234" s="131"/>
      <c r="H234" s="154">
        <v>0</v>
      </c>
      <c r="I234" s="128"/>
      <c r="J234" s="128"/>
      <c r="K234" s="128"/>
      <c r="L234" s="128"/>
      <c r="M234" s="128"/>
      <c r="N234" s="128"/>
      <c r="O234" s="128"/>
      <c r="P234" s="128"/>
      <c r="Q234" s="128"/>
      <c r="R234" s="128" t="s">
        <v>121</v>
      </c>
      <c r="S234" s="128">
        <v>0</v>
      </c>
      <c r="T234" s="128"/>
      <c r="U234" s="128"/>
      <c r="V234" s="128"/>
      <c r="W234" s="128"/>
      <c r="X234" s="128"/>
      <c r="Y234" s="128"/>
      <c r="Z234" s="128"/>
      <c r="AA234" s="128"/>
      <c r="AB234" s="128"/>
      <c r="AC234" s="128"/>
      <c r="AD234" s="128"/>
      <c r="AE234" s="128"/>
      <c r="AF234" s="128"/>
      <c r="AG234" s="128"/>
      <c r="AH234" s="128"/>
      <c r="AI234" s="128"/>
      <c r="AJ234" s="128"/>
      <c r="AK234" s="128"/>
      <c r="AL234" s="128"/>
      <c r="AM234" s="128"/>
      <c r="AN234" s="128"/>
      <c r="AO234" s="128"/>
      <c r="AP234" s="128"/>
      <c r="AQ234" s="128"/>
      <c r="AR234" s="128"/>
      <c r="AS234" s="128"/>
      <c r="AT234" s="128"/>
      <c r="AU234" s="128"/>
    </row>
    <row r="235" spans="1:47" outlineLevel="1" x14ac:dyDescent="0.2">
      <c r="A235" s="129"/>
      <c r="B235" s="129"/>
      <c r="C235" s="145" t="s">
        <v>178</v>
      </c>
      <c r="D235" s="168"/>
      <c r="E235" s="159"/>
      <c r="F235" s="131"/>
      <c r="G235" s="131"/>
      <c r="H235" s="154">
        <v>0</v>
      </c>
      <c r="I235" s="128"/>
      <c r="J235" s="128"/>
      <c r="K235" s="128"/>
      <c r="L235" s="128"/>
      <c r="M235" s="128"/>
      <c r="N235" s="128"/>
      <c r="O235" s="128"/>
      <c r="P235" s="128"/>
      <c r="Q235" s="128"/>
      <c r="R235" s="128" t="s">
        <v>121</v>
      </c>
      <c r="S235" s="128">
        <v>0</v>
      </c>
      <c r="T235" s="128"/>
      <c r="U235" s="128"/>
      <c r="V235" s="128"/>
      <c r="W235" s="128"/>
      <c r="X235" s="128"/>
      <c r="Y235" s="128"/>
      <c r="Z235" s="128"/>
      <c r="AA235" s="128"/>
      <c r="AB235" s="128"/>
      <c r="AC235" s="128"/>
      <c r="AD235" s="128"/>
      <c r="AE235" s="128"/>
      <c r="AF235" s="128"/>
      <c r="AG235" s="128"/>
      <c r="AH235" s="128"/>
      <c r="AI235" s="128"/>
      <c r="AJ235" s="128"/>
      <c r="AK235" s="128"/>
      <c r="AL235" s="128"/>
      <c r="AM235" s="128"/>
      <c r="AN235" s="128"/>
      <c r="AO235" s="128"/>
      <c r="AP235" s="128"/>
      <c r="AQ235" s="128"/>
      <c r="AR235" s="128"/>
      <c r="AS235" s="128"/>
      <c r="AT235" s="128"/>
      <c r="AU235" s="128"/>
    </row>
    <row r="236" spans="1:47" outlineLevel="1" x14ac:dyDescent="0.2">
      <c r="A236" s="129"/>
      <c r="B236" s="129"/>
      <c r="C236" s="145" t="s">
        <v>273</v>
      </c>
      <c r="D236" s="168"/>
      <c r="E236" s="159"/>
      <c r="F236" s="131"/>
      <c r="G236" s="131"/>
      <c r="H236" s="154">
        <v>0</v>
      </c>
      <c r="I236" s="128"/>
      <c r="J236" s="128"/>
      <c r="K236" s="128"/>
      <c r="L236" s="128"/>
      <c r="M236" s="128"/>
      <c r="N236" s="128"/>
      <c r="O236" s="128"/>
      <c r="P236" s="128"/>
      <c r="Q236" s="128"/>
      <c r="R236" s="128" t="s">
        <v>121</v>
      </c>
      <c r="S236" s="128">
        <v>0</v>
      </c>
      <c r="T236" s="128"/>
      <c r="U236" s="128"/>
      <c r="V236" s="128"/>
      <c r="W236" s="128"/>
      <c r="X236" s="128"/>
      <c r="Y236" s="128"/>
      <c r="Z236" s="128"/>
      <c r="AA236" s="128"/>
      <c r="AB236" s="128"/>
      <c r="AC236" s="128"/>
      <c r="AD236" s="128"/>
      <c r="AE236" s="128"/>
      <c r="AF236" s="128"/>
      <c r="AG236" s="128"/>
      <c r="AH236" s="128"/>
      <c r="AI236" s="128"/>
      <c r="AJ236" s="128"/>
      <c r="AK236" s="128"/>
      <c r="AL236" s="128"/>
      <c r="AM236" s="128"/>
      <c r="AN236" s="128"/>
      <c r="AO236" s="128"/>
      <c r="AP236" s="128"/>
      <c r="AQ236" s="128"/>
      <c r="AR236" s="128"/>
      <c r="AS236" s="128"/>
      <c r="AT236" s="128"/>
      <c r="AU236" s="128"/>
    </row>
    <row r="237" spans="1:47" outlineLevel="1" x14ac:dyDescent="0.2">
      <c r="A237" s="129"/>
      <c r="B237" s="129"/>
      <c r="C237" s="145" t="s">
        <v>274</v>
      </c>
      <c r="D237" s="168"/>
      <c r="E237" s="159">
        <v>179.55</v>
      </c>
      <c r="F237" s="131"/>
      <c r="G237" s="131"/>
      <c r="H237" s="154">
        <v>0</v>
      </c>
      <c r="I237" s="128"/>
      <c r="J237" s="128"/>
      <c r="K237" s="128"/>
      <c r="L237" s="128"/>
      <c r="M237" s="128"/>
      <c r="N237" s="128"/>
      <c r="O237" s="128"/>
      <c r="P237" s="128"/>
      <c r="Q237" s="128"/>
      <c r="R237" s="128" t="s">
        <v>121</v>
      </c>
      <c r="S237" s="128">
        <v>0</v>
      </c>
      <c r="T237" s="128"/>
      <c r="U237" s="128"/>
      <c r="V237" s="128"/>
      <c r="W237" s="128"/>
      <c r="X237" s="128"/>
      <c r="Y237" s="128"/>
      <c r="Z237" s="128"/>
      <c r="AA237" s="128"/>
      <c r="AB237" s="128"/>
      <c r="AC237" s="128"/>
      <c r="AD237" s="128"/>
      <c r="AE237" s="128"/>
      <c r="AF237" s="128"/>
      <c r="AG237" s="128"/>
      <c r="AH237" s="128"/>
      <c r="AI237" s="128"/>
      <c r="AJ237" s="128"/>
      <c r="AK237" s="128"/>
      <c r="AL237" s="128"/>
      <c r="AM237" s="128"/>
      <c r="AN237" s="128"/>
      <c r="AO237" s="128"/>
      <c r="AP237" s="128"/>
      <c r="AQ237" s="128"/>
      <c r="AR237" s="128"/>
      <c r="AS237" s="128"/>
      <c r="AT237" s="128"/>
      <c r="AU237" s="128"/>
    </row>
    <row r="238" spans="1:47" outlineLevel="1" x14ac:dyDescent="0.2">
      <c r="A238" s="129"/>
      <c r="B238" s="129"/>
      <c r="C238" s="145" t="s">
        <v>275</v>
      </c>
      <c r="D238" s="168"/>
      <c r="E238" s="159"/>
      <c r="F238" s="131"/>
      <c r="G238" s="131"/>
      <c r="H238" s="154">
        <v>0</v>
      </c>
      <c r="I238" s="128"/>
      <c r="J238" s="128"/>
      <c r="K238" s="128"/>
      <c r="L238" s="128"/>
      <c r="M238" s="128"/>
      <c r="N238" s="128"/>
      <c r="O238" s="128"/>
      <c r="P238" s="128"/>
      <c r="Q238" s="128"/>
      <c r="R238" s="128" t="s">
        <v>121</v>
      </c>
      <c r="S238" s="128">
        <v>0</v>
      </c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</row>
    <row r="239" spans="1:47" outlineLevel="1" x14ac:dyDescent="0.2">
      <c r="A239" s="129"/>
      <c r="B239" s="129"/>
      <c r="C239" s="145" t="s">
        <v>276</v>
      </c>
      <c r="D239" s="168"/>
      <c r="E239" s="159">
        <v>7.6</v>
      </c>
      <c r="F239" s="131"/>
      <c r="G239" s="131"/>
      <c r="H239" s="154">
        <v>0</v>
      </c>
      <c r="I239" s="128"/>
      <c r="J239" s="128"/>
      <c r="K239" s="128"/>
      <c r="L239" s="128"/>
      <c r="M239" s="128"/>
      <c r="N239" s="128"/>
      <c r="O239" s="128"/>
      <c r="P239" s="128"/>
      <c r="Q239" s="128"/>
      <c r="R239" s="128" t="s">
        <v>121</v>
      </c>
      <c r="S239" s="128">
        <v>0</v>
      </c>
      <c r="T239" s="128"/>
      <c r="U239" s="128"/>
      <c r="V239" s="128"/>
      <c r="W239" s="128"/>
      <c r="X239" s="128"/>
      <c r="Y239" s="128"/>
      <c r="Z239" s="128"/>
      <c r="AA239" s="128"/>
      <c r="AB239" s="128"/>
      <c r="AC239" s="128"/>
      <c r="AD239" s="128"/>
      <c r="AE239" s="128"/>
      <c r="AF239" s="128"/>
      <c r="AG239" s="128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8"/>
      <c r="AS239" s="128"/>
      <c r="AT239" s="128"/>
      <c r="AU239" s="128"/>
    </row>
    <row r="240" spans="1:47" ht="22.5" outlineLevel="1" x14ac:dyDescent="0.2">
      <c r="A240" s="129">
        <v>37</v>
      </c>
      <c r="B240" s="129" t="s">
        <v>277</v>
      </c>
      <c r="C240" s="144" t="s">
        <v>278</v>
      </c>
      <c r="D240" s="167" t="s">
        <v>118</v>
      </c>
      <c r="E240" s="131">
        <v>36.427999999999997</v>
      </c>
      <c r="F240" s="131"/>
      <c r="G240" s="131">
        <f>ROUND(E240*F240,2)</f>
        <v>0</v>
      </c>
      <c r="H240" s="154" t="s">
        <v>1140</v>
      </c>
      <c r="I240" s="128"/>
      <c r="J240" s="128"/>
      <c r="K240" s="128"/>
      <c r="L240" s="128"/>
      <c r="M240" s="128"/>
      <c r="N240" s="128"/>
      <c r="O240" s="128"/>
      <c r="P240" s="128"/>
      <c r="Q240" s="128"/>
      <c r="R240" s="128" t="s">
        <v>119</v>
      </c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28"/>
      <c r="AE240" s="128"/>
      <c r="AF240" s="128"/>
      <c r="AG240" s="128"/>
      <c r="AH240" s="128"/>
      <c r="AI240" s="128"/>
      <c r="AJ240" s="128"/>
      <c r="AK240" s="128"/>
      <c r="AL240" s="128"/>
      <c r="AM240" s="128"/>
      <c r="AN240" s="128"/>
      <c r="AO240" s="128"/>
      <c r="AP240" s="128"/>
      <c r="AQ240" s="128"/>
      <c r="AR240" s="128"/>
      <c r="AS240" s="128"/>
      <c r="AT240" s="128"/>
      <c r="AU240" s="128"/>
    </row>
    <row r="241" spans="1:47" outlineLevel="1" x14ac:dyDescent="0.2">
      <c r="A241" s="129"/>
      <c r="B241" s="129"/>
      <c r="C241" s="145" t="s">
        <v>177</v>
      </c>
      <c r="D241" s="168"/>
      <c r="E241" s="159"/>
      <c r="F241" s="131"/>
      <c r="G241" s="131"/>
      <c r="H241" s="154">
        <v>0</v>
      </c>
      <c r="I241" s="128"/>
      <c r="J241" s="128"/>
      <c r="K241" s="128"/>
      <c r="L241" s="128"/>
      <c r="M241" s="128"/>
      <c r="N241" s="128"/>
      <c r="O241" s="128"/>
      <c r="P241" s="128"/>
      <c r="Q241" s="128"/>
      <c r="R241" s="128" t="s">
        <v>121</v>
      </c>
      <c r="S241" s="128">
        <v>0</v>
      </c>
      <c r="T241" s="128"/>
      <c r="U241" s="128"/>
      <c r="V241" s="128"/>
      <c r="W241" s="128"/>
      <c r="X241" s="128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</row>
    <row r="242" spans="1:47" outlineLevel="1" x14ac:dyDescent="0.2">
      <c r="A242" s="129"/>
      <c r="B242" s="129"/>
      <c r="C242" s="145" t="s">
        <v>178</v>
      </c>
      <c r="D242" s="168"/>
      <c r="E242" s="159"/>
      <c r="F242" s="131"/>
      <c r="G242" s="131"/>
      <c r="H242" s="154">
        <v>0</v>
      </c>
      <c r="I242" s="128"/>
      <c r="J242" s="128"/>
      <c r="K242" s="128"/>
      <c r="L242" s="128"/>
      <c r="M242" s="128"/>
      <c r="N242" s="128"/>
      <c r="O242" s="128"/>
      <c r="P242" s="128"/>
      <c r="Q242" s="128"/>
      <c r="R242" s="128" t="s">
        <v>121</v>
      </c>
      <c r="S242" s="128">
        <v>0</v>
      </c>
      <c r="T242" s="128"/>
      <c r="U242" s="128"/>
      <c r="V242" s="128"/>
      <c r="W242" s="128"/>
      <c r="X242" s="128"/>
      <c r="Y242" s="128"/>
      <c r="Z242" s="128"/>
      <c r="AA242" s="128"/>
      <c r="AB242" s="128"/>
      <c r="AC242" s="128"/>
      <c r="AD242" s="128"/>
      <c r="AE242" s="128"/>
      <c r="AF242" s="128"/>
      <c r="AG242" s="128"/>
      <c r="AH242" s="128"/>
      <c r="AI242" s="128"/>
      <c r="AJ242" s="128"/>
      <c r="AK242" s="128"/>
      <c r="AL242" s="128"/>
      <c r="AM242" s="128"/>
      <c r="AN242" s="128"/>
      <c r="AO242" s="128"/>
      <c r="AP242" s="128"/>
      <c r="AQ242" s="128"/>
      <c r="AR242" s="128"/>
      <c r="AS242" s="128"/>
      <c r="AT242" s="128"/>
      <c r="AU242" s="128"/>
    </row>
    <row r="243" spans="1:47" outlineLevel="1" x14ac:dyDescent="0.2">
      <c r="A243" s="129"/>
      <c r="B243" s="129"/>
      <c r="C243" s="145" t="s">
        <v>279</v>
      </c>
      <c r="D243" s="168"/>
      <c r="E243" s="159"/>
      <c r="F243" s="131"/>
      <c r="G243" s="131"/>
      <c r="H243" s="154">
        <v>0</v>
      </c>
      <c r="I243" s="128"/>
      <c r="J243" s="128"/>
      <c r="K243" s="128"/>
      <c r="L243" s="128"/>
      <c r="M243" s="128"/>
      <c r="N243" s="128"/>
      <c r="O243" s="128"/>
      <c r="P243" s="128"/>
      <c r="Q243" s="128"/>
      <c r="R243" s="128" t="s">
        <v>121</v>
      </c>
      <c r="S243" s="128">
        <v>0</v>
      </c>
      <c r="T243" s="128"/>
      <c r="U243" s="128"/>
      <c r="V243" s="128"/>
      <c r="W243" s="128"/>
      <c r="X243" s="128"/>
      <c r="Y243" s="128"/>
      <c r="Z243" s="128"/>
      <c r="AA243" s="128"/>
      <c r="AB243" s="128"/>
      <c r="AC243" s="128"/>
      <c r="AD243" s="128"/>
      <c r="AE243" s="128"/>
      <c r="AF243" s="128"/>
      <c r="AG243" s="128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  <c r="AR243" s="128"/>
      <c r="AS243" s="128"/>
      <c r="AT243" s="128"/>
      <c r="AU243" s="128"/>
    </row>
    <row r="244" spans="1:47" outlineLevel="1" x14ac:dyDescent="0.2">
      <c r="A244" s="129"/>
      <c r="B244" s="129"/>
      <c r="C244" s="145" t="s">
        <v>280</v>
      </c>
      <c r="D244" s="168"/>
      <c r="E244" s="159">
        <v>19.908000000000001</v>
      </c>
      <c r="F244" s="131"/>
      <c r="G244" s="131"/>
      <c r="H244" s="154">
        <v>0</v>
      </c>
      <c r="I244" s="128"/>
      <c r="J244" s="128"/>
      <c r="K244" s="128"/>
      <c r="L244" s="128"/>
      <c r="M244" s="128"/>
      <c r="N244" s="128"/>
      <c r="O244" s="128"/>
      <c r="P244" s="128"/>
      <c r="Q244" s="128"/>
      <c r="R244" s="128" t="s">
        <v>121</v>
      </c>
      <c r="S244" s="128">
        <v>0</v>
      </c>
      <c r="T244" s="128"/>
      <c r="U244" s="128"/>
      <c r="V244" s="128"/>
      <c r="W244" s="128"/>
      <c r="X244" s="128"/>
      <c r="Y244" s="128"/>
      <c r="Z244" s="128"/>
      <c r="AA244" s="128"/>
      <c r="AB244" s="128"/>
      <c r="AC244" s="128"/>
      <c r="AD244" s="128"/>
      <c r="AE244" s="128"/>
      <c r="AF244" s="128"/>
      <c r="AG244" s="128"/>
      <c r="AH244" s="128"/>
      <c r="AI244" s="128"/>
      <c r="AJ244" s="128"/>
      <c r="AK244" s="128"/>
      <c r="AL244" s="128"/>
      <c r="AM244" s="128"/>
      <c r="AN244" s="128"/>
      <c r="AO244" s="128"/>
      <c r="AP244" s="128"/>
      <c r="AQ244" s="128"/>
      <c r="AR244" s="128"/>
      <c r="AS244" s="128"/>
      <c r="AT244" s="128"/>
      <c r="AU244" s="128"/>
    </row>
    <row r="245" spans="1:47" outlineLevel="1" x14ac:dyDescent="0.2">
      <c r="A245" s="129"/>
      <c r="B245" s="129"/>
      <c r="C245" s="145" t="s">
        <v>281</v>
      </c>
      <c r="D245" s="168"/>
      <c r="E245" s="159"/>
      <c r="F245" s="131"/>
      <c r="G245" s="131"/>
      <c r="H245" s="154">
        <v>0</v>
      </c>
      <c r="I245" s="128"/>
      <c r="J245" s="128"/>
      <c r="K245" s="128"/>
      <c r="L245" s="128"/>
      <c r="M245" s="128"/>
      <c r="N245" s="128"/>
      <c r="O245" s="128"/>
      <c r="P245" s="128"/>
      <c r="Q245" s="128"/>
      <c r="R245" s="128" t="s">
        <v>121</v>
      </c>
      <c r="S245" s="128">
        <v>0</v>
      </c>
      <c r="T245" s="128"/>
      <c r="U245" s="128"/>
      <c r="V245" s="128"/>
      <c r="W245" s="128"/>
      <c r="X245" s="128"/>
      <c r="Y245" s="128"/>
      <c r="Z245" s="128"/>
      <c r="AA245" s="128"/>
      <c r="AB245" s="128"/>
      <c r="AC245" s="128"/>
      <c r="AD245" s="128"/>
      <c r="AE245" s="128"/>
      <c r="AF245" s="128"/>
      <c r="AG245" s="128"/>
      <c r="AH245" s="128"/>
      <c r="AI245" s="128"/>
      <c r="AJ245" s="128"/>
      <c r="AK245" s="128"/>
      <c r="AL245" s="128"/>
      <c r="AM245" s="128"/>
      <c r="AN245" s="128"/>
      <c r="AO245" s="128"/>
      <c r="AP245" s="128"/>
      <c r="AQ245" s="128"/>
      <c r="AR245" s="128"/>
      <c r="AS245" s="128"/>
      <c r="AT245" s="128"/>
      <c r="AU245" s="128"/>
    </row>
    <row r="246" spans="1:47" outlineLevel="1" x14ac:dyDescent="0.2">
      <c r="A246" s="129"/>
      <c r="B246" s="129"/>
      <c r="C246" s="145" t="s">
        <v>282</v>
      </c>
      <c r="D246" s="168"/>
      <c r="E246" s="159">
        <v>16.52</v>
      </c>
      <c r="F246" s="131"/>
      <c r="G246" s="131"/>
      <c r="H246" s="154">
        <v>0</v>
      </c>
      <c r="I246" s="128"/>
      <c r="J246" s="128"/>
      <c r="K246" s="128"/>
      <c r="L246" s="128"/>
      <c r="M246" s="128"/>
      <c r="N246" s="128"/>
      <c r="O246" s="128"/>
      <c r="P246" s="128"/>
      <c r="Q246" s="128"/>
      <c r="R246" s="128" t="s">
        <v>121</v>
      </c>
      <c r="S246" s="128">
        <v>0</v>
      </c>
      <c r="T246" s="128"/>
      <c r="U246" s="128"/>
      <c r="V246" s="128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8"/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8"/>
      <c r="AS246" s="128"/>
      <c r="AT246" s="128"/>
      <c r="AU246" s="128"/>
    </row>
    <row r="247" spans="1:47" ht="22.5" outlineLevel="1" x14ac:dyDescent="0.2">
      <c r="A247" s="129">
        <v>38</v>
      </c>
      <c r="B247" s="129" t="s">
        <v>283</v>
      </c>
      <c r="C247" s="144" t="s">
        <v>284</v>
      </c>
      <c r="D247" s="167" t="s">
        <v>118</v>
      </c>
      <c r="E247" s="131">
        <v>239.91</v>
      </c>
      <c r="F247" s="131"/>
      <c r="G247" s="131">
        <f>ROUND(E247*F247,2)</f>
        <v>0</v>
      </c>
      <c r="H247" s="154" t="s">
        <v>1140</v>
      </c>
      <c r="I247" s="128"/>
      <c r="J247" s="128"/>
      <c r="K247" s="128"/>
      <c r="L247" s="128"/>
      <c r="M247" s="128"/>
      <c r="N247" s="128"/>
      <c r="O247" s="128"/>
      <c r="P247" s="128"/>
      <c r="Q247" s="128"/>
      <c r="R247" s="128" t="s">
        <v>119</v>
      </c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  <c r="AC247" s="128"/>
      <c r="AD247" s="128"/>
      <c r="AE247" s="128"/>
      <c r="AF247" s="128"/>
      <c r="AG247" s="128"/>
      <c r="AH247" s="128"/>
      <c r="AI247" s="128"/>
      <c r="AJ247" s="128"/>
      <c r="AK247" s="128"/>
      <c r="AL247" s="128"/>
      <c r="AM247" s="128"/>
      <c r="AN247" s="128"/>
      <c r="AO247" s="128"/>
      <c r="AP247" s="128"/>
      <c r="AQ247" s="128"/>
      <c r="AR247" s="128"/>
      <c r="AS247" s="128"/>
      <c r="AT247" s="128"/>
      <c r="AU247" s="128"/>
    </row>
    <row r="248" spans="1:47" outlineLevel="1" x14ac:dyDescent="0.2">
      <c r="A248" s="129"/>
      <c r="B248" s="129"/>
      <c r="C248" s="145" t="s">
        <v>177</v>
      </c>
      <c r="D248" s="168"/>
      <c r="E248" s="159"/>
      <c r="F248" s="131"/>
      <c r="G248" s="131"/>
      <c r="H248" s="154">
        <v>0</v>
      </c>
      <c r="I248" s="128"/>
      <c r="J248" s="128"/>
      <c r="K248" s="128"/>
      <c r="L248" s="128"/>
      <c r="M248" s="128"/>
      <c r="N248" s="128"/>
      <c r="O248" s="128"/>
      <c r="P248" s="128"/>
      <c r="Q248" s="128"/>
      <c r="R248" s="128" t="s">
        <v>121</v>
      </c>
      <c r="S248" s="128">
        <v>0</v>
      </c>
      <c r="T248" s="128"/>
      <c r="U248" s="128"/>
      <c r="V248" s="128"/>
      <c r="W248" s="128"/>
      <c r="X248" s="128"/>
      <c r="Y248" s="128"/>
      <c r="Z248" s="128"/>
      <c r="AA248" s="128"/>
      <c r="AB248" s="128"/>
      <c r="AC248" s="128"/>
      <c r="AD248" s="128"/>
      <c r="AE248" s="128"/>
      <c r="AF248" s="128"/>
      <c r="AG248" s="128"/>
      <c r="AH248" s="128"/>
      <c r="AI248" s="128"/>
      <c r="AJ248" s="128"/>
      <c r="AK248" s="128"/>
      <c r="AL248" s="128"/>
      <c r="AM248" s="128"/>
      <c r="AN248" s="128"/>
      <c r="AO248" s="128"/>
      <c r="AP248" s="128"/>
      <c r="AQ248" s="128"/>
      <c r="AR248" s="128"/>
      <c r="AS248" s="128"/>
      <c r="AT248" s="128"/>
      <c r="AU248" s="128"/>
    </row>
    <row r="249" spans="1:47" outlineLevel="1" x14ac:dyDescent="0.2">
      <c r="A249" s="129"/>
      <c r="B249" s="129"/>
      <c r="C249" s="145" t="s">
        <v>178</v>
      </c>
      <c r="D249" s="168"/>
      <c r="E249" s="159"/>
      <c r="F249" s="131"/>
      <c r="G249" s="131"/>
      <c r="H249" s="154">
        <v>0</v>
      </c>
      <c r="I249" s="128"/>
      <c r="J249" s="128"/>
      <c r="K249" s="128"/>
      <c r="L249" s="128"/>
      <c r="M249" s="128"/>
      <c r="N249" s="128"/>
      <c r="O249" s="128"/>
      <c r="P249" s="128"/>
      <c r="Q249" s="128"/>
      <c r="R249" s="128" t="s">
        <v>121</v>
      </c>
      <c r="S249" s="128">
        <v>0</v>
      </c>
      <c r="T249" s="128"/>
      <c r="U249" s="128"/>
      <c r="V249" s="128"/>
      <c r="W249" s="128"/>
      <c r="X249" s="128"/>
      <c r="Y249" s="128"/>
      <c r="Z249" s="128"/>
      <c r="AA249" s="128"/>
      <c r="AB249" s="128"/>
      <c r="AC249" s="128"/>
      <c r="AD249" s="128"/>
      <c r="AE249" s="128"/>
      <c r="AF249" s="128"/>
      <c r="AG249" s="128"/>
      <c r="AH249" s="128"/>
      <c r="AI249" s="128"/>
      <c r="AJ249" s="128"/>
      <c r="AK249" s="128"/>
      <c r="AL249" s="128"/>
      <c r="AM249" s="128"/>
      <c r="AN249" s="128"/>
      <c r="AO249" s="128"/>
      <c r="AP249" s="128"/>
      <c r="AQ249" s="128"/>
      <c r="AR249" s="128"/>
      <c r="AS249" s="128"/>
      <c r="AT249" s="128"/>
      <c r="AU249" s="128"/>
    </row>
    <row r="250" spans="1:47" outlineLevel="1" x14ac:dyDescent="0.2">
      <c r="A250" s="129"/>
      <c r="B250" s="129"/>
      <c r="C250" s="145" t="s">
        <v>285</v>
      </c>
      <c r="D250" s="168"/>
      <c r="E250" s="159"/>
      <c r="F250" s="131"/>
      <c r="G250" s="131"/>
      <c r="H250" s="154">
        <v>0</v>
      </c>
      <c r="I250" s="128"/>
      <c r="J250" s="128"/>
      <c r="K250" s="128"/>
      <c r="L250" s="128"/>
      <c r="M250" s="128"/>
      <c r="N250" s="128"/>
      <c r="O250" s="128"/>
      <c r="P250" s="128"/>
      <c r="Q250" s="128"/>
      <c r="R250" s="128" t="s">
        <v>121</v>
      </c>
      <c r="S250" s="128">
        <v>0</v>
      </c>
      <c r="T250" s="128"/>
      <c r="U250" s="128"/>
      <c r="V250" s="128"/>
      <c r="W250" s="128"/>
      <c r="X250" s="128"/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/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</row>
    <row r="251" spans="1:47" outlineLevel="1" x14ac:dyDescent="0.2">
      <c r="A251" s="129"/>
      <c r="B251" s="129"/>
      <c r="C251" s="145" t="s">
        <v>286</v>
      </c>
      <c r="D251" s="168"/>
      <c r="E251" s="159">
        <v>230.78</v>
      </c>
      <c r="F251" s="131"/>
      <c r="G251" s="131"/>
      <c r="H251" s="154">
        <v>0</v>
      </c>
      <c r="I251" s="128"/>
      <c r="J251" s="128"/>
      <c r="K251" s="128"/>
      <c r="L251" s="128"/>
      <c r="M251" s="128"/>
      <c r="N251" s="128"/>
      <c r="O251" s="128"/>
      <c r="P251" s="128"/>
      <c r="Q251" s="128"/>
      <c r="R251" s="128" t="s">
        <v>121</v>
      </c>
      <c r="S251" s="128">
        <v>0</v>
      </c>
      <c r="T251" s="128"/>
      <c r="U251" s="128"/>
      <c r="V251" s="128"/>
      <c r="W251" s="128"/>
      <c r="X251" s="128"/>
      <c r="Y251" s="128"/>
      <c r="Z251" s="128"/>
      <c r="AA251" s="128"/>
      <c r="AB251" s="128"/>
      <c r="AC251" s="128"/>
      <c r="AD251" s="128"/>
      <c r="AE251" s="128"/>
      <c r="AF251" s="128"/>
      <c r="AG251" s="128"/>
      <c r="AH251" s="128"/>
      <c r="AI251" s="128"/>
      <c r="AJ251" s="128"/>
      <c r="AK251" s="128"/>
      <c r="AL251" s="128"/>
      <c r="AM251" s="128"/>
      <c r="AN251" s="128"/>
      <c r="AO251" s="128"/>
      <c r="AP251" s="128"/>
      <c r="AQ251" s="128"/>
      <c r="AR251" s="128"/>
      <c r="AS251" s="128"/>
      <c r="AT251" s="128"/>
      <c r="AU251" s="128"/>
    </row>
    <row r="252" spans="1:47" outlineLevel="1" x14ac:dyDescent="0.2">
      <c r="A252" s="129"/>
      <c r="B252" s="129"/>
      <c r="C252" s="145" t="s">
        <v>287</v>
      </c>
      <c r="D252" s="168"/>
      <c r="E252" s="159"/>
      <c r="F252" s="131"/>
      <c r="G252" s="131"/>
      <c r="H252" s="154">
        <v>0</v>
      </c>
      <c r="I252" s="128"/>
      <c r="J252" s="128"/>
      <c r="K252" s="128"/>
      <c r="L252" s="128"/>
      <c r="M252" s="128"/>
      <c r="N252" s="128"/>
      <c r="O252" s="128"/>
      <c r="P252" s="128"/>
      <c r="Q252" s="128"/>
      <c r="R252" s="128" t="s">
        <v>121</v>
      </c>
      <c r="S252" s="128">
        <v>0</v>
      </c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</row>
    <row r="253" spans="1:47" outlineLevel="1" x14ac:dyDescent="0.2">
      <c r="A253" s="129"/>
      <c r="B253" s="129"/>
      <c r="C253" s="145" t="s">
        <v>288</v>
      </c>
      <c r="D253" s="168"/>
      <c r="E253" s="159">
        <v>9.1300000000000008</v>
      </c>
      <c r="F253" s="131"/>
      <c r="G253" s="131"/>
      <c r="H253" s="154">
        <v>0</v>
      </c>
      <c r="I253" s="128"/>
      <c r="J253" s="128"/>
      <c r="K253" s="128"/>
      <c r="L253" s="128"/>
      <c r="M253" s="128"/>
      <c r="N253" s="128"/>
      <c r="O253" s="128"/>
      <c r="P253" s="128"/>
      <c r="Q253" s="128"/>
      <c r="R253" s="128" t="s">
        <v>121</v>
      </c>
      <c r="S253" s="128">
        <v>0</v>
      </c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128"/>
      <c r="AN253" s="128"/>
      <c r="AO253" s="128"/>
      <c r="AP253" s="128"/>
      <c r="AQ253" s="128"/>
      <c r="AR253" s="128"/>
      <c r="AS253" s="128"/>
      <c r="AT253" s="128"/>
      <c r="AU253" s="128"/>
    </row>
    <row r="254" spans="1:47" ht="22.5" outlineLevel="1" x14ac:dyDescent="0.2">
      <c r="A254" s="129">
        <v>39</v>
      </c>
      <c r="B254" s="129" t="s">
        <v>289</v>
      </c>
      <c r="C254" s="144" t="s">
        <v>290</v>
      </c>
      <c r="D254" s="167" t="s">
        <v>118</v>
      </c>
      <c r="E254" s="131">
        <v>28.12</v>
      </c>
      <c r="F254" s="131"/>
      <c r="G254" s="131">
        <f>ROUND(E254*F254,2)</f>
        <v>0</v>
      </c>
      <c r="H254" s="154" t="s">
        <v>1140</v>
      </c>
      <c r="I254" s="128"/>
      <c r="J254" s="128"/>
      <c r="K254" s="128"/>
      <c r="L254" s="128"/>
      <c r="M254" s="128"/>
      <c r="N254" s="128"/>
      <c r="O254" s="128"/>
      <c r="P254" s="128"/>
      <c r="Q254" s="128"/>
      <c r="R254" s="128" t="s">
        <v>119</v>
      </c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128"/>
      <c r="AN254" s="128"/>
      <c r="AO254" s="128"/>
      <c r="AP254" s="128"/>
      <c r="AQ254" s="128"/>
      <c r="AR254" s="128"/>
      <c r="AS254" s="128"/>
      <c r="AT254" s="128"/>
      <c r="AU254" s="128"/>
    </row>
    <row r="255" spans="1:47" outlineLevel="1" x14ac:dyDescent="0.2">
      <c r="A255" s="129"/>
      <c r="B255" s="129"/>
      <c r="C255" s="145" t="s">
        <v>177</v>
      </c>
      <c r="D255" s="168"/>
      <c r="E255" s="159"/>
      <c r="F255" s="131"/>
      <c r="G255" s="131"/>
      <c r="H255" s="154">
        <v>0</v>
      </c>
      <c r="I255" s="128"/>
      <c r="J255" s="128"/>
      <c r="K255" s="128"/>
      <c r="L255" s="128"/>
      <c r="M255" s="128"/>
      <c r="N255" s="128"/>
      <c r="O255" s="128"/>
      <c r="P255" s="128"/>
      <c r="Q255" s="128"/>
      <c r="R255" s="128" t="s">
        <v>121</v>
      </c>
      <c r="S255" s="128">
        <v>0</v>
      </c>
      <c r="T255" s="128"/>
      <c r="U255" s="128"/>
      <c r="V255" s="128"/>
      <c r="W255" s="128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8"/>
      <c r="AH255" s="128"/>
      <c r="AI255" s="128"/>
      <c r="AJ255" s="128"/>
      <c r="AK255" s="128"/>
      <c r="AL255" s="128"/>
      <c r="AM255" s="128"/>
      <c r="AN255" s="128"/>
      <c r="AO255" s="128"/>
      <c r="AP255" s="128"/>
      <c r="AQ255" s="128"/>
      <c r="AR255" s="128"/>
      <c r="AS255" s="128"/>
      <c r="AT255" s="128"/>
      <c r="AU255" s="128"/>
    </row>
    <row r="256" spans="1:47" outlineLevel="1" x14ac:dyDescent="0.2">
      <c r="A256" s="129"/>
      <c r="B256" s="129"/>
      <c r="C256" s="145" t="s">
        <v>178</v>
      </c>
      <c r="D256" s="168"/>
      <c r="E256" s="159"/>
      <c r="F256" s="131"/>
      <c r="G256" s="131"/>
      <c r="H256" s="154">
        <v>0</v>
      </c>
      <c r="I256" s="128"/>
      <c r="J256" s="128"/>
      <c r="K256" s="128"/>
      <c r="L256" s="128"/>
      <c r="M256" s="128"/>
      <c r="N256" s="128"/>
      <c r="O256" s="128"/>
      <c r="P256" s="128"/>
      <c r="Q256" s="128"/>
      <c r="R256" s="128" t="s">
        <v>121</v>
      </c>
      <c r="S256" s="128">
        <v>0</v>
      </c>
      <c r="T256" s="128"/>
      <c r="U256" s="128"/>
      <c r="V256" s="128"/>
      <c r="W256" s="128"/>
      <c r="X256" s="128"/>
      <c r="Y256" s="128"/>
      <c r="Z256" s="128"/>
      <c r="AA256" s="128"/>
      <c r="AB256" s="128"/>
      <c r="AC256" s="128"/>
      <c r="AD256" s="128"/>
      <c r="AE256" s="128"/>
      <c r="AF256" s="128"/>
      <c r="AG256" s="128"/>
      <c r="AH256" s="128"/>
      <c r="AI256" s="128"/>
      <c r="AJ256" s="128"/>
      <c r="AK256" s="128"/>
      <c r="AL256" s="128"/>
      <c r="AM256" s="128"/>
      <c r="AN256" s="128"/>
      <c r="AO256" s="128"/>
      <c r="AP256" s="128"/>
      <c r="AQ256" s="128"/>
      <c r="AR256" s="128"/>
      <c r="AS256" s="128"/>
      <c r="AT256" s="128"/>
      <c r="AU256" s="128"/>
    </row>
    <row r="257" spans="1:47" outlineLevel="1" x14ac:dyDescent="0.2">
      <c r="A257" s="129"/>
      <c r="B257" s="129"/>
      <c r="C257" s="145" t="s">
        <v>291</v>
      </c>
      <c r="D257" s="168"/>
      <c r="E257" s="159"/>
      <c r="F257" s="131"/>
      <c r="G257" s="131"/>
      <c r="H257" s="154">
        <v>0</v>
      </c>
      <c r="I257" s="128"/>
      <c r="J257" s="128"/>
      <c r="K257" s="128"/>
      <c r="L257" s="128"/>
      <c r="M257" s="128"/>
      <c r="N257" s="128"/>
      <c r="O257" s="128"/>
      <c r="P257" s="128"/>
      <c r="Q257" s="128"/>
      <c r="R257" s="128" t="s">
        <v>121</v>
      </c>
      <c r="S257" s="128">
        <v>0</v>
      </c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8"/>
      <c r="AL257" s="128"/>
      <c r="AM257" s="128"/>
      <c r="AN257" s="128"/>
      <c r="AO257" s="128"/>
      <c r="AP257" s="128"/>
      <c r="AQ257" s="128"/>
      <c r="AR257" s="128"/>
      <c r="AS257" s="128"/>
      <c r="AT257" s="128"/>
      <c r="AU257" s="128"/>
    </row>
    <row r="258" spans="1:47" outlineLevel="1" x14ac:dyDescent="0.2">
      <c r="A258" s="129"/>
      <c r="B258" s="129"/>
      <c r="C258" s="145" t="s">
        <v>292</v>
      </c>
      <c r="D258" s="168"/>
      <c r="E258" s="159">
        <v>28.12</v>
      </c>
      <c r="F258" s="131"/>
      <c r="G258" s="131"/>
      <c r="H258" s="154">
        <v>0</v>
      </c>
      <c r="I258" s="128"/>
      <c r="J258" s="128"/>
      <c r="K258" s="128"/>
      <c r="L258" s="128"/>
      <c r="M258" s="128"/>
      <c r="N258" s="128"/>
      <c r="O258" s="128"/>
      <c r="P258" s="128"/>
      <c r="Q258" s="128"/>
      <c r="R258" s="128" t="s">
        <v>121</v>
      </c>
      <c r="S258" s="128">
        <v>0</v>
      </c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28"/>
      <c r="AG258" s="128"/>
      <c r="AH258" s="128"/>
      <c r="AI258" s="128"/>
      <c r="AJ258" s="128"/>
      <c r="AK258" s="128"/>
      <c r="AL258" s="128"/>
      <c r="AM258" s="128"/>
      <c r="AN258" s="128"/>
      <c r="AO258" s="128"/>
      <c r="AP258" s="128"/>
      <c r="AQ258" s="128"/>
      <c r="AR258" s="128"/>
      <c r="AS258" s="128"/>
      <c r="AT258" s="128"/>
      <c r="AU258" s="128"/>
    </row>
    <row r="259" spans="1:47" ht="33.75" outlineLevel="1" x14ac:dyDescent="0.2">
      <c r="A259" s="129">
        <v>40</v>
      </c>
      <c r="B259" s="129" t="s">
        <v>293</v>
      </c>
      <c r="C259" s="144" t="s">
        <v>294</v>
      </c>
      <c r="D259" s="167" t="s">
        <v>144</v>
      </c>
      <c r="E259" s="131">
        <v>3.56</v>
      </c>
      <c r="F259" s="131"/>
      <c r="G259" s="131">
        <f>ROUND(E259*F259,2)</f>
        <v>0</v>
      </c>
      <c r="H259" s="154" t="s">
        <v>1140</v>
      </c>
      <c r="I259" s="128"/>
      <c r="J259" s="128"/>
      <c r="K259" s="128"/>
      <c r="L259" s="128"/>
      <c r="M259" s="128"/>
      <c r="N259" s="128"/>
      <c r="O259" s="128"/>
      <c r="P259" s="128"/>
      <c r="Q259" s="128"/>
      <c r="R259" s="128" t="s">
        <v>119</v>
      </c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8"/>
    </row>
    <row r="260" spans="1:47" outlineLevel="1" x14ac:dyDescent="0.2">
      <c r="A260" s="129"/>
      <c r="B260" s="129"/>
      <c r="C260" s="145" t="s">
        <v>177</v>
      </c>
      <c r="D260" s="168"/>
      <c r="E260" s="159"/>
      <c r="F260" s="131"/>
      <c r="G260" s="131"/>
      <c r="H260" s="154">
        <v>0</v>
      </c>
      <c r="I260" s="128"/>
      <c r="J260" s="128"/>
      <c r="K260" s="128"/>
      <c r="L260" s="128"/>
      <c r="M260" s="128"/>
      <c r="N260" s="128"/>
      <c r="O260" s="128"/>
      <c r="P260" s="128"/>
      <c r="Q260" s="128"/>
      <c r="R260" s="128" t="s">
        <v>121</v>
      </c>
      <c r="S260" s="128">
        <v>0</v>
      </c>
      <c r="T260" s="128"/>
      <c r="U260" s="128"/>
      <c r="V260" s="128"/>
      <c r="W260" s="128"/>
      <c r="X260" s="128"/>
      <c r="Y260" s="128"/>
      <c r="Z260" s="128"/>
      <c r="AA260" s="128"/>
      <c r="AB260" s="128"/>
      <c r="AC260" s="128"/>
      <c r="AD260" s="128"/>
      <c r="AE260" s="128"/>
      <c r="AF260" s="128"/>
      <c r="AG260" s="128"/>
      <c r="AH260" s="128"/>
      <c r="AI260" s="128"/>
      <c r="AJ260" s="128"/>
      <c r="AK260" s="128"/>
      <c r="AL260" s="128"/>
      <c r="AM260" s="128"/>
      <c r="AN260" s="128"/>
      <c r="AO260" s="128"/>
      <c r="AP260" s="128"/>
      <c r="AQ260" s="128"/>
      <c r="AR260" s="128"/>
      <c r="AS260" s="128"/>
      <c r="AT260" s="128"/>
      <c r="AU260" s="128"/>
    </row>
    <row r="261" spans="1:47" outlineLevel="1" x14ac:dyDescent="0.2">
      <c r="A261" s="129"/>
      <c r="B261" s="129"/>
      <c r="C261" s="145" t="s">
        <v>178</v>
      </c>
      <c r="D261" s="168"/>
      <c r="E261" s="159"/>
      <c r="F261" s="131"/>
      <c r="G261" s="131"/>
      <c r="H261" s="154">
        <v>0</v>
      </c>
      <c r="I261" s="128"/>
      <c r="J261" s="128"/>
      <c r="K261" s="128"/>
      <c r="L261" s="128"/>
      <c r="M261" s="128"/>
      <c r="N261" s="128"/>
      <c r="O261" s="128"/>
      <c r="P261" s="128"/>
      <c r="Q261" s="128"/>
      <c r="R261" s="128" t="s">
        <v>121</v>
      </c>
      <c r="S261" s="128">
        <v>0</v>
      </c>
      <c r="T261" s="128"/>
      <c r="U261" s="128"/>
      <c r="V261" s="128"/>
      <c r="W261" s="128"/>
      <c r="X261" s="128"/>
      <c r="Y261" s="128"/>
      <c r="Z261" s="128"/>
      <c r="AA261" s="128"/>
      <c r="AB261" s="128"/>
      <c r="AC261" s="128"/>
      <c r="AD261" s="128"/>
      <c r="AE261" s="128"/>
      <c r="AF261" s="128"/>
      <c r="AG261" s="128"/>
      <c r="AH261" s="128"/>
      <c r="AI261" s="128"/>
      <c r="AJ261" s="128"/>
      <c r="AK261" s="128"/>
      <c r="AL261" s="128"/>
      <c r="AM261" s="128"/>
      <c r="AN261" s="128"/>
      <c r="AO261" s="128"/>
      <c r="AP261" s="128"/>
      <c r="AQ261" s="128"/>
      <c r="AR261" s="128"/>
      <c r="AS261" s="128"/>
      <c r="AT261" s="128"/>
      <c r="AU261" s="128"/>
    </row>
    <row r="262" spans="1:47" outlineLevel="1" x14ac:dyDescent="0.2">
      <c r="A262" s="129"/>
      <c r="B262" s="129"/>
      <c r="C262" s="145" t="s">
        <v>131</v>
      </c>
      <c r="D262" s="168"/>
      <c r="E262" s="159"/>
      <c r="F262" s="131"/>
      <c r="G262" s="131"/>
      <c r="H262" s="154">
        <v>0</v>
      </c>
      <c r="I262" s="128"/>
      <c r="J262" s="128"/>
      <c r="K262" s="128"/>
      <c r="L262" s="128"/>
      <c r="M262" s="128"/>
      <c r="N262" s="128"/>
      <c r="O262" s="128"/>
      <c r="P262" s="128"/>
      <c r="Q262" s="128"/>
      <c r="R262" s="128" t="s">
        <v>121</v>
      </c>
      <c r="S262" s="128">
        <v>0</v>
      </c>
      <c r="T262" s="128"/>
      <c r="U262" s="128"/>
      <c r="V262" s="128"/>
      <c r="W262" s="128"/>
      <c r="X262" s="128"/>
      <c r="Y262" s="128"/>
      <c r="Z262" s="128"/>
      <c r="AA262" s="128"/>
      <c r="AB262" s="128"/>
      <c r="AC262" s="128"/>
      <c r="AD262" s="128"/>
      <c r="AE262" s="128"/>
      <c r="AF262" s="128"/>
      <c r="AG262" s="128"/>
      <c r="AH262" s="128"/>
      <c r="AI262" s="128"/>
      <c r="AJ262" s="128"/>
      <c r="AK262" s="128"/>
      <c r="AL262" s="128"/>
      <c r="AM262" s="128"/>
      <c r="AN262" s="128"/>
      <c r="AO262" s="128"/>
      <c r="AP262" s="128"/>
      <c r="AQ262" s="128"/>
      <c r="AR262" s="128"/>
      <c r="AS262" s="128"/>
      <c r="AT262" s="128"/>
      <c r="AU262" s="128"/>
    </row>
    <row r="263" spans="1:47" outlineLevel="1" x14ac:dyDescent="0.2">
      <c r="A263" s="129"/>
      <c r="B263" s="129"/>
      <c r="C263" s="145" t="s">
        <v>164</v>
      </c>
      <c r="D263" s="168"/>
      <c r="E263" s="159"/>
      <c r="F263" s="131"/>
      <c r="G263" s="131"/>
      <c r="H263" s="154">
        <v>0</v>
      </c>
      <c r="I263" s="128"/>
      <c r="J263" s="128"/>
      <c r="K263" s="128"/>
      <c r="L263" s="128"/>
      <c r="M263" s="128"/>
      <c r="N263" s="128"/>
      <c r="O263" s="128"/>
      <c r="P263" s="128"/>
      <c r="Q263" s="128"/>
      <c r="R263" s="128" t="s">
        <v>121</v>
      </c>
      <c r="S263" s="128">
        <v>0</v>
      </c>
      <c r="T263" s="128"/>
      <c r="U263" s="128"/>
      <c r="V263" s="128"/>
      <c r="W263" s="128"/>
      <c r="X263" s="128"/>
      <c r="Y263" s="128"/>
      <c r="Z263" s="128"/>
      <c r="AA263" s="128"/>
      <c r="AB263" s="128"/>
      <c r="AC263" s="128"/>
      <c r="AD263" s="128"/>
      <c r="AE263" s="128"/>
      <c r="AF263" s="128"/>
      <c r="AG263" s="128"/>
      <c r="AH263" s="128"/>
      <c r="AI263" s="128"/>
      <c r="AJ263" s="128"/>
      <c r="AK263" s="128"/>
      <c r="AL263" s="128"/>
      <c r="AM263" s="128"/>
      <c r="AN263" s="128"/>
      <c r="AO263" s="128"/>
      <c r="AP263" s="128"/>
      <c r="AQ263" s="128"/>
      <c r="AR263" s="128"/>
      <c r="AS263" s="128"/>
      <c r="AT263" s="128"/>
      <c r="AU263" s="128"/>
    </row>
    <row r="264" spans="1:47" outlineLevel="1" x14ac:dyDescent="0.2">
      <c r="A264" s="129"/>
      <c r="B264" s="129"/>
      <c r="C264" s="145" t="s">
        <v>295</v>
      </c>
      <c r="D264" s="168"/>
      <c r="E264" s="159">
        <v>3.56</v>
      </c>
      <c r="F264" s="131"/>
      <c r="G264" s="131"/>
      <c r="H264" s="154">
        <v>0</v>
      </c>
      <c r="I264" s="128"/>
      <c r="J264" s="128"/>
      <c r="K264" s="128"/>
      <c r="L264" s="128"/>
      <c r="M264" s="128"/>
      <c r="N264" s="128"/>
      <c r="O264" s="128"/>
      <c r="P264" s="128"/>
      <c r="Q264" s="128"/>
      <c r="R264" s="128" t="s">
        <v>121</v>
      </c>
      <c r="S264" s="128">
        <v>0</v>
      </c>
      <c r="T264" s="128"/>
      <c r="U264" s="128"/>
      <c r="V264" s="128"/>
      <c r="W264" s="128"/>
      <c r="X264" s="128"/>
      <c r="Y264" s="128"/>
      <c r="Z264" s="128"/>
      <c r="AA264" s="128"/>
      <c r="AB264" s="128"/>
      <c r="AC264" s="128"/>
      <c r="AD264" s="128"/>
      <c r="AE264" s="128"/>
      <c r="AF264" s="128"/>
      <c r="AG264" s="128"/>
      <c r="AH264" s="128"/>
      <c r="AI264" s="128"/>
      <c r="AJ264" s="128"/>
      <c r="AK264" s="128"/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</row>
    <row r="265" spans="1:47" ht="22.5" outlineLevel="1" x14ac:dyDescent="0.2">
      <c r="A265" s="129">
        <v>41</v>
      </c>
      <c r="B265" s="129" t="s">
        <v>296</v>
      </c>
      <c r="C265" s="144" t="s">
        <v>297</v>
      </c>
      <c r="D265" s="167" t="s">
        <v>118</v>
      </c>
      <c r="E265" s="131">
        <v>21.28</v>
      </c>
      <c r="F265" s="131"/>
      <c r="G265" s="131">
        <f>ROUND(E265*F265,2)</f>
        <v>0</v>
      </c>
      <c r="H265" s="154" t="s">
        <v>1140</v>
      </c>
      <c r="I265" s="128"/>
      <c r="J265" s="128"/>
      <c r="K265" s="128"/>
      <c r="L265" s="128"/>
      <c r="M265" s="128"/>
      <c r="N265" s="128"/>
      <c r="O265" s="128"/>
      <c r="P265" s="128"/>
      <c r="Q265" s="128"/>
      <c r="R265" s="128" t="s">
        <v>119</v>
      </c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  <c r="AC265" s="128"/>
      <c r="AD265" s="128"/>
      <c r="AE265" s="128"/>
      <c r="AF265" s="128"/>
      <c r="AG265" s="128"/>
      <c r="AH265" s="128"/>
      <c r="AI265" s="128"/>
      <c r="AJ265" s="128"/>
      <c r="AK265" s="128"/>
      <c r="AL265" s="128"/>
      <c r="AM265" s="128"/>
      <c r="AN265" s="128"/>
      <c r="AO265" s="128"/>
      <c r="AP265" s="128"/>
      <c r="AQ265" s="128"/>
      <c r="AR265" s="128"/>
      <c r="AS265" s="128"/>
      <c r="AT265" s="128"/>
      <c r="AU265" s="128"/>
    </row>
    <row r="266" spans="1:47" outlineLevel="1" x14ac:dyDescent="0.2">
      <c r="A266" s="129"/>
      <c r="B266" s="129"/>
      <c r="C266" s="145" t="s">
        <v>177</v>
      </c>
      <c r="D266" s="168"/>
      <c r="E266" s="159"/>
      <c r="F266" s="131"/>
      <c r="G266" s="131"/>
      <c r="H266" s="154">
        <v>0</v>
      </c>
      <c r="I266" s="128"/>
      <c r="J266" s="128"/>
      <c r="K266" s="128"/>
      <c r="L266" s="128"/>
      <c r="M266" s="128"/>
      <c r="N266" s="128"/>
      <c r="O266" s="128"/>
      <c r="P266" s="128"/>
      <c r="Q266" s="128"/>
      <c r="R266" s="128" t="s">
        <v>121</v>
      </c>
      <c r="S266" s="128">
        <v>0</v>
      </c>
      <c r="T266" s="128"/>
      <c r="U266" s="128"/>
      <c r="V266" s="128"/>
      <c r="W266" s="128"/>
      <c r="X266" s="128"/>
      <c r="Y266" s="128"/>
      <c r="Z266" s="128"/>
      <c r="AA266" s="128"/>
      <c r="AB266" s="128"/>
      <c r="AC266" s="128"/>
      <c r="AD266" s="128"/>
      <c r="AE266" s="128"/>
      <c r="AF266" s="128"/>
      <c r="AG266" s="128"/>
      <c r="AH266" s="128"/>
      <c r="AI266" s="128"/>
      <c r="AJ266" s="128"/>
      <c r="AK266" s="128"/>
      <c r="AL266" s="128"/>
      <c r="AM266" s="128"/>
      <c r="AN266" s="128"/>
      <c r="AO266" s="128"/>
      <c r="AP266" s="128"/>
      <c r="AQ266" s="128"/>
      <c r="AR266" s="128"/>
      <c r="AS266" s="128"/>
      <c r="AT266" s="128"/>
      <c r="AU266" s="128"/>
    </row>
    <row r="267" spans="1:47" outlineLevel="1" x14ac:dyDescent="0.2">
      <c r="A267" s="129"/>
      <c r="B267" s="129"/>
      <c r="C267" s="145" t="s">
        <v>178</v>
      </c>
      <c r="D267" s="168"/>
      <c r="E267" s="159"/>
      <c r="F267" s="131"/>
      <c r="G267" s="131"/>
      <c r="H267" s="154">
        <v>0</v>
      </c>
      <c r="I267" s="128"/>
      <c r="J267" s="128"/>
      <c r="K267" s="128"/>
      <c r="L267" s="128"/>
      <c r="M267" s="128"/>
      <c r="N267" s="128"/>
      <c r="O267" s="128"/>
      <c r="P267" s="128"/>
      <c r="Q267" s="128"/>
      <c r="R267" s="128" t="s">
        <v>121</v>
      </c>
      <c r="S267" s="128">
        <v>0</v>
      </c>
      <c r="T267" s="128"/>
      <c r="U267" s="128"/>
      <c r="V267" s="128"/>
      <c r="W267" s="128"/>
      <c r="X267" s="128"/>
      <c r="Y267" s="128"/>
      <c r="Z267" s="128"/>
      <c r="AA267" s="128"/>
      <c r="AB267" s="128"/>
      <c r="AC267" s="128"/>
      <c r="AD267" s="128"/>
      <c r="AE267" s="128"/>
      <c r="AF267" s="128"/>
      <c r="AG267" s="128"/>
      <c r="AH267" s="128"/>
      <c r="AI267" s="128"/>
      <c r="AJ267" s="128"/>
      <c r="AK267" s="128"/>
      <c r="AL267" s="128"/>
      <c r="AM267" s="128"/>
      <c r="AN267" s="128"/>
      <c r="AO267" s="128"/>
      <c r="AP267" s="128"/>
      <c r="AQ267" s="128"/>
      <c r="AR267" s="128"/>
      <c r="AS267" s="128"/>
      <c r="AT267" s="128"/>
      <c r="AU267" s="128"/>
    </row>
    <row r="268" spans="1:47" outlineLevel="1" x14ac:dyDescent="0.2">
      <c r="A268" s="129"/>
      <c r="B268" s="129"/>
      <c r="C268" s="145" t="s">
        <v>237</v>
      </c>
      <c r="D268" s="168"/>
      <c r="E268" s="159"/>
      <c r="F268" s="131"/>
      <c r="G268" s="131"/>
      <c r="H268" s="154">
        <v>0</v>
      </c>
      <c r="I268" s="128"/>
      <c r="J268" s="128"/>
      <c r="K268" s="128"/>
      <c r="L268" s="128"/>
      <c r="M268" s="128"/>
      <c r="N268" s="128"/>
      <c r="O268" s="128"/>
      <c r="P268" s="128"/>
      <c r="Q268" s="128"/>
      <c r="R268" s="128" t="s">
        <v>121</v>
      </c>
      <c r="S268" s="128">
        <v>0</v>
      </c>
      <c r="T268" s="128"/>
      <c r="U268" s="128"/>
      <c r="V268" s="128"/>
      <c r="W268" s="128"/>
      <c r="X268" s="128"/>
      <c r="Y268" s="128"/>
      <c r="Z268" s="128"/>
      <c r="AA268" s="128"/>
      <c r="AB268" s="128"/>
      <c r="AC268" s="128"/>
      <c r="AD268" s="128"/>
      <c r="AE268" s="128"/>
      <c r="AF268" s="128"/>
      <c r="AG268" s="128"/>
      <c r="AH268" s="128"/>
      <c r="AI268" s="128"/>
      <c r="AJ268" s="128"/>
      <c r="AK268" s="128"/>
      <c r="AL268" s="128"/>
      <c r="AM268" s="128"/>
      <c r="AN268" s="128"/>
      <c r="AO268" s="128"/>
      <c r="AP268" s="128"/>
      <c r="AQ268" s="128"/>
      <c r="AR268" s="128"/>
      <c r="AS268" s="128"/>
      <c r="AT268" s="128"/>
      <c r="AU268" s="128"/>
    </row>
    <row r="269" spans="1:47" outlineLevel="1" x14ac:dyDescent="0.2">
      <c r="A269" s="129"/>
      <c r="B269" s="129"/>
      <c r="C269" s="145" t="s">
        <v>238</v>
      </c>
      <c r="D269" s="168"/>
      <c r="E269" s="159">
        <v>11.4</v>
      </c>
      <c r="F269" s="131"/>
      <c r="G269" s="131"/>
      <c r="H269" s="154">
        <v>0</v>
      </c>
      <c r="I269" s="128"/>
      <c r="J269" s="128"/>
      <c r="K269" s="128"/>
      <c r="L269" s="128"/>
      <c r="M269" s="128"/>
      <c r="N269" s="128"/>
      <c r="O269" s="128"/>
      <c r="P269" s="128"/>
      <c r="Q269" s="128"/>
      <c r="R269" s="128" t="s">
        <v>121</v>
      </c>
      <c r="S269" s="128">
        <v>0</v>
      </c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8"/>
      <c r="AS269" s="128"/>
      <c r="AT269" s="128"/>
      <c r="AU269" s="128"/>
    </row>
    <row r="270" spans="1:47" outlineLevel="1" x14ac:dyDescent="0.2">
      <c r="A270" s="129"/>
      <c r="B270" s="129"/>
      <c r="C270" s="145" t="s">
        <v>241</v>
      </c>
      <c r="D270" s="168"/>
      <c r="E270" s="159"/>
      <c r="F270" s="131"/>
      <c r="G270" s="131"/>
      <c r="H270" s="154">
        <v>0</v>
      </c>
      <c r="I270" s="128"/>
      <c r="J270" s="128"/>
      <c r="K270" s="128"/>
      <c r="L270" s="128"/>
      <c r="M270" s="128"/>
      <c r="N270" s="128"/>
      <c r="O270" s="128"/>
      <c r="P270" s="128"/>
      <c r="Q270" s="128"/>
      <c r="R270" s="128" t="s">
        <v>121</v>
      </c>
      <c r="S270" s="128">
        <v>0</v>
      </c>
      <c r="T270" s="128"/>
      <c r="U270" s="128"/>
      <c r="V270" s="128"/>
      <c r="W270" s="128"/>
      <c r="X270" s="128"/>
      <c r="Y270" s="128"/>
      <c r="Z270" s="128"/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8"/>
      <c r="AL270" s="128"/>
      <c r="AM270" s="128"/>
      <c r="AN270" s="128"/>
      <c r="AO270" s="128"/>
      <c r="AP270" s="128"/>
      <c r="AQ270" s="128"/>
      <c r="AR270" s="128"/>
      <c r="AS270" s="128"/>
      <c r="AT270" s="128"/>
      <c r="AU270" s="128"/>
    </row>
    <row r="271" spans="1:47" outlineLevel="1" x14ac:dyDescent="0.2">
      <c r="A271" s="129"/>
      <c r="B271" s="129"/>
      <c r="C271" s="145" t="s">
        <v>242</v>
      </c>
      <c r="D271" s="168"/>
      <c r="E271" s="159">
        <v>6.84</v>
      </c>
      <c r="F271" s="131"/>
      <c r="G271" s="131"/>
      <c r="H271" s="154">
        <v>0</v>
      </c>
      <c r="I271" s="128"/>
      <c r="J271" s="128"/>
      <c r="K271" s="128"/>
      <c r="L271" s="128"/>
      <c r="M271" s="128"/>
      <c r="N271" s="128"/>
      <c r="O271" s="128"/>
      <c r="P271" s="128"/>
      <c r="Q271" s="128"/>
      <c r="R271" s="128" t="s">
        <v>121</v>
      </c>
      <c r="S271" s="128">
        <v>0</v>
      </c>
      <c r="T271" s="128"/>
      <c r="U271" s="128"/>
      <c r="V271" s="128"/>
      <c r="W271" s="128"/>
      <c r="X271" s="128"/>
      <c r="Y271" s="128"/>
      <c r="Z271" s="128"/>
      <c r="AA271" s="128"/>
      <c r="AB271" s="128"/>
      <c r="AC271" s="128"/>
      <c r="AD271" s="128"/>
      <c r="AE271" s="128"/>
      <c r="AF271" s="128"/>
      <c r="AG271" s="128"/>
      <c r="AH271" s="128"/>
      <c r="AI271" s="128"/>
      <c r="AJ271" s="128"/>
      <c r="AK271" s="128"/>
      <c r="AL271" s="128"/>
      <c r="AM271" s="128"/>
      <c r="AN271" s="128"/>
      <c r="AO271" s="128"/>
      <c r="AP271" s="128"/>
      <c r="AQ271" s="128"/>
      <c r="AR271" s="128"/>
      <c r="AS271" s="128"/>
      <c r="AT271" s="128"/>
      <c r="AU271" s="128"/>
    </row>
    <row r="272" spans="1:47" outlineLevel="1" x14ac:dyDescent="0.2">
      <c r="A272" s="129"/>
      <c r="B272" s="129"/>
      <c r="C272" s="145" t="s">
        <v>244</v>
      </c>
      <c r="D272" s="168"/>
      <c r="E272" s="159"/>
      <c r="F272" s="131"/>
      <c r="G272" s="131"/>
      <c r="H272" s="154">
        <v>0</v>
      </c>
      <c r="I272" s="128"/>
      <c r="J272" s="128"/>
      <c r="K272" s="128"/>
      <c r="L272" s="128"/>
      <c r="M272" s="128"/>
      <c r="N272" s="128"/>
      <c r="O272" s="128"/>
      <c r="P272" s="128"/>
      <c r="Q272" s="128"/>
      <c r="R272" s="128" t="s">
        <v>121</v>
      </c>
      <c r="S272" s="128">
        <v>0</v>
      </c>
      <c r="T272" s="128"/>
      <c r="U272" s="128"/>
      <c r="V272" s="128"/>
      <c r="W272" s="128"/>
      <c r="X272" s="128"/>
      <c r="Y272" s="128"/>
      <c r="Z272" s="128"/>
      <c r="AA272" s="128"/>
      <c r="AB272" s="128"/>
      <c r="AC272" s="128"/>
      <c r="AD272" s="128"/>
      <c r="AE272" s="128"/>
      <c r="AF272" s="128"/>
      <c r="AG272" s="128"/>
      <c r="AH272" s="128"/>
      <c r="AI272" s="128"/>
      <c r="AJ272" s="128"/>
      <c r="AK272" s="128"/>
      <c r="AL272" s="128"/>
      <c r="AM272" s="128"/>
      <c r="AN272" s="128"/>
      <c r="AO272" s="128"/>
      <c r="AP272" s="128"/>
      <c r="AQ272" s="128"/>
      <c r="AR272" s="128"/>
      <c r="AS272" s="128"/>
      <c r="AT272" s="128"/>
      <c r="AU272" s="128"/>
    </row>
    <row r="273" spans="1:47" outlineLevel="1" x14ac:dyDescent="0.2">
      <c r="A273" s="129"/>
      <c r="B273" s="129"/>
      <c r="C273" s="145" t="s">
        <v>245</v>
      </c>
      <c r="D273" s="168"/>
      <c r="E273" s="159">
        <v>3.04</v>
      </c>
      <c r="F273" s="131"/>
      <c r="G273" s="131"/>
      <c r="H273" s="154">
        <v>0</v>
      </c>
      <c r="I273" s="128"/>
      <c r="J273" s="128"/>
      <c r="K273" s="128"/>
      <c r="L273" s="128"/>
      <c r="M273" s="128"/>
      <c r="N273" s="128"/>
      <c r="O273" s="128"/>
      <c r="P273" s="128"/>
      <c r="Q273" s="128"/>
      <c r="R273" s="128" t="s">
        <v>121</v>
      </c>
      <c r="S273" s="128">
        <v>0</v>
      </c>
      <c r="T273" s="128"/>
      <c r="U273" s="128"/>
      <c r="V273" s="128"/>
      <c r="W273" s="128"/>
      <c r="X273" s="128"/>
      <c r="Y273" s="128"/>
      <c r="Z273" s="128"/>
      <c r="AA273" s="128"/>
      <c r="AB273" s="128"/>
      <c r="AC273" s="128"/>
      <c r="AD273" s="128"/>
      <c r="AE273" s="128"/>
      <c r="AF273" s="128"/>
      <c r="AG273" s="128"/>
      <c r="AH273" s="128"/>
      <c r="AI273" s="128"/>
      <c r="AJ273" s="128"/>
      <c r="AK273" s="128"/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</row>
    <row r="274" spans="1:47" ht="22.5" outlineLevel="1" x14ac:dyDescent="0.2">
      <c r="A274" s="129">
        <v>42</v>
      </c>
      <c r="B274" s="129" t="s">
        <v>298</v>
      </c>
      <c r="C274" s="144" t="s">
        <v>299</v>
      </c>
      <c r="D274" s="167" t="s">
        <v>118</v>
      </c>
      <c r="E274" s="131">
        <v>410.33</v>
      </c>
      <c r="F274" s="131"/>
      <c r="G274" s="131">
        <f>ROUND(E274*F274,2)</f>
        <v>0</v>
      </c>
      <c r="H274" s="154" t="s">
        <v>1140</v>
      </c>
      <c r="I274" s="128"/>
      <c r="J274" s="128"/>
      <c r="K274" s="128"/>
      <c r="L274" s="128"/>
      <c r="M274" s="128"/>
      <c r="N274" s="128"/>
      <c r="O274" s="128"/>
      <c r="P274" s="128"/>
      <c r="Q274" s="128"/>
      <c r="R274" s="128" t="s">
        <v>119</v>
      </c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  <c r="AC274" s="128"/>
      <c r="AD274" s="128"/>
      <c r="AE274" s="128"/>
      <c r="AF274" s="128"/>
      <c r="AG274" s="128"/>
      <c r="AH274" s="128"/>
      <c r="AI274" s="128"/>
      <c r="AJ274" s="128"/>
      <c r="AK274" s="128"/>
      <c r="AL274" s="128"/>
      <c r="AM274" s="128"/>
      <c r="AN274" s="128"/>
      <c r="AO274" s="128"/>
      <c r="AP274" s="128"/>
      <c r="AQ274" s="128"/>
      <c r="AR274" s="128"/>
      <c r="AS274" s="128"/>
      <c r="AT274" s="128"/>
      <c r="AU274" s="128"/>
    </row>
    <row r="275" spans="1:47" outlineLevel="1" x14ac:dyDescent="0.2">
      <c r="A275" s="129"/>
      <c r="B275" s="129"/>
      <c r="C275" s="145" t="s">
        <v>177</v>
      </c>
      <c r="D275" s="168"/>
      <c r="E275" s="159"/>
      <c r="F275" s="131"/>
      <c r="G275" s="131"/>
      <c r="H275" s="154">
        <v>0</v>
      </c>
      <c r="I275" s="128"/>
      <c r="J275" s="128"/>
      <c r="K275" s="128"/>
      <c r="L275" s="128"/>
      <c r="M275" s="128"/>
      <c r="N275" s="128"/>
      <c r="O275" s="128"/>
      <c r="P275" s="128"/>
      <c r="Q275" s="128"/>
      <c r="R275" s="128" t="s">
        <v>121</v>
      </c>
      <c r="S275" s="128">
        <v>0</v>
      </c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</row>
    <row r="276" spans="1:47" outlineLevel="1" x14ac:dyDescent="0.2">
      <c r="A276" s="129"/>
      <c r="B276" s="129"/>
      <c r="C276" s="145" t="s">
        <v>178</v>
      </c>
      <c r="D276" s="168"/>
      <c r="E276" s="159"/>
      <c r="F276" s="131"/>
      <c r="G276" s="131"/>
      <c r="H276" s="154">
        <v>0</v>
      </c>
      <c r="I276" s="128"/>
      <c r="J276" s="128"/>
      <c r="K276" s="128"/>
      <c r="L276" s="128"/>
      <c r="M276" s="128"/>
      <c r="N276" s="128"/>
      <c r="O276" s="128"/>
      <c r="P276" s="128"/>
      <c r="Q276" s="128"/>
      <c r="R276" s="128" t="s">
        <v>121</v>
      </c>
      <c r="S276" s="128">
        <v>0</v>
      </c>
      <c r="T276" s="128"/>
      <c r="U276" s="128"/>
      <c r="V276" s="128"/>
      <c r="W276" s="128"/>
      <c r="X276" s="128"/>
      <c r="Y276" s="128"/>
      <c r="Z276" s="128"/>
      <c r="AA276" s="128"/>
      <c r="AB276" s="128"/>
      <c r="AC276" s="128"/>
      <c r="AD276" s="128"/>
      <c r="AE276" s="128"/>
      <c r="AF276" s="128"/>
      <c r="AG276" s="128"/>
      <c r="AH276" s="128"/>
      <c r="AI276" s="128"/>
      <c r="AJ276" s="128"/>
      <c r="AK276" s="128"/>
      <c r="AL276" s="128"/>
      <c r="AM276" s="128"/>
      <c r="AN276" s="128"/>
      <c r="AO276" s="128"/>
      <c r="AP276" s="128"/>
      <c r="AQ276" s="128"/>
      <c r="AR276" s="128"/>
      <c r="AS276" s="128"/>
      <c r="AT276" s="128"/>
      <c r="AU276" s="128"/>
    </row>
    <row r="277" spans="1:47" outlineLevel="1" x14ac:dyDescent="0.2">
      <c r="A277" s="129"/>
      <c r="B277" s="129"/>
      <c r="C277" s="145" t="s">
        <v>273</v>
      </c>
      <c r="D277" s="168"/>
      <c r="E277" s="159"/>
      <c r="F277" s="131"/>
      <c r="G277" s="131"/>
      <c r="H277" s="154">
        <v>0</v>
      </c>
      <c r="I277" s="128"/>
      <c r="J277" s="128"/>
      <c r="K277" s="128"/>
      <c r="L277" s="128"/>
      <c r="M277" s="128"/>
      <c r="N277" s="128"/>
      <c r="O277" s="128"/>
      <c r="P277" s="128"/>
      <c r="Q277" s="128"/>
      <c r="R277" s="128" t="s">
        <v>121</v>
      </c>
      <c r="S277" s="128">
        <v>0</v>
      </c>
      <c r="T277" s="128"/>
      <c r="U277" s="128"/>
      <c r="V277" s="128"/>
      <c r="W277" s="128"/>
      <c r="X277" s="128"/>
      <c r="Y277" s="128"/>
      <c r="Z277" s="128"/>
      <c r="AA277" s="128"/>
      <c r="AB277" s="128"/>
      <c r="AC277" s="128"/>
      <c r="AD277" s="128"/>
      <c r="AE277" s="128"/>
      <c r="AF277" s="128"/>
      <c r="AG277" s="128"/>
      <c r="AH277" s="128"/>
      <c r="AI277" s="128"/>
      <c r="AJ277" s="128"/>
      <c r="AK277" s="128"/>
      <c r="AL277" s="128"/>
      <c r="AM277" s="128"/>
      <c r="AN277" s="128"/>
      <c r="AO277" s="128"/>
      <c r="AP277" s="128"/>
      <c r="AQ277" s="128"/>
      <c r="AR277" s="128"/>
      <c r="AS277" s="128"/>
      <c r="AT277" s="128"/>
      <c r="AU277" s="128"/>
    </row>
    <row r="278" spans="1:47" outlineLevel="1" x14ac:dyDescent="0.2">
      <c r="A278" s="129"/>
      <c r="B278" s="129"/>
      <c r="C278" s="145" t="s">
        <v>274</v>
      </c>
      <c r="D278" s="168"/>
      <c r="E278" s="159">
        <v>179.55</v>
      </c>
      <c r="F278" s="131"/>
      <c r="G278" s="131"/>
      <c r="H278" s="154">
        <v>0</v>
      </c>
      <c r="I278" s="128"/>
      <c r="J278" s="128"/>
      <c r="K278" s="128"/>
      <c r="L278" s="128"/>
      <c r="M278" s="128"/>
      <c r="N278" s="128"/>
      <c r="O278" s="128"/>
      <c r="P278" s="128"/>
      <c r="Q278" s="128"/>
      <c r="R278" s="128" t="s">
        <v>121</v>
      </c>
      <c r="S278" s="128">
        <v>0</v>
      </c>
      <c r="T278" s="128"/>
      <c r="U278" s="128"/>
      <c r="V278" s="128"/>
      <c r="W278" s="128"/>
      <c r="X278" s="128"/>
      <c r="Y278" s="128"/>
      <c r="Z278" s="128"/>
      <c r="AA278" s="128"/>
      <c r="AB278" s="128"/>
      <c r="AC278" s="128"/>
      <c r="AD278" s="128"/>
      <c r="AE278" s="128"/>
      <c r="AF278" s="128"/>
      <c r="AG278" s="128"/>
      <c r="AH278" s="128"/>
      <c r="AI278" s="128"/>
      <c r="AJ278" s="128"/>
      <c r="AK278" s="128"/>
      <c r="AL278" s="128"/>
      <c r="AM278" s="128"/>
      <c r="AN278" s="128"/>
      <c r="AO278" s="128"/>
      <c r="AP278" s="128"/>
      <c r="AQ278" s="128"/>
      <c r="AR278" s="128"/>
      <c r="AS278" s="128"/>
      <c r="AT278" s="128"/>
      <c r="AU278" s="128"/>
    </row>
    <row r="279" spans="1:47" outlineLevel="1" x14ac:dyDescent="0.2">
      <c r="A279" s="129"/>
      <c r="B279" s="129"/>
      <c r="C279" s="145" t="s">
        <v>285</v>
      </c>
      <c r="D279" s="168"/>
      <c r="E279" s="159"/>
      <c r="F279" s="131"/>
      <c r="G279" s="131"/>
      <c r="H279" s="154">
        <v>0</v>
      </c>
      <c r="I279" s="128"/>
      <c r="J279" s="128"/>
      <c r="K279" s="128"/>
      <c r="L279" s="128"/>
      <c r="M279" s="128"/>
      <c r="N279" s="128"/>
      <c r="O279" s="128"/>
      <c r="P279" s="128"/>
      <c r="Q279" s="128"/>
      <c r="R279" s="128" t="s">
        <v>121</v>
      </c>
      <c r="S279" s="128">
        <v>0</v>
      </c>
      <c r="T279" s="128"/>
      <c r="U279" s="128"/>
      <c r="V279" s="128"/>
      <c r="W279" s="128"/>
      <c r="X279" s="128"/>
      <c r="Y279" s="128"/>
      <c r="Z279" s="128"/>
      <c r="AA279" s="128"/>
      <c r="AB279" s="128"/>
      <c r="AC279" s="128"/>
      <c r="AD279" s="128"/>
      <c r="AE279" s="128"/>
      <c r="AF279" s="128"/>
      <c r="AG279" s="128"/>
      <c r="AH279" s="128"/>
      <c r="AI279" s="128"/>
      <c r="AJ279" s="128"/>
      <c r="AK279" s="128"/>
      <c r="AL279" s="128"/>
      <c r="AM279" s="128"/>
      <c r="AN279" s="128"/>
      <c r="AO279" s="128"/>
      <c r="AP279" s="128"/>
      <c r="AQ279" s="128"/>
      <c r="AR279" s="128"/>
      <c r="AS279" s="128"/>
      <c r="AT279" s="128"/>
      <c r="AU279" s="128"/>
    </row>
    <row r="280" spans="1:47" outlineLevel="1" x14ac:dyDescent="0.2">
      <c r="A280" s="129"/>
      <c r="B280" s="129"/>
      <c r="C280" s="145" t="s">
        <v>300</v>
      </c>
      <c r="D280" s="168"/>
      <c r="E280" s="159">
        <v>230.78</v>
      </c>
      <c r="F280" s="131"/>
      <c r="G280" s="131"/>
      <c r="H280" s="154">
        <v>0</v>
      </c>
      <c r="I280" s="128"/>
      <c r="J280" s="128"/>
      <c r="K280" s="128"/>
      <c r="L280" s="128"/>
      <c r="M280" s="128"/>
      <c r="N280" s="128"/>
      <c r="O280" s="128"/>
      <c r="P280" s="128"/>
      <c r="Q280" s="128"/>
      <c r="R280" s="128" t="s">
        <v>121</v>
      </c>
      <c r="S280" s="128">
        <v>0</v>
      </c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</row>
    <row r="281" spans="1:47" outlineLevel="1" x14ac:dyDescent="0.2">
      <c r="A281" s="129">
        <v>43</v>
      </c>
      <c r="B281" s="129" t="s">
        <v>301</v>
      </c>
      <c r="C281" s="144" t="s">
        <v>302</v>
      </c>
      <c r="D281" s="167" t="s">
        <v>128</v>
      </c>
      <c r="E281" s="131">
        <v>16</v>
      </c>
      <c r="F281" s="131"/>
      <c r="G281" s="131">
        <f>ROUND(E281*F281,2)</f>
        <v>0</v>
      </c>
      <c r="H281" s="154" t="s">
        <v>1140</v>
      </c>
      <c r="I281" s="128"/>
      <c r="J281" s="128"/>
      <c r="K281" s="128"/>
      <c r="L281" s="128"/>
      <c r="M281" s="128"/>
      <c r="N281" s="128"/>
      <c r="O281" s="128"/>
      <c r="P281" s="128"/>
      <c r="Q281" s="128"/>
      <c r="R281" s="128" t="s">
        <v>119</v>
      </c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  <c r="AC281" s="128"/>
      <c r="AD281" s="128"/>
      <c r="AE281" s="128"/>
      <c r="AF281" s="128"/>
      <c r="AG281" s="128"/>
      <c r="AH281" s="128"/>
      <c r="AI281" s="128"/>
      <c r="AJ281" s="128"/>
      <c r="AK281" s="128"/>
      <c r="AL281" s="128"/>
      <c r="AM281" s="128"/>
      <c r="AN281" s="128"/>
      <c r="AO281" s="128"/>
      <c r="AP281" s="128"/>
      <c r="AQ281" s="128"/>
      <c r="AR281" s="128"/>
      <c r="AS281" s="128"/>
      <c r="AT281" s="128"/>
      <c r="AU281" s="128"/>
    </row>
    <row r="282" spans="1:47" outlineLevel="1" x14ac:dyDescent="0.2">
      <c r="A282" s="129"/>
      <c r="B282" s="129"/>
      <c r="C282" s="145" t="s">
        <v>131</v>
      </c>
      <c r="D282" s="168"/>
      <c r="E282" s="159"/>
      <c r="F282" s="131"/>
      <c r="G282" s="131"/>
      <c r="H282" s="154">
        <v>0</v>
      </c>
      <c r="I282" s="128"/>
      <c r="J282" s="128"/>
      <c r="K282" s="128"/>
      <c r="L282" s="128"/>
      <c r="M282" s="128"/>
      <c r="N282" s="128"/>
      <c r="O282" s="128"/>
      <c r="P282" s="128"/>
      <c r="Q282" s="128"/>
      <c r="R282" s="128" t="s">
        <v>121</v>
      </c>
      <c r="S282" s="128">
        <v>0</v>
      </c>
      <c r="T282" s="128"/>
      <c r="U282" s="128"/>
      <c r="V282" s="128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8"/>
      <c r="AL282" s="128"/>
      <c r="AM282" s="128"/>
      <c r="AN282" s="128"/>
      <c r="AO282" s="128"/>
      <c r="AP282" s="128"/>
      <c r="AQ282" s="128"/>
      <c r="AR282" s="128"/>
      <c r="AS282" s="128"/>
      <c r="AT282" s="128"/>
      <c r="AU282" s="128"/>
    </row>
    <row r="283" spans="1:47" outlineLevel="1" x14ac:dyDescent="0.2">
      <c r="A283" s="129"/>
      <c r="B283" s="129"/>
      <c r="C283" s="145" t="s">
        <v>164</v>
      </c>
      <c r="D283" s="168"/>
      <c r="E283" s="159"/>
      <c r="F283" s="131"/>
      <c r="G283" s="131"/>
      <c r="H283" s="154">
        <v>0</v>
      </c>
      <c r="I283" s="128"/>
      <c r="J283" s="128"/>
      <c r="K283" s="128"/>
      <c r="L283" s="128"/>
      <c r="M283" s="128"/>
      <c r="N283" s="128"/>
      <c r="O283" s="128"/>
      <c r="P283" s="128"/>
      <c r="Q283" s="128"/>
      <c r="R283" s="128" t="s">
        <v>121</v>
      </c>
      <c r="S283" s="128">
        <v>0</v>
      </c>
      <c r="T283" s="128"/>
      <c r="U283" s="128"/>
      <c r="V283" s="128"/>
      <c r="W283" s="128"/>
      <c r="X283" s="128"/>
      <c r="Y283" s="128"/>
      <c r="Z283" s="128"/>
      <c r="AA283" s="128"/>
      <c r="AB283" s="128"/>
      <c r="AC283" s="128"/>
      <c r="AD283" s="128"/>
      <c r="AE283" s="128"/>
      <c r="AF283" s="128"/>
      <c r="AG283" s="128"/>
      <c r="AH283" s="128"/>
      <c r="AI283" s="128"/>
      <c r="AJ283" s="128"/>
      <c r="AK283" s="128"/>
      <c r="AL283" s="128"/>
      <c r="AM283" s="128"/>
      <c r="AN283" s="128"/>
      <c r="AO283" s="128"/>
      <c r="AP283" s="128"/>
      <c r="AQ283" s="128"/>
      <c r="AR283" s="128"/>
      <c r="AS283" s="128"/>
      <c r="AT283" s="128"/>
      <c r="AU283" s="128"/>
    </row>
    <row r="284" spans="1:47" outlineLevel="1" x14ac:dyDescent="0.2">
      <c r="A284" s="129"/>
      <c r="B284" s="129"/>
      <c r="C284" s="145" t="s">
        <v>303</v>
      </c>
      <c r="D284" s="168"/>
      <c r="E284" s="159">
        <v>1</v>
      </c>
      <c r="F284" s="131"/>
      <c r="G284" s="131"/>
      <c r="H284" s="154">
        <v>0</v>
      </c>
      <c r="I284" s="128"/>
      <c r="J284" s="128"/>
      <c r="K284" s="128"/>
      <c r="L284" s="128"/>
      <c r="M284" s="128"/>
      <c r="N284" s="128"/>
      <c r="O284" s="128"/>
      <c r="P284" s="128"/>
      <c r="Q284" s="128"/>
      <c r="R284" s="128" t="s">
        <v>121</v>
      </c>
      <c r="S284" s="128">
        <v>0</v>
      </c>
      <c r="T284" s="128"/>
      <c r="U284" s="128"/>
      <c r="V284" s="128"/>
      <c r="W284" s="128"/>
      <c r="X284" s="128"/>
      <c r="Y284" s="128"/>
      <c r="Z284" s="128"/>
      <c r="AA284" s="128"/>
      <c r="AB284" s="128"/>
      <c r="AC284" s="128"/>
      <c r="AD284" s="128"/>
      <c r="AE284" s="128"/>
      <c r="AF284" s="128"/>
      <c r="AG284" s="128"/>
      <c r="AH284" s="128"/>
      <c r="AI284" s="128"/>
      <c r="AJ284" s="128"/>
      <c r="AK284" s="128"/>
      <c r="AL284" s="128"/>
      <c r="AM284" s="128"/>
      <c r="AN284" s="128"/>
      <c r="AO284" s="128"/>
      <c r="AP284" s="128"/>
      <c r="AQ284" s="128"/>
      <c r="AR284" s="128"/>
      <c r="AS284" s="128"/>
      <c r="AT284" s="128"/>
      <c r="AU284" s="128"/>
    </row>
    <row r="285" spans="1:47" outlineLevel="1" x14ac:dyDescent="0.2">
      <c r="A285" s="129"/>
      <c r="B285" s="129"/>
      <c r="C285" s="145" t="s">
        <v>304</v>
      </c>
      <c r="D285" s="168"/>
      <c r="E285" s="159">
        <v>15</v>
      </c>
      <c r="F285" s="131"/>
      <c r="G285" s="131"/>
      <c r="H285" s="154">
        <v>0</v>
      </c>
      <c r="I285" s="128"/>
      <c r="J285" s="128"/>
      <c r="K285" s="128"/>
      <c r="L285" s="128"/>
      <c r="M285" s="128"/>
      <c r="N285" s="128"/>
      <c r="O285" s="128"/>
      <c r="P285" s="128"/>
      <c r="Q285" s="128"/>
      <c r="R285" s="128" t="s">
        <v>121</v>
      </c>
      <c r="S285" s="128">
        <v>0</v>
      </c>
      <c r="T285" s="128"/>
      <c r="U285" s="128"/>
      <c r="V285" s="128"/>
      <c r="W285" s="128"/>
      <c r="X285" s="128"/>
      <c r="Y285" s="128"/>
      <c r="Z285" s="128"/>
      <c r="AA285" s="128"/>
      <c r="AB285" s="128"/>
      <c r="AC285" s="128"/>
      <c r="AD285" s="128"/>
      <c r="AE285" s="128"/>
      <c r="AF285" s="128"/>
      <c r="AG285" s="128"/>
      <c r="AH285" s="128"/>
      <c r="AI285" s="128"/>
      <c r="AJ285" s="128"/>
      <c r="AK285" s="128"/>
      <c r="AL285" s="128"/>
      <c r="AM285" s="128"/>
      <c r="AN285" s="128"/>
      <c r="AO285" s="128"/>
      <c r="AP285" s="128"/>
      <c r="AQ285" s="128"/>
      <c r="AR285" s="128"/>
      <c r="AS285" s="128"/>
      <c r="AT285" s="128"/>
      <c r="AU285" s="128"/>
    </row>
    <row r="286" spans="1:47" outlineLevel="1" x14ac:dyDescent="0.2">
      <c r="A286" s="129">
        <v>44</v>
      </c>
      <c r="B286" s="129" t="s">
        <v>305</v>
      </c>
      <c r="C286" s="144" t="s">
        <v>306</v>
      </c>
      <c r="D286" s="167" t="s">
        <v>128</v>
      </c>
      <c r="E286" s="131">
        <v>11</v>
      </c>
      <c r="F286" s="131"/>
      <c r="G286" s="131">
        <f>ROUND(E286*F286,2)</f>
        <v>0</v>
      </c>
      <c r="H286" s="154" t="s">
        <v>1140</v>
      </c>
      <c r="I286" s="128"/>
      <c r="J286" s="128"/>
      <c r="K286" s="128"/>
      <c r="L286" s="128"/>
      <c r="M286" s="128"/>
      <c r="N286" s="128"/>
      <c r="O286" s="128"/>
      <c r="P286" s="128"/>
      <c r="Q286" s="128"/>
      <c r="R286" s="128" t="s">
        <v>119</v>
      </c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  <c r="AC286" s="128"/>
      <c r="AD286" s="128"/>
      <c r="AE286" s="128"/>
      <c r="AF286" s="128"/>
      <c r="AG286" s="128"/>
      <c r="AH286" s="128"/>
      <c r="AI286" s="128"/>
      <c r="AJ286" s="128"/>
      <c r="AK286" s="128"/>
      <c r="AL286" s="128"/>
      <c r="AM286" s="128"/>
      <c r="AN286" s="128"/>
      <c r="AO286" s="128"/>
      <c r="AP286" s="128"/>
      <c r="AQ286" s="128"/>
      <c r="AR286" s="128"/>
      <c r="AS286" s="128"/>
      <c r="AT286" s="128"/>
      <c r="AU286" s="128"/>
    </row>
    <row r="287" spans="1:47" outlineLevel="1" x14ac:dyDescent="0.2">
      <c r="A287" s="129"/>
      <c r="B287" s="129"/>
      <c r="C287" s="145" t="s">
        <v>131</v>
      </c>
      <c r="D287" s="168"/>
      <c r="E287" s="159"/>
      <c r="F287" s="131"/>
      <c r="G287" s="131"/>
      <c r="H287" s="154">
        <v>0</v>
      </c>
      <c r="I287" s="128"/>
      <c r="J287" s="128"/>
      <c r="K287" s="128"/>
      <c r="L287" s="128"/>
      <c r="M287" s="128"/>
      <c r="N287" s="128"/>
      <c r="O287" s="128"/>
      <c r="P287" s="128"/>
      <c r="Q287" s="128"/>
      <c r="R287" s="128" t="s">
        <v>121</v>
      </c>
      <c r="S287" s="128">
        <v>0</v>
      </c>
      <c r="T287" s="128"/>
      <c r="U287" s="128"/>
      <c r="V287" s="128"/>
      <c r="W287" s="128"/>
      <c r="X287" s="128"/>
      <c r="Y287" s="128"/>
      <c r="Z287" s="128"/>
      <c r="AA287" s="128"/>
      <c r="AB287" s="128"/>
      <c r="AC287" s="128"/>
      <c r="AD287" s="128"/>
      <c r="AE287" s="128"/>
      <c r="AF287" s="128"/>
      <c r="AG287" s="128"/>
      <c r="AH287" s="128"/>
      <c r="AI287" s="128"/>
      <c r="AJ287" s="128"/>
      <c r="AK287" s="128"/>
      <c r="AL287" s="128"/>
      <c r="AM287" s="128"/>
      <c r="AN287" s="128"/>
      <c r="AO287" s="128"/>
      <c r="AP287" s="128"/>
      <c r="AQ287" s="128"/>
      <c r="AR287" s="128"/>
      <c r="AS287" s="128"/>
      <c r="AT287" s="128"/>
      <c r="AU287" s="128"/>
    </row>
    <row r="288" spans="1:47" outlineLevel="1" x14ac:dyDescent="0.2">
      <c r="A288" s="129"/>
      <c r="B288" s="129"/>
      <c r="C288" s="145" t="s">
        <v>164</v>
      </c>
      <c r="D288" s="168"/>
      <c r="E288" s="159"/>
      <c r="F288" s="131"/>
      <c r="G288" s="131"/>
      <c r="H288" s="154">
        <v>0</v>
      </c>
      <c r="I288" s="128"/>
      <c r="J288" s="128"/>
      <c r="K288" s="128"/>
      <c r="L288" s="128"/>
      <c r="M288" s="128"/>
      <c r="N288" s="128"/>
      <c r="O288" s="128"/>
      <c r="P288" s="128"/>
      <c r="Q288" s="128"/>
      <c r="R288" s="128" t="s">
        <v>121</v>
      </c>
      <c r="S288" s="128">
        <v>0</v>
      </c>
      <c r="T288" s="128"/>
      <c r="U288" s="128"/>
      <c r="V288" s="128"/>
      <c r="W288" s="128"/>
      <c r="X288" s="128"/>
      <c r="Y288" s="128"/>
      <c r="Z288" s="128"/>
      <c r="AA288" s="128"/>
      <c r="AB288" s="128"/>
      <c r="AC288" s="128"/>
      <c r="AD288" s="128"/>
      <c r="AE288" s="128"/>
      <c r="AF288" s="128"/>
      <c r="AG288" s="128"/>
      <c r="AH288" s="128"/>
      <c r="AI288" s="128"/>
      <c r="AJ288" s="128"/>
      <c r="AK288" s="128"/>
      <c r="AL288" s="128"/>
      <c r="AM288" s="128"/>
      <c r="AN288" s="128"/>
      <c r="AO288" s="128"/>
      <c r="AP288" s="128"/>
      <c r="AQ288" s="128"/>
      <c r="AR288" s="128"/>
      <c r="AS288" s="128"/>
      <c r="AT288" s="128"/>
      <c r="AU288" s="128"/>
    </row>
    <row r="289" spans="1:47" outlineLevel="1" x14ac:dyDescent="0.2">
      <c r="A289" s="129"/>
      <c r="B289" s="129"/>
      <c r="C289" s="145" t="s">
        <v>303</v>
      </c>
      <c r="D289" s="168"/>
      <c r="E289" s="159">
        <v>1</v>
      </c>
      <c r="F289" s="131"/>
      <c r="G289" s="131"/>
      <c r="H289" s="154">
        <v>0</v>
      </c>
      <c r="I289" s="128"/>
      <c r="J289" s="128"/>
      <c r="K289" s="128"/>
      <c r="L289" s="128"/>
      <c r="M289" s="128"/>
      <c r="N289" s="128"/>
      <c r="O289" s="128"/>
      <c r="P289" s="128"/>
      <c r="Q289" s="128"/>
      <c r="R289" s="128" t="s">
        <v>121</v>
      </c>
      <c r="S289" s="128">
        <v>0</v>
      </c>
      <c r="T289" s="128"/>
      <c r="U289" s="128"/>
      <c r="V289" s="128"/>
      <c r="W289" s="128"/>
      <c r="X289" s="128"/>
      <c r="Y289" s="128"/>
      <c r="Z289" s="128"/>
      <c r="AA289" s="128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8"/>
      <c r="AS289" s="128"/>
      <c r="AT289" s="128"/>
      <c r="AU289" s="128"/>
    </row>
    <row r="290" spans="1:47" outlineLevel="1" x14ac:dyDescent="0.2">
      <c r="A290" s="129"/>
      <c r="B290" s="129"/>
      <c r="C290" s="145" t="s">
        <v>307</v>
      </c>
      <c r="D290" s="168"/>
      <c r="E290" s="159">
        <v>10</v>
      </c>
      <c r="F290" s="131"/>
      <c r="G290" s="131"/>
      <c r="H290" s="154">
        <v>0</v>
      </c>
      <c r="I290" s="128"/>
      <c r="J290" s="128"/>
      <c r="K290" s="128"/>
      <c r="L290" s="128"/>
      <c r="M290" s="128"/>
      <c r="N290" s="128"/>
      <c r="O290" s="128"/>
      <c r="P290" s="128"/>
      <c r="Q290" s="128"/>
      <c r="R290" s="128" t="s">
        <v>121</v>
      </c>
      <c r="S290" s="128">
        <v>0</v>
      </c>
      <c r="T290" s="128"/>
      <c r="U290" s="128"/>
      <c r="V290" s="128"/>
      <c r="W290" s="128"/>
      <c r="X290" s="128"/>
      <c r="Y290" s="128"/>
      <c r="Z290" s="128"/>
      <c r="AA290" s="128"/>
      <c r="AB290" s="128"/>
      <c r="AC290" s="128"/>
      <c r="AD290" s="128"/>
      <c r="AE290" s="128"/>
      <c r="AF290" s="128"/>
      <c r="AG290" s="128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  <c r="AR290" s="128"/>
      <c r="AS290" s="128"/>
      <c r="AT290" s="128"/>
      <c r="AU290" s="128"/>
    </row>
    <row r="291" spans="1:47" outlineLevel="1" x14ac:dyDescent="0.2">
      <c r="A291" s="129">
        <v>45</v>
      </c>
      <c r="B291" s="129" t="s">
        <v>308</v>
      </c>
      <c r="C291" s="144" t="s">
        <v>309</v>
      </c>
      <c r="D291" s="167" t="s">
        <v>128</v>
      </c>
      <c r="E291" s="131">
        <v>4</v>
      </c>
      <c r="F291" s="131"/>
      <c r="G291" s="131">
        <f>ROUND(E291*F291,2)</f>
        <v>0</v>
      </c>
      <c r="H291" s="154" t="s">
        <v>1140</v>
      </c>
      <c r="I291" s="128"/>
      <c r="J291" s="128"/>
      <c r="K291" s="128"/>
      <c r="L291" s="128"/>
      <c r="M291" s="128"/>
      <c r="N291" s="128"/>
      <c r="O291" s="128"/>
      <c r="P291" s="128"/>
      <c r="Q291" s="128"/>
      <c r="R291" s="128" t="s">
        <v>119</v>
      </c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  <c r="AC291" s="128"/>
      <c r="AD291" s="128"/>
      <c r="AE291" s="128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8"/>
      <c r="AS291" s="128"/>
      <c r="AT291" s="128"/>
      <c r="AU291" s="128"/>
    </row>
    <row r="292" spans="1:47" outlineLevel="1" x14ac:dyDescent="0.2">
      <c r="A292" s="129"/>
      <c r="B292" s="129"/>
      <c r="C292" s="145" t="s">
        <v>310</v>
      </c>
      <c r="D292" s="168"/>
      <c r="E292" s="159">
        <v>4</v>
      </c>
      <c r="F292" s="131"/>
      <c r="G292" s="131"/>
      <c r="H292" s="154">
        <v>0</v>
      </c>
      <c r="I292" s="128"/>
      <c r="J292" s="128"/>
      <c r="K292" s="128"/>
      <c r="L292" s="128"/>
      <c r="M292" s="128"/>
      <c r="N292" s="128"/>
      <c r="O292" s="128"/>
      <c r="P292" s="128"/>
      <c r="Q292" s="128"/>
      <c r="R292" s="128" t="s">
        <v>121</v>
      </c>
      <c r="S292" s="128">
        <v>0</v>
      </c>
      <c r="T292" s="128"/>
      <c r="U292" s="128"/>
      <c r="V292" s="128"/>
      <c r="W292" s="128"/>
      <c r="X292" s="128"/>
      <c r="Y292" s="128"/>
      <c r="Z292" s="128"/>
      <c r="AA292" s="128"/>
      <c r="AB292" s="128"/>
      <c r="AC292" s="128"/>
      <c r="AD292" s="128"/>
      <c r="AE292" s="128"/>
      <c r="AF292" s="128"/>
      <c r="AG292" s="128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</row>
    <row r="293" spans="1:47" x14ac:dyDescent="0.2">
      <c r="A293" s="130" t="s">
        <v>114</v>
      </c>
      <c r="B293" s="130" t="s">
        <v>52</v>
      </c>
      <c r="C293" s="146" t="s">
        <v>53</v>
      </c>
      <c r="D293" s="169"/>
      <c r="E293" s="132"/>
      <c r="F293" s="132"/>
      <c r="G293" s="132">
        <f>SUMIF(R294:R332,"&lt;&gt;NOR",G294:G332)</f>
        <v>0</v>
      </c>
      <c r="H293" s="155"/>
      <c r="I293" s="128"/>
      <c r="R293" t="s">
        <v>115</v>
      </c>
    </row>
    <row r="294" spans="1:47" outlineLevel="1" x14ac:dyDescent="0.2">
      <c r="A294" s="129">
        <v>46</v>
      </c>
      <c r="B294" s="129" t="s">
        <v>311</v>
      </c>
      <c r="C294" s="144" t="s">
        <v>312</v>
      </c>
      <c r="D294" s="167" t="s">
        <v>313</v>
      </c>
      <c r="E294" s="131">
        <v>102.92100000000001</v>
      </c>
      <c r="F294" s="131"/>
      <c r="G294" s="131">
        <f>ROUND(E294*F294,2)</f>
        <v>0</v>
      </c>
      <c r="H294" s="154" t="s">
        <v>1140</v>
      </c>
      <c r="I294" s="128"/>
      <c r="J294" s="128"/>
      <c r="K294" s="128"/>
      <c r="L294" s="128"/>
      <c r="M294" s="128"/>
      <c r="N294" s="128"/>
      <c r="O294" s="128"/>
      <c r="P294" s="128"/>
      <c r="Q294" s="128"/>
      <c r="R294" s="128" t="s">
        <v>119</v>
      </c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  <c r="AC294" s="128"/>
      <c r="AD294" s="128"/>
      <c r="AE294" s="128"/>
      <c r="AF294" s="128"/>
      <c r="AG294" s="128"/>
      <c r="AH294" s="128"/>
      <c r="AI294" s="128"/>
      <c r="AJ294" s="128"/>
      <c r="AK294" s="128"/>
      <c r="AL294" s="128"/>
      <c r="AM294" s="128"/>
      <c r="AN294" s="128"/>
      <c r="AO294" s="128"/>
      <c r="AP294" s="128"/>
      <c r="AQ294" s="128"/>
      <c r="AR294" s="128"/>
      <c r="AS294" s="128"/>
      <c r="AT294" s="128"/>
      <c r="AU294" s="128"/>
    </row>
    <row r="295" spans="1:47" outlineLevel="1" x14ac:dyDescent="0.2">
      <c r="A295" s="129"/>
      <c r="B295" s="129"/>
      <c r="C295" s="145" t="s">
        <v>314</v>
      </c>
      <c r="D295" s="168"/>
      <c r="E295" s="159"/>
      <c r="F295" s="131"/>
      <c r="G295" s="131"/>
      <c r="H295" s="154">
        <v>0</v>
      </c>
      <c r="I295" s="128"/>
      <c r="J295" s="128"/>
      <c r="K295" s="128"/>
      <c r="L295" s="128"/>
      <c r="M295" s="128"/>
      <c r="N295" s="128"/>
      <c r="O295" s="128"/>
      <c r="P295" s="128"/>
      <c r="Q295" s="128"/>
      <c r="R295" s="128" t="s">
        <v>121</v>
      </c>
      <c r="S295" s="128">
        <v>0</v>
      </c>
      <c r="T295" s="128"/>
      <c r="U295" s="128"/>
      <c r="V295" s="128"/>
      <c r="W295" s="128"/>
      <c r="X295" s="128"/>
      <c r="Y295" s="128"/>
      <c r="Z295" s="128"/>
      <c r="AA295" s="128"/>
      <c r="AB295" s="128"/>
      <c r="AC295" s="128"/>
      <c r="AD295" s="128"/>
      <c r="AE295" s="128"/>
      <c r="AF295" s="128"/>
      <c r="AG295" s="128"/>
      <c r="AH295" s="128"/>
      <c r="AI295" s="128"/>
      <c r="AJ295" s="128"/>
      <c r="AK295" s="128"/>
      <c r="AL295" s="128"/>
      <c r="AM295" s="128"/>
      <c r="AN295" s="128"/>
      <c r="AO295" s="128"/>
      <c r="AP295" s="128"/>
      <c r="AQ295" s="128"/>
      <c r="AR295" s="128"/>
      <c r="AS295" s="128"/>
      <c r="AT295" s="128"/>
      <c r="AU295" s="128"/>
    </row>
    <row r="296" spans="1:47" outlineLevel="1" x14ac:dyDescent="0.2">
      <c r="A296" s="129"/>
      <c r="B296" s="129"/>
      <c r="C296" s="145" t="s">
        <v>315</v>
      </c>
      <c r="D296" s="168"/>
      <c r="E296" s="159">
        <v>102.92100000000001</v>
      </c>
      <c r="F296" s="131"/>
      <c r="G296" s="131"/>
      <c r="H296" s="154">
        <v>0</v>
      </c>
      <c r="I296" s="128"/>
      <c r="J296" s="128"/>
      <c r="K296" s="128"/>
      <c r="L296" s="128"/>
      <c r="M296" s="128"/>
      <c r="N296" s="128"/>
      <c r="O296" s="128"/>
      <c r="P296" s="128"/>
      <c r="Q296" s="128"/>
      <c r="R296" s="128" t="s">
        <v>121</v>
      </c>
      <c r="S296" s="128">
        <v>0</v>
      </c>
      <c r="T296" s="128"/>
      <c r="U296" s="128"/>
      <c r="V296" s="128"/>
      <c r="W296" s="128"/>
      <c r="X296" s="128"/>
      <c r="Y296" s="128"/>
      <c r="Z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  <c r="AN296" s="128"/>
      <c r="AO296" s="128"/>
      <c r="AP296" s="128"/>
      <c r="AQ296" s="128"/>
      <c r="AR296" s="128"/>
      <c r="AS296" s="128"/>
      <c r="AT296" s="128"/>
      <c r="AU296" s="128"/>
    </row>
    <row r="297" spans="1:47" outlineLevel="1" x14ac:dyDescent="0.2">
      <c r="A297" s="129">
        <v>47</v>
      </c>
      <c r="B297" s="129" t="s">
        <v>316</v>
      </c>
      <c r="C297" s="144" t="s">
        <v>317</v>
      </c>
      <c r="D297" s="167" t="s">
        <v>118</v>
      </c>
      <c r="E297" s="131">
        <v>778</v>
      </c>
      <c r="F297" s="131"/>
      <c r="G297" s="131">
        <f>ROUND(E297*F297,2)</f>
        <v>0</v>
      </c>
      <c r="H297" s="154" t="s">
        <v>1140</v>
      </c>
      <c r="I297" s="128"/>
      <c r="J297" s="128"/>
      <c r="K297" s="128"/>
      <c r="L297" s="128"/>
      <c r="M297" s="128"/>
      <c r="N297" s="128"/>
      <c r="O297" s="128"/>
      <c r="P297" s="128"/>
      <c r="Q297" s="128"/>
      <c r="R297" s="128" t="s">
        <v>119</v>
      </c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8"/>
      <c r="AS297" s="128"/>
      <c r="AT297" s="128"/>
      <c r="AU297" s="128"/>
    </row>
    <row r="298" spans="1:47" outlineLevel="1" x14ac:dyDescent="0.2">
      <c r="A298" s="129"/>
      <c r="B298" s="129"/>
      <c r="C298" s="145" t="s">
        <v>318</v>
      </c>
      <c r="D298" s="168"/>
      <c r="E298" s="159"/>
      <c r="F298" s="131"/>
      <c r="G298" s="131"/>
      <c r="H298" s="154">
        <v>0</v>
      </c>
      <c r="I298" s="128"/>
      <c r="J298" s="128"/>
      <c r="K298" s="128"/>
      <c r="L298" s="128"/>
      <c r="M298" s="128"/>
      <c r="N298" s="128"/>
      <c r="O298" s="128"/>
      <c r="P298" s="128"/>
      <c r="Q298" s="128"/>
      <c r="R298" s="128" t="s">
        <v>121</v>
      </c>
      <c r="S298" s="128">
        <v>0</v>
      </c>
      <c r="T298" s="128"/>
      <c r="U298" s="128"/>
      <c r="V298" s="128"/>
      <c r="W298" s="128"/>
      <c r="X298" s="128"/>
      <c r="Y298" s="128"/>
      <c r="Z298" s="128"/>
      <c r="AA298" s="128"/>
      <c r="AB298" s="128"/>
      <c r="AC298" s="128"/>
      <c r="AD298" s="128"/>
      <c r="AE298" s="128"/>
      <c r="AF298" s="128"/>
      <c r="AG298" s="128"/>
      <c r="AH298" s="128"/>
      <c r="AI298" s="128"/>
      <c r="AJ298" s="128"/>
      <c r="AK298" s="128"/>
      <c r="AL298" s="128"/>
      <c r="AM298" s="128"/>
      <c r="AN298" s="128"/>
      <c r="AO298" s="128"/>
      <c r="AP298" s="128"/>
      <c r="AQ298" s="128"/>
      <c r="AR298" s="128"/>
      <c r="AS298" s="128"/>
      <c r="AT298" s="128"/>
      <c r="AU298" s="128"/>
    </row>
    <row r="299" spans="1:47" outlineLevel="1" x14ac:dyDescent="0.2">
      <c r="A299" s="129"/>
      <c r="B299" s="129"/>
      <c r="C299" s="145" t="s">
        <v>319</v>
      </c>
      <c r="D299" s="168"/>
      <c r="E299" s="159">
        <v>2</v>
      </c>
      <c r="F299" s="131"/>
      <c r="G299" s="131"/>
      <c r="H299" s="154">
        <v>0</v>
      </c>
      <c r="I299" s="128"/>
      <c r="J299" s="128"/>
      <c r="K299" s="128"/>
      <c r="L299" s="128"/>
      <c r="M299" s="128"/>
      <c r="N299" s="128"/>
      <c r="O299" s="128"/>
      <c r="P299" s="128"/>
      <c r="Q299" s="128"/>
      <c r="R299" s="128" t="s">
        <v>121</v>
      </c>
      <c r="S299" s="128">
        <v>0</v>
      </c>
      <c r="T299" s="128"/>
      <c r="U299" s="128"/>
      <c r="V299" s="128"/>
      <c r="W299" s="128"/>
      <c r="X299" s="128"/>
      <c r="Y299" s="128"/>
      <c r="Z299" s="128"/>
      <c r="AA299" s="128"/>
      <c r="AB299" s="128"/>
      <c r="AC299" s="128"/>
      <c r="AD299" s="128"/>
      <c r="AE299" s="128"/>
      <c r="AF299" s="128"/>
      <c r="AG299" s="128"/>
      <c r="AH299" s="128"/>
      <c r="AI299" s="128"/>
      <c r="AJ299" s="128"/>
      <c r="AK299" s="128"/>
      <c r="AL299" s="128"/>
      <c r="AM299" s="128"/>
      <c r="AN299" s="128"/>
      <c r="AO299" s="128"/>
      <c r="AP299" s="128"/>
      <c r="AQ299" s="128"/>
      <c r="AR299" s="128"/>
      <c r="AS299" s="128"/>
      <c r="AT299" s="128"/>
      <c r="AU299" s="128"/>
    </row>
    <row r="300" spans="1:47" outlineLevel="1" x14ac:dyDescent="0.2">
      <c r="A300" s="129"/>
      <c r="B300" s="129"/>
      <c r="C300" s="145" t="s">
        <v>320</v>
      </c>
      <c r="D300" s="168"/>
      <c r="E300" s="159">
        <v>1</v>
      </c>
      <c r="F300" s="131"/>
      <c r="G300" s="131"/>
      <c r="H300" s="154">
        <v>0</v>
      </c>
      <c r="I300" s="128"/>
      <c r="J300" s="128"/>
      <c r="K300" s="128"/>
      <c r="L300" s="128"/>
      <c r="M300" s="128"/>
      <c r="N300" s="128"/>
      <c r="O300" s="128"/>
      <c r="P300" s="128"/>
      <c r="Q300" s="128"/>
      <c r="R300" s="128" t="s">
        <v>121</v>
      </c>
      <c r="S300" s="128">
        <v>0</v>
      </c>
      <c r="T300" s="128"/>
      <c r="U300" s="128"/>
      <c r="V300" s="128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8"/>
      <c r="AH300" s="128"/>
      <c r="AI300" s="128"/>
      <c r="AJ300" s="128"/>
      <c r="AK300" s="128"/>
      <c r="AL300" s="128"/>
      <c r="AM300" s="128"/>
      <c r="AN300" s="128"/>
      <c r="AO300" s="128"/>
      <c r="AP300" s="128"/>
      <c r="AQ300" s="128"/>
      <c r="AR300" s="128"/>
      <c r="AS300" s="128"/>
      <c r="AT300" s="128"/>
      <c r="AU300" s="128"/>
    </row>
    <row r="301" spans="1:47" outlineLevel="1" x14ac:dyDescent="0.2">
      <c r="A301" s="129"/>
      <c r="B301" s="129"/>
      <c r="C301" s="145" t="s">
        <v>321</v>
      </c>
      <c r="D301" s="168"/>
      <c r="E301" s="159">
        <v>65.2</v>
      </c>
      <c r="F301" s="131"/>
      <c r="G301" s="131"/>
      <c r="H301" s="154">
        <v>0</v>
      </c>
      <c r="I301" s="128"/>
      <c r="J301" s="128"/>
      <c r="K301" s="128"/>
      <c r="L301" s="128"/>
      <c r="M301" s="128"/>
      <c r="N301" s="128"/>
      <c r="O301" s="128"/>
      <c r="P301" s="128"/>
      <c r="Q301" s="128"/>
      <c r="R301" s="128" t="s">
        <v>121</v>
      </c>
      <c r="S301" s="128">
        <v>0</v>
      </c>
      <c r="T301" s="128"/>
      <c r="U301" s="128"/>
      <c r="V301" s="128"/>
      <c r="W301" s="128"/>
      <c r="X301" s="128"/>
      <c r="Y301" s="128"/>
      <c r="Z301" s="128"/>
      <c r="AA301" s="128"/>
      <c r="AB301" s="128"/>
      <c r="AC301" s="128"/>
      <c r="AD301" s="128"/>
      <c r="AE301" s="128"/>
      <c r="AF301" s="128"/>
      <c r="AG301" s="128"/>
      <c r="AH301" s="128"/>
      <c r="AI301" s="128"/>
      <c r="AJ301" s="128"/>
      <c r="AK301" s="128"/>
      <c r="AL301" s="128"/>
      <c r="AM301" s="128"/>
      <c r="AN301" s="128"/>
      <c r="AO301" s="128"/>
      <c r="AP301" s="128"/>
      <c r="AQ301" s="128"/>
      <c r="AR301" s="128"/>
      <c r="AS301" s="128"/>
      <c r="AT301" s="128"/>
      <c r="AU301" s="128"/>
    </row>
    <row r="302" spans="1:47" outlineLevel="1" x14ac:dyDescent="0.2">
      <c r="A302" s="129"/>
      <c r="B302" s="129"/>
      <c r="C302" s="145" t="s">
        <v>125</v>
      </c>
      <c r="D302" s="168"/>
      <c r="E302" s="159"/>
      <c r="F302" s="131"/>
      <c r="G302" s="131"/>
      <c r="H302" s="154">
        <v>0</v>
      </c>
      <c r="I302" s="128"/>
      <c r="J302" s="128"/>
      <c r="K302" s="128"/>
      <c r="L302" s="128"/>
      <c r="M302" s="128"/>
      <c r="N302" s="128"/>
      <c r="O302" s="128"/>
      <c r="P302" s="128"/>
      <c r="Q302" s="128"/>
      <c r="R302" s="128" t="s">
        <v>121</v>
      </c>
      <c r="S302" s="128">
        <v>0</v>
      </c>
      <c r="T302" s="128"/>
      <c r="U302" s="128"/>
      <c r="V302" s="128"/>
      <c r="W302" s="128"/>
      <c r="X302" s="128"/>
      <c r="Y302" s="128"/>
      <c r="Z302" s="128"/>
      <c r="AA302" s="128"/>
      <c r="AB302" s="128"/>
      <c r="AC302" s="128"/>
      <c r="AD302" s="128"/>
      <c r="AE302" s="128"/>
      <c r="AF302" s="128"/>
      <c r="AG302" s="128"/>
      <c r="AH302" s="128"/>
      <c r="AI302" s="128"/>
      <c r="AJ302" s="128"/>
      <c r="AK302" s="128"/>
      <c r="AL302" s="128"/>
      <c r="AM302" s="128"/>
      <c r="AN302" s="128"/>
      <c r="AO302" s="128"/>
      <c r="AP302" s="128"/>
      <c r="AQ302" s="128"/>
      <c r="AR302" s="128"/>
      <c r="AS302" s="128"/>
      <c r="AT302" s="128"/>
      <c r="AU302" s="128"/>
    </row>
    <row r="303" spans="1:47" outlineLevel="1" x14ac:dyDescent="0.2">
      <c r="A303" s="129"/>
      <c r="B303" s="129"/>
      <c r="C303" s="145" t="s">
        <v>243</v>
      </c>
      <c r="D303" s="168"/>
      <c r="E303" s="159"/>
      <c r="F303" s="131"/>
      <c r="G303" s="131"/>
      <c r="H303" s="154">
        <v>0</v>
      </c>
      <c r="I303" s="128"/>
      <c r="J303" s="128"/>
      <c r="K303" s="128"/>
      <c r="L303" s="128"/>
      <c r="M303" s="128"/>
      <c r="N303" s="128"/>
      <c r="O303" s="128"/>
      <c r="P303" s="128"/>
      <c r="Q303" s="128"/>
      <c r="R303" s="128" t="s">
        <v>121</v>
      </c>
      <c r="S303" s="128">
        <v>0</v>
      </c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8"/>
      <c r="AS303" s="128"/>
      <c r="AT303" s="128"/>
      <c r="AU303" s="128"/>
    </row>
    <row r="304" spans="1:47" outlineLevel="1" x14ac:dyDescent="0.2">
      <c r="A304" s="129"/>
      <c r="B304" s="129"/>
      <c r="C304" s="145" t="s">
        <v>314</v>
      </c>
      <c r="D304" s="168"/>
      <c r="E304" s="159"/>
      <c r="F304" s="131"/>
      <c r="G304" s="131"/>
      <c r="H304" s="154">
        <v>0</v>
      </c>
      <c r="I304" s="128"/>
      <c r="J304" s="128"/>
      <c r="K304" s="128"/>
      <c r="L304" s="128"/>
      <c r="M304" s="128"/>
      <c r="N304" s="128"/>
      <c r="O304" s="128"/>
      <c r="P304" s="128"/>
      <c r="Q304" s="128"/>
      <c r="R304" s="128" t="s">
        <v>121</v>
      </c>
      <c r="S304" s="128">
        <v>0</v>
      </c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128"/>
      <c r="AO304" s="128"/>
      <c r="AP304" s="128"/>
      <c r="AQ304" s="128"/>
      <c r="AR304" s="128"/>
      <c r="AS304" s="128"/>
      <c r="AT304" s="128"/>
      <c r="AU304" s="128"/>
    </row>
    <row r="305" spans="1:47" outlineLevel="1" x14ac:dyDescent="0.2">
      <c r="A305" s="129"/>
      <c r="B305" s="129"/>
      <c r="C305" s="145" t="s">
        <v>322</v>
      </c>
      <c r="D305" s="168"/>
      <c r="E305" s="159">
        <v>709.8</v>
      </c>
      <c r="F305" s="131"/>
      <c r="G305" s="131"/>
      <c r="H305" s="154">
        <v>0</v>
      </c>
      <c r="I305" s="128"/>
      <c r="J305" s="128"/>
      <c r="K305" s="128"/>
      <c r="L305" s="128"/>
      <c r="M305" s="128"/>
      <c r="N305" s="128"/>
      <c r="O305" s="128"/>
      <c r="P305" s="128"/>
      <c r="Q305" s="128"/>
      <c r="R305" s="128" t="s">
        <v>121</v>
      </c>
      <c r="S305" s="128">
        <v>0</v>
      </c>
      <c r="T305" s="128"/>
      <c r="U305" s="128"/>
      <c r="V305" s="128"/>
      <c r="W305" s="128"/>
      <c r="X305" s="128"/>
      <c r="Y305" s="128"/>
      <c r="Z305" s="128"/>
      <c r="AA305" s="128"/>
      <c r="AB305" s="128"/>
      <c r="AC305" s="128"/>
      <c r="AD305" s="128"/>
      <c r="AE305" s="128"/>
      <c r="AF305" s="128"/>
      <c r="AG305" s="128"/>
      <c r="AH305" s="128"/>
      <c r="AI305" s="128"/>
      <c r="AJ305" s="128"/>
      <c r="AK305" s="128"/>
      <c r="AL305" s="128"/>
      <c r="AM305" s="128"/>
      <c r="AN305" s="128"/>
      <c r="AO305" s="128"/>
      <c r="AP305" s="128"/>
      <c r="AQ305" s="128"/>
      <c r="AR305" s="128"/>
      <c r="AS305" s="128"/>
      <c r="AT305" s="128"/>
      <c r="AU305" s="128"/>
    </row>
    <row r="306" spans="1:47" outlineLevel="1" x14ac:dyDescent="0.2">
      <c r="A306" s="129">
        <v>48</v>
      </c>
      <c r="B306" s="129" t="s">
        <v>323</v>
      </c>
      <c r="C306" s="144" t="s">
        <v>324</v>
      </c>
      <c r="D306" s="167" t="s">
        <v>118</v>
      </c>
      <c r="E306" s="131">
        <v>778</v>
      </c>
      <c r="F306" s="131"/>
      <c r="G306" s="131">
        <f>ROUND(E306*F306,2)</f>
        <v>0</v>
      </c>
      <c r="H306" s="154" t="s">
        <v>1140</v>
      </c>
      <c r="I306" s="128"/>
      <c r="J306" s="128"/>
      <c r="K306" s="128"/>
      <c r="L306" s="128"/>
      <c r="M306" s="128"/>
      <c r="N306" s="128"/>
      <c r="O306" s="128"/>
      <c r="P306" s="128"/>
      <c r="Q306" s="128"/>
      <c r="R306" s="128" t="s">
        <v>119</v>
      </c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  <c r="AC306" s="128"/>
      <c r="AD306" s="128"/>
      <c r="AE306" s="128"/>
      <c r="AF306" s="128"/>
      <c r="AG306" s="128"/>
      <c r="AH306" s="128"/>
      <c r="AI306" s="128"/>
      <c r="AJ306" s="128"/>
      <c r="AK306" s="128"/>
      <c r="AL306" s="128"/>
      <c r="AM306" s="128"/>
      <c r="AN306" s="128"/>
      <c r="AO306" s="128"/>
      <c r="AP306" s="128"/>
      <c r="AQ306" s="128"/>
      <c r="AR306" s="128"/>
      <c r="AS306" s="128"/>
      <c r="AT306" s="128"/>
      <c r="AU306" s="128"/>
    </row>
    <row r="307" spans="1:47" outlineLevel="1" x14ac:dyDescent="0.2">
      <c r="A307" s="129"/>
      <c r="B307" s="129"/>
      <c r="C307" s="145" t="s">
        <v>318</v>
      </c>
      <c r="D307" s="168"/>
      <c r="E307" s="159"/>
      <c r="F307" s="131"/>
      <c r="G307" s="131"/>
      <c r="H307" s="154">
        <v>0</v>
      </c>
      <c r="I307" s="128"/>
      <c r="J307" s="128"/>
      <c r="K307" s="128"/>
      <c r="L307" s="128"/>
      <c r="M307" s="128"/>
      <c r="N307" s="128"/>
      <c r="O307" s="128"/>
      <c r="P307" s="128"/>
      <c r="Q307" s="128"/>
      <c r="R307" s="128" t="s">
        <v>121</v>
      </c>
      <c r="S307" s="128">
        <v>0</v>
      </c>
      <c r="T307" s="128"/>
      <c r="U307" s="128"/>
      <c r="V307" s="128"/>
      <c r="W307" s="128"/>
      <c r="X307" s="128"/>
      <c r="Y307" s="128"/>
      <c r="Z307" s="128"/>
      <c r="AA307" s="128"/>
      <c r="AB307" s="128"/>
      <c r="AC307" s="128"/>
      <c r="AD307" s="128"/>
      <c r="AE307" s="128"/>
      <c r="AF307" s="128"/>
      <c r="AG307" s="128"/>
      <c r="AH307" s="128"/>
      <c r="AI307" s="128"/>
      <c r="AJ307" s="128"/>
      <c r="AK307" s="128"/>
      <c r="AL307" s="128"/>
      <c r="AM307" s="128"/>
      <c r="AN307" s="128"/>
      <c r="AO307" s="128"/>
      <c r="AP307" s="128"/>
      <c r="AQ307" s="128"/>
      <c r="AR307" s="128"/>
      <c r="AS307" s="128"/>
      <c r="AT307" s="128"/>
      <c r="AU307" s="128"/>
    </row>
    <row r="308" spans="1:47" outlineLevel="1" x14ac:dyDescent="0.2">
      <c r="A308" s="129"/>
      <c r="B308" s="129"/>
      <c r="C308" s="145" t="s">
        <v>319</v>
      </c>
      <c r="D308" s="168"/>
      <c r="E308" s="159">
        <v>2</v>
      </c>
      <c r="F308" s="131"/>
      <c r="G308" s="131"/>
      <c r="H308" s="154">
        <v>0</v>
      </c>
      <c r="I308" s="128"/>
      <c r="J308" s="128"/>
      <c r="K308" s="128"/>
      <c r="L308" s="128"/>
      <c r="M308" s="128"/>
      <c r="N308" s="128"/>
      <c r="O308" s="128"/>
      <c r="P308" s="128"/>
      <c r="Q308" s="128"/>
      <c r="R308" s="128" t="s">
        <v>121</v>
      </c>
      <c r="S308" s="128">
        <v>0</v>
      </c>
      <c r="T308" s="128"/>
      <c r="U308" s="128"/>
      <c r="V308" s="128"/>
      <c r="W308" s="128"/>
      <c r="X308" s="128"/>
      <c r="Y308" s="128"/>
      <c r="Z308" s="128"/>
      <c r="AA308" s="128"/>
      <c r="AB308" s="128"/>
      <c r="AC308" s="128"/>
      <c r="AD308" s="128"/>
      <c r="AE308" s="128"/>
      <c r="AF308" s="128"/>
      <c r="AG308" s="128"/>
      <c r="AH308" s="128"/>
      <c r="AI308" s="128"/>
      <c r="AJ308" s="128"/>
      <c r="AK308" s="128"/>
      <c r="AL308" s="128"/>
      <c r="AM308" s="128"/>
      <c r="AN308" s="128"/>
      <c r="AO308" s="128"/>
      <c r="AP308" s="128"/>
      <c r="AQ308" s="128"/>
      <c r="AR308" s="128"/>
      <c r="AS308" s="128"/>
      <c r="AT308" s="128"/>
      <c r="AU308" s="128"/>
    </row>
    <row r="309" spans="1:47" outlineLevel="1" x14ac:dyDescent="0.2">
      <c r="A309" s="129"/>
      <c r="B309" s="129"/>
      <c r="C309" s="145" t="s">
        <v>320</v>
      </c>
      <c r="D309" s="168"/>
      <c r="E309" s="159">
        <v>1</v>
      </c>
      <c r="F309" s="131"/>
      <c r="G309" s="131"/>
      <c r="H309" s="154">
        <v>0</v>
      </c>
      <c r="I309" s="128"/>
      <c r="J309" s="128"/>
      <c r="K309" s="128"/>
      <c r="L309" s="128"/>
      <c r="M309" s="128"/>
      <c r="N309" s="128"/>
      <c r="O309" s="128"/>
      <c r="P309" s="128"/>
      <c r="Q309" s="128"/>
      <c r="R309" s="128" t="s">
        <v>121</v>
      </c>
      <c r="S309" s="128">
        <v>0</v>
      </c>
      <c r="T309" s="128"/>
      <c r="U309" s="128"/>
      <c r="V309" s="128"/>
      <c r="W309" s="128"/>
      <c r="X309" s="128"/>
      <c r="Y309" s="128"/>
      <c r="Z309" s="128"/>
      <c r="AA309" s="128"/>
      <c r="AB309" s="128"/>
      <c r="AC309" s="128"/>
      <c r="AD309" s="128"/>
      <c r="AE309" s="128"/>
      <c r="AF309" s="128"/>
      <c r="AG309" s="128"/>
      <c r="AH309" s="128"/>
      <c r="AI309" s="128"/>
      <c r="AJ309" s="128"/>
      <c r="AK309" s="128"/>
      <c r="AL309" s="128"/>
      <c r="AM309" s="128"/>
      <c r="AN309" s="128"/>
      <c r="AO309" s="128"/>
      <c r="AP309" s="128"/>
      <c r="AQ309" s="128"/>
      <c r="AR309" s="128"/>
      <c r="AS309" s="128"/>
      <c r="AT309" s="128"/>
      <c r="AU309" s="128"/>
    </row>
    <row r="310" spans="1:47" outlineLevel="1" x14ac:dyDescent="0.2">
      <c r="A310" s="129"/>
      <c r="B310" s="129"/>
      <c r="C310" s="145" t="s">
        <v>321</v>
      </c>
      <c r="D310" s="168"/>
      <c r="E310" s="159">
        <v>65.2</v>
      </c>
      <c r="F310" s="131"/>
      <c r="G310" s="131"/>
      <c r="H310" s="154">
        <v>0</v>
      </c>
      <c r="I310" s="128"/>
      <c r="J310" s="128"/>
      <c r="K310" s="128"/>
      <c r="L310" s="128"/>
      <c r="M310" s="128"/>
      <c r="N310" s="128"/>
      <c r="O310" s="128"/>
      <c r="P310" s="128"/>
      <c r="Q310" s="128"/>
      <c r="R310" s="128" t="s">
        <v>121</v>
      </c>
      <c r="S310" s="128">
        <v>0</v>
      </c>
      <c r="T310" s="128"/>
      <c r="U310" s="128"/>
      <c r="V310" s="128"/>
      <c r="W310" s="128"/>
      <c r="X310" s="128"/>
      <c r="Y310" s="128"/>
      <c r="Z310" s="128"/>
      <c r="AA310" s="128"/>
      <c r="AB310" s="128"/>
      <c r="AC310" s="128"/>
      <c r="AD310" s="128"/>
      <c r="AE310" s="128"/>
      <c r="AF310" s="128"/>
      <c r="AG310" s="128"/>
      <c r="AH310" s="128"/>
      <c r="AI310" s="128"/>
      <c r="AJ310" s="128"/>
      <c r="AK310" s="128"/>
      <c r="AL310" s="128"/>
      <c r="AM310" s="128"/>
      <c r="AN310" s="128"/>
      <c r="AO310" s="128"/>
      <c r="AP310" s="128"/>
      <c r="AQ310" s="128"/>
      <c r="AR310" s="128"/>
      <c r="AS310" s="128"/>
      <c r="AT310" s="128"/>
      <c r="AU310" s="128"/>
    </row>
    <row r="311" spans="1:47" outlineLevel="1" x14ac:dyDescent="0.2">
      <c r="A311" s="129"/>
      <c r="B311" s="129"/>
      <c r="C311" s="145" t="s">
        <v>125</v>
      </c>
      <c r="D311" s="168"/>
      <c r="E311" s="159"/>
      <c r="F311" s="131"/>
      <c r="G311" s="131"/>
      <c r="H311" s="154">
        <v>0</v>
      </c>
      <c r="I311" s="128"/>
      <c r="J311" s="128"/>
      <c r="K311" s="128"/>
      <c r="L311" s="128"/>
      <c r="M311" s="128"/>
      <c r="N311" s="128"/>
      <c r="O311" s="128"/>
      <c r="P311" s="128"/>
      <c r="Q311" s="128"/>
      <c r="R311" s="128" t="s">
        <v>121</v>
      </c>
      <c r="S311" s="128">
        <v>0</v>
      </c>
      <c r="T311" s="128"/>
      <c r="U311" s="128"/>
      <c r="V311" s="128"/>
      <c r="W311" s="128"/>
      <c r="X311" s="128"/>
      <c r="Y311" s="128"/>
      <c r="Z311" s="128"/>
      <c r="AA311" s="128"/>
      <c r="AB311" s="128"/>
      <c r="AC311" s="128"/>
      <c r="AD311" s="128"/>
      <c r="AE311" s="128"/>
      <c r="AF311" s="128"/>
      <c r="AG311" s="128"/>
      <c r="AH311" s="128"/>
      <c r="AI311" s="128"/>
      <c r="AJ311" s="128"/>
      <c r="AK311" s="128"/>
      <c r="AL311" s="128"/>
      <c r="AM311" s="128"/>
      <c r="AN311" s="128"/>
      <c r="AO311" s="128"/>
      <c r="AP311" s="128"/>
      <c r="AQ311" s="128"/>
      <c r="AR311" s="128"/>
      <c r="AS311" s="128"/>
      <c r="AT311" s="128"/>
      <c r="AU311" s="128"/>
    </row>
    <row r="312" spans="1:47" outlineLevel="1" x14ac:dyDescent="0.2">
      <c r="A312" s="129"/>
      <c r="B312" s="129"/>
      <c r="C312" s="145" t="s">
        <v>243</v>
      </c>
      <c r="D312" s="168"/>
      <c r="E312" s="159"/>
      <c r="F312" s="131"/>
      <c r="G312" s="131"/>
      <c r="H312" s="154">
        <v>0</v>
      </c>
      <c r="I312" s="128"/>
      <c r="J312" s="128"/>
      <c r="K312" s="128"/>
      <c r="L312" s="128"/>
      <c r="M312" s="128"/>
      <c r="N312" s="128"/>
      <c r="O312" s="128"/>
      <c r="P312" s="128"/>
      <c r="Q312" s="128"/>
      <c r="R312" s="128" t="s">
        <v>121</v>
      </c>
      <c r="S312" s="128">
        <v>0</v>
      </c>
      <c r="T312" s="128"/>
      <c r="U312" s="128"/>
      <c r="V312" s="128"/>
      <c r="W312" s="128"/>
      <c r="X312" s="128"/>
      <c r="Y312" s="128"/>
      <c r="Z312" s="128"/>
      <c r="AA312" s="128"/>
      <c r="AB312" s="128"/>
      <c r="AC312" s="128"/>
      <c r="AD312" s="128"/>
      <c r="AE312" s="128"/>
      <c r="AF312" s="128"/>
      <c r="AG312" s="128"/>
      <c r="AH312" s="128"/>
      <c r="AI312" s="128"/>
      <c r="AJ312" s="128"/>
      <c r="AK312" s="128"/>
      <c r="AL312" s="128"/>
      <c r="AM312" s="128"/>
      <c r="AN312" s="128"/>
      <c r="AO312" s="128"/>
      <c r="AP312" s="128"/>
      <c r="AQ312" s="128"/>
      <c r="AR312" s="128"/>
      <c r="AS312" s="128"/>
      <c r="AT312" s="128"/>
      <c r="AU312" s="128"/>
    </row>
    <row r="313" spans="1:47" outlineLevel="1" x14ac:dyDescent="0.2">
      <c r="A313" s="129"/>
      <c r="B313" s="129"/>
      <c r="C313" s="145" t="s">
        <v>314</v>
      </c>
      <c r="D313" s="168"/>
      <c r="E313" s="159"/>
      <c r="F313" s="131"/>
      <c r="G313" s="131"/>
      <c r="H313" s="154">
        <v>0</v>
      </c>
      <c r="I313" s="128"/>
      <c r="J313" s="128"/>
      <c r="K313" s="128"/>
      <c r="L313" s="128"/>
      <c r="M313" s="128"/>
      <c r="N313" s="128"/>
      <c r="O313" s="128"/>
      <c r="P313" s="128"/>
      <c r="Q313" s="128"/>
      <c r="R313" s="128" t="s">
        <v>121</v>
      </c>
      <c r="S313" s="128">
        <v>0</v>
      </c>
      <c r="T313" s="128"/>
      <c r="U313" s="128"/>
      <c r="V313" s="128"/>
      <c r="W313" s="128"/>
      <c r="X313" s="128"/>
      <c r="Y313" s="128"/>
      <c r="Z313" s="128"/>
      <c r="AA313" s="128"/>
      <c r="AB313" s="128"/>
      <c r="AC313" s="128"/>
      <c r="AD313" s="128"/>
      <c r="AE313" s="128"/>
      <c r="AF313" s="128"/>
      <c r="AG313" s="128"/>
      <c r="AH313" s="128"/>
      <c r="AI313" s="128"/>
      <c r="AJ313" s="128"/>
      <c r="AK313" s="128"/>
      <c r="AL313" s="128"/>
      <c r="AM313" s="128"/>
      <c r="AN313" s="128"/>
      <c r="AO313" s="128"/>
      <c r="AP313" s="128"/>
      <c r="AQ313" s="128"/>
      <c r="AR313" s="128"/>
      <c r="AS313" s="128"/>
      <c r="AT313" s="128"/>
      <c r="AU313" s="128"/>
    </row>
    <row r="314" spans="1:47" outlineLevel="1" x14ac:dyDescent="0.2">
      <c r="A314" s="129"/>
      <c r="B314" s="129"/>
      <c r="C314" s="145" t="s">
        <v>322</v>
      </c>
      <c r="D314" s="168"/>
      <c r="E314" s="159">
        <v>709.8</v>
      </c>
      <c r="F314" s="131"/>
      <c r="G314" s="131"/>
      <c r="H314" s="154">
        <v>0</v>
      </c>
      <c r="I314" s="128"/>
      <c r="J314" s="128"/>
      <c r="K314" s="128"/>
      <c r="L314" s="128"/>
      <c r="M314" s="128"/>
      <c r="N314" s="128"/>
      <c r="O314" s="128"/>
      <c r="P314" s="128"/>
      <c r="Q314" s="128"/>
      <c r="R314" s="128" t="s">
        <v>121</v>
      </c>
      <c r="S314" s="128">
        <v>0</v>
      </c>
      <c r="T314" s="128"/>
      <c r="U314" s="128"/>
      <c r="V314" s="128"/>
      <c r="W314" s="128"/>
      <c r="X314" s="128"/>
      <c r="Y314" s="128"/>
      <c r="Z314" s="128"/>
      <c r="AA314" s="128"/>
      <c r="AB314" s="128"/>
      <c r="AC314" s="128"/>
      <c r="AD314" s="128"/>
      <c r="AE314" s="128"/>
      <c r="AF314" s="128"/>
      <c r="AG314" s="128"/>
      <c r="AH314" s="128"/>
      <c r="AI314" s="128"/>
      <c r="AJ314" s="128"/>
      <c r="AK314" s="128"/>
      <c r="AL314" s="128"/>
      <c r="AM314" s="128"/>
      <c r="AN314" s="128"/>
      <c r="AO314" s="128"/>
      <c r="AP314" s="128"/>
      <c r="AQ314" s="128"/>
      <c r="AR314" s="128"/>
      <c r="AS314" s="128"/>
      <c r="AT314" s="128"/>
      <c r="AU314" s="128"/>
    </row>
    <row r="315" spans="1:47" outlineLevel="1" x14ac:dyDescent="0.2">
      <c r="A315" s="129">
        <v>49</v>
      </c>
      <c r="B315" s="129" t="s">
        <v>325</v>
      </c>
      <c r="C315" s="144" t="s">
        <v>326</v>
      </c>
      <c r="D315" s="167" t="s">
        <v>327</v>
      </c>
      <c r="E315" s="131">
        <v>5.5710800000000003</v>
      </c>
      <c r="F315" s="131"/>
      <c r="G315" s="131">
        <f>ROUND(E315*F315,2)</f>
        <v>0</v>
      </c>
      <c r="H315" s="154" t="s">
        <v>1140</v>
      </c>
      <c r="I315" s="128"/>
      <c r="J315" s="128"/>
      <c r="K315" s="128"/>
      <c r="L315" s="128"/>
      <c r="M315" s="128"/>
      <c r="N315" s="128"/>
      <c r="O315" s="128"/>
      <c r="P315" s="128"/>
      <c r="Q315" s="128"/>
      <c r="R315" s="128" t="s">
        <v>119</v>
      </c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  <c r="AC315" s="128"/>
      <c r="AD315" s="128"/>
      <c r="AE315" s="128"/>
      <c r="AF315" s="128"/>
      <c r="AG315" s="128"/>
      <c r="AH315" s="128"/>
      <c r="AI315" s="128"/>
      <c r="AJ315" s="128"/>
      <c r="AK315" s="128"/>
      <c r="AL315" s="128"/>
      <c r="AM315" s="128"/>
      <c r="AN315" s="128"/>
      <c r="AO315" s="128"/>
      <c r="AP315" s="128"/>
      <c r="AQ315" s="128"/>
      <c r="AR315" s="128"/>
      <c r="AS315" s="128"/>
      <c r="AT315" s="128"/>
      <c r="AU315" s="128"/>
    </row>
    <row r="316" spans="1:47" outlineLevel="1" x14ac:dyDescent="0.2">
      <c r="A316" s="129"/>
      <c r="B316" s="129"/>
      <c r="C316" s="145" t="s">
        <v>314</v>
      </c>
      <c r="D316" s="168"/>
      <c r="E316" s="159"/>
      <c r="F316" s="131"/>
      <c r="G316" s="131"/>
      <c r="H316" s="154">
        <v>0</v>
      </c>
      <c r="I316" s="128"/>
      <c r="J316" s="128"/>
      <c r="K316" s="128"/>
      <c r="L316" s="128"/>
      <c r="M316" s="128"/>
      <c r="N316" s="128"/>
      <c r="O316" s="128"/>
      <c r="P316" s="128"/>
      <c r="Q316" s="128"/>
      <c r="R316" s="128" t="s">
        <v>121</v>
      </c>
      <c r="S316" s="128">
        <v>0</v>
      </c>
      <c r="T316" s="128"/>
      <c r="U316" s="128"/>
      <c r="V316" s="128"/>
      <c r="W316" s="128"/>
      <c r="X316" s="128"/>
      <c r="Y316" s="128"/>
      <c r="Z316" s="128"/>
      <c r="AA316" s="128"/>
      <c r="AB316" s="128"/>
      <c r="AC316" s="128"/>
      <c r="AD316" s="128"/>
      <c r="AE316" s="128"/>
      <c r="AF316" s="128"/>
      <c r="AG316" s="128"/>
      <c r="AH316" s="128"/>
      <c r="AI316" s="128"/>
      <c r="AJ316" s="128"/>
      <c r="AK316" s="128"/>
      <c r="AL316" s="128"/>
      <c r="AM316" s="128"/>
      <c r="AN316" s="128"/>
      <c r="AO316" s="128"/>
      <c r="AP316" s="128"/>
      <c r="AQ316" s="128"/>
      <c r="AR316" s="128"/>
      <c r="AS316" s="128"/>
      <c r="AT316" s="128"/>
      <c r="AU316" s="128"/>
    </row>
    <row r="317" spans="1:47" outlineLevel="1" x14ac:dyDescent="0.2">
      <c r="A317" s="129"/>
      <c r="B317" s="129"/>
      <c r="C317" s="145" t="s">
        <v>1880</v>
      </c>
      <c r="D317" s="168"/>
      <c r="E317" s="159">
        <v>5.5710800000000003</v>
      </c>
      <c r="F317" s="131"/>
      <c r="G317" s="131"/>
      <c r="H317" s="154">
        <v>0</v>
      </c>
      <c r="I317" s="128"/>
      <c r="J317" s="128"/>
      <c r="K317" s="128"/>
      <c r="L317" s="128"/>
      <c r="M317" s="128"/>
      <c r="N317" s="128"/>
      <c r="O317" s="128"/>
      <c r="P317" s="128"/>
      <c r="Q317" s="128"/>
      <c r="R317" s="128" t="s">
        <v>121</v>
      </c>
      <c r="S317" s="128">
        <v>0</v>
      </c>
      <c r="T317" s="128"/>
      <c r="U317" s="128"/>
      <c r="V317" s="128"/>
      <c r="W317" s="128"/>
      <c r="X317" s="128"/>
      <c r="Y317" s="128"/>
      <c r="Z317" s="128"/>
      <c r="AA317" s="128"/>
      <c r="AB317" s="128"/>
      <c r="AC317" s="128"/>
      <c r="AD317" s="128"/>
      <c r="AE317" s="128"/>
      <c r="AF317" s="128"/>
      <c r="AG317" s="128"/>
      <c r="AH317" s="128"/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8"/>
      <c r="AS317" s="128"/>
      <c r="AT317" s="128"/>
      <c r="AU317" s="128"/>
    </row>
    <row r="318" spans="1:47" outlineLevel="1" x14ac:dyDescent="0.2">
      <c r="A318" s="129">
        <v>50</v>
      </c>
      <c r="B318" s="129" t="s">
        <v>328</v>
      </c>
      <c r="C318" s="144" t="s">
        <v>329</v>
      </c>
      <c r="D318" s="167" t="s">
        <v>313</v>
      </c>
      <c r="E318" s="131">
        <v>41.74</v>
      </c>
      <c r="F318" s="131"/>
      <c r="G318" s="131">
        <f>ROUND(E318*F318,2)</f>
        <v>0</v>
      </c>
      <c r="H318" s="154" t="s">
        <v>1140</v>
      </c>
      <c r="I318" s="128"/>
      <c r="J318" s="128"/>
      <c r="K318" s="128"/>
      <c r="L318" s="128"/>
      <c r="M318" s="128"/>
      <c r="N318" s="128"/>
      <c r="O318" s="128"/>
      <c r="P318" s="128"/>
      <c r="Q318" s="128"/>
      <c r="R318" s="128" t="s">
        <v>119</v>
      </c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/>
      <c r="AJ318" s="128"/>
      <c r="AK318" s="128"/>
      <c r="AL318" s="128"/>
      <c r="AM318" s="128"/>
      <c r="AN318" s="128"/>
      <c r="AO318" s="128"/>
      <c r="AP318" s="128"/>
      <c r="AQ318" s="128"/>
      <c r="AR318" s="128"/>
      <c r="AS318" s="128"/>
      <c r="AT318" s="128"/>
      <c r="AU318" s="128"/>
    </row>
    <row r="319" spans="1:47" outlineLevel="1" x14ac:dyDescent="0.2">
      <c r="A319" s="129"/>
      <c r="B319" s="129"/>
      <c r="C319" s="145" t="s">
        <v>314</v>
      </c>
      <c r="D319" s="168"/>
      <c r="E319" s="159"/>
      <c r="F319" s="131"/>
      <c r="G319" s="131"/>
      <c r="H319" s="154">
        <v>0</v>
      </c>
      <c r="I319" s="128"/>
      <c r="J319" s="128"/>
      <c r="K319" s="128"/>
      <c r="L319" s="128"/>
      <c r="M319" s="128"/>
      <c r="N319" s="128"/>
      <c r="O319" s="128"/>
      <c r="P319" s="128"/>
      <c r="Q319" s="128"/>
      <c r="R319" s="128" t="s">
        <v>121</v>
      </c>
      <c r="S319" s="128">
        <v>0</v>
      </c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</row>
    <row r="320" spans="1:47" outlineLevel="1" x14ac:dyDescent="0.2">
      <c r="A320" s="129"/>
      <c r="B320" s="129"/>
      <c r="C320" s="145" t="s">
        <v>330</v>
      </c>
      <c r="D320" s="168"/>
      <c r="E320" s="159"/>
      <c r="F320" s="131"/>
      <c r="G320" s="131"/>
      <c r="H320" s="154">
        <v>0</v>
      </c>
      <c r="I320" s="128"/>
      <c r="J320" s="128"/>
      <c r="K320" s="128"/>
      <c r="L320" s="128"/>
      <c r="M320" s="128"/>
      <c r="N320" s="128"/>
      <c r="O320" s="128"/>
      <c r="P320" s="128"/>
      <c r="Q320" s="128"/>
      <c r="R320" s="128" t="s">
        <v>121</v>
      </c>
      <c r="S320" s="128">
        <v>0</v>
      </c>
      <c r="T320" s="128"/>
      <c r="U320" s="128"/>
      <c r="V320" s="128"/>
      <c r="W320" s="128"/>
      <c r="X320" s="128"/>
      <c r="Y320" s="128"/>
      <c r="Z320" s="128"/>
      <c r="AA320" s="128"/>
      <c r="AB320" s="128"/>
      <c r="AC320" s="128"/>
      <c r="AD320" s="128"/>
      <c r="AE320" s="128"/>
      <c r="AF320" s="128"/>
      <c r="AG320" s="128"/>
      <c r="AH320" s="128"/>
      <c r="AI320" s="128"/>
      <c r="AJ320" s="128"/>
      <c r="AK320" s="128"/>
      <c r="AL320" s="128"/>
      <c r="AM320" s="128"/>
      <c r="AN320" s="128"/>
      <c r="AO320" s="128"/>
      <c r="AP320" s="128"/>
      <c r="AQ320" s="128"/>
      <c r="AR320" s="128"/>
      <c r="AS320" s="128"/>
      <c r="AT320" s="128"/>
      <c r="AU320" s="128"/>
    </row>
    <row r="321" spans="1:47" ht="45" outlineLevel="1" x14ac:dyDescent="0.2">
      <c r="A321" s="129"/>
      <c r="B321" s="129"/>
      <c r="C321" s="145" t="s">
        <v>1878</v>
      </c>
      <c r="D321" s="168"/>
      <c r="E321" s="159">
        <v>41.74</v>
      </c>
      <c r="F321" s="131"/>
      <c r="G321" s="131"/>
      <c r="H321" s="154">
        <v>0</v>
      </c>
      <c r="I321" s="128"/>
      <c r="J321" s="128"/>
      <c r="K321" s="128"/>
      <c r="L321" s="128"/>
      <c r="M321" s="128"/>
      <c r="N321" s="128"/>
      <c r="O321" s="128"/>
      <c r="P321" s="128"/>
      <c r="Q321" s="128"/>
      <c r="R321" s="128" t="s">
        <v>121</v>
      </c>
      <c r="S321" s="128">
        <v>0</v>
      </c>
      <c r="T321" s="128"/>
      <c r="U321" s="128"/>
      <c r="V321" s="128"/>
      <c r="W321" s="128"/>
      <c r="X321" s="128"/>
      <c r="Y321" s="128"/>
      <c r="Z321" s="128"/>
      <c r="AA321" s="128"/>
      <c r="AB321" s="128"/>
      <c r="AC321" s="128"/>
      <c r="AD321" s="128"/>
      <c r="AE321" s="128"/>
      <c r="AF321" s="128"/>
      <c r="AG321" s="128"/>
      <c r="AH321" s="128"/>
      <c r="AI321" s="128"/>
      <c r="AJ321" s="128"/>
      <c r="AK321" s="128"/>
      <c r="AL321" s="128"/>
      <c r="AM321" s="128"/>
      <c r="AN321" s="128"/>
      <c r="AO321" s="128"/>
      <c r="AP321" s="128"/>
      <c r="AQ321" s="128"/>
      <c r="AR321" s="128"/>
      <c r="AS321" s="128"/>
      <c r="AT321" s="128"/>
      <c r="AU321" s="128"/>
    </row>
    <row r="322" spans="1:47" outlineLevel="1" x14ac:dyDescent="0.2">
      <c r="A322" s="129">
        <v>51</v>
      </c>
      <c r="B322" s="129" t="s">
        <v>331</v>
      </c>
      <c r="C322" s="144" t="s">
        <v>332</v>
      </c>
      <c r="D322" s="167" t="s">
        <v>118</v>
      </c>
      <c r="E322" s="131">
        <v>229.82</v>
      </c>
      <c r="F322" s="131"/>
      <c r="G322" s="131">
        <f>ROUND(E322*F322,2)</f>
        <v>0</v>
      </c>
      <c r="H322" s="154" t="s">
        <v>1140</v>
      </c>
      <c r="I322" s="128"/>
      <c r="J322" s="128"/>
      <c r="K322" s="128"/>
      <c r="L322" s="128"/>
      <c r="M322" s="128"/>
      <c r="N322" s="128"/>
      <c r="O322" s="128"/>
      <c r="P322" s="128"/>
      <c r="Q322" s="128"/>
      <c r="R322" s="128" t="s">
        <v>119</v>
      </c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  <c r="AC322" s="128"/>
      <c r="AD322" s="128"/>
      <c r="AE322" s="128"/>
      <c r="AF322" s="128"/>
      <c r="AG322" s="128"/>
      <c r="AH322" s="128"/>
      <c r="AI322" s="128"/>
      <c r="AJ322" s="128"/>
      <c r="AK322" s="128"/>
      <c r="AL322" s="128"/>
      <c r="AM322" s="128"/>
      <c r="AN322" s="128"/>
      <c r="AO322" s="128"/>
      <c r="AP322" s="128"/>
      <c r="AQ322" s="128"/>
      <c r="AR322" s="128"/>
      <c r="AS322" s="128"/>
      <c r="AT322" s="128"/>
      <c r="AU322" s="128"/>
    </row>
    <row r="323" spans="1:47" outlineLevel="1" x14ac:dyDescent="0.2">
      <c r="A323" s="129"/>
      <c r="B323" s="129"/>
      <c r="C323" s="145" t="s">
        <v>314</v>
      </c>
      <c r="D323" s="168"/>
      <c r="E323" s="159"/>
      <c r="F323" s="131"/>
      <c r="G323" s="131"/>
      <c r="H323" s="154">
        <v>0</v>
      </c>
      <c r="I323" s="128"/>
      <c r="J323" s="128"/>
      <c r="K323" s="128"/>
      <c r="L323" s="128"/>
      <c r="M323" s="128"/>
      <c r="N323" s="128"/>
      <c r="O323" s="128"/>
      <c r="P323" s="128"/>
      <c r="Q323" s="128"/>
      <c r="R323" s="128" t="s">
        <v>121</v>
      </c>
      <c r="S323" s="128">
        <v>0</v>
      </c>
      <c r="T323" s="128"/>
      <c r="U323" s="128"/>
      <c r="V323" s="128"/>
      <c r="W323" s="128"/>
      <c r="X323" s="128"/>
      <c r="Y323" s="128"/>
      <c r="Z323" s="128"/>
      <c r="AA323" s="128"/>
      <c r="AB323" s="128"/>
      <c r="AC323" s="128"/>
      <c r="AD323" s="128"/>
      <c r="AE323" s="128"/>
      <c r="AF323" s="128"/>
      <c r="AG323" s="128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/>
      <c r="AR323" s="128"/>
      <c r="AS323" s="128"/>
      <c r="AT323" s="128"/>
      <c r="AU323" s="128"/>
    </row>
    <row r="324" spans="1:47" outlineLevel="1" x14ac:dyDescent="0.2">
      <c r="A324" s="129"/>
      <c r="B324" s="129"/>
      <c r="C324" s="145" t="s">
        <v>330</v>
      </c>
      <c r="D324" s="168"/>
      <c r="E324" s="159"/>
      <c r="F324" s="131"/>
      <c r="G324" s="131"/>
      <c r="H324" s="154">
        <v>0</v>
      </c>
      <c r="I324" s="128"/>
      <c r="J324" s="128"/>
      <c r="K324" s="128"/>
      <c r="L324" s="128"/>
      <c r="M324" s="128"/>
      <c r="N324" s="128"/>
      <c r="O324" s="128"/>
      <c r="P324" s="128"/>
      <c r="Q324" s="128"/>
      <c r="R324" s="128" t="s">
        <v>121</v>
      </c>
      <c r="S324" s="128">
        <v>0</v>
      </c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8"/>
      <c r="AS324" s="128"/>
      <c r="AT324" s="128"/>
      <c r="AU324" s="128"/>
    </row>
    <row r="325" spans="1:47" ht="33.75" outlineLevel="1" x14ac:dyDescent="0.2">
      <c r="A325" s="129"/>
      <c r="B325" s="129"/>
      <c r="C325" s="145" t="s">
        <v>1879</v>
      </c>
      <c r="D325" s="168"/>
      <c r="E325" s="159">
        <v>229.82</v>
      </c>
      <c r="F325" s="131"/>
      <c r="G325" s="131"/>
      <c r="H325" s="154">
        <v>0</v>
      </c>
      <c r="I325" s="128"/>
      <c r="J325" s="128"/>
      <c r="K325" s="128"/>
      <c r="L325" s="128"/>
      <c r="M325" s="128"/>
      <c r="N325" s="128"/>
      <c r="O325" s="128"/>
      <c r="P325" s="128"/>
      <c r="Q325" s="128"/>
      <c r="R325" s="128" t="s">
        <v>121</v>
      </c>
      <c r="S325" s="128">
        <v>0</v>
      </c>
      <c r="T325" s="128"/>
      <c r="U325" s="128"/>
      <c r="V325" s="128"/>
      <c r="W325" s="128"/>
      <c r="X325" s="128"/>
      <c r="Y325" s="128"/>
      <c r="Z325" s="128"/>
      <c r="AA325" s="128"/>
      <c r="AB325" s="128"/>
      <c r="AC325" s="128"/>
      <c r="AD325" s="128"/>
      <c r="AE325" s="128"/>
      <c r="AF325" s="128"/>
      <c r="AG325" s="128"/>
      <c r="AH325" s="128"/>
      <c r="AI325" s="128"/>
      <c r="AJ325" s="128"/>
      <c r="AK325" s="128"/>
      <c r="AL325" s="128"/>
      <c r="AM325" s="128"/>
      <c r="AN325" s="128"/>
      <c r="AO325" s="128"/>
      <c r="AP325" s="128"/>
      <c r="AQ325" s="128"/>
      <c r="AR325" s="128"/>
      <c r="AS325" s="128"/>
      <c r="AT325" s="128"/>
      <c r="AU325" s="128"/>
    </row>
    <row r="326" spans="1:47" outlineLevel="1" x14ac:dyDescent="0.2">
      <c r="A326" s="129">
        <v>52</v>
      </c>
      <c r="B326" s="129" t="s">
        <v>333</v>
      </c>
      <c r="C326" s="144" t="s">
        <v>334</v>
      </c>
      <c r="D326" s="167" t="s">
        <v>118</v>
      </c>
      <c r="E326" s="131">
        <v>229.82</v>
      </c>
      <c r="F326" s="131"/>
      <c r="G326" s="131">
        <f>ROUND(E326*F326,2)</f>
        <v>0</v>
      </c>
      <c r="H326" s="154" t="s">
        <v>1140</v>
      </c>
      <c r="I326" s="128"/>
      <c r="J326" s="128"/>
      <c r="K326" s="128"/>
      <c r="L326" s="128"/>
      <c r="M326" s="128"/>
      <c r="N326" s="128"/>
      <c r="O326" s="128"/>
      <c r="P326" s="128"/>
      <c r="Q326" s="128"/>
      <c r="R326" s="128" t="s">
        <v>119</v>
      </c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  <c r="AC326" s="128"/>
      <c r="AD326" s="128"/>
      <c r="AE326" s="128"/>
      <c r="AF326" s="128"/>
      <c r="AG326" s="128"/>
      <c r="AH326" s="128"/>
      <c r="AI326" s="128"/>
      <c r="AJ326" s="128"/>
      <c r="AK326" s="128"/>
      <c r="AL326" s="128"/>
      <c r="AM326" s="128"/>
      <c r="AN326" s="128"/>
      <c r="AO326" s="128"/>
      <c r="AP326" s="128"/>
      <c r="AQ326" s="128"/>
      <c r="AR326" s="128"/>
      <c r="AS326" s="128"/>
      <c r="AT326" s="128"/>
      <c r="AU326" s="128"/>
    </row>
    <row r="327" spans="1:47" outlineLevel="1" x14ac:dyDescent="0.2">
      <c r="A327" s="129"/>
      <c r="B327" s="129"/>
      <c r="C327" s="145" t="s">
        <v>314</v>
      </c>
      <c r="D327" s="168"/>
      <c r="E327" s="159"/>
      <c r="F327" s="131"/>
      <c r="G327" s="131"/>
      <c r="H327" s="154">
        <v>0</v>
      </c>
      <c r="I327" s="128"/>
      <c r="J327" s="128"/>
      <c r="K327" s="128"/>
      <c r="L327" s="128"/>
      <c r="M327" s="128"/>
      <c r="N327" s="128"/>
      <c r="O327" s="128"/>
      <c r="P327" s="128"/>
      <c r="Q327" s="128"/>
      <c r="R327" s="128" t="s">
        <v>121</v>
      </c>
      <c r="S327" s="128">
        <v>0</v>
      </c>
      <c r="T327" s="128"/>
      <c r="U327" s="128"/>
      <c r="V327" s="128"/>
      <c r="W327" s="128"/>
      <c r="X327" s="128"/>
      <c r="Y327" s="128"/>
      <c r="Z327" s="128"/>
      <c r="AA327" s="128"/>
      <c r="AB327" s="128"/>
      <c r="AC327" s="128"/>
      <c r="AD327" s="128"/>
      <c r="AE327" s="128"/>
      <c r="AF327" s="128"/>
      <c r="AG327" s="128"/>
      <c r="AH327" s="128"/>
      <c r="AI327" s="128"/>
      <c r="AJ327" s="128"/>
      <c r="AK327" s="128"/>
      <c r="AL327" s="128"/>
      <c r="AM327" s="128"/>
      <c r="AN327" s="128"/>
      <c r="AO327" s="128"/>
      <c r="AP327" s="128"/>
      <c r="AQ327" s="128"/>
      <c r="AR327" s="128"/>
      <c r="AS327" s="128"/>
      <c r="AT327" s="128"/>
      <c r="AU327" s="128"/>
    </row>
    <row r="328" spans="1:47" outlineLevel="1" x14ac:dyDescent="0.2">
      <c r="A328" s="129"/>
      <c r="B328" s="129"/>
      <c r="C328" s="145" t="s">
        <v>330</v>
      </c>
      <c r="D328" s="168"/>
      <c r="E328" s="159"/>
      <c r="F328" s="131"/>
      <c r="G328" s="131"/>
      <c r="H328" s="154">
        <v>0</v>
      </c>
      <c r="I328" s="128"/>
      <c r="J328" s="128"/>
      <c r="K328" s="128"/>
      <c r="L328" s="128"/>
      <c r="M328" s="128"/>
      <c r="N328" s="128"/>
      <c r="O328" s="128"/>
      <c r="P328" s="128"/>
      <c r="Q328" s="128"/>
      <c r="R328" s="128" t="s">
        <v>121</v>
      </c>
      <c r="S328" s="128">
        <v>0</v>
      </c>
      <c r="T328" s="128"/>
      <c r="U328" s="128"/>
      <c r="V328" s="128"/>
      <c r="W328" s="128"/>
      <c r="X328" s="128"/>
      <c r="Y328" s="128"/>
      <c r="Z328" s="128"/>
      <c r="AA328" s="128"/>
      <c r="AB328" s="128"/>
      <c r="AC328" s="128"/>
      <c r="AD328" s="128"/>
      <c r="AE328" s="128"/>
      <c r="AF328" s="128"/>
      <c r="AG328" s="128"/>
      <c r="AH328" s="128"/>
      <c r="AI328" s="128"/>
      <c r="AJ328" s="128"/>
      <c r="AK328" s="128"/>
      <c r="AL328" s="128"/>
      <c r="AM328" s="128"/>
      <c r="AN328" s="128"/>
      <c r="AO328" s="128"/>
      <c r="AP328" s="128"/>
      <c r="AQ328" s="128"/>
      <c r="AR328" s="128"/>
      <c r="AS328" s="128"/>
      <c r="AT328" s="128"/>
      <c r="AU328" s="128"/>
    </row>
    <row r="329" spans="1:47" ht="33.75" outlineLevel="1" x14ac:dyDescent="0.2">
      <c r="A329" s="129"/>
      <c r="B329" s="129"/>
      <c r="C329" s="145" t="s">
        <v>1879</v>
      </c>
      <c r="D329" s="168"/>
      <c r="E329" s="159">
        <v>229.82</v>
      </c>
      <c r="F329" s="131"/>
      <c r="G329" s="131"/>
      <c r="H329" s="154">
        <v>0</v>
      </c>
      <c r="I329" s="128"/>
      <c r="J329" s="128"/>
      <c r="K329" s="128"/>
      <c r="L329" s="128"/>
      <c r="M329" s="128"/>
      <c r="N329" s="128"/>
      <c r="O329" s="128"/>
      <c r="P329" s="128"/>
      <c r="Q329" s="128"/>
      <c r="R329" s="128" t="s">
        <v>121</v>
      </c>
      <c r="S329" s="128">
        <v>0</v>
      </c>
      <c r="T329" s="128"/>
      <c r="U329" s="128"/>
      <c r="V329" s="128"/>
      <c r="W329" s="128"/>
      <c r="X329" s="128"/>
      <c r="Y329" s="128"/>
      <c r="Z329" s="128"/>
      <c r="AA329" s="128"/>
      <c r="AB329" s="128"/>
      <c r="AC329" s="128"/>
      <c r="AD329" s="128"/>
      <c r="AE329" s="128"/>
      <c r="AF329" s="128"/>
      <c r="AG329" s="128"/>
      <c r="AH329" s="128"/>
      <c r="AI329" s="128"/>
      <c r="AJ329" s="128"/>
      <c r="AK329" s="128"/>
      <c r="AL329" s="128"/>
      <c r="AM329" s="128"/>
      <c r="AN329" s="128"/>
      <c r="AO329" s="128"/>
      <c r="AP329" s="128"/>
      <c r="AQ329" s="128"/>
      <c r="AR329" s="128"/>
      <c r="AS329" s="128"/>
      <c r="AT329" s="128"/>
      <c r="AU329" s="128"/>
    </row>
    <row r="330" spans="1:47" outlineLevel="1" x14ac:dyDescent="0.2">
      <c r="A330" s="129">
        <v>53</v>
      </c>
      <c r="B330" s="129" t="s">
        <v>335</v>
      </c>
      <c r="C330" s="144" t="s">
        <v>336</v>
      </c>
      <c r="D330" s="167" t="s">
        <v>327</v>
      </c>
      <c r="E330" s="131">
        <v>5.4662899999999999</v>
      </c>
      <c r="F330" s="131"/>
      <c r="G330" s="131">
        <f>ROUND(E330*F330,2)</f>
        <v>0</v>
      </c>
      <c r="H330" s="154" t="s">
        <v>1140</v>
      </c>
      <c r="I330" s="128"/>
      <c r="J330" s="128"/>
      <c r="K330" s="128"/>
      <c r="L330" s="128"/>
      <c r="M330" s="128"/>
      <c r="N330" s="128"/>
      <c r="O330" s="128"/>
      <c r="P330" s="128"/>
      <c r="Q330" s="128"/>
      <c r="R330" s="128" t="s">
        <v>119</v>
      </c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  <c r="AC330" s="128"/>
      <c r="AD330" s="128"/>
      <c r="AE330" s="128"/>
      <c r="AF330" s="128"/>
      <c r="AG330" s="128"/>
      <c r="AH330" s="128"/>
      <c r="AI330" s="128"/>
      <c r="AJ330" s="128"/>
      <c r="AK330" s="128"/>
      <c r="AL330" s="128"/>
      <c r="AM330" s="128"/>
      <c r="AN330" s="128"/>
      <c r="AO330" s="128"/>
      <c r="AP330" s="128"/>
      <c r="AQ330" s="128"/>
      <c r="AR330" s="128"/>
      <c r="AS330" s="128"/>
      <c r="AT330" s="128"/>
      <c r="AU330" s="128"/>
    </row>
    <row r="331" spans="1:47" outlineLevel="1" x14ac:dyDescent="0.2">
      <c r="A331" s="129"/>
      <c r="B331" s="129"/>
      <c r="C331" s="145" t="s">
        <v>314</v>
      </c>
      <c r="D331" s="168"/>
      <c r="E331" s="159"/>
      <c r="F331" s="131"/>
      <c r="G331" s="131"/>
      <c r="H331" s="154">
        <v>0</v>
      </c>
      <c r="I331" s="128"/>
      <c r="J331" s="128"/>
      <c r="K331" s="128"/>
      <c r="L331" s="128"/>
      <c r="M331" s="128"/>
      <c r="N331" s="128"/>
      <c r="O331" s="128"/>
      <c r="P331" s="128"/>
      <c r="Q331" s="128"/>
      <c r="R331" s="128" t="s">
        <v>121</v>
      </c>
      <c r="S331" s="128">
        <v>0</v>
      </c>
      <c r="T331" s="128"/>
      <c r="U331" s="128"/>
      <c r="V331" s="128"/>
      <c r="W331" s="128"/>
      <c r="X331" s="128"/>
      <c r="Y331" s="128"/>
      <c r="Z331" s="128"/>
      <c r="AA331" s="128"/>
      <c r="AB331" s="128"/>
      <c r="AC331" s="128"/>
      <c r="AD331" s="128"/>
      <c r="AE331" s="128"/>
      <c r="AF331" s="128"/>
      <c r="AG331" s="128"/>
      <c r="AH331" s="128"/>
      <c r="AI331" s="128"/>
      <c r="AJ331" s="128"/>
      <c r="AK331" s="128"/>
      <c r="AL331" s="128"/>
      <c r="AM331" s="128"/>
      <c r="AN331" s="128"/>
      <c r="AO331" s="128"/>
      <c r="AP331" s="128"/>
      <c r="AQ331" s="128"/>
      <c r="AR331" s="128"/>
      <c r="AS331" s="128"/>
      <c r="AT331" s="128"/>
      <c r="AU331" s="128"/>
    </row>
    <row r="332" spans="1:47" outlineLevel="1" x14ac:dyDescent="0.2">
      <c r="A332" s="129"/>
      <c r="B332" s="129"/>
      <c r="C332" s="145" t="s">
        <v>1881</v>
      </c>
      <c r="D332" s="168"/>
      <c r="E332" s="159">
        <v>5.4662899999999999</v>
      </c>
      <c r="F332" s="131"/>
      <c r="G332" s="131"/>
      <c r="H332" s="154">
        <v>0</v>
      </c>
      <c r="I332" s="128"/>
      <c r="J332" s="128"/>
      <c r="K332" s="128"/>
      <c r="L332" s="128"/>
      <c r="M332" s="128"/>
      <c r="N332" s="128"/>
      <c r="O332" s="128"/>
      <c r="P332" s="128"/>
      <c r="Q332" s="128"/>
      <c r="R332" s="128" t="s">
        <v>121</v>
      </c>
      <c r="S332" s="128">
        <v>0</v>
      </c>
      <c r="T332" s="128"/>
      <c r="U332" s="128"/>
      <c r="V332" s="128"/>
      <c r="W332" s="128"/>
      <c r="X332" s="128"/>
      <c r="Y332" s="128"/>
      <c r="Z332" s="128"/>
      <c r="AA332" s="128"/>
      <c r="AB332" s="128"/>
      <c r="AC332" s="128"/>
      <c r="AD332" s="128"/>
      <c r="AE332" s="128"/>
      <c r="AF332" s="128"/>
      <c r="AG332" s="128"/>
      <c r="AH332" s="128"/>
      <c r="AI332" s="128"/>
      <c r="AJ332" s="128"/>
      <c r="AK332" s="128"/>
      <c r="AL332" s="128"/>
      <c r="AM332" s="128"/>
      <c r="AN332" s="128"/>
      <c r="AO332" s="128"/>
      <c r="AP332" s="128"/>
      <c r="AQ332" s="128"/>
      <c r="AR332" s="128"/>
      <c r="AS332" s="128"/>
      <c r="AT332" s="128"/>
      <c r="AU332" s="128"/>
    </row>
    <row r="333" spans="1:47" x14ac:dyDescent="0.2">
      <c r="A333" s="130" t="s">
        <v>114</v>
      </c>
      <c r="B333" s="130" t="s">
        <v>54</v>
      </c>
      <c r="C333" s="146" t="s">
        <v>55</v>
      </c>
      <c r="D333" s="169"/>
      <c r="E333" s="132"/>
      <c r="F333" s="132"/>
      <c r="G333" s="132">
        <f>SUMIF(R334:R358,"&lt;&gt;NOR",G334:G358)</f>
        <v>0</v>
      </c>
      <c r="H333" s="155"/>
      <c r="I333" s="128"/>
      <c r="R333" t="s">
        <v>115</v>
      </c>
    </row>
    <row r="334" spans="1:47" outlineLevel="1" x14ac:dyDescent="0.2">
      <c r="A334" s="129">
        <v>54</v>
      </c>
      <c r="B334" s="129" t="s">
        <v>337</v>
      </c>
      <c r="C334" s="144" t="s">
        <v>338</v>
      </c>
      <c r="D334" s="167" t="s">
        <v>313</v>
      </c>
      <c r="E334" s="131">
        <v>3.5489999999999999</v>
      </c>
      <c r="F334" s="131"/>
      <c r="G334" s="131">
        <f>ROUND(E334*F334,2)</f>
        <v>0</v>
      </c>
      <c r="H334" s="154" t="s">
        <v>1140</v>
      </c>
      <c r="I334" s="128"/>
      <c r="J334" s="128"/>
      <c r="K334" s="128"/>
      <c r="L334" s="128"/>
      <c r="M334" s="128"/>
      <c r="N334" s="128"/>
      <c r="O334" s="128"/>
      <c r="P334" s="128"/>
      <c r="Q334" s="128"/>
      <c r="R334" s="128" t="s">
        <v>119</v>
      </c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  <c r="AC334" s="128"/>
      <c r="AD334" s="128"/>
      <c r="AE334" s="128"/>
      <c r="AF334" s="128"/>
      <c r="AG334" s="128"/>
      <c r="AH334" s="128"/>
      <c r="AI334" s="128"/>
      <c r="AJ334" s="128"/>
      <c r="AK334" s="128"/>
      <c r="AL334" s="128"/>
      <c r="AM334" s="128"/>
      <c r="AN334" s="128"/>
      <c r="AO334" s="128"/>
      <c r="AP334" s="128"/>
      <c r="AQ334" s="128"/>
      <c r="AR334" s="128"/>
      <c r="AS334" s="128"/>
      <c r="AT334" s="128"/>
      <c r="AU334" s="128"/>
    </row>
    <row r="335" spans="1:47" outlineLevel="1" x14ac:dyDescent="0.2">
      <c r="A335" s="129"/>
      <c r="B335" s="129"/>
      <c r="C335" s="145" t="s">
        <v>314</v>
      </c>
      <c r="D335" s="168"/>
      <c r="E335" s="159"/>
      <c r="F335" s="131"/>
      <c r="G335" s="131"/>
      <c r="H335" s="154">
        <v>0</v>
      </c>
      <c r="I335" s="128"/>
      <c r="J335" s="128"/>
      <c r="K335" s="128"/>
      <c r="L335" s="128"/>
      <c r="M335" s="128"/>
      <c r="N335" s="128"/>
      <c r="O335" s="128"/>
      <c r="P335" s="128"/>
      <c r="Q335" s="128"/>
      <c r="R335" s="128" t="s">
        <v>121</v>
      </c>
      <c r="S335" s="128">
        <v>0</v>
      </c>
      <c r="T335" s="128"/>
      <c r="U335" s="128"/>
      <c r="V335" s="128"/>
      <c r="W335" s="128"/>
      <c r="X335" s="128"/>
      <c r="Y335" s="128"/>
      <c r="Z335" s="128"/>
      <c r="AA335" s="128"/>
      <c r="AB335" s="128"/>
      <c r="AC335" s="128"/>
      <c r="AD335" s="128"/>
      <c r="AE335" s="128"/>
      <c r="AF335" s="128"/>
      <c r="AG335" s="128"/>
      <c r="AH335" s="128"/>
      <c r="AI335" s="128"/>
      <c r="AJ335" s="128"/>
      <c r="AK335" s="128"/>
      <c r="AL335" s="128"/>
      <c r="AM335" s="128"/>
      <c r="AN335" s="128"/>
      <c r="AO335" s="128"/>
      <c r="AP335" s="128"/>
      <c r="AQ335" s="128"/>
      <c r="AR335" s="128"/>
      <c r="AS335" s="128"/>
      <c r="AT335" s="128"/>
      <c r="AU335" s="128"/>
    </row>
    <row r="336" spans="1:47" outlineLevel="1" x14ac:dyDescent="0.2">
      <c r="A336" s="129"/>
      <c r="B336" s="129"/>
      <c r="C336" s="145" t="s">
        <v>339</v>
      </c>
      <c r="D336" s="168"/>
      <c r="E336" s="159">
        <v>3.5489999999999999</v>
      </c>
      <c r="F336" s="131"/>
      <c r="G336" s="131"/>
      <c r="H336" s="154">
        <v>0</v>
      </c>
      <c r="I336" s="128"/>
      <c r="J336" s="128"/>
      <c r="K336" s="128"/>
      <c r="L336" s="128"/>
      <c r="M336" s="128"/>
      <c r="N336" s="128"/>
      <c r="O336" s="128"/>
      <c r="P336" s="128"/>
      <c r="Q336" s="128"/>
      <c r="R336" s="128" t="s">
        <v>121</v>
      </c>
      <c r="S336" s="128">
        <v>0</v>
      </c>
      <c r="T336" s="128"/>
      <c r="U336" s="128"/>
      <c r="V336" s="128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/>
      <c r="AG336" s="128"/>
      <c r="AH336" s="128"/>
      <c r="AI336" s="128"/>
      <c r="AJ336" s="128"/>
      <c r="AK336" s="128"/>
      <c r="AL336" s="128"/>
      <c r="AM336" s="128"/>
      <c r="AN336" s="128"/>
      <c r="AO336" s="128"/>
      <c r="AP336" s="128"/>
      <c r="AQ336" s="128"/>
      <c r="AR336" s="128"/>
      <c r="AS336" s="128"/>
      <c r="AT336" s="128"/>
      <c r="AU336" s="128"/>
    </row>
    <row r="337" spans="1:47" outlineLevel="1" x14ac:dyDescent="0.2">
      <c r="A337" s="129">
        <v>55</v>
      </c>
      <c r="B337" s="129" t="s">
        <v>340</v>
      </c>
      <c r="C337" s="144" t="s">
        <v>341</v>
      </c>
      <c r="D337" s="167" t="s">
        <v>118</v>
      </c>
      <c r="E337" s="131">
        <v>10.997999999999999</v>
      </c>
      <c r="F337" s="131"/>
      <c r="G337" s="131">
        <f>ROUND(E337*F337,2)</f>
        <v>0</v>
      </c>
      <c r="H337" s="154" t="s">
        <v>1140</v>
      </c>
      <c r="I337" s="128"/>
      <c r="J337" s="128"/>
      <c r="K337" s="128"/>
      <c r="L337" s="128"/>
      <c r="M337" s="128"/>
      <c r="N337" s="128"/>
      <c r="O337" s="128"/>
      <c r="P337" s="128"/>
      <c r="Q337" s="128"/>
      <c r="R337" s="128" t="s">
        <v>119</v>
      </c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  <c r="AC337" s="128"/>
      <c r="AD337" s="128"/>
      <c r="AE337" s="128"/>
      <c r="AF337" s="128"/>
      <c r="AG337" s="128"/>
      <c r="AH337" s="128"/>
      <c r="AI337" s="128"/>
      <c r="AJ337" s="128"/>
      <c r="AK337" s="128"/>
      <c r="AL337" s="128"/>
      <c r="AM337" s="128"/>
      <c r="AN337" s="128"/>
      <c r="AO337" s="128"/>
      <c r="AP337" s="128"/>
      <c r="AQ337" s="128"/>
      <c r="AR337" s="128"/>
      <c r="AS337" s="128"/>
      <c r="AT337" s="128"/>
      <c r="AU337" s="128"/>
    </row>
    <row r="338" spans="1:47" outlineLevel="1" x14ac:dyDescent="0.2">
      <c r="A338" s="129"/>
      <c r="B338" s="129"/>
      <c r="C338" s="145" t="s">
        <v>314</v>
      </c>
      <c r="D338" s="168"/>
      <c r="E338" s="159"/>
      <c r="F338" s="131"/>
      <c r="G338" s="131"/>
      <c r="H338" s="154">
        <v>0</v>
      </c>
      <c r="I338" s="128"/>
      <c r="J338" s="128"/>
      <c r="K338" s="128"/>
      <c r="L338" s="128"/>
      <c r="M338" s="128"/>
      <c r="N338" s="128"/>
      <c r="O338" s="128"/>
      <c r="P338" s="128"/>
      <c r="Q338" s="128"/>
      <c r="R338" s="128" t="s">
        <v>121</v>
      </c>
      <c r="S338" s="128">
        <v>0</v>
      </c>
      <c r="T338" s="128"/>
      <c r="U338" s="128"/>
      <c r="V338" s="128"/>
      <c r="W338" s="128"/>
      <c r="X338" s="128"/>
      <c r="Y338" s="128"/>
      <c r="Z338" s="128"/>
      <c r="AA338" s="128"/>
      <c r="AB338" s="128"/>
      <c r="AC338" s="128"/>
      <c r="AD338" s="128"/>
      <c r="AE338" s="128"/>
      <c r="AF338" s="128"/>
      <c r="AG338" s="128"/>
      <c r="AH338" s="128"/>
      <c r="AI338" s="128"/>
      <c r="AJ338" s="128"/>
      <c r="AK338" s="128"/>
      <c r="AL338" s="128"/>
      <c r="AM338" s="128"/>
      <c r="AN338" s="128"/>
      <c r="AO338" s="128"/>
      <c r="AP338" s="128"/>
      <c r="AQ338" s="128"/>
      <c r="AR338" s="128"/>
      <c r="AS338" s="128"/>
      <c r="AT338" s="128"/>
      <c r="AU338" s="128"/>
    </row>
    <row r="339" spans="1:47" outlineLevel="1" x14ac:dyDescent="0.2">
      <c r="A339" s="129"/>
      <c r="B339" s="129"/>
      <c r="C339" s="145" t="s">
        <v>342</v>
      </c>
      <c r="D339" s="168"/>
      <c r="E339" s="159">
        <v>5.5380000000000003</v>
      </c>
      <c r="F339" s="131"/>
      <c r="G339" s="131"/>
      <c r="H339" s="154">
        <v>0</v>
      </c>
      <c r="I339" s="128"/>
      <c r="J339" s="128"/>
      <c r="K339" s="128"/>
      <c r="L339" s="128"/>
      <c r="M339" s="128"/>
      <c r="N339" s="128"/>
      <c r="O339" s="128"/>
      <c r="P339" s="128"/>
      <c r="Q339" s="128"/>
      <c r="R339" s="128" t="s">
        <v>121</v>
      </c>
      <c r="S339" s="128">
        <v>0</v>
      </c>
      <c r="T339" s="128"/>
      <c r="U339" s="128"/>
      <c r="V339" s="128"/>
      <c r="W339" s="128"/>
      <c r="X339" s="128"/>
      <c r="Y339" s="128"/>
      <c r="Z339" s="128"/>
      <c r="AA339" s="128"/>
      <c r="AB339" s="128"/>
      <c r="AC339" s="128"/>
      <c r="AD339" s="128"/>
      <c r="AE339" s="128"/>
      <c r="AF339" s="128"/>
      <c r="AG339" s="128"/>
      <c r="AH339" s="128"/>
      <c r="AI339" s="128"/>
      <c r="AJ339" s="128"/>
      <c r="AK339" s="128"/>
      <c r="AL339" s="128"/>
      <c r="AM339" s="128"/>
      <c r="AN339" s="128"/>
      <c r="AO339" s="128"/>
      <c r="AP339" s="128"/>
      <c r="AQ339" s="128"/>
      <c r="AR339" s="128"/>
      <c r="AS339" s="128"/>
      <c r="AT339" s="128"/>
      <c r="AU339" s="128"/>
    </row>
    <row r="340" spans="1:47" outlineLevel="1" x14ac:dyDescent="0.2">
      <c r="A340" s="129"/>
      <c r="B340" s="129"/>
      <c r="C340" s="145" t="s">
        <v>343</v>
      </c>
      <c r="D340" s="168"/>
      <c r="E340" s="159">
        <v>5.46</v>
      </c>
      <c r="F340" s="131"/>
      <c r="G340" s="131"/>
      <c r="H340" s="154">
        <v>0</v>
      </c>
      <c r="I340" s="128"/>
      <c r="J340" s="128"/>
      <c r="K340" s="128"/>
      <c r="L340" s="128"/>
      <c r="M340" s="128"/>
      <c r="N340" s="128"/>
      <c r="O340" s="128"/>
      <c r="P340" s="128"/>
      <c r="Q340" s="128"/>
      <c r="R340" s="128" t="s">
        <v>121</v>
      </c>
      <c r="S340" s="128">
        <v>0</v>
      </c>
      <c r="T340" s="128"/>
      <c r="U340" s="128"/>
      <c r="V340" s="128"/>
      <c r="W340" s="128"/>
      <c r="X340" s="128"/>
      <c r="Y340" s="128"/>
      <c r="Z340" s="128"/>
      <c r="AA340" s="128"/>
      <c r="AB340" s="128"/>
      <c r="AC340" s="128"/>
      <c r="AD340" s="128"/>
      <c r="AE340" s="128"/>
      <c r="AF340" s="128"/>
      <c r="AG340" s="128"/>
      <c r="AH340" s="128"/>
      <c r="AI340" s="128"/>
      <c r="AJ340" s="128"/>
      <c r="AK340" s="128"/>
      <c r="AL340" s="128"/>
      <c r="AM340" s="128"/>
      <c r="AN340" s="128"/>
      <c r="AO340" s="128"/>
      <c r="AP340" s="128"/>
      <c r="AQ340" s="128"/>
      <c r="AR340" s="128"/>
      <c r="AS340" s="128"/>
      <c r="AT340" s="128"/>
      <c r="AU340" s="128"/>
    </row>
    <row r="341" spans="1:47" outlineLevel="1" x14ac:dyDescent="0.2">
      <c r="A341" s="129">
        <v>56</v>
      </c>
      <c r="B341" s="129" t="s">
        <v>344</v>
      </c>
      <c r="C341" s="144" t="s">
        <v>345</v>
      </c>
      <c r="D341" s="167" t="s">
        <v>118</v>
      </c>
      <c r="E341" s="131">
        <v>10.997999999999999</v>
      </c>
      <c r="F341" s="131"/>
      <c r="G341" s="131">
        <f>ROUND(E341*F341,2)</f>
        <v>0</v>
      </c>
      <c r="H341" s="154" t="s">
        <v>1140</v>
      </c>
      <c r="I341" s="128"/>
      <c r="J341" s="128"/>
      <c r="K341" s="128"/>
      <c r="L341" s="128"/>
      <c r="M341" s="128"/>
      <c r="N341" s="128"/>
      <c r="O341" s="128"/>
      <c r="P341" s="128"/>
      <c r="Q341" s="128"/>
      <c r="R341" s="128" t="s">
        <v>119</v>
      </c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28"/>
      <c r="AJ341" s="128"/>
      <c r="AK341" s="128"/>
      <c r="AL341" s="128"/>
      <c r="AM341" s="128"/>
      <c r="AN341" s="128"/>
      <c r="AO341" s="128"/>
      <c r="AP341" s="128"/>
      <c r="AQ341" s="128"/>
      <c r="AR341" s="128"/>
      <c r="AS341" s="128"/>
      <c r="AT341" s="128"/>
      <c r="AU341" s="128"/>
    </row>
    <row r="342" spans="1:47" outlineLevel="1" x14ac:dyDescent="0.2">
      <c r="A342" s="129"/>
      <c r="B342" s="129"/>
      <c r="C342" s="145" t="s">
        <v>314</v>
      </c>
      <c r="D342" s="168"/>
      <c r="E342" s="159"/>
      <c r="F342" s="131"/>
      <c r="G342" s="131"/>
      <c r="H342" s="154">
        <v>0</v>
      </c>
      <c r="I342" s="128"/>
      <c r="J342" s="128"/>
      <c r="K342" s="128"/>
      <c r="L342" s="128"/>
      <c r="M342" s="128"/>
      <c r="N342" s="128"/>
      <c r="O342" s="128"/>
      <c r="P342" s="128"/>
      <c r="Q342" s="128"/>
      <c r="R342" s="128" t="s">
        <v>121</v>
      </c>
      <c r="S342" s="128">
        <v>0</v>
      </c>
      <c r="T342" s="128"/>
      <c r="U342" s="128"/>
      <c r="V342" s="128"/>
      <c r="W342" s="128"/>
      <c r="X342" s="128"/>
      <c r="Y342" s="128"/>
      <c r="Z342" s="128"/>
      <c r="AA342" s="128"/>
      <c r="AB342" s="128"/>
      <c r="AC342" s="128"/>
      <c r="AD342" s="128"/>
      <c r="AE342" s="128"/>
      <c r="AF342" s="128"/>
      <c r="AG342" s="128"/>
      <c r="AH342" s="128"/>
      <c r="AI342" s="128"/>
      <c r="AJ342" s="128"/>
      <c r="AK342" s="128"/>
      <c r="AL342" s="128"/>
      <c r="AM342" s="128"/>
      <c r="AN342" s="128"/>
      <c r="AO342" s="128"/>
      <c r="AP342" s="128"/>
      <c r="AQ342" s="128"/>
      <c r="AR342" s="128"/>
      <c r="AS342" s="128"/>
      <c r="AT342" s="128"/>
      <c r="AU342" s="128"/>
    </row>
    <row r="343" spans="1:47" outlineLevel="1" x14ac:dyDescent="0.2">
      <c r="A343" s="129"/>
      <c r="B343" s="129"/>
      <c r="C343" s="145" t="s">
        <v>342</v>
      </c>
      <c r="D343" s="168"/>
      <c r="E343" s="159">
        <v>5.5380000000000003</v>
      </c>
      <c r="F343" s="131"/>
      <c r="G343" s="131"/>
      <c r="H343" s="154">
        <v>0</v>
      </c>
      <c r="I343" s="128"/>
      <c r="J343" s="128"/>
      <c r="K343" s="128"/>
      <c r="L343" s="128"/>
      <c r="M343" s="128"/>
      <c r="N343" s="128"/>
      <c r="O343" s="128"/>
      <c r="P343" s="128"/>
      <c r="Q343" s="128"/>
      <c r="R343" s="128" t="s">
        <v>121</v>
      </c>
      <c r="S343" s="128">
        <v>0</v>
      </c>
      <c r="T343" s="128"/>
      <c r="U343" s="128"/>
      <c r="V343" s="128"/>
      <c r="W343" s="128"/>
      <c r="X343" s="128"/>
      <c r="Y343" s="128"/>
      <c r="Z343" s="128"/>
      <c r="AA343" s="128"/>
      <c r="AB343" s="128"/>
      <c r="AC343" s="128"/>
      <c r="AD343" s="128"/>
      <c r="AE343" s="128"/>
      <c r="AF343" s="128"/>
      <c r="AG343" s="128"/>
      <c r="AH343" s="128"/>
      <c r="AI343" s="128"/>
      <c r="AJ343" s="128"/>
      <c r="AK343" s="128"/>
      <c r="AL343" s="128"/>
      <c r="AM343" s="128"/>
      <c r="AN343" s="128"/>
      <c r="AO343" s="128"/>
      <c r="AP343" s="128"/>
      <c r="AQ343" s="128"/>
      <c r="AR343" s="128"/>
      <c r="AS343" s="128"/>
      <c r="AT343" s="128"/>
      <c r="AU343" s="128"/>
    </row>
    <row r="344" spans="1:47" outlineLevel="1" x14ac:dyDescent="0.2">
      <c r="A344" s="129"/>
      <c r="B344" s="129"/>
      <c r="C344" s="145" t="s">
        <v>343</v>
      </c>
      <c r="D344" s="168"/>
      <c r="E344" s="159">
        <v>5.46</v>
      </c>
      <c r="F344" s="131"/>
      <c r="G344" s="131"/>
      <c r="H344" s="154">
        <v>0</v>
      </c>
      <c r="I344" s="128"/>
      <c r="J344" s="128"/>
      <c r="K344" s="128"/>
      <c r="L344" s="128"/>
      <c r="M344" s="128"/>
      <c r="N344" s="128"/>
      <c r="O344" s="128"/>
      <c r="P344" s="128"/>
      <c r="Q344" s="128"/>
      <c r="R344" s="128" t="s">
        <v>121</v>
      </c>
      <c r="S344" s="128">
        <v>0</v>
      </c>
      <c r="T344" s="128"/>
      <c r="U344" s="128"/>
      <c r="V344" s="128"/>
      <c r="W344" s="128"/>
      <c r="X344" s="128"/>
      <c r="Y344" s="128"/>
      <c r="Z344" s="128"/>
      <c r="AA344" s="128"/>
      <c r="AB344" s="128"/>
      <c r="AC344" s="128"/>
      <c r="AD344" s="128"/>
      <c r="AE344" s="128"/>
      <c r="AF344" s="128"/>
      <c r="AG344" s="128"/>
      <c r="AH344" s="128"/>
      <c r="AI344" s="128"/>
      <c r="AJ344" s="128"/>
      <c r="AK344" s="128"/>
      <c r="AL344" s="128"/>
      <c r="AM344" s="128"/>
      <c r="AN344" s="128"/>
      <c r="AO344" s="128"/>
      <c r="AP344" s="128"/>
      <c r="AQ344" s="128"/>
      <c r="AR344" s="128"/>
      <c r="AS344" s="128"/>
      <c r="AT344" s="128"/>
      <c r="AU344" s="128"/>
    </row>
    <row r="345" spans="1:47" outlineLevel="1" x14ac:dyDescent="0.2">
      <c r="A345" s="129">
        <v>57</v>
      </c>
      <c r="B345" s="129" t="s">
        <v>346</v>
      </c>
      <c r="C345" s="144" t="s">
        <v>347</v>
      </c>
      <c r="D345" s="167" t="s">
        <v>118</v>
      </c>
      <c r="E345" s="131">
        <v>12.48</v>
      </c>
      <c r="F345" s="131"/>
      <c r="G345" s="131">
        <f>ROUND(E345*F345,2)</f>
        <v>0</v>
      </c>
      <c r="H345" s="154" t="s">
        <v>1140</v>
      </c>
      <c r="I345" s="128"/>
      <c r="J345" s="128"/>
      <c r="K345" s="128"/>
      <c r="L345" s="128"/>
      <c r="M345" s="128"/>
      <c r="N345" s="128"/>
      <c r="O345" s="128"/>
      <c r="P345" s="128"/>
      <c r="Q345" s="128"/>
      <c r="R345" s="128" t="s">
        <v>119</v>
      </c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</row>
    <row r="346" spans="1:47" outlineLevel="1" x14ac:dyDescent="0.2">
      <c r="A346" s="129"/>
      <c r="B346" s="129"/>
      <c r="C346" s="145" t="s">
        <v>314</v>
      </c>
      <c r="D346" s="168"/>
      <c r="E346" s="159"/>
      <c r="F346" s="131"/>
      <c r="G346" s="131"/>
      <c r="H346" s="154">
        <v>0</v>
      </c>
      <c r="I346" s="128"/>
      <c r="J346" s="128"/>
      <c r="K346" s="128"/>
      <c r="L346" s="128"/>
      <c r="M346" s="128"/>
      <c r="N346" s="128"/>
      <c r="O346" s="128"/>
      <c r="P346" s="128"/>
      <c r="Q346" s="128"/>
      <c r="R346" s="128" t="s">
        <v>121</v>
      </c>
      <c r="S346" s="128">
        <v>0</v>
      </c>
      <c r="T346" s="128"/>
      <c r="U346" s="128"/>
      <c r="V346" s="128"/>
      <c r="W346" s="128"/>
      <c r="X346" s="128"/>
      <c r="Y346" s="128"/>
      <c r="Z346" s="128"/>
      <c r="AA346" s="128"/>
      <c r="AB346" s="128"/>
      <c r="AC346" s="128"/>
      <c r="AD346" s="128"/>
      <c r="AE346" s="128"/>
      <c r="AF346" s="128"/>
      <c r="AG346" s="128"/>
      <c r="AH346" s="128"/>
      <c r="AI346" s="128"/>
      <c r="AJ346" s="128"/>
      <c r="AK346" s="128"/>
      <c r="AL346" s="128"/>
      <c r="AM346" s="128"/>
      <c r="AN346" s="128"/>
      <c r="AO346" s="128"/>
      <c r="AP346" s="128"/>
      <c r="AQ346" s="128"/>
      <c r="AR346" s="128"/>
      <c r="AS346" s="128"/>
      <c r="AT346" s="128"/>
      <c r="AU346" s="128"/>
    </row>
    <row r="347" spans="1:47" outlineLevel="1" x14ac:dyDescent="0.2">
      <c r="A347" s="129"/>
      <c r="B347" s="129"/>
      <c r="C347" s="145" t="s">
        <v>348</v>
      </c>
      <c r="D347" s="168"/>
      <c r="E347" s="159">
        <v>12.48</v>
      </c>
      <c r="F347" s="131"/>
      <c r="G347" s="131"/>
      <c r="H347" s="154">
        <v>0</v>
      </c>
      <c r="I347" s="128"/>
      <c r="J347" s="128"/>
      <c r="K347" s="128"/>
      <c r="L347" s="128"/>
      <c r="M347" s="128"/>
      <c r="N347" s="128"/>
      <c r="O347" s="128"/>
      <c r="P347" s="128"/>
      <c r="Q347" s="128"/>
      <c r="R347" s="128" t="s">
        <v>121</v>
      </c>
      <c r="S347" s="128">
        <v>0</v>
      </c>
      <c r="T347" s="128"/>
      <c r="U347" s="128"/>
      <c r="V347" s="128"/>
      <c r="W347" s="128"/>
      <c r="X347" s="128"/>
      <c r="Y347" s="128"/>
      <c r="Z347" s="128"/>
      <c r="AA347" s="128"/>
      <c r="AB347" s="128"/>
      <c r="AC347" s="128"/>
      <c r="AD347" s="128"/>
      <c r="AE347" s="128"/>
      <c r="AF347" s="128"/>
      <c r="AG347" s="128"/>
      <c r="AH347" s="128"/>
      <c r="AI347" s="128"/>
      <c r="AJ347" s="128"/>
      <c r="AK347" s="128"/>
      <c r="AL347" s="128"/>
      <c r="AM347" s="128"/>
      <c r="AN347" s="128"/>
      <c r="AO347" s="128"/>
      <c r="AP347" s="128"/>
      <c r="AQ347" s="128"/>
      <c r="AR347" s="128"/>
      <c r="AS347" s="128"/>
      <c r="AT347" s="128"/>
      <c r="AU347" s="128"/>
    </row>
    <row r="348" spans="1:47" outlineLevel="1" x14ac:dyDescent="0.2">
      <c r="A348" s="129">
        <v>58</v>
      </c>
      <c r="B348" s="129" t="s">
        <v>349</v>
      </c>
      <c r="C348" s="144" t="s">
        <v>350</v>
      </c>
      <c r="D348" s="167" t="s">
        <v>118</v>
      </c>
      <c r="E348" s="131">
        <v>12.48</v>
      </c>
      <c r="F348" s="131"/>
      <c r="G348" s="131">
        <f>ROUND(E348*F348,2)</f>
        <v>0</v>
      </c>
      <c r="H348" s="154" t="s">
        <v>1140</v>
      </c>
      <c r="I348" s="128"/>
      <c r="J348" s="128"/>
      <c r="K348" s="128"/>
      <c r="L348" s="128"/>
      <c r="M348" s="128"/>
      <c r="N348" s="128"/>
      <c r="O348" s="128"/>
      <c r="P348" s="128"/>
      <c r="Q348" s="128"/>
      <c r="R348" s="128" t="s">
        <v>119</v>
      </c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  <c r="AC348" s="128"/>
      <c r="AD348" s="128"/>
      <c r="AE348" s="128"/>
      <c r="AF348" s="128"/>
      <c r="AG348" s="128"/>
      <c r="AH348" s="128"/>
      <c r="AI348" s="128"/>
      <c r="AJ348" s="128"/>
      <c r="AK348" s="128"/>
      <c r="AL348" s="128"/>
      <c r="AM348" s="128"/>
      <c r="AN348" s="128"/>
      <c r="AO348" s="128"/>
      <c r="AP348" s="128"/>
      <c r="AQ348" s="128"/>
      <c r="AR348" s="128"/>
      <c r="AS348" s="128"/>
      <c r="AT348" s="128"/>
      <c r="AU348" s="128"/>
    </row>
    <row r="349" spans="1:47" outlineLevel="1" x14ac:dyDescent="0.2">
      <c r="A349" s="129"/>
      <c r="B349" s="129"/>
      <c r="C349" s="145" t="s">
        <v>314</v>
      </c>
      <c r="D349" s="168"/>
      <c r="E349" s="159"/>
      <c r="F349" s="131"/>
      <c r="G349" s="131"/>
      <c r="H349" s="154">
        <v>0</v>
      </c>
      <c r="I349" s="128"/>
      <c r="J349" s="128"/>
      <c r="K349" s="128"/>
      <c r="L349" s="128"/>
      <c r="M349" s="128"/>
      <c r="N349" s="128"/>
      <c r="O349" s="128"/>
      <c r="P349" s="128"/>
      <c r="Q349" s="128"/>
      <c r="R349" s="128" t="s">
        <v>121</v>
      </c>
      <c r="S349" s="128">
        <v>0</v>
      </c>
      <c r="T349" s="128"/>
      <c r="U349" s="128"/>
      <c r="V349" s="128"/>
      <c r="W349" s="128"/>
      <c r="X349" s="128"/>
      <c r="Y349" s="128"/>
      <c r="Z349" s="128"/>
      <c r="AA349" s="128"/>
      <c r="AB349" s="128"/>
      <c r="AC349" s="128"/>
      <c r="AD349" s="128"/>
      <c r="AE349" s="128"/>
      <c r="AF349" s="128"/>
      <c r="AG349" s="128"/>
      <c r="AH349" s="128"/>
      <c r="AI349" s="128"/>
      <c r="AJ349" s="128"/>
      <c r="AK349" s="128"/>
      <c r="AL349" s="128"/>
      <c r="AM349" s="128"/>
      <c r="AN349" s="128"/>
      <c r="AO349" s="128"/>
      <c r="AP349" s="128"/>
      <c r="AQ349" s="128"/>
      <c r="AR349" s="128"/>
      <c r="AS349" s="128"/>
      <c r="AT349" s="128"/>
      <c r="AU349" s="128"/>
    </row>
    <row r="350" spans="1:47" outlineLevel="1" x14ac:dyDescent="0.2">
      <c r="A350" s="129"/>
      <c r="B350" s="129"/>
      <c r="C350" s="145" t="s">
        <v>348</v>
      </c>
      <c r="D350" s="168"/>
      <c r="E350" s="159">
        <v>12.48</v>
      </c>
      <c r="F350" s="131"/>
      <c r="G350" s="131"/>
      <c r="H350" s="154">
        <v>0</v>
      </c>
      <c r="I350" s="128"/>
      <c r="J350" s="128"/>
      <c r="K350" s="128"/>
      <c r="L350" s="128"/>
      <c r="M350" s="128"/>
      <c r="N350" s="128"/>
      <c r="O350" s="128"/>
      <c r="P350" s="128"/>
      <c r="Q350" s="128"/>
      <c r="R350" s="128" t="s">
        <v>121</v>
      </c>
      <c r="S350" s="128">
        <v>0</v>
      </c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128"/>
      <c r="AF350" s="128"/>
      <c r="AG350" s="128"/>
      <c r="AH350" s="128"/>
      <c r="AI350" s="128"/>
      <c r="AJ350" s="128"/>
      <c r="AK350" s="128"/>
      <c r="AL350" s="128"/>
      <c r="AM350" s="128"/>
      <c r="AN350" s="128"/>
      <c r="AO350" s="128"/>
      <c r="AP350" s="128"/>
      <c r="AQ350" s="128"/>
      <c r="AR350" s="128"/>
      <c r="AS350" s="128"/>
      <c r="AT350" s="128"/>
      <c r="AU350" s="128"/>
    </row>
    <row r="351" spans="1:47" outlineLevel="1" x14ac:dyDescent="0.2">
      <c r="A351" s="129">
        <v>59</v>
      </c>
      <c r="B351" s="129" t="s">
        <v>351</v>
      </c>
      <c r="C351" s="144" t="s">
        <v>352</v>
      </c>
      <c r="D351" s="167" t="s">
        <v>118</v>
      </c>
      <c r="E351" s="131">
        <v>27.5</v>
      </c>
      <c r="F351" s="131"/>
      <c r="G351" s="131">
        <f>ROUND(E351*F351,2)</f>
        <v>0</v>
      </c>
      <c r="H351" s="154" t="s">
        <v>1140</v>
      </c>
      <c r="I351" s="128"/>
      <c r="J351" s="128"/>
      <c r="K351" s="128"/>
      <c r="L351" s="128"/>
      <c r="M351" s="128"/>
      <c r="N351" s="128"/>
      <c r="O351" s="128"/>
      <c r="P351" s="128"/>
      <c r="Q351" s="128"/>
      <c r="R351" s="128" t="s">
        <v>119</v>
      </c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  <c r="AC351" s="128"/>
      <c r="AD351" s="128"/>
      <c r="AE351" s="128"/>
      <c r="AF351" s="128"/>
      <c r="AG351" s="128"/>
      <c r="AH351" s="128"/>
      <c r="AI351" s="128"/>
      <c r="AJ351" s="128"/>
      <c r="AK351" s="128"/>
      <c r="AL351" s="128"/>
      <c r="AM351" s="128"/>
      <c r="AN351" s="128"/>
      <c r="AO351" s="128"/>
      <c r="AP351" s="128"/>
      <c r="AQ351" s="128"/>
      <c r="AR351" s="128"/>
      <c r="AS351" s="128"/>
      <c r="AT351" s="128"/>
      <c r="AU351" s="128"/>
    </row>
    <row r="352" spans="1:47" outlineLevel="1" x14ac:dyDescent="0.2">
      <c r="A352" s="129"/>
      <c r="B352" s="129"/>
      <c r="C352" s="145" t="s">
        <v>314</v>
      </c>
      <c r="D352" s="168"/>
      <c r="E352" s="159"/>
      <c r="F352" s="131"/>
      <c r="G352" s="131"/>
      <c r="H352" s="154">
        <v>0</v>
      </c>
      <c r="I352" s="128"/>
      <c r="J352" s="128"/>
      <c r="K352" s="128"/>
      <c r="L352" s="128"/>
      <c r="M352" s="128"/>
      <c r="N352" s="128"/>
      <c r="O352" s="128"/>
      <c r="P352" s="128"/>
      <c r="Q352" s="128"/>
      <c r="R352" s="128" t="s">
        <v>121</v>
      </c>
      <c r="S352" s="128">
        <v>0</v>
      </c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128"/>
      <c r="AF352" s="128"/>
      <c r="AG352" s="128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8"/>
      <c r="AS352" s="128"/>
      <c r="AT352" s="128"/>
      <c r="AU352" s="128"/>
    </row>
    <row r="353" spans="1:47" outlineLevel="1" x14ac:dyDescent="0.2">
      <c r="A353" s="129"/>
      <c r="B353" s="129"/>
      <c r="C353" s="145" t="s">
        <v>353</v>
      </c>
      <c r="D353" s="168"/>
      <c r="E353" s="159">
        <v>27.5</v>
      </c>
      <c r="F353" s="131"/>
      <c r="G353" s="131"/>
      <c r="H353" s="154">
        <v>0</v>
      </c>
      <c r="I353" s="128"/>
      <c r="J353" s="128"/>
      <c r="K353" s="128"/>
      <c r="L353" s="128"/>
      <c r="M353" s="128"/>
      <c r="N353" s="128"/>
      <c r="O353" s="128"/>
      <c r="P353" s="128"/>
      <c r="Q353" s="128"/>
      <c r="R353" s="128" t="s">
        <v>121</v>
      </c>
      <c r="S353" s="128">
        <v>0</v>
      </c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/>
      <c r="AJ353" s="128"/>
      <c r="AK353" s="128"/>
      <c r="AL353" s="128"/>
      <c r="AM353" s="128"/>
      <c r="AN353" s="128"/>
      <c r="AO353" s="128"/>
      <c r="AP353" s="128"/>
      <c r="AQ353" s="128"/>
      <c r="AR353" s="128"/>
      <c r="AS353" s="128"/>
      <c r="AT353" s="128"/>
      <c r="AU353" s="128"/>
    </row>
    <row r="354" spans="1:47" outlineLevel="1" x14ac:dyDescent="0.2">
      <c r="A354" s="129">
        <v>60</v>
      </c>
      <c r="B354" s="129" t="s">
        <v>354</v>
      </c>
      <c r="C354" s="144" t="s">
        <v>355</v>
      </c>
      <c r="D354" s="167" t="s">
        <v>118</v>
      </c>
      <c r="E354" s="131">
        <v>27.5</v>
      </c>
      <c r="F354" s="131"/>
      <c r="G354" s="131">
        <f>ROUND(E354*F354,2)</f>
        <v>0</v>
      </c>
      <c r="H354" s="154" t="s">
        <v>1140</v>
      </c>
      <c r="I354" s="128"/>
      <c r="J354" s="128"/>
      <c r="K354" s="128"/>
      <c r="L354" s="128"/>
      <c r="M354" s="128"/>
      <c r="N354" s="128"/>
      <c r="O354" s="128"/>
      <c r="P354" s="128"/>
      <c r="Q354" s="128"/>
      <c r="R354" s="128" t="s">
        <v>119</v>
      </c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/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</row>
    <row r="355" spans="1:47" outlineLevel="1" x14ac:dyDescent="0.2">
      <c r="A355" s="129"/>
      <c r="B355" s="129"/>
      <c r="C355" s="145" t="s">
        <v>314</v>
      </c>
      <c r="D355" s="168"/>
      <c r="E355" s="159"/>
      <c r="F355" s="131"/>
      <c r="G355" s="131"/>
      <c r="H355" s="154">
        <v>0</v>
      </c>
      <c r="I355" s="128"/>
      <c r="J355" s="128"/>
      <c r="K355" s="128"/>
      <c r="L355" s="128"/>
      <c r="M355" s="128"/>
      <c r="N355" s="128"/>
      <c r="O355" s="128"/>
      <c r="P355" s="128"/>
      <c r="Q355" s="128"/>
      <c r="R355" s="128" t="s">
        <v>121</v>
      </c>
      <c r="S355" s="128">
        <v>0</v>
      </c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</row>
    <row r="356" spans="1:47" outlineLevel="1" x14ac:dyDescent="0.2">
      <c r="A356" s="129"/>
      <c r="B356" s="129"/>
      <c r="C356" s="145" t="s">
        <v>353</v>
      </c>
      <c r="D356" s="168"/>
      <c r="E356" s="159">
        <v>27.5</v>
      </c>
      <c r="F356" s="131"/>
      <c r="G356" s="131"/>
      <c r="H356" s="154">
        <v>0</v>
      </c>
      <c r="I356" s="128"/>
      <c r="J356" s="128"/>
      <c r="K356" s="128"/>
      <c r="L356" s="128"/>
      <c r="M356" s="128"/>
      <c r="N356" s="128"/>
      <c r="O356" s="128"/>
      <c r="P356" s="128"/>
      <c r="Q356" s="128"/>
      <c r="R356" s="128" t="s">
        <v>121</v>
      </c>
      <c r="S356" s="128">
        <v>0</v>
      </c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128"/>
      <c r="AF356" s="128"/>
      <c r="AG356" s="128"/>
      <c r="AH356" s="128"/>
      <c r="AI356" s="128"/>
      <c r="AJ356" s="128"/>
      <c r="AK356" s="128"/>
      <c r="AL356" s="128"/>
      <c r="AM356" s="128"/>
      <c r="AN356" s="128"/>
      <c r="AO356" s="128"/>
      <c r="AP356" s="128"/>
      <c r="AQ356" s="128"/>
      <c r="AR356" s="128"/>
      <c r="AS356" s="128"/>
      <c r="AT356" s="128"/>
      <c r="AU356" s="128"/>
    </row>
    <row r="357" spans="1:47" ht="22.5" outlineLevel="1" x14ac:dyDescent="0.2">
      <c r="A357" s="129">
        <v>61</v>
      </c>
      <c r="B357" s="129" t="s">
        <v>356</v>
      </c>
      <c r="C357" s="368" t="s">
        <v>2179</v>
      </c>
      <c r="D357" s="167" t="s">
        <v>357</v>
      </c>
      <c r="E357" s="369"/>
      <c r="F357" s="369"/>
      <c r="G357" s="369"/>
      <c r="H357" s="370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 t="s">
        <v>119</v>
      </c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  <c r="AC357" s="128"/>
      <c r="AD357" s="128"/>
      <c r="AE357" s="128"/>
      <c r="AF357" s="128"/>
      <c r="AG357" s="128"/>
      <c r="AH357" s="128"/>
      <c r="AI357" s="128"/>
      <c r="AJ357" s="128"/>
      <c r="AK357" s="128"/>
      <c r="AL357" s="128"/>
      <c r="AM357" s="128"/>
      <c r="AN357" s="128"/>
      <c r="AO357" s="128"/>
      <c r="AP357" s="128"/>
      <c r="AQ357" s="128"/>
      <c r="AR357" s="128"/>
      <c r="AS357" s="128"/>
      <c r="AT357" s="128"/>
      <c r="AU357" s="128"/>
    </row>
    <row r="358" spans="1:47" outlineLevel="1" x14ac:dyDescent="0.2">
      <c r="A358" s="129"/>
      <c r="B358" s="129"/>
      <c r="C358" s="371" t="s">
        <v>358</v>
      </c>
      <c r="D358" s="168"/>
      <c r="E358" s="372">
        <v>5.2</v>
      </c>
      <c r="F358" s="131"/>
      <c r="G358" s="131"/>
      <c r="H358" s="154">
        <v>0</v>
      </c>
      <c r="I358" s="128"/>
      <c r="J358" s="128"/>
      <c r="K358" s="128"/>
      <c r="L358" s="128"/>
      <c r="M358" s="128"/>
      <c r="N358" s="128"/>
      <c r="O358" s="128"/>
      <c r="P358" s="128"/>
      <c r="Q358" s="128"/>
      <c r="R358" s="128" t="s">
        <v>121</v>
      </c>
      <c r="S358" s="128">
        <v>0</v>
      </c>
      <c r="T358" s="128"/>
      <c r="U358" s="128"/>
      <c r="V358" s="128"/>
      <c r="W358" s="128"/>
      <c r="X358" s="128"/>
      <c r="Y358" s="128"/>
      <c r="Z358" s="128"/>
      <c r="AA358" s="128"/>
      <c r="AB358" s="128"/>
      <c r="AC358" s="128"/>
      <c r="AD358" s="128"/>
      <c r="AE358" s="128"/>
      <c r="AF358" s="128"/>
      <c r="AG358" s="128"/>
      <c r="AH358" s="128"/>
      <c r="AI358" s="128"/>
      <c r="AJ358" s="128"/>
      <c r="AK358" s="128"/>
      <c r="AL358" s="128"/>
      <c r="AM358" s="128"/>
      <c r="AN358" s="128"/>
      <c r="AO358" s="128"/>
      <c r="AP358" s="128"/>
      <c r="AQ358" s="128"/>
      <c r="AR358" s="128"/>
      <c r="AS358" s="128"/>
      <c r="AT358" s="128"/>
      <c r="AU358" s="128"/>
    </row>
    <row r="359" spans="1:47" x14ac:dyDescent="0.2">
      <c r="A359" s="130" t="s">
        <v>114</v>
      </c>
      <c r="B359" s="130" t="s">
        <v>56</v>
      </c>
      <c r="C359" s="146" t="s">
        <v>57</v>
      </c>
      <c r="D359" s="169"/>
      <c r="E359" s="132"/>
      <c r="F359" s="132"/>
      <c r="G359" s="132">
        <f>SUMIF(R360:R511,"&lt;&gt;NOR",G360:G511)</f>
        <v>0</v>
      </c>
      <c r="H359" s="155"/>
      <c r="I359" s="128"/>
      <c r="R359" t="s">
        <v>115</v>
      </c>
    </row>
    <row r="360" spans="1:47" outlineLevel="1" x14ac:dyDescent="0.2">
      <c r="A360" s="129">
        <v>62</v>
      </c>
      <c r="B360" s="129" t="s">
        <v>359</v>
      </c>
      <c r="C360" s="144" t="s">
        <v>360</v>
      </c>
      <c r="D360" s="167" t="s">
        <v>118</v>
      </c>
      <c r="E360" s="131">
        <v>132.11757499999999</v>
      </c>
      <c r="F360" s="131"/>
      <c r="G360" s="131">
        <f>ROUND(E360*F360,2)</f>
        <v>0</v>
      </c>
      <c r="H360" s="154" t="s">
        <v>1140</v>
      </c>
      <c r="I360" s="128"/>
      <c r="J360" s="128"/>
      <c r="K360" s="128"/>
      <c r="L360" s="128"/>
      <c r="M360" s="128"/>
      <c r="N360" s="128"/>
      <c r="O360" s="128"/>
      <c r="P360" s="128"/>
      <c r="Q360" s="128"/>
      <c r="R360" s="128" t="s">
        <v>119</v>
      </c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</row>
    <row r="361" spans="1:47" ht="22.5" outlineLevel="1" x14ac:dyDescent="0.2">
      <c r="A361" s="129"/>
      <c r="B361" s="129"/>
      <c r="C361" s="145" t="s">
        <v>361</v>
      </c>
      <c r="D361" s="168"/>
      <c r="E361" s="159">
        <v>132.11757499999999</v>
      </c>
      <c r="F361" s="131"/>
      <c r="G361" s="131"/>
      <c r="H361" s="154">
        <v>0</v>
      </c>
      <c r="I361" s="128"/>
      <c r="J361" s="128"/>
      <c r="K361" s="128"/>
      <c r="L361" s="128"/>
      <c r="M361" s="128"/>
      <c r="N361" s="128"/>
      <c r="O361" s="128"/>
      <c r="P361" s="128"/>
      <c r="Q361" s="128"/>
      <c r="R361" s="128" t="s">
        <v>121</v>
      </c>
      <c r="S361" s="128">
        <v>0</v>
      </c>
      <c r="T361" s="128"/>
      <c r="U361" s="128"/>
      <c r="V361" s="128"/>
      <c r="W361" s="128"/>
      <c r="X361" s="128"/>
      <c r="Y361" s="128"/>
      <c r="Z361" s="128"/>
      <c r="AA361" s="128"/>
      <c r="AB361" s="128"/>
      <c r="AC361" s="128"/>
      <c r="AD361" s="128"/>
      <c r="AE361" s="128"/>
      <c r="AF361" s="128"/>
      <c r="AG361" s="128"/>
      <c r="AH361" s="128"/>
      <c r="AI361" s="128"/>
      <c r="AJ361" s="128"/>
      <c r="AK361" s="128"/>
      <c r="AL361" s="128"/>
      <c r="AM361" s="128"/>
      <c r="AN361" s="128"/>
      <c r="AO361" s="128"/>
      <c r="AP361" s="128"/>
      <c r="AQ361" s="128"/>
      <c r="AR361" s="128"/>
      <c r="AS361" s="128"/>
      <c r="AT361" s="128"/>
      <c r="AU361" s="128"/>
    </row>
    <row r="362" spans="1:47" outlineLevel="1" x14ac:dyDescent="0.2">
      <c r="A362" s="129">
        <v>63</v>
      </c>
      <c r="B362" s="129" t="s">
        <v>362</v>
      </c>
      <c r="C362" s="144" t="s">
        <v>363</v>
      </c>
      <c r="D362" s="167" t="s">
        <v>118</v>
      </c>
      <c r="E362" s="131">
        <v>2.5</v>
      </c>
      <c r="F362" s="131"/>
      <c r="G362" s="131">
        <f>ROUND(E362*F362,2)</f>
        <v>0</v>
      </c>
      <c r="H362" s="154" t="s">
        <v>1140</v>
      </c>
      <c r="I362" s="128"/>
      <c r="J362" s="128"/>
      <c r="K362" s="128"/>
      <c r="L362" s="128"/>
      <c r="M362" s="128"/>
      <c r="N362" s="128"/>
      <c r="O362" s="128"/>
      <c r="P362" s="128"/>
      <c r="Q362" s="128"/>
      <c r="R362" s="128" t="s">
        <v>119</v>
      </c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</row>
    <row r="363" spans="1:47" outlineLevel="1" x14ac:dyDescent="0.2">
      <c r="A363" s="129"/>
      <c r="B363" s="129"/>
      <c r="C363" s="145" t="s">
        <v>364</v>
      </c>
      <c r="D363" s="168"/>
      <c r="E363" s="159"/>
      <c r="F363" s="131"/>
      <c r="G363" s="131"/>
      <c r="H363" s="154">
        <v>0</v>
      </c>
      <c r="I363" s="128"/>
      <c r="J363" s="128"/>
      <c r="K363" s="128"/>
      <c r="L363" s="128"/>
      <c r="M363" s="128"/>
      <c r="N363" s="128"/>
      <c r="O363" s="128"/>
      <c r="P363" s="128"/>
      <c r="Q363" s="128"/>
      <c r="R363" s="128" t="s">
        <v>121</v>
      </c>
      <c r="S363" s="128">
        <v>0</v>
      </c>
      <c r="T363" s="128"/>
      <c r="U363" s="128"/>
      <c r="V363" s="128"/>
      <c r="W363" s="128"/>
      <c r="X363" s="128"/>
      <c r="Y363" s="128"/>
      <c r="Z363" s="128"/>
      <c r="AA363" s="128"/>
      <c r="AB363" s="128"/>
      <c r="AC363" s="128"/>
      <c r="AD363" s="128"/>
      <c r="AE363" s="128"/>
      <c r="AF363" s="128"/>
      <c r="AG363" s="128"/>
      <c r="AH363" s="128"/>
      <c r="AI363" s="128"/>
      <c r="AJ363" s="128"/>
      <c r="AK363" s="128"/>
      <c r="AL363" s="128"/>
      <c r="AM363" s="128"/>
      <c r="AN363" s="128"/>
      <c r="AO363" s="128"/>
      <c r="AP363" s="128"/>
      <c r="AQ363" s="128"/>
      <c r="AR363" s="128"/>
      <c r="AS363" s="128"/>
      <c r="AT363" s="128"/>
      <c r="AU363" s="128"/>
    </row>
    <row r="364" spans="1:47" outlineLevel="1" x14ac:dyDescent="0.2">
      <c r="A364" s="129"/>
      <c r="B364" s="129"/>
      <c r="C364" s="145" t="s">
        <v>365</v>
      </c>
      <c r="D364" s="168"/>
      <c r="E364" s="159">
        <v>1.5</v>
      </c>
      <c r="F364" s="131"/>
      <c r="G364" s="131"/>
      <c r="H364" s="154">
        <v>0</v>
      </c>
      <c r="I364" s="128"/>
      <c r="J364" s="128"/>
      <c r="K364" s="128"/>
      <c r="L364" s="128"/>
      <c r="M364" s="128"/>
      <c r="N364" s="128"/>
      <c r="O364" s="128"/>
      <c r="P364" s="128"/>
      <c r="Q364" s="128"/>
      <c r="R364" s="128" t="s">
        <v>121</v>
      </c>
      <c r="S364" s="128">
        <v>0</v>
      </c>
      <c r="T364" s="128"/>
      <c r="U364" s="128"/>
      <c r="V364" s="128"/>
      <c r="W364" s="128"/>
      <c r="X364" s="128"/>
      <c r="Y364" s="128"/>
      <c r="Z364" s="128"/>
      <c r="AA364" s="128"/>
      <c r="AB364" s="128"/>
      <c r="AC364" s="128"/>
      <c r="AD364" s="128"/>
      <c r="AE364" s="128"/>
      <c r="AF364" s="128"/>
      <c r="AG364" s="128"/>
      <c r="AH364" s="128"/>
      <c r="AI364" s="128"/>
      <c r="AJ364" s="128"/>
      <c r="AK364" s="128"/>
      <c r="AL364" s="128"/>
      <c r="AM364" s="128"/>
      <c r="AN364" s="128"/>
      <c r="AO364" s="128"/>
      <c r="AP364" s="128"/>
      <c r="AQ364" s="128"/>
      <c r="AR364" s="128"/>
      <c r="AS364" s="128"/>
      <c r="AT364" s="128"/>
      <c r="AU364" s="128"/>
    </row>
    <row r="365" spans="1:47" outlineLevel="1" x14ac:dyDescent="0.2">
      <c r="A365" s="129"/>
      <c r="B365" s="129"/>
      <c r="C365" s="145" t="s">
        <v>366</v>
      </c>
      <c r="D365" s="168"/>
      <c r="E365" s="159">
        <v>0.5</v>
      </c>
      <c r="F365" s="131"/>
      <c r="G365" s="131"/>
      <c r="H365" s="154">
        <v>0</v>
      </c>
      <c r="I365" s="128"/>
      <c r="J365" s="128"/>
      <c r="K365" s="128"/>
      <c r="L365" s="128"/>
      <c r="M365" s="128"/>
      <c r="N365" s="128"/>
      <c r="O365" s="128"/>
      <c r="P365" s="128"/>
      <c r="Q365" s="128"/>
      <c r="R365" s="128" t="s">
        <v>121</v>
      </c>
      <c r="S365" s="128">
        <v>0</v>
      </c>
      <c r="T365" s="128"/>
      <c r="U365" s="128"/>
      <c r="V365" s="128"/>
      <c r="W365" s="128"/>
      <c r="X365" s="128"/>
      <c r="Y365" s="128"/>
      <c r="Z365" s="128"/>
      <c r="AA365" s="128"/>
      <c r="AB365" s="128"/>
      <c r="AC365" s="128"/>
      <c r="AD365" s="128"/>
      <c r="AE365" s="128"/>
      <c r="AF365" s="128"/>
      <c r="AG365" s="128"/>
      <c r="AH365" s="128"/>
      <c r="AI365" s="128"/>
      <c r="AJ365" s="128"/>
      <c r="AK365" s="128"/>
      <c r="AL365" s="128"/>
      <c r="AM365" s="128"/>
      <c r="AN365" s="128"/>
      <c r="AO365" s="128"/>
      <c r="AP365" s="128"/>
      <c r="AQ365" s="128"/>
      <c r="AR365" s="128"/>
      <c r="AS365" s="128"/>
      <c r="AT365" s="128"/>
      <c r="AU365" s="128"/>
    </row>
    <row r="366" spans="1:47" outlineLevel="1" x14ac:dyDescent="0.2">
      <c r="A366" s="129"/>
      <c r="B366" s="129"/>
      <c r="C366" s="145" t="s">
        <v>367</v>
      </c>
      <c r="D366" s="168"/>
      <c r="E366" s="159">
        <v>0.5</v>
      </c>
      <c r="F366" s="131"/>
      <c r="G366" s="131"/>
      <c r="H366" s="154">
        <v>0</v>
      </c>
      <c r="I366" s="128"/>
      <c r="J366" s="128"/>
      <c r="K366" s="128"/>
      <c r="L366" s="128"/>
      <c r="M366" s="128"/>
      <c r="N366" s="128"/>
      <c r="O366" s="128"/>
      <c r="P366" s="128"/>
      <c r="Q366" s="128"/>
      <c r="R366" s="128" t="s">
        <v>121</v>
      </c>
      <c r="S366" s="128">
        <v>0</v>
      </c>
      <c r="T366" s="128"/>
      <c r="U366" s="128"/>
      <c r="V366" s="128"/>
      <c r="W366" s="128"/>
      <c r="X366" s="128"/>
      <c r="Y366" s="128"/>
      <c r="Z366" s="128"/>
      <c r="AA366" s="128"/>
      <c r="AB366" s="128"/>
      <c r="AC366" s="128"/>
      <c r="AD366" s="128"/>
      <c r="AE366" s="128"/>
      <c r="AF366" s="128"/>
      <c r="AG366" s="128"/>
      <c r="AH366" s="128"/>
      <c r="AI366" s="128"/>
      <c r="AJ366" s="128"/>
      <c r="AK366" s="128"/>
      <c r="AL366" s="128"/>
      <c r="AM366" s="128"/>
      <c r="AN366" s="128"/>
      <c r="AO366" s="128"/>
      <c r="AP366" s="128"/>
      <c r="AQ366" s="128"/>
      <c r="AR366" s="128"/>
      <c r="AS366" s="128"/>
      <c r="AT366" s="128"/>
      <c r="AU366" s="128"/>
    </row>
    <row r="367" spans="1:47" outlineLevel="1" x14ac:dyDescent="0.2">
      <c r="A367" s="129"/>
      <c r="B367" s="129"/>
      <c r="C367" s="145" t="s">
        <v>125</v>
      </c>
      <c r="D367" s="168"/>
      <c r="E367" s="159"/>
      <c r="F367" s="131"/>
      <c r="G367" s="131"/>
      <c r="H367" s="154">
        <v>0</v>
      </c>
      <c r="I367" s="128"/>
      <c r="J367" s="128"/>
      <c r="K367" s="128"/>
      <c r="L367" s="128"/>
      <c r="M367" s="128"/>
      <c r="N367" s="128"/>
      <c r="O367" s="128"/>
      <c r="P367" s="128"/>
      <c r="Q367" s="128"/>
      <c r="R367" s="128" t="s">
        <v>121</v>
      </c>
      <c r="S367" s="128">
        <v>0</v>
      </c>
      <c r="T367" s="128"/>
      <c r="U367" s="128"/>
      <c r="V367" s="128"/>
      <c r="W367" s="128"/>
      <c r="X367" s="128"/>
      <c r="Y367" s="128"/>
      <c r="Z367" s="128"/>
      <c r="AA367" s="128"/>
      <c r="AB367" s="128"/>
      <c r="AC367" s="128"/>
      <c r="AD367" s="128"/>
      <c r="AE367" s="128"/>
      <c r="AF367" s="128"/>
      <c r="AG367" s="128"/>
      <c r="AH367" s="128"/>
      <c r="AI367" s="128"/>
      <c r="AJ367" s="128"/>
      <c r="AK367" s="128"/>
      <c r="AL367" s="128"/>
      <c r="AM367" s="128"/>
      <c r="AN367" s="128"/>
      <c r="AO367" s="128"/>
      <c r="AP367" s="128"/>
      <c r="AQ367" s="128"/>
      <c r="AR367" s="128"/>
      <c r="AS367" s="128"/>
      <c r="AT367" s="128"/>
      <c r="AU367" s="128"/>
    </row>
    <row r="368" spans="1:47" outlineLevel="1" x14ac:dyDescent="0.2">
      <c r="A368" s="129">
        <v>64</v>
      </c>
      <c r="B368" s="129" t="s">
        <v>368</v>
      </c>
      <c r="C368" s="144" t="s">
        <v>369</v>
      </c>
      <c r="D368" s="167" t="s">
        <v>118</v>
      </c>
      <c r="E368" s="131">
        <v>139.589</v>
      </c>
      <c r="F368" s="131"/>
      <c r="G368" s="131">
        <f>ROUND(E368*F368,2)</f>
        <v>0</v>
      </c>
      <c r="H368" s="154" t="s">
        <v>1140</v>
      </c>
      <c r="I368" s="128"/>
      <c r="J368" s="128"/>
      <c r="K368" s="128"/>
      <c r="L368" s="128"/>
      <c r="M368" s="128"/>
      <c r="N368" s="128"/>
      <c r="O368" s="128"/>
      <c r="P368" s="128"/>
      <c r="Q368" s="128"/>
      <c r="R368" s="128" t="s">
        <v>119</v>
      </c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  <c r="AC368" s="128"/>
      <c r="AD368" s="128"/>
      <c r="AE368" s="128"/>
      <c r="AF368" s="128"/>
      <c r="AG368" s="128"/>
      <c r="AH368" s="128"/>
      <c r="AI368" s="128"/>
      <c r="AJ368" s="128"/>
      <c r="AK368" s="128"/>
      <c r="AL368" s="128"/>
      <c r="AM368" s="128"/>
      <c r="AN368" s="128"/>
      <c r="AO368" s="128"/>
      <c r="AP368" s="128"/>
      <c r="AQ368" s="128"/>
      <c r="AR368" s="128"/>
      <c r="AS368" s="128"/>
      <c r="AT368" s="128"/>
      <c r="AU368" s="128"/>
    </row>
    <row r="369" spans="1:47" outlineLevel="1" x14ac:dyDescent="0.2">
      <c r="A369" s="129"/>
      <c r="B369" s="129"/>
      <c r="C369" s="145" t="s">
        <v>370</v>
      </c>
      <c r="D369" s="168"/>
      <c r="E369" s="159"/>
      <c r="F369" s="131"/>
      <c r="G369" s="131"/>
      <c r="H369" s="154">
        <v>0</v>
      </c>
      <c r="I369" s="128"/>
      <c r="J369" s="128"/>
      <c r="K369" s="128"/>
      <c r="L369" s="128"/>
      <c r="M369" s="128"/>
      <c r="N369" s="128"/>
      <c r="O369" s="128"/>
      <c r="P369" s="128"/>
      <c r="Q369" s="128"/>
      <c r="R369" s="128" t="s">
        <v>121</v>
      </c>
      <c r="S369" s="128">
        <v>0</v>
      </c>
      <c r="T369" s="128"/>
      <c r="U369" s="128"/>
      <c r="V369" s="128"/>
      <c r="W369" s="128"/>
      <c r="X369" s="128"/>
      <c r="Y369" s="128"/>
      <c r="Z369" s="128"/>
      <c r="AA369" s="128"/>
      <c r="AB369" s="128"/>
      <c r="AC369" s="128"/>
      <c r="AD369" s="128"/>
      <c r="AE369" s="128"/>
      <c r="AF369" s="128"/>
      <c r="AG369" s="128"/>
      <c r="AH369" s="128"/>
      <c r="AI369" s="128"/>
      <c r="AJ369" s="128"/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/>
      <c r="AU369" s="128"/>
    </row>
    <row r="370" spans="1:47" outlineLevel="1" x14ac:dyDescent="0.2">
      <c r="A370" s="129"/>
      <c r="B370" s="129"/>
      <c r="C370" s="145" t="s">
        <v>371</v>
      </c>
      <c r="D370" s="168"/>
      <c r="E370" s="159">
        <v>1</v>
      </c>
      <c r="F370" s="131"/>
      <c r="G370" s="131"/>
      <c r="H370" s="154">
        <v>0</v>
      </c>
      <c r="I370" s="128"/>
      <c r="J370" s="128"/>
      <c r="K370" s="128"/>
      <c r="L370" s="128"/>
      <c r="M370" s="128"/>
      <c r="N370" s="128"/>
      <c r="O370" s="128"/>
      <c r="P370" s="128"/>
      <c r="Q370" s="128"/>
      <c r="R370" s="128" t="s">
        <v>121</v>
      </c>
      <c r="S370" s="128">
        <v>0</v>
      </c>
      <c r="T370" s="128"/>
      <c r="U370" s="128"/>
      <c r="V370" s="128"/>
      <c r="W370" s="128"/>
      <c r="X370" s="128"/>
      <c r="Y370" s="128"/>
      <c r="Z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</row>
    <row r="371" spans="1:47" outlineLevel="1" x14ac:dyDescent="0.2">
      <c r="A371" s="129"/>
      <c r="B371" s="129"/>
      <c r="C371" s="145" t="s">
        <v>320</v>
      </c>
      <c r="D371" s="168"/>
      <c r="E371" s="159">
        <v>1</v>
      </c>
      <c r="F371" s="131"/>
      <c r="G371" s="131"/>
      <c r="H371" s="154">
        <v>0</v>
      </c>
      <c r="I371" s="128"/>
      <c r="J371" s="128"/>
      <c r="K371" s="128"/>
      <c r="L371" s="128"/>
      <c r="M371" s="128"/>
      <c r="N371" s="128"/>
      <c r="O371" s="128"/>
      <c r="P371" s="128"/>
      <c r="Q371" s="128"/>
      <c r="R371" s="128" t="s">
        <v>121</v>
      </c>
      <c r="S371" s="128">
        <v>0</v>
      </c>
      <c r="T371" s="128"/>
      <c r="U371" s="128"/>
      <c r="V371" s="128"/>
      <c r="W371" s="128"/>
      <c r="X371" s="128"/>
      <c r="Y371" s="128"/>
      <c r="Z371" s="128"/>
      <c r="AA371" s="128"/>
      <c r="AB371" s="128"/>
      <c r="AC371" s="128"/>
      <c r="AD371" s="128"/>
      <c r="AE371" s="128"/>
      <c r="AF371" s="128"/>
      <c r="AG371" s="128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</row>
    <row r="372" spans="1:47" outlineLevel="1" x14ac:dyDescent="0.2">
      <c r="A372" s="129"/>
      <c r="B372" s="129"/>
      <c r="C372" s="145" t="s">
        <v>372</v>
      </c>
      <c r="D372" s="168"/>
      <c r="E372" s="159">
        <v>1</v>
      </c>
      <c r="F372" s="131"/>
      <c r="G372" s="131"/>
      <c r="H372" s="154">
        <v>0</v>
      </c>
      <c r="I372" s="128"/>
      <c r="J372" s="128"/>
      <c r="K372" s="128"/>
      <c r="L372" s="128"/>
      <c r="M372" s="128"/>
      <c r="N372" s="128"/>
      <c r="O372" s="128"/>
      <c r="P372" s="128"/>
      <c r="Q372" s="128"/>
      <c r="R372" s="128" t="s">
        <v>121</v>
      </c>
      <c r="S372" s="128">
        <v>0</v>
      </c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</row>
    <row r="373" spans="1:47" outlineLevel="1" x14ac:dyDescent="0.2">
      <c r="A373" s="129"/>
      <c r="B373" s="129"/>
      <c r="C373" s="145" t="s">
        <v>125</v>
      </c>
      <c r="D373" s="168"/>
      <c r="E373" s="159"/>
      <c r="F373" s="131"/>
      <c r="G373" s="131"/>
      <c r="H373" s="154">
        <v>0</v>
      </c>
      <c r="I373" s="128"/>
      <c r="J373" s="128"/>
      <c r="K373" s="128"/>
      <c r="L373" s="128"/>
      <c r="M373" s="128"/>
      <c r="N373" s="128"/>
      <c r="O373" s="128"/>
      <c r="P373" s="128"/>
      <c r="Q373" s="128"/>
      <c r="R373" s="128" t="s">
        <v>121</v>
      </c>
      <c r="S373" s="128">
        <v>0</v>
      </c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28"/>
      <c r="AG373" s="128"/>
      <c r="AH373" s="128"/>
      <c r="AI373" s="128"/>
      <c r="AJ373" s="128"/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/>
      <c r="AU373" s="128"/>
    </row>
    <row r="374" spans="1:47" outlineLevel="1" x14ac:dyDescent="0.2">
      <c r="A374" s="129"/>
      <c r="B374" s="129"/>
      <c r="C374" s="145" t="s">
        <v>243</v>
      </c>
      <c r="D374" s="168"/>
      <c r="E374" s="159"/>
      <c r="F374" s="131"/>
      <c r="G374" s="131"/>
      <c r="H374" s="154">
        <v>0</v>
      </c>
      <c r="I374" s="128"/>
      <c r="J374" s="128"/>
      <c r="K374" s="128"/>
      <c r="L374" s="128"/>
      <c r="M374" s="128"/>
      <c r="N374" s="128"/>
      <c r="O374" s="128"/>
      <c r="P374" s="128"/>
      <c r="Q374" s="128"/>
      <c r="R374" s="128" t="s">
        <v>121</v>
      </c>
      <c r="S374" s="128">
        <v>0</v>
      </c>
      <c r="T374" s="128"/>
      <c r="U374" s="128"/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/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/>
      <c r="AR374" s="128"/>
      <c r="AS374" s="128"/>
      <c r="AT374" s="128"/>
      <c r="AU374" s="128"/>
    </row>
    <row r="375" spans="1:47" outlineLevel="1" x14ac:dyDescent="0.2">
      <c r="A375" s="129"/>
      <c r="B375" s="129"/>
      <c r="C375" s="145" t="s">
        <v>373</v>
      </c>
      <c r="D375" s="168"/>
      <c r="E375" s="159"/>
      <c r="F375" s="131"/>
      <c r="G375" s="131"/>
      <c r="H375" s="154">
        <v>0</v>
      </c>
      <c r="I375" s="128"/>
      <c r="J375" s="128"/>
      <c r="K375" s="128"/>
      <c r="L375" s="128"/>
      <c r="M375" s="128"/>
      <c r="N375" s="128"/>
      <c r="O375" s="128"/>
      <c r="P375" s="128"/>
      <c r="Q375" s="128"/>
      <c r="R375" s="128" t="s">
        <v>121</v>
      </c>
      <c r="S375" s="128">
        <v>0</v>
      </c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/>
      <c r="AR375" s="128"/>
      <c r="AS375" s="128"/>
      <c r="AT375" s="128"/>
      <c r="AU375" s="128"/>
    </row>
    <row r="376" spans="1:47" outlineLevel="1" x14ac:dyDescent="0.2">
      <c r="A376" s="129"/>
      <c r="B376" s="129"/>
      <c r="C376" s="145" t="s">
        <v>374</v>
      </c>
      <c r="D376" s="168"/>
      <c r="E376" s="159">
        <v>9.1</v>
      </c>
      <c r="F376" s="131"/>
      <c r="G376" s="131"/>
      <c r="H376" s="154">
        <v>0</v>
      </c>
      <c r="I376" s="128"/>
      <c r="J376" s="128"/>
      <c r="K376" s="128"/>
      <c r="L376" s="128"/>
      <c r="M376" s="128"/>
      <c r="N376" s="128"/>
      <c r="O376" s="128"/>
      <c r="P376" s="128"/>
      <c r="Q376" s="128"/>
      <c r="R376" s="128" t="s">
        <v>121</v>
      </c>
      <c r="S376" s="128">
        <v>0</v>
      </c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</row>
    <row r="377" spans="1:47" outlineLevel="1" x14ac:dyDescent="0.2">
      <c r="A377" s="129"/>
      <c r="B377" s="129"/>
      <c r="C377" s="145" t="s">
        <v>375</v>
      </c>
      <c r="D377" s="168"/>
      <c r="E377" s="159">
        <v>2</v>
      </c>
      <c r="F377" s="131"/>
      <c r="G377" s="131"/>
      <c r="H377" s="154">
        <v>0</v>
      </c>
      <c r="I377" s="128"/>
      <c r="J377" s="128"/>
      <c r="K377" s="128"/>
      <c r="L377" s="128"/>
      <c r="M377" s="128"/>
      <c r="N377" s="128"/>
      <c r="O377" s="128"/>
      <c r="P377" s="128"/>
      <c r="Q377" s="128"/>
      <c r="R377" s="128" t="s">
        <v>121</v>
      </c>
      <c r="S377" s="128">
        <v>0</v>
      </c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  <c r="AD377" s="128"/>
      <c r="AE377" s="128"/>
      <c r="AF377" s="128"/>
      <c r="AG377" s="128"/>
      <c r="AH377" s="128"/>
      <c r="AI377" s="128"/>
      <c r="AJ377" s="128"/>
      <c r="AK377" s="128"/>
      <c r="AL377" s="128"/>
      <c r="AM377" s="128"/>
      <c r="AN377" s="128"/>
      <c r="AO377" s="128"/>
      <c r="AP377" s="128"/>
      <c r="AQ377" s="128"/>
      <c r="AR377" s="128"/>
      <c r="AS377" s="128"/>
      <c r="AT377" s="128"/>
      <c r="AU377" s="128"/>
    </row>
    <row r="378" spans="1:47" outlineLevel="1" x14ac:dyDescent="0.2">
      <c r="A378" s="129"/>
      <c r="B378" s="129"/>
      <c r="C378" s="145" t="s">
        <v>376</v>
      </c>
      <c r="D378" s="168"/>
      <c r="E378" s="159">
        <v>3.5</v>
      </c>
      <c r="F378" s="131"/>
      <c r="G378" s="131"/>
      <c r="H378" s="154">
        <v>0</v>
      </c>
      <c r="I378" s="128"/>
      <c r="J378" s="128"/>
      <c r="K378" s="128"/>
      <c r="L378" s="128"/>
      <c r="M378" s="128"/>
      <c r="N378" s="128"/>
      <c r="O378" s="128"/>
      <c r="P378" s="128"/>
      <c r="Q378" s="128"/>
      <c r="R378" s="128" t="s">
        <v>121</v>
      </c>
      <c r="S378" s="128">
        <v>0</v>
      </c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  <c r="AD378" s="128"/>
      <c r="AE378" s="128"/>
      <c r="AF378" s="128"/>
      <c r="AG378" s="128"/>
      <c r="AH378" s="128"/>
      <c r="AI378" s="128"/>
      <c r="AJ378" s="128"/>
      <c r="AK378" s="128"/>
      <c r="AL378" s="128"/>
      <c r="AM378" s="128"/>
      <c r="AN378" s="128"/>
      <c r="AO378" s="128"/>
      <c r="AP378" s="128"/>
      <c r="AQ378" s="128"/>
      <c r="AR378" s="128"/>
      <c r="AS378" s="128"/>
      <c r="AT378" s="128"/>
      <c r="AU378" s="128"/>
    </row>
    <row r="379" spans="1:47" outlineLevel="1" x14ac:dyDescent="0.2">
      <c r="A379" s="129"/>
      <c r="B379" s="129"/>
      <c r="C379" s="145" t="s">
        <v>243</v>
      </c>
      <c r="D379" s="168"/>
      <c r="E379" s="159"/>
      <c r="F379" s="131"/>
      <c r="G379" s="131"/>
      <c r="H379" s="154">
        <v>0</v>
      </c>
      <c r="I379" s="128"/>
      <c r="J379" s="128"/>
      <c r="K379" s="128"/>
      <c r="L379" s="128"/>
      <c r="M379" s="128"/>
      <c r="N379" s="128"/>
      <c r="O379" s="128"/>
      <c r="P379" s="128"/>
      <c r="Q379" s="128"/>
      <c r="R379" s="128" t="s">
        <v>121</v>
      </c>
      <c r="S379" s="128">
        <v>0</v>
      </c>
      <c r="T379" s="128"/>
      <c r="U379" s="128"/>
      <c r="V379" s="128"/>
      <c r="W379" s="128"/>
      <c r="X379" s="128"/>
      <c r="Y379" s="128"/>
      <c r="Z379" s="128"/>
      <c r="AA379" s="128"/>
      <c r="AB379" s="128"/>
      <c r="AC379" s="128"/>
      <c r="AD379" s="128"/>
      <c r="AE379" s="128"/>
      <c r="AF379" s="128"/>
      <c r="AG379" s="128"/>
      <c r="AH379" s="128"/>
      <c r="AI379" s="128"/>
      <c r="AJ379" s="128"/>
      <c r="AK379" s="128"/>
      <c r="AL379" s="128"/>
      <c r="AM379" s="128"/>
      <c r="AN379" s="128"/>
      <c r="AO379" s="128"/>
      <c r="AP379" s="128"/>
      <c r="AQ379" s="128"/>
      <c r="AR379" s="128"/>
      <c r="AS379" s="128"/>
      <c r="AT379" s="128"/>
      <c r="AU379" s="128"/>
    </row>
    <row r="380" spans="1:47" outlineLevel="1" x14ac:dyDescent="0.2">
      <c r="A380" s="129"/>
      <c r="B380" s="129"/>
      <c r="C380" s="145" t="s">
        <v>377</v>
      </c>
      <c r="D380" s="168"/>
      <c r="E380" s="159"/>
      <c r="F380" s="131"/>
      <c r="G380" s="131"/>
      <c r="H380" s="154">
        <v>0</v>
      </c>
      <c r="I380" s="128"/>
      <c r="J380" s="128"/>
      <c r="K380" s="128"/>
      <c r="L380" s="128"/>
      <c r="M380" s="128"/>
      <c r="N380" s="128"/>
      <c r="O380" s="128"/>
      <c r="P380" s="128"/>
      <c r="Q380" s="128"/>
      <c r="R380" s="128" t="s">
        <v>121</v>
      </c>
      <c r="S380" s="128">
        <v>0</v>
      </c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  <c r="AK380" s="128"/>
      <c r="AL380" s="128"/>
      <c r="AM380" s="128"/>
      <c r="AN380" s="128"/>
      <c r="AO380" s="128"/>
      <c r="AP380" s="128"/>
      <c r="AQ380" s="128"/>
      <c r="AR380" s="128"/>
      <c r="AS380" s="128"/>
      <c r="AT380" s="128"/>
      <c r="AU380" s="128"/>
    </row>
    <row r="381" spans="1:47" outlineLevel="1" x14ac:dyDescent="0.2">
      <c r="A381" s="129"/>
      <c r="B381" s="129"/>
      <c r="C381" s="145" t="s">
        <v>378</v>
      </c>
      <c r="D381" s="168"/>
      <c r="E381" s="159">
        <v>5.83</v>
      </c>
      <c r="F381" s="131"/>
      <c r="G381" s="131"/>
      <c r="H381" s="154">
        <v>0</v>
      </c>
      <c r="I381" s="128"/>
      <c r="J381" s="128"/>
      <c r="K381" s="128"/>
      <c r="L381" s="128"/>
      <c r="M381" s="128"/>
      <c r="N381" s="128"/>
      <c r="O381" s="128"/>
      <c r="P381" s="128"/>
      <c r="Q381" s="128"/>
      <c r="R381" s="128" t="s">
        <v>121</v>
      </c>
      <c r="S381" s="128">
        <v>0</v>
      </c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  <c r="AK381" s="128"/>
      <c r="AL381" s="128"/>
      <c r="AM381" s="128"/>
      <c r="AN381" s="128"/>
      <c r="AO381" s="128"/>
      <c r="AP381" s="128"/>
      <c r="AQ381" s="128"/>
      <c r="AR381" s="128"/>
      <c r="AS381" s="128"/>
      <c r="AT381" s="128"/>
      <c r="AU381" s="128"/>
    </row>
    <row r="382" spans="1:47" outlineLevel="1" x14ac:dyDescent="0.2">
      <c r="A382" s="129"/>
      <c r="B382" s="129"/>
      <c r="C382" s="145" t="s">
        <v>379</v>
      </c>
      <c r="D382" s="168"/>
      <c r="E382" s="159">
        <v>1.84</v>
      </c>
      <c r="F382" s="131"/>
      <c r="G382" s="131"/>
      <c r="H382" s="154">
        <v>0</v>
      </c>
      <c r="I382" s="128"/>
      <c r="J382" s="128"/>
      <c r="K382" s="128"/>
      <c r="L382" s="128"/>
      <c r="M382" s="128"/>
      <c r="N382" s="128"/>
      <c r="O382" s="128"/>
      <c r="P382" s="128"/>
      <c r="Q382" s="128"/>
      <c r="R382" s="128" t="s">
        <v>121</v>
      </c>
      <c r="S382" s="128">
        <v>0</v>
      </c>
      <c r="T382" s="128"/>
      <c r="U382" s="128"/>
      <c r="V382" s="128"/>
      <c r="W382" s="128"/>
      <c r="X382" s="128"/>
      <c r="Y382" s="128"/>
      <c r="Z382" s="128"/>
      <c r="AA382" s="128"/>
      <c r="AB382" s="128"/>
      <c r="AC382" s="128"/>
      <c r="AD382" s="128"/>
      <c r="AE382" s="128"/>
      <c r="AF382" s="128"/>
      <c r="AG382" s="128"/>
      <c r="AH382" s="128"/>
      <c r="AI382" s="128"/>
      <c r="AJ382" s="128"/>
      <c r="AK382" s="128"/>
      <c r="AL382" s="128"/>
      <c r="AM382" s="128"/>
      <c r="AN382" s="128"/>
      <c r="AO382" s="128"/>
      <c r="AP382" s="128"/>
      <c r="AQ382" s="128"/>
      <c r="AR382" s="128"/>
      <c r="AS382" s="128"/>
      <c r="AT382" s="128"/>
      <c r="AU382" s="128"/>
    </row>
    <row r="383" spans="1:47" outlineLevel="1" x14ac:dyDescent="0.2">
      <c r="A383" s="129"/>
      <c r="B383" s="129"/>
      <c r="C383" s="145" t="s">
        <v>380</v>
      </c>
      <c r="D383" s="168"/>
      <c r="E383" s="159">
        <v>2.8479999999999999</v>
      </c>
      <c r="F383" s="131"/>
      <c r="G383" s="131"/>
      <c r="H383" s="154">
        <v>0</v>
      </c>
      <c r="I383" s="128"/>
      <c r="J383" s="128"/>
      <c r="K383" s="128"/>
      <c r="L383" s="128"/>
      <c r="M383" s="128"/>
      <c r="N383" s="128"/>
      <c r="O383" s="128"/>
      <c r="P383" s="128"/>
      <c r="Q383" s="128"/>
      <c r="R383" s="128" t="s">
        <v>121</v>
      </c>
      <c r="S383" s="128">
        <v>0</v>
      </c>
      <c r="T383" s="128"/>
      <c r="U383" s="128"/>
      <c r="V383" s="128"/>
      <c r="W383" s="128"/>
      <c r="X383" s="128"/>
      <c r="Y383" s="128"/>
      <c r="Z383" s="128"/>
      <c r="AA383" s="128"/>
      <c r="AB383" s="128"/>
      <c r="AC383" s="128"/>
      <c r="AD383" s="128"/>
      <c r="AE383" s="128"/>
      <c r="AF383" s="128"/>
      <c r="AG383" s="128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</row>
    <row r="384" spans="1:47" outlineLevel="1" x14ac:dyDescent="0.2">
      <c r="A384" s="129"/>
      <c r="B384" s="129"/>
      <c r="C384" s="145" t="s">
        <v>243</v>
      </c>
      <c r="D384" s="168"/>
      <c r="E384" s="159"/>
      <c r="F384" s="131"/>
      <c r="G384" s="131"/>
      <c r="H384" s="154">
        <v>0</v>
      </c>
      <c r="I384" s="128"/>
      <c r="J384" s="128"/>
      <c r="K384" s="128"/>
      <c r="L384" s="128"/>
      <c r="M384" s="128"/>
      <c r="N384" s="128"/>
      <c r="O384" s="128"/>
      <c r="P384" s="128"/>
      <c r="Q384" s="128"/>
      <c r="R384" s="128" t="s">
        <v>121</v>
      </c>
      <c r="S384" s="128">
        <v>0</v>
      </c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</row>
    <row r="385" spans="1:47" outlineLevel="1" x14ac:dyDescent="0.2">
      <c r="A385" s="129"/>
      <c r="B385" s="129"/>
      <c r="C385" s="145" t="s">
        <v>381</v>
      </c>
      <c r="D385" s="168"/>
      <c r="E385" s="159"/>
      <c r="F385" s="131"/>
      <c r="G385" s="131"/>
      <c r="H385" s="154">
        <v>0</v>
      </c>
      <c r="I385" s="128"/>
      <c r="J385" s="128"/>
      <c r="K385" s="128"/>
      <c r="L385" s="128"/>
      <c r="M385" s="128"/>
      <c r="N385" s="128"/>
      <c r="O385" s="128"/>
      <c r="P385" s="128"/>
      <c r="Q385" s="128"/>
      <c r="R385" s="128" t="s">
        <v>121</v>
      </c>
      <c r="S385" s="128">
        <v>0</v>
      </c>
      <c r="T385" s="128"/>
      <c r="U385" s="128"/>
      <c r="V385" s="128"/>
      <c r="W385" s="128"/>
      <c r="X385" s="128"/>
      <c r="Y385" s="128"/>
      <c r="Z385" s="128"/>
      <c r="AA385" s="128"/>
      <c r="AB385" s="128"/>
      <c r="AC385" s="128"/>
      <c r="AD385" s="128"/>
      <c r="AE385" s="128"/>
      <c r="AF385" s="128"/>
      <c r="AG385" s="128"/>
      <c r="AH385" s="128"/>
      <c r="AI385" s="128"/>
      <c r="AJ385" s="128"/>
      <c r="AK385" s="128"/>
      <c r="AL385" s="128"/>
      <c r="AM385" s="128"/>
      <c r="AN385" s="128"/>
      <c r="AO385" s="128"/>
      <c r="AP385" s="128"/>
      <c r="AQ385" s="128"/>
      <c r="AR385" s="128"/>
      <c r="AS385" s="128"/>
      <c r="AT385" s="128"/>
      <c r="AU385" s="128"/>
    </row>
    <row r="386" spans="1:47" outlineLevel="1" x14ac:dyDescent="0.2">
      <c r="A386" s="129"/>
      <c r="B386" s="129"/>
      <c r="C386" s="145" t="s">
        <v>382</v>
      </c>
      <c r="D386" s="168"/>
      <c r="E386" s="159">
        <v>3.4239999999999999</v>
      </c>
      <c r="F386" s="131"/>
      <c r="G386" s="131"/>
      <c r="H386" s="154">
        <v>0</v>
      </c>
      <c r="I386" s="128"/>
      <c r="J386" s="128"/>
      <c r="K386" s="128"/>
      <c r="L386" s="128"/>
      <c r="M386" s="128"/>
      <c r="N386" s="128"/>
      <c r="O386" s="128"/>
      <c r="P386" s="128"/>
      <c r="Q386" s="128"/>
      <c r="R386" s="128" t="s">
        <v>121</v>
      </c>
      <c r="S386" s="128">
        <v>0</v>
      </c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</row>
    <row r="387" spans="1:47" outlineLevel="1" x14ac:dyDescent="0.2">
      <c r="A387" s="129"/>
      <c r="B387" s="129"/>
      <c r="C387" s="145" t="s">
        <v>383</v>
      </c>
      <c r="D387" s="168"/>
      <c r="E387" s="159">
        <v>5.9</v>
      </c>
      <c r="F387" s="131"/>
      <c r="G387" s="131"/>
      <c r="H387" s="154">
        <v>0</v>
      </c>
      <c r="I387" s="128"/>
      <c r="J387" s="128"/>
      <c r="K387" s="128"/>
      <c r="L387" s="128"/>
      <c r="M387" s="128"/>
      <c r="N387" s="128"/>
      <c r="O387" s="128"/>
      <c r="P387" s="128"/>
      <c r="Q387" s="128"/>
      <c r="R387" s="128" t="s">
        <v>121</v>
      </c>
      <c r="S387" s="128">
        <v>0</v>
      </c>
      <c r="T387" s="128"/>
      <c r="U387" s="128"/>
      <c r="V387" s="128"/>
      <c r="W387" s="128"/>
      <c r="X387" s="128"/>
      <c r="Y387" s="128"/>
      <c r="Z387" s="128"/>
      <c r="AA387" s="128"/>
      <c r="AB387" s="128"/>
      <c r="AC387" s="128"/>
      <c r="AD387" s="128"/>
      <c r="AE387" s="128"/>
      <c r="AF387" s="128"/>
      <c r="AG387" s="128"/>
      <c r="AH387" s="128"/>
      <c r="AI387" s="128"/>
      <c r="AJ387" s="128"/>
      <c r="AK387" s="128"/>
      <c r="AL387" s="128"/>
      <c r="AM387" s="128"/>
      <c r="AN387" s="128"/>
      <c r="AO387" s="128"/>
      <c r="AP387" s="128"/>
      <c r="AQ387" s="128"/>
      <c r="AR387" s="128"/>
      <c r="AS387" s="128"/>
      <c r="AT387" s="128"/>
      <c r="AU387" s="128"/>
    </row>
    <row r="388" spans="1:47" outlineLevel="1" x14ac:dyDescent="0.2">
      <c r="A388" s="129"/>
      <c r="B388" s="129"/>
      <c r="C388" s="145" t="s">
        <v>384</v>
      </c>
      <c r="D388" s="168"/>
      <c r="E388" s="159">
        <v>28.425000000000001</v>
      </c>
      <c r="F388" s="131"/>
      <c r="G388" s="131"/>
      <c r="H388" s="154">
        <v>0</v>
      </c>
      <c r="I388" s="128"/>
      <c r="J388" s="128"/>
      <c r="K388" s="128"/>
      <c r="L388" s="128"/>
      <c r="M388" s="128"/>
      <c r="N388" s="128"/>
      <c r="O388" s="128"/>
      <c r="P388" s="128"/>
      <c r="Q388" s="128"/>
      <c r="R388" s="128" t="s">
        <v>121</v>
      </c>
      <c r="S388" s="128">
        <v>0</v>
      </c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</row>
    <row r="389" spans="1:47" outlineLevel="1" x14ac:dyDescent="0.2">
      <c r="A389" s="129"/>
      <c r="B389" s="129"/>
      <c r="C389" s="145" t="s">
        <v>243</v>
      </c>
      <c r="D389" s="168"/>
      <c r="E389" s="159"/>
      <c r="F389" s="131"/>
      <c r="G389" s="131"/>
      <c r="H389" s="154">
        <v>0</v>
      </c>
      <c r="I389" s="128"/>
      <c r="J389" s="128"/>
      <c r="K389" s="128"/>
      <c r="L389" s="128"/>
      <c r="M389" s="128"/>
      <c r="N389" s="128"/>
      <c r="O389" s="128"/>
      <c r="P389" s="128"/>
      <c r="Q389" s="128"/>
      <c r="R389" s="128" t="s">
        <v>121</v>
      </c>
      <c r="S389" s="128">
        <v>0</v>
      </c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</row>
    <row r="390" spans="1:47" outlineLevel="1" x14ac:dyDescent="0.2">
      <c r="A390" s="129"/>
      <c r="B390" s="129"/>
      <c r="C390" s="145" t="s">
        <v>385</v>
      </c>
      <c r="D390" s="168"/>
      <c r="E390" s="159"/>
      <c r="F390" s="131"/>
      <c r="G390" s="131"/>
      <c r="H390" s="154">
        <v>0</v>
      </c>
      <c r="I390" s="128"/>
      <c r="J390" s="128"/>
      <c r="K390" s="128"/>
      <c r="L390" s="128"/>
      <c r="M390" s="128"/>
      <c r="N390" s="128"/>
      <c r="O390" s="128"/>
      <c r="P390" s="128"/>
      <c r="Q390" s="128"/>
      <c r="R390" s="128" t="s">
        <v>121</v>
      </c>
      <c r="S390" s="128">
        <v>0</v>
      </c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</row>
    <row r="391" spans="1:47" outlineLevel="1" x14ac:dyDescent="0.2">
      <c r="A391" s="129"/>
      <c r="B391" s="129"/>
      <c r="C391" s="145" t="s">
        <v>386</v>
      </c>
      <c r="D391" s="168"/>
      <c r="E391" s="159">
        <v>15</v>
      </c>
      <c r="F391" s="131"/>
      <c r="G391" s="131"/>
      <c r="H391" s="154">
        <v>0</v>
      </c>
      <c r="I391" s="128"/>
      <c r="J391" s="128"/>
      <c r="K391" s="128"/>
      <c r="L391" s="128"/>
      <c r="M391" s="128"/>
      <c r="N391" s="128"/>
      <c r="O391" s="128"/>
      <c r="P391" s="128"/>
      <c r="Q391" s="128"/>
      <c r="R391" s="128" t="s">
        <v>121</v>
      </c>
      <c r="S391" s="128">
        <v>0</v>
      </c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</row>
    <row r="392" spans="1:47" outlineLevel="1" x14ac:dyDescent="0.2">
      <c r="A392" s="129"/>
      <c r="B392" s="129"/>
      <c r="C392" s="145" t="s">
        <v>387</v>
      </c>
      <c r="D392" s="168"/>
      <c r="E392" s="159">
        <v>15</v>
      </c>
      <c r="F392" s="131"/>
      <c r="G392" s="131"/>
      <c r="H392" s="154">
        <v>0</v>
      </c>
      <c r="I392" s="128"/>
      <c r="J392" s="128"/>
      <c r="K392" s="128"/>
      <c r="L392" s="128"/>
      <c r="M392" s="128"/>
      <c r="N392" s="128"/>
      <c r="O392" s="128"/>
      <c r="P392" s="128"/>
      <c r="Q392" s="128"/>
      <c r="R392" s="128" t="s">
        <v>121</v>
      </c>
      <c r="S392" s="128">
        <v>0</v>
      </c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</row>
    <row r="393" spans="1:47" outlineLevel="1" x14ac:dyDescent="0.2">
      <c r="A393" s="129"/>
      <c r="B393" s="129"/>
      <c r="C393" s="145" t="s">
        <v>388</v>
      </c>
      <c r="D393" s="168"/>
      <c r="E393" s="159">
        <v>35</v>
      </c>
      <c r="F393" s="131"/>
      <c r="G393" s="131"/>
      <c r="H393" s="154">
        <v>0</v>
      </c>
      <c r="I393" s="128"/>
      <c r="J393" s="128"/>
      <c r="K393" s="128"/>
      <c r="L393" s="128"/>
      <c r="M393" s="128"/>
      <c r="N393" s="128"/>
      <c r="O393" s="128"/>
      <c r="P393" s="128"/>
      <c r="Q393" s="128"/>
      <c r="R393" s="128" t="s">
        <v>121</v>
      </c>
      <c r="S393" s="128">
        <v>0</v>
      </c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</row>
    <row r="394" spans="1:47" outlineLevel="1" x14ac:dyDescent="0.2">
      <c r="A394" s="129"/>
      <c r="B394" s="129"/>
      <c r="C394" s="145" t="s">
        <v>243</v>
      </c>
      <c r="D394" s="168"/>
      <c r="E394" s="159"/>
      <c r="F394" s="131"/>
      <c r="G394" s="131"/>
      <c r="H394" s="154">
        <v>0</v>
      </c>
      <c r="I394" s="128"/>
      <c r="J394" s="128"/>
      <c r="K394" s="128"/>
      <c r="L394" s="128"/>
      <c r="M394" s="128"/>
      <c r="N394" s="128"/>
      <c r="O394" s="128"/>
      <c r="P394" s="128"/>
      <c r="Q394" s="128"/>
      <c r="R394" s="128" t="s">
        <v>121</v>
      </c>
      <c r="S394" s="128">
        <v>0</v>
      </c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</row>
    <row r="395" spans="1:47" outlineLevel="1" x14ac:dyDescent="0.2">
      <c r="A395" s="129"/>
      <c r="B395" s="129"/>
      <c r="C395" s="145" t="s">
        <v>389</v>
      </c>
      <c r="D395" s="168"/>
      <c r="E395" s="159"/>
      <c r="F395" s="131"/>
      <c r="G395" s="131"/>
      <c r="H395" s="154">
        <v>0</v>
      </c>
      <c r="I395" s="128"/>
      <c r="J395" s="128"/>
      <c r="K395" s="128"/>
      <c r="L395" s="128"/>
      <c r="M395" s="128"/>
      <c r="N395" s="128"/>
      <c r="O395" s="128"/>
      <c r="P395" s="128"/>
      <c r="Q395" s="128"/>
      <c r="R395" s="128" t="s">
        <v>121</v>
      </c>
      <c r="S395" s="128">
        <v>0</v>
      </c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</row>
    <row r="396" spans="1:47" outlineLevel="1" x14ac:dyDescent="0.2">
      <c r="A396" s="129"/>
      <c r="B396" s="129"/>
      <c r="C396" s="145" t="s">
        <v>390</v>
      </c>
      <c r="D396" s="168"/>
      <c r="E396" s="159">
        <v>7.8849999999999998</v>
      </c>
      <c r="F396" s="131"/>
      <c r="G396" s="131"/>
      <c r="H396" s="154">
        <v>0</v>
      </c>
      <c r="I396" s="128"/>
      <c r="J396" s="128"/>
      <c r="K396" s="128"/>
      <c r="L396" s="128"/>
      <c r="M396" s="128"/>
      <c r="N396" s="128"/>
      <c r="O396" s="128"/>
      <c r="P396" s="128"/>
      <c r="Q396" s="128"/>
      <c r="R396" s="128" t="s">
        <v>121</v>
      </c>
      <c r="S396" s="128">
        <v>0</v>
      </c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</row>
    <row r="397" spans="1:47" outlineLevel="1" x14ac:dyDescent="0.2">
      <c r="A397" s="129"/>
      <c r="B397" s="129"/>
      <c r="C397" s="145" t="s">
        <v>243</v>
      </c>
      <c r="D397" s="168"/>
      <c r="E397" s="159"/>
      <c r="F397" s="131"/>
      <c r="G397" s="131"/>
      <c r="H397" s="154">
        <v>0</v>
      </c>
      <c r="I397" s="128"/>
      <c r="J397" s="128"/>
      <c r="K397" s="128"/>
      <c r="L397" s="128"/>
      <c r="M397" s="128"/>
      <c r="N397" s="128"/>
      <c r="O397" s="128"/>
      <c r="P397" s="128"/>
      <c r="Q397" s="128"/>
      <c r="R397" s="128" t="s">
        <v>121</v>
      </c>
      <c r="S397" s="128">
        <v>0</v>
      </c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</row>
    <row r="398" spans="1:47" outlineLevel="1" x14ac:dyDescent="0.2">
      <c r="A398" s="129"/>
      <c r="B398" s="129"/>
      <c r="C398" s="145" t="s">
        <v>391</v>
      </c>
      <c r="D398" s="168"/>
      <c r="E398" s="159"/>
      <c r="F398" s="131"/>
      <c r="G398" s="131"/>
      <c r="H398" s="154">
        <v>0</v>
      </c>
      <c r="I398" s="128"/>
      <c r="J398" s="128"/>
      <c r="K398" s="128"/>
      <c r="L398" s="128"/>
      <c r="M398" s="128"/>
      <c r="N398" s="128"/>
      <c r="O398" s="128"/>
      <c r="P398" s="128"/>
      <c r="Q398" s="128"/>
      <c r="R398" s="128" t="s">
        <v>121</v>
      </c>
      <c r="S398" s="128">
        <v>0</v>
      </c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</row>
    <row r="399" spans="1:47" outlineLevel="1" x14ac:dyDescent="0.2">
      <c r="A399" s="129"/>
      <c r="B399" s="129"/>
      <c r="C399" s="145" t="s">
        <v>392</v>
      </c>
      <c r="D399" s="168"/>
      <c r="E399" s="159">
        <v>0.83699999999999997</v>
      </c>
      <c r="F399" s="131"/>
      <c r="G399" s="131"/>
      <c r="H399" s="154">
        <v>0</v>
      </c>
      <c r="I399" s="128"/>
      <c r="J399" s="128"/>
      <c r="K399" s="128"/>
      <c r="L399" s="128"/>
      <c r="M399" s="128"/>
      <c r="N399" s="128"/>
      <c r="O399" s="128"/>
      <c r="P399" s="128"/>
      <c r="Q399" s="128"/>
      <c r="R399" s="128" t="s">
        <v>121</v>
      </c>
      <c r="S399" s="128">
        <v>0</v>
      </c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</row>
    <row r="400" spans="1:47" ht="22.5" outlineLevel="1" x14ac:dyDescent="0.2">
      <c r="A400" s="129">
        <v>65</v>
      </c>
      <c r="B400" s="129" t="s">
        <v>393</v>
      </c>
      <c r="C400" s="144" t="s">
        <v>394</v>
      </c>
      <c r="D400" s="167" t="s">
        <v>118</v>
      </c>
      <c r="E400" s="131">
        <v>139.589</v>
      </c>
      <c r="F400" s="131"/>
      <c r="G400" s="131">
        <f>ROUND(E400*F400,2)</f>
        <v>0</v>
      </c>
      <c r="H400" s="154" t="s">
        <v>1140</v>
      </c>
      <c r="I400" s="128"/>
      <c r="J400" s="128"/>
      <c r="K400" s="128"/>
      <c r="L400" s="128"/>
      <c r="M400" s="128"/>
      <c r="N400" s="128"/>
      <c r="O400" s="128"/>
      <c r="P400" s="128"/>
      <c r="Q400" s="128"/>
      <c r="R400" s="128" t="s">
        <v>119</v>
      </c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</row>
    <row r="401" spans="1:47" outlineLevel="1" x14ac:dyDescent="0.2">
      <c r="A401" s="129"/>
      <c r="B401" s="129"/>
      <c r="C401" s="145" t="s">
        <v>370</v>
      </c>
      <c r="D401" s="168"/>
      <c r="E401" s="159"/>
      <c r="F401" s="131"/>
      <c r="G401" s="131"/>
      <c r="H401" s="154">
        <v>0</v>
      </c>
      <c r="I401" s="128"/>
      <c r="J401" s="128"/>
      <c r="K401" s="128"/>
      <c r="L401" s="128"/>
      <c r="M401" s="128"/>
      <c r="N401" s="128"/>
      <c r="O401" s="128"/>
      <c r="P401" s="128"/>
      <c r="Q401" s="128"/>
      <c r="R401" s="128" t="s">
        <v>121</v>
      </c>
      <c r="S401" s="128">
        <v>0</v>
      </c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</row>
    <row r="402" spans="1:47" outlineLevel="1" x14ac:dyDescent="0.2">
      <c r="A402" s="129"/>
      <c r="B402" s="129"/>
      <c r="C402" s="145" t="s">
        <v>371</v>
      </c>
      <c r="D402" s="168"/>
      <c r="E402" s="159">
        <v>1</v>
      </c>
      <c r="F402" s="131"/>
      <c r="G402" s="131"/>
      <c r="H402" s="154">
        <v>0</v>
      </c>
      <c r="I402" s="128"/>
      <c r="J402" s="128"/>
      <c r="K402" s="128"/>
      <c r="L402" s="128"/>
      <c r="M402" s="128"/>
      <c r="N402" s="128"/>
      <c r="O402" s="128"/>
      <c r="P402" s="128"/>
      <c r="Q402" s="128"/>
      <c r="R402" s="128" t="s">
        <v>121</v>
      </c>
      <c r="S402" s="128">
        <v>0</v>
      </c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</row>
    <row r="403" spans="1:47" outlineLevel="1" x14ac:dyDescent="0.2">
      <c r="A403" s="129"/>
      <c r="B403" s="129"/>
      <c r="C403" s="145" t="s">
        <v>320</v>
      </c>
      <c r="D403" s="168"/>
      <c r="E403" s="159">
        <v>1</v>
      </c>
      <c r="F403" s="131"/>
      <c r="G403" s="131"/>
      <c r="H403" s="154">
        <v>0</v>
      </c>
      <c r="I403" s="128"/>
      <c r="J403" s="128"/>
      <c r="K403" s="128"/>
      <c r="L403" s="128"/>
      <c r="M403" s="128"/>
      <c r="N403" s="128"/>
      <c r="O403" s="128"/>
      <c r="P403" s="128"/>
      <c r="Q403" s="128"/>
      <c r="R403" s="128" t="s">
        <v>121</v>
      </c>
      <c r="S403" s="128">
        <v>0</v>
      </c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</row>
    <row r="404" spans="1:47" outlineLevel="1" x14ac:dyDescent="0.2">
      <c r="A404" s="129"/>
      <c r="B404" s="129"/>
      <c r="C404" s="145" t="s">
        <v>372</v>
      </c>
      <c r="D404" s="168"/>
      <c r="E404" s="159">
        <v>1</v>
      </c>
      <c r="F404" s="131"/>
      <c r="G404" s="131"/>
      <c r="H404" s="154">
        <v>0</v>
      </c>
      <c r="I404" s="128"/>
      <c r="J404" s="128"/>
      <c r="K404" s="128"/>
      <c r="L404" s="128"/>
      <c r="M404" s="128"/>
      <c r="N404" s="128"/>
      <c r="O404" s="128"/>
      <c r="P404" s="128"/>
      <c r="Q404" s="128"/>
      <c r="R404" s="128" t="s">
        <v>121</v>
      </c>
      <c r="S404" s="128">
        <v>0</v>
      </c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</row>
    <row r="405" spans="1:47" outlineLevel="1" x14ac:dyDescent="0.2">
      <c r="A405" s="129"/>
      <c r="B405" s="129"/>
      <c r="C405" s="145" t="s">
        <v>125</v>
      </c>
      <c r="D405" s="168"/>
      <c r="E405" s="159"/>
      <c r="F405" s="131"/>
      <c r="G405" s="131"/>
      <c r="H405" s="154">
        <v>0</v>
      </c>
      <c r="I405" s="128"/>
      <c r="J405" s="128"/>
      <c r="K405" s="128"/>
      <c r="L405" s="128"/>
      <c r="M405" s="128"/>
      <c r="N405" s="128"/>
      <c r="O405" s="128"/>
      <c r="P405" s="128"/>
      <c r="Q405" s="128"/>
      <c r="R405" s="128" t="s">
        <v>121</v>
      </c>
      <c r="S405" s="128">
        <v>0</v>
      </c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</row>
    <row r="406" spans="1:47" outlineLevel="1" x14ac:dyDescent="0.2">
      <c r="A406" s="129"/>
      <c r="B406" s="129"/>
      <c r="C406" s="145" t="s">
        <v>243</v>
      </c>
      <c r="D406" s="168"/>
      <c r="E406" s="159"/>
      <c r="F406" s="131"/>
      <c r="G406" s="131"/>
      <c r="H406" s="154">
        <v>0</v>
      </c>
      <c r="I406" s="128"/>
      <c r="J406" s="128"/>
      <c r="K406" s="128"/>
      <c r="L406" s="128"/>
      <c r="M406" s="128"/>
      <c r="N406" s="128"/>
      <c r="O406" s="128"/>
      <c r="P406" s="128"/>
      <c r="Q406" s="128"/>
      <c r="R406" s="128" t="s">
        <v>121</v>
      </c>
      <c r="S406" s="128">
        <v>0</v>
      </c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</row>
    <row r="407" spans="1:47" outlineLevel="1" x14ac:dyDescent="0.2">
      <c r="A407" s="129"/>
      <c r="B407" s="129"/>
      <c r="C407" s="145" t="s">
        <v>373</v>
      </c>
      <c r="D407" s="168"/>
      <c r="E407" s="159"/>
      <c r="F407" s="131"/>
      <c r="G407" s="131"/>
      <c r="H407" s="154">
        <v>0</v>
      </c>
      <c r="I407" s="128"/>
      <c r="J407" s="128"/>
      <c r="K407" s="128"/>
      <c r="L407" s="128"/>
      <c r="M407" s="128"/>
      <c r="N407" s="128"/>
      <c r="O407" s="128"/>
      <c r="P407" s="128"/>
      <c r="Q407" s="128"/>
      <c r="R407" s="128" t="s">
        <v>121</v>
      </c>
      <c r="S407" s="128">
        <v>0</v>
      </c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</row>
    <row r="408" spans="1:47" outlineLevel="1" x14ac:dyDescent="0.2">
      <c r="A408" s="129"/>
      <c r="B408" s="129"/>
      <c r="C408" s="145" t="s">
        <v>374</v>
      </c>
      <c r="D408" s="168"/>
      <c r="E408" s="159">
        <v>9.1</v>
      </c>
      <c r="F408" s="131"/>
      <c r="G408" s="131"/>
      <c r="H408" s="154">
        <v>0</v>
      </c>
      <c r="I408" s="128"/>
      <c r="J408" s="128"/>
      <c r="K408" s="128"/>
      <c r="L408" s="128"/>
      <c r="M408" s="128"/>
      <c r="N408" s="128"/>
      <c r="O408" s="128"/>
      <c r="P408" s="128"/>
      <c r="Q408" s="128"/>
      <c r="R408" s="128" t="s">
        <v>121</v>
      </c>
      <c r="S408" s="128">
        <v>0</v>
      </c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</row>
    <row r="409" spans="1:47" outlineLevel="1" x14ac:dyDescent="0.2">
      <c r="A409" s="129"/>
      <c r="B409" s="129"/>
      <c r="C409" s="145" t="s">
        <v>375</v>
      </c>
      <c r="D409" s="168"/>
      <c r="E409" s="159">
        <v>2</v>
      </c>
      <c r="F409" s="131"/>
      <c r="G409" s="131"/>
      <c r="H409" s="154">
        <v>0</v>
      </c>
      <c r="I409" s="128"/>
      <c r="J409" s="128"/>
      <c r="K409" s="128"/>
      <c r="L409" s="128"/>
      <c r="M409" s="128"/>
      <c r="N409" s="128"/>
      <c r="O409" s="128"/>
      <c r="P409" s="128"/>
      <c r="Q409" s="128"/>
      <c r="R409" s="128" t="s">
        <v>121</v>
      </c>
      <c r="S409" s="128">
        <v>0</v>
      </c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</row>
    <row r="410" spans="1:47" outlineLevel="1" x14ac:dyDescent="0.2">
      <c r="A410" s="129"/>
      <c r="B410" s="129"/>
      <c r="C410" s="145" t="s">
        <v>376</v>
      </c>
      <c r="D410" s="168"/>
      <c r="E410" s="159">
        <v>3.5</v>
      </c>
      <c r="F410" s="131"/>
      <c r="G410" s="131"/>
      <c r="H410" s="154">
        <v>0</v>
      </c>
      <c r="I410" s="128"/>
      <c r="J410" s="128"/>
      <c r="K410" s="128"/>
      <c r="L410" s="128"/>
      <c r="M410" s="128"/>
      <c r="N410" s="128"/>
      <c r="O410" s="128"/>
      <c r="P410" s="128"/>
      <c r="Q410" s="128"/>
      <c r="R410" s="128" t="s">
        <v>121</v>
      </c>
      <c r="S410" s="128">
        <v>0</v>
      </c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</row>
    <row r="411" spans="1:47" outlineLevel="1" x14ac:dyDescent="0.2">
      <c r="A411" s="129"/>
      <c r="B411" s="129"/>
      <c r="C411" s="145" t="s">
        <v>243</v>
      </c>
      <c r="D411" s="168"/>
      <c r="E411" s="159"/>
      <c r="F411" s="131"/>
      <c r="G411" s="131"/>
      <c r="H411" s="154">
        <v>0</v>
      </c>
      <c r="I411" s="128"/>
      <c r="J411" s="128"/>
      <c r="K411" s="128"/>
      <c r="L411" s="128"/>
      <c r="M411" s="128"/>
      <c r="N411" s="128"/>
      <c r="O411" s="128"/>
      <c r="P411" s="128"/>
      <c r="Q411" s="128"/>
      <c r="R411" s="128" t="s">
        <v>121</v>
      </c>
      <c r="S411" s="128">
        <v>0</v>
      </c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</row>
    <row r="412" spans="1:47" outlineLevel="1" x14ac:dyDescent="0.2">
      <c r="A412" s="129"/>
      <c r="B412" s="129"/>
      <c r="C412" s="145" t="s">
        <v>377</v>
      </c>
      <c r="D412" s="168"/>
      <c r="E412" s="159"/>
      <c r="F412" s="131"/>
      <c r="G412" s="131"/>
      <c r="H412" s="154">
        <v>0</v>
      </c>
      <c r="I412" s="128"/>
      <c r="J412" s="128"/>
      <c r="K412" s="128"/>
      <c r="L412" s="128"/>
      <c r="M412" s="128"/>
      <c r="N412" s="128"/>
      <c r="O412" s="128"/>
      <c r="P412" s="128"/>
      <c r="Q412" s="128"/>
      <c r="R412" s="128" t="s">
        <v>121</v>
      </c>
      <c r="S412" s="128">
        <v>0</v>
      </c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</row>
    <row r="413" spans="1:47" outlineLevel="1" x14ac:dyDescent="0.2">
      <c r="A413" s="129"/>
      <c r="B413" s="129"/>
      <c r="C413" s="145" t="s">
        <v>378</v>
      </c>
      <c r="D413" s="168"/>
      <c r="E413" s="159">
        <v>5.83</v>
      </c>
      <c r="F413" s="131"/>
      <c r="G413" s="131"/>
      <c r="H413" s="154">
        <v>0</v>
      </c>
      <c r="I413" s="128"/>
      <c r="J413" s="128"/>
      <c r="K413" s="128"/>
      <c r="L413" s="128"/>
      <c r="M413" s="128"/>
      <c r="N413" s="128"/>
      <c r="O413" s="128"/>
      <c r="P413" s="128"/>
      <c r="Q413" s="128"/>
      <c r="R413" s="128" t="s">
        <v>121</v>
      </c>
      <c r="S413" s="128">
        <v>0</v>
      </c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</row>
    <row r="414" spans="1:47" outlineLevel="1" x14ac:dyDescent="0.2">
      <c r="A414" s="129"/>
      <c r="B414" s="129"/>
      <c r="C414" s="145" t="s">
        <v>379</v>
      </c>
      <c r="D414" s="168"/>
      <c r="E414" s="159">
        <v>1.84</v>
      </c>
      <c r="F414" s="131"/>
      <c r="G414" s="131"/>
      <c r="H414" s="154">
        <v>0</v>
      </c>
      <c r="I414" s="128"/>
      <c r="J414" s="128"/>
      <c r="K414" s="128"/>
      <c r="L414" s="128"/>
      <c r="M414" s="128"/>
      <c r="N414" s="128"/>
      <c r="O414" s="128"/>
      <c r="P414" s="128"/>
      <c r="Q414" s="128"/>
      <c r="R414" s="128" t="s">
        <v>121</v>
      </c>
      <c r="S414" s="128">
        <v>0</v>
      </c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</row>
    <row r="415" spans="1:47" outlineLevel="1" x14ac:dyDescent="0.2">
      <c r="A415" s="129"/>
      <c r="B415" s="129"/>
      <c r="C415" s="145" t="s">
        <v>380</v>
      </c>
      <c r="D415" s="168"/>
      <c r="E415" s="159">
        <v>2.8479999999999999</v>
      </c>
      <c r="F415" s="131"/>
      <c r="G415" s="131"/>
      <c r="H415" s="154">
        <v>0</v>
      </c>
      <c r="I415" s="128"/>
      <c r="J415" s="128"/>
      <c r="K415" s="128"/>
      <c r="L415" s="128"/>
      <c r="M415" s="128"/>
      <c r="N415" s="128"/>
      <c r="O415" s="128"/>
      <c r="P415" s="128"/>
      <c r="Q415" s="128"/>
      <c r="R415" s="128" t="s">
        <v>121</v>
      </c>
      <c r="S415" s="128">
        <v>0</v>
      </c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</row>
    <row r="416" spans="1:47" outlineLevel="1" x14ac:dyDescent="0.2">
      <c r="A416" s="129"/>
      <c r="B416" s="129"/>
      <c r="C416" s="145" t="s">
        <v>243</v>
      </c>
      <c r="D416" s="168"/>
      <c r="E416" s="159"/>
      <c r="F416" s="131"/>
      <c r="G416" s="131"/>
      <c r="H416" s="154">
        <v>0</v>
      </c>
      <c r="I416" s="128"/>
      <c r="J416" s="128"/>
      <c r="K416" s="128"/>
      <c r="L416" s="128"/>
      <c r="M416" s="128"/>
      <c r="N416" s="128"/>
      <c r="O416" s="128"/>
      <c r="P416" s="128"/>
      <c r="Q416" s="128"/>
      <c r="R416" s="128" t="s">
        <v>121</v>
      </c>
      <c r="S416" s="128">
        <v>0</v>
      </c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</row>
    <row r="417" spans="1:47" outlineLevel="1" x14ac:dyDescent="0.2">
      <c r="A417" s="129"/>
      <c r="B417" s="129"/>
      <c r="C417" s="145" t="s">
        <v>381</v>
      </c>
      <c r="D417" s="168"/>
      <c r="E417" s="159"/>
      <c r="F417" s="131"/>
      <c r="G417" s="131"/>
      <c r="H417" s="154">
        <v>0</v>
      </c>
      <c r="I417" s="128"/>
      <c r="J417" s="128"/>
      <c r="K417" s="128"/>
      <c r="L417" s="128"/>
      <c r="M417" s="128"/>
      <c r="N417" s="128"/>
      <c r="O417" s="128"/>
      <c r="P417" s="128"/>
      <c r="Q417" s="128"/>
      <c r="R417" s="128" t="s">
        <v>121</v>
      </c>
      <c r="S417" s="128">
        <v>0</v>
      </c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</row>
    <row r="418" spans="1:47" outlineLevel="1" x14ac:dyDescent="0.2">
      <c r="A418" s="129"/>
      <c r="B418" s="129"/>
      <c r="C418" s="145" t="s">
        <v>382</v>
      </c>
      <c r="D418" s="168"/>
      <c r="E418" s="159">
        <v>3.4239999999999999</v>
      </c>
      <c r="F418" s="131"/>
      <c r="G418" s="131"/>
      <c r="H418" s="154">
        <v>0</v>
      </c>
      <c r="I418" s="128"/>
      <c r="J418" s="128"/>
      <c r="K418" s="128"/>
      <c r="L418" s="128"/>
      <c r="M418" s="128"/>
      <c r="N418" s="128"/>
      <c r="O418" s="128"/>
      <c r="P418" s="128"/>
      <c r="Q418" s="128"/>
      <c r="R418" s="128" t="s">
        <v>121</v>
      </c>
      <c r="S418" s="128">
        <v>0</v>
      </c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</row>
    <row r="419" spans="1:47" outlineLevel="1" x14ac:dyDescent="0.2">
      <c r="A419" s="129"/>
      <c r="B419" s="129"/>
      <c r="C419" s="145" t="s">
        <v>383</v>
      </c>
      <c r="D419" s="168"/>
      <c r="E419" s="159">
        <v>5.9</v>
      </c>
      <c r="F419" s="131"/>
      <c r="G419" s="131"/>
      <c r="H419" s="154">
        <v>0</v>
      </c>
      <c r="I419" s="128"/>
      <c r="J419" s="128"/>
      <c r="K419" s="128"/>
      <c r="L419" s="128"/>
      <c r="M419" s="128"/>
      <c r="N419" s="128"/>
      <c r="O419" s="128"/>
      <c r="P419" s="128"/>
      <c r="Q419" s="128"/>
      <c r="R419" s="128" t="s">
        <v>121</v>
      </c>
      <c r="S419" s="128">
        <v>0</v>
      </c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</row>
    <row r="420" spans="1:47" outlineLevel="1" x14ac:dyDescent="0.2">
      <c r="A420" s="129"/>
      <c r="B420" s="129"/>
      <c r="C420" s="145" t="s">
        <v>384</v>
      </c>
      <c r="D420" s="168"/>
      <c r="E420" s="159">
        <v>28.425000000000001</v>
      </c>
      <c r="F420" s="131"/>
      <c r="G420" s="131"/>
      <c r="H420" s="154">
        <v>0</v>
      </c>
      <c r="I420" s="128"/>
      <c r="J420" s="128"/>
      <c r="K420" s="128"/>
      <c r="L420" s="128"/>
      <c r="M420" s="128"/>
      <c r="N420" s="128"/>
      <c r="O420" s="128"/>
      <c r="P420" s="128"/>
      <c r="Q420" s="128"/>
      <c r="R420" s="128" t="s">
        <v>121</v>
      </c>
      <c r="S420" s="128">
        <v>0</v>
      </c>
      <c r="T420" s="128"/>
      <c r="U420" s="128"/>
      <c r="V420" s="128"/>
      <c r="W420" s="128"/>
      <c r="X420" s="128"/>
      <c r="Y420" s="128"/>
      <c r="Z420" s="128"/>
      <c r="AA420" s="128"/>
      <c r="AB420" s="128"/>
      <c r="AC420" s="128"/>
      <c r="AD420" s="128"/>
      <c r="AE420" s="128"/>
      <c r="AF420" s="128"/>
      <c r="AG420" s="128"/>
      <c r="AH420" s="128"/>
      <c r="AI420" s="128"/>
      <c r="AJ420" s="128"/>
      <c r="AK420" s="128"/>
      <c r="AL420" s="128"/>
      <c r="AM420" s="128"/>
      <c r="AN420" s="128"/>
      <c r="AO420" s="128"/>
      <c r="AP420" s="128"/>
      <c r="AQ420" s="128"/>
      <c r="AR420" s="128"/>
      <c r="AS420" s="128"/>
      <c r="AT420" s="128"/>
      <c r="AU420" s="128"/>
    </row>
    <row r="421" spans="1:47" outlineLevel="1" x14ac:dyDescent="0.2">
      <c r="A421" s="129"/>
      <c r="B421" s="129"/>
      <c r="C421" s="145" t="s">
        <v>243</v>
      </c>
      <c r="D421" s="168"/>
      <c r="E421" s="159"/>
      <c r="F421" s="131"/>
      <c r="G421" s="131"/>
      <c r="H421" s="154">
        <v>0</v>
      </c>
      <c r="I421" s="128"/>
      <c r="J421" s="128"/>
      <c r="K421" s="128"/>
      <c r="L421" s="128"/>
      <c r="M421" s="128"/>
      <c r="N421" s="128"/>
      <c r="O421" s="128"/>
      <c r="P421" s="128"/>
      <c r="Q421" s="128"/>
      <c r="R421" s="128" t="s">
        <v>121</v>
      </c>
      <c r="S421" s="128">
        <v>0</v>
      </c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</row>
    <row r="422" spans="1:47" outlineLevel="1" x14ac:dyDescent="0.2">
      <c r="A422" s="129"/>
      <c r="B422" s="129"/>
      <c r="C422" s="145" t="s">
        <v>385</v>
      </c>
      <c r="D422" s="168"/>
      <c r="E422" s="159"/>
      <c r="F422" s="131"/>
      <c r="G422" s="131"/>
      <c r="H422" s="154">
        <v>0</v>
      </c>
      <c r="I422" s="128"/>
      <c r="J422" s="128"/>
      <c r="K422" s="128"/>
      <c r="L422" s="128"/>
      <c r="M422" s="128"/>
      <c r="N422" s="128"/>
      <c r="O422" s="128"/>
      <c r="P422" s="128"/>
      <c r="Q422" s="128"/>
      <c r="R422" s="128" t="s">
        <v>121</v>
      </c>
      <c r="S422" s="128">
        <v>0</v>
      </c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</row>
    <row r="423" spans="1:47" outlineLevel="1" x14ac:dyDescent="0.2">
      <c r="A423" s="129"/>
      <c r="B423" s="129"/>
      <c r="C423" s="145" t="s">
        <v>386</v>
      </c>
      <c r="D423" s="168"/>
      <c r="E423" s="159">
        <v>15</v>
      </c>
      <c r="F423" s="131"/>
      <c r="G423" s="131"/>
      <c r="H423" s="154">
        <v>0</v>
      </c>
      <c r="I423" s="128"/>
      <c r="J423" s="128"/>
      <c r="K423" s="128"/>
      <c r="L423" s="128"/>
      <c r="M423" s="128"/>
      <c r="N423" s="128"/>
      <c r="O423" s="128"/>
      <c r="P423" s="128"/>
      <c r="Q423" s="128"/>
      <c r="R423" s="128" t="s">
        <v>121</v>
      </c>
      <c r="S423" s="128">
        <v>0</v>
      </c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</row>
    <row r="424" spans="1:47" outlineLevel="1" x14ac:dyDescent="0.2">
      <c r="A424" s="129"/>
      <c r="B424" s="129"/>
      <c r="C424" s="145" t="s">
        <v>387</v>
      </c>
      <c r="D424" s="168"/>
      <c r="E424" s="159">
        <v>15</v>
      </c>
      <c r="F424" s="131"/>
      <c r="G424" s="131"/>
      <c r="H424" s="154">
        <v>0</v>
      </c>
      <c r="I424" s="128"/>
      <c r="J424" s="128"/>
      <c r="K424" s="128"/>
      <c r="L424" s="128"/>
      <c r="M424" s="128"/>
      <c r="N424" s="128"/>
      <c r="O424" s="128"/>
      <c r="P424" s="128"/>
      <c r="Q424" s="128"/>
      <c r="R424" s="128" t="s">
        <v>121</v>
      </c>
      <c r="S424" s="128">
        <v>0</v>
      </c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</row>
    <row r="425" spans="1:47" outlineLevel="1" x14ac:dyDescent="0.2">
      <c r="A425" s="129"/>
      <c r="B425" s="129"/>
      <c r="C425" s="145" t="s">
        <v>388</v>
      </c>
      <c r="D425" s="168"/>
      <c r="E425" s="159">
        <v>35</v>
      </c>
      <c r="F425" s="131"/>
      <c r="G425" s="131"/>
      <c r="H425" s="154">
        <v>0</v>
      </c>
      <c r="I425" s="128"/>
      <c r="J425" s="128"/>
      <c r="K425" s="128"/>
      <c r="L425" s="128"/>
      <c r="M425" s="128"/>
      <c r="N425" s="128"/>
      <c r="O425" s="128"/>
      <c r="P425" s="128"/>
      <c r="Q425" s="128"/>
      <c r="R425" s="128" t="s">
        <v>121</v>
      </c>
      <c r="S425" s="128">
        <v>0</v>
      </c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</row>
    <row r="426" spans="1:47" outlineLevel="1" x14ac:dyDescent="0.2">
      <c r="A426" s="129"/>
      <c r="B426" s="129"/>
      <c r="C426" s="145" t="s">
        <v>243</v>
      </c>
      <c r="D426" s="168"/>
      <c r="E426" s="159"/>
      <c r="F426" s="131"/>
      <c r="G426" s="131"/>
      <c r="H426" s="154">
        <v>0</v>
      </c>
      <c r="I426" s="128"/>
      <c r="J426" s="128"/>
      <c r="K426" s="128"/>
      <c r="L426" s="128"/>
      <c r="M426" s="128"/>
      <c r="N426" s="128"/>
      <c r="O426" s="128"/>
      <c r="P426" s="128"/>
      <c r="Q426" s="128"/>
      <c r="R426" s="128" t="s">
        <v>121</v>
      </c>
      <c r="S426" s="128">
        <v>0</v>
      </c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</row>
    <row r="427" spans="1:47" outlineLevel="1" x14ac:dyDescent="0.2">
      <c r="A427" s="129"/>
      <c r="B427" s="129"/>
      <c r="C427" s="145" t="s">
        <v>389</v>
      </c>
      <c r="D427" s="168"/>
      <c r="E427" s="159"/>
      <c r="F427" s="131"/>
      <c r="G427" s="131"/>
      <c r="H427" s="154">
        <v>0</v>
      </c>
      <c r="I427" s="128"/>
      <c r="J427" s="128"/>
      <c r="K427" s="128"/>
      <c r="L427" s="128"/>
      <c r="M427" s="128"/>
      <c r="N427" s="128"/>
      <c r="O427" s="128"/>
      <c r="P427" s="128"/>
      <c r="Q427" s="128"/>
      <c r="R427" s="128" t="s">
        <v>121</v>
      </c>
      <c r="S427" s="128">
        <v>0</v>
      </c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</row>
    <row r="428" spans="1:47" outlineLevel="1" x14ac:dyDescent="0.2">
      <c r="A428" s="129"/>
      <c r="B428" s="129"/>
      <c r="C428" s="145" t="s">
        <v>390</v>
      </c>
      <c r="D428" s="168"/>
      <c r="E428" s="159">
        <v>7.8849999999999998</v>
      </c>
      <c r="F428" s="131"/>
      <c r="G428" s="131"/>
      <c r="H428" s="154">
        <v>0</v>
      </c>
      <c r="I428" s="128"/>
      <c r="J428" s="128"/>
      <c r="K428" s="128"/>
      <c r="L428" s="128"/>
      <c r="M428" s="128"/>
      <c r="N428" s="128"/>
      <c r="O428" s="128"/>
      <c r="P428" s="128"/>
      <c r="Q428" s="128"/>
      <c r="R428" s="128" t="s">
        <v>121</v>
      </c>
      <c r="S428" s="128">
        <v>0</v>
      </c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</row>
    <row r="429" spans="1:47" outlineLevel="1" x14ac:dyDescent="0.2">
      <c r="A429" s="129"/>
      <c r="B429" s="129"/>
      <c r="C429" s="145" t="s">
        <v>243</v>
      </c>
      <c r="D429" s="168"/>
      <c r="E429" s="159"/>
      <c r="F429" s="131"/>
      <c r="G429" s="131"/>
      <c r="H429" s="154">
        <v>0</v>
      </c>
      <c r="I429" s="128"/>
      <c r="J429" s="128"/>
      <c r="K429" s="128"/>
      <c r="L429" s="128"/>
      <c r="M429" s="128"/>
      <c r="N429" s="128"/>
      <c r="O429" s="128"/>
      <c r="P429" s="128"/>
      <c r="Q429" s="128"/>
      <c r="R429" s="128" t="s">
        <v>121</v>
      </c>
      <c r="S429" s="128">
        <v>0</v>
      </c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</row>
    <row r="430" spans="1:47" outlineLevel="1" x14ac:dyDescent="0.2">
      <c r="A430" s="129"/>
      <c r="B430" s="129"/>
      <c r="C430" s="145" t="s">
        <v>391</v>
      </c>
      <c r="D430" s="168"/>
      <c r="E430" s="159"/>
      <c r="F430" s="131"/>
      <c r="G430" s="131"/>
      <c r="H430" s="154">
        <v>0</v>
      </c>
      <c r="I430" s="128"/>
      <c r="J430" s="128"/>
      <c r="K430" s="128"/>
      <c r="L430" s="128"/>
      <c r="M430" s="128"/>
      <c r="N430" s="128"/>
      <c r="O430" s="128"/>
      <c r="P430" s="128"/>
      <c r="Q430" s="128"/>
      <c r="R430" s="128" t="s">
        <v>121</v>
      </c>
      <c r="S430" s="128">
        <v>0</v>
      </c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</row>
    <row r="431" spans="1:47" outlineLevel="1" x14ac:dyDescent="0.2">
      <c r="A431" s="129"/>
      <c r="B431" s="129"/>
      <c r="C431" s="145" t="s">
        <v>392</v>
      </c>
      <c r="D431" s="168"/>
      <c r="E431" s="159">
        <v>0.83699999999999997</v>
      </c>
      <c r="F431" s="131"/>
      <c r="G431" s="131"/>
      <c r="H431" s="154">
        <v>0</v>
      </c>
      <c r="I431" s="128"/>
      <c r="J431" s="128"/>
      <c r="K431" s="128"/>
      <c r="L431" s="128"/>
      <c r="M431" s="128"/>
      <c r="N431" s="128"/>
      <c r="O431" s="128"/>
      <c r="P431" s="128"/>
      <c r="Q431" s="128"/>
      <c r="R431" s="128" t="s">
        <v>121</v>
      </c>
      <c r="S431" s="128">
        <v>0</v>
      </c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</row>
    <row r="432" spans="1:47" outlineLevel="1" x14ac:dyDescent="0.2">
      <c r="A432" s="129">
        <v>66</v>
      </c>
      <c r="B432" s="129" t="s">
        <v>395</v>
      </c>
      <c r="C432" s="144" t="s">
        <v>396</v>
      </c>
      <c r="D432" s="167" t="s">
        <v>144</v>
      </c>
      <c r="E432" s="131">
        <v>18.41</v>
      </c>
      <c r="F432" s="131"/>
      <c r="G432" s="131">
        <f>ROUND(E432*F432,2)</f>
        <v>0</v>
      </c>
      <c r="H432" s="154" t="s">
        <v>1140</v>
      </c>
      <c r="I432" s="128"/>
      <c r="J432" s="128"/>
      <c r="K432" s="128"/>
      <c r="L432" s="128"/>
      <c r="M432" s="128"/>
      <c r="N432" s="128"/>
      <c r="O432" s="128"/>
      <c r="P432" s="128"/>
      <c r="Q432" s="128"/>
      <c r="R432" s="128" t="s">
        <v>119</v>
      </c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</row>
    <row r="433" spans="1:47" outlineLevel="1" x14ac:dyDescent="0.2">
      <c r="A433" s="129"/>
      <c r="B433" s="129"/>
      <c r="C433" s="145" t="s">
        <v>397</v>
      </c>
      <c r="D433" s="168"/>
      <c r="E433" s="159">
        <v>18.41</v>
      </c>
      <c r="F433" s="131"/>
      <c r="G433" s="131"/>
      <c r="H433" s="154">
        <v>0</v>
      </c>
      <c r="I433" s="128"/>
      <c r="J433" s="128"/>
      <c r="K433" s="128"/>
      <c r="L433" s="128"/>
      <c r="M433" s="128"/>
      <c r="N433" s="128"/>
      <c r="O433" s="128"/>
      <c r="P433" s="128"/>
      <c r="Q433" s="128"/>
      <c r="R433" s="128" t="s">
        <v>121</v>
      </c>
      <c r="S433" s="128">
        <v>0</v>
      </c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</row>
    <row r="434" spans="1:47" outlineLevel="1" x14ac:dyDescent="0.2">
      <c r="A434" s="129">
        <v>67</v>
      </c>
      <c r="B434" s="129" t="s">
        <v>398</v>
      </c>
      <c r="C434" s="144" t="s">
        <v>399</v>
      </c>
      <c r="D434" s="167" t="s">
        <v>118</v>
      </c>
      <c r="E434" s="131">
        <v>139.589</v>
      </c>
      <c r="F434" s="131"/>
      <c r="G434" s="131">
        <f>ROUND(E434*F434,2)</f>
        <v>0</v>
      </c>
      <c r="H434" s="154" t="s">
        <v>1140</v>
      </c>
      <c r="I434" s="128"/>
      <c r="J434" s="128"/>
      <c r="K434" s="128"/>
      <c r="L434" s="128"/>
      <c r="M434" s="128"/>
      <c r="N434" s="128"/>
      <c r="O434" s="128"/>
      <c r="P434" s="128"/>
      <c r="Q434" s="128"/>
      <c r="R434" s="128" t="s">
        <v>119</v>
      </c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  <c r="AC434" s="128"/>
      <c r="AD434" s="128"/>
      <c r="AE434" s="128"/>
      <c r="AF434" s="128"/>
      <c r="AG434" s="128"/>
      <c r="AH434" s="128"/>
      <c r="AI434" s="128"/>
      <c r="AJ434" s="128"/>
      <c r="AK434" s="128"/>
      <c r="AL434" s="128"/>
      <c r="AM434" s="128"/>
      <c r="AN434" s="128"/>
      <c r="AO434" s="128"/>
      <c r="AP434" s="128"/>
      <c r="AQ434" s="128"/>
      <c r="AR434" s="128"/>
      <c r="AS434" s="128"/>
      <c r="AT434" s="128"/>
      <c r="AU434" s="128"/>
    </row>
    <row r="435" spans="1:47" outlineLevel="1" x14ac:dyDescent="0.2">
      <c r="A435" s="129"/>
      <c r="B435" s="129"/>
      <c r="C435" s="145" t="s">
        <v>370</v>
      </c>
      <c r="D435" s="168"/>
      <c r="E435" s="159"/>
      <c r="F435" s="131"/>
      <c r="G435" s="131"/>
      <c r="H435" s="154">
        <v>0</v>
      </c>
      <c r="I435" s="128"/>
      <c r="J435" s="128"/>
      <c r="K435" s="128"/>
      <c r="L435" s="128"/>
      <c r="M435" s="128"/>
      <c r="N435" s="128"/>
      <c r="O435" s="128"/>
      <c r="P435" s="128"/>
      <c r="Q435" s="128"/>
      <c r="R435" s="128" t="s">
        <v>121</v>
      </c>
      <c r="S435" s="128">
        <v>0</v>
      </c>
      <c r="T435" s="128"/>
      <c r="U435" s="128"/>
      <c r="V435" s="128"/>
      <c r="W435" s="128"/>
      <c r="X435" s="128"/>
      <c r="Y435" s="128"/>
      <c r="Z435" s="128"/>
      <c r="AA435" s="128"/>
      <c r="AB435" s="128"/>
      <c r="AC435" s="128"/>
      <c r="AD435" s="128"/>
      <c r="AE435" s="128"/>
      <c r="AF435" s="128"/>
      <c r="AG435" s="128"/>
      <c r="AH435" s="128"/>
      <c r="AI435" s="128"/>
      <c r="AJ435" s="128"/>
      <c r="AK435" s="128"/>
      <c r="AL435" s="128"/>
      <c r="AM435" s="128"/>
      <c r="AN435" s="128"/>
      <c r="AO435" s="128"/>
      <c r="AP435" s="128"/>
      <c r="AQ435" s="128"/>
      <c r="AR435" s="128"/>
      <c r="AS435" s="128"/>
      <c r="AT435" s="128"/>
      <c r="AU435" s="128"/>
    </row>
    <row r="436" spans="1:47" outlineLevel="1" x14ac:dyDescent="0.2">
      <c r="A436" s="129"/>
      <c r="B436" s="129"/>
      <c r="C436" s="145" t="s">
        <v>371</v>
      </c>
      <c r="D436" s="168"/>
      <c r="E436" s="159">
        <v>1</v>
      </c>
      <c r="F436" s="131"/>
      <c r="G436" s="131"/>
      <c r="H436" s="154">
        <v>0</v>
      </c>
      <c r="I436" s="128"/>
      <c r="J436" s="128"/>
      <c r="K436" s="128"/>
      <c r="L436" s="128"/>
      <c r="M436" s="128"/>
      <c r="N436" s="128"/>
      <c r="O436" s="128"/>
      <c r="P436" s="128"/>
      <c r="Q436" s="128"/>
      <c r="R436" s="128" t="s">
        <v>121</v>
      </c>
      <c r="S436" s="128">
        <v>0</v>
      </c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</row>
    <row r="437" spans="1:47" outlineLevel="1" x14ac:dyDescent="0.2">
      <c r="A437" s="129"/>
      <c r="B437" s="129"/>
      <c r="C437" s="145" t="s">
        <v>320</v>
      </c>
      <c r="D437" s="168"/>
      <c r="E437" s="159">
        <v>1</v>
      </c>
      <c r="F437" s="131"/>
      <c r="G437" s="131"/>
      <c r="H437" s="154">
        <v>0</v>
      </c>
      <c r="I437" s="128"/>
      <c r="J437" s="128"/>
      <c r="K437" s="128"/>
      <c r="L437" s="128"/>
      <c r="M437" s="128"/>
      <c r="N437" s="128"/>
      <c r="O437" s="128"/>
      <c r="P437" s="128"/>
      <c r="Q437" s="128"/>
      <c r="R437" s="128" t="s">
        <v>121</v>
      </c>
      <c r="S437" s="128">
        <v>0</v>
      </c>
      <c r="T437" s="128"/>
      <c r="U437" s="128"/>
      <c r="V437" s="128"/>
      <c r="W437" s="128"/>
      <c r="X437" s="128"/>
      <c r="Y437" s="128"/>
      <c r="Z437" s="128"/>
      <c r="AA437" s="128"/>
      <c r="AB437" s="128"/>
      <c r="AC437" s="128"/>
      <c r="AD437" s="128"/>
      <c r="AE437" s="128"/>
      <c r="AF437" s="128"/>
      <c r="AG437" s="128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8"/>
      <c r="AS437" s="128"/>
      <c r="AT437" s="128"/>
      <c r="AU437" s="128"/>
    </row>
    <row r="438" spans="1:47" outlineLevel="1" x14ac:dyDescent="0.2">
      <c r="A438" s="129"/>
      <c r="B438" s="129"/>
      <c r="C438" s="145" t="s">
        <v>372</v>
      </c>
      <c r="D438" s="168"/>
      <c r="E438" s="159">
        <v>1</v>
      </c>
      <c r="F438" s="131"/>
      <c r="G438" s="131"/>
      <c r="H438" s="154">
        <v>0</v>
      </c>
      <c r="I438" s="128"/>
      <c r="J438" s="128"/>
      <c r="K438" s="128"/>
      <c r="L438" s="128"/>
      <c r="M438" s="128"/>
      <c r="N438" s="128"/>
      <c r="O438" s="128"/>
      <c r="P438" s="128"/>
      <c r="Q438" s="128"/>
      <c r="R438" s="128" t="s">
        <v>121</v>
      </c>
      <c r="S438" s="128">
        <v>0</v>
      </c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</row>
    <row r="439" spans="1:47" outlineLevel="1" x14ac:dyDescent="0.2">
      <c r="A439" s="129"/>
      <c r="B439" s="129"/>
      <c r="C439" s="145" t="s">
        <v>125</v>
      </c>
      <c r="D439" s="168"/>
      <c r="E439" s="159"/>
      <c r="F439" s="131"/>
      <c r="G439" s="131"/>
      <c r="H439" s="154">
        <v>0</v>
      </c>
      <c r="I439" s="128"/>
      <c r="J439" s="128"/>
      <c r="K439" s="128"/>
      <c r="L439" s="128"/>
      <c r="M439" s="128"/>
      <c r="N439" s="128"/>
      <c r="O439" s="128"/>
      <c r="P439" s="128"/>
      <c r="Q439" s="128"/>
      <c r="R439" s="128" t="s">
        <v>121</v>
      </c>
      <c r="S439" s="128">
        <v>0</v>
      </c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</row>
    <row r="440" spans="1:47" outlineLevel="1" x14ac:dyDescent="0.2">
      <c r="A440" s="129"/>
      <c r="B440" s="129"/>
      <c r="C440" s="145" t="s">
        <v>243</v>
      </c>
      <c r="D440" s="168"/>
      <c r="E440" s="159"/>
      <c r="F440" s="131"/>
      <c r="G440" s="131"/>
      <c r="H440" s="154">
        <v>0</v>
      </c>
      <c r="I440" s="128"/>
      <c r="J440" s="128"/>
      <c r="K440" s="128"/>
      <c r="L440" s="128"/>
      <c r="M440" s="128"/>
      <c r="N440" s="128"/>
      <c r="O440" s="128"/>
      <c r="P440" s="128"/>
      <c r="Q440" s="128"/>
      <c r="R440" s="128" t="s">
        <v>121</v>
      </c>
      <c r="S440" s="128">
        <v>0</v>
      </c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</row>
    <row r="441" spans="1:47" outlineLevel="1" x14ac:dyDescent="0.2">
      <c r="A441" s="129"/>
      <c r="B441" s="129"/>
      <c r="C441" s="145" t="s">
        <v>373</v>
      </c>
      <c r="D441" s="168"/>
      <c r="E441" s="159"/>
      <c r="F441" s="131"/>
      <c r="G441" s="131"/>
      <c r="H441" s="154">
        <v>0</v>
      </c>
      <c r="I441" s="128"/>
      <c r="J441" s="128"/>
      <c r="K441" s="128"/>
      <c r="L441" s="128"/>
      <c r="M441" s="128"/>
      <c r="N441" s="128"/>
      <c r="O441" s="128"/>
      <c r="P441" s="128"/>
      <c r="Q441" s="128"/>
      <c r="R441" s="128" t="s">
        <v>121</v>
      </c>
      <c r="S441" s="128">
        <v>0</v>
      </c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</row>
    <row r="442" spans="1:47" outlineLevel="1" x14ac:dyDescent="0.2">
      <c r="A442" s="129"/>
      <c r="B442" s="129"/>
      <c r="C442" s="145" t="s">
        <v>374</v>
      </c>
      <c r="D442" s="168"/>
      <c r="E442" s="159">
        <v>9.1</v>
      </c>
      <c r="F442" s="131"/>
      <c r="G442" s="131"/>
      <c r="H442" s="154">
        <v>0</v>
      </c>
      <c r="I442" s="128"/>
      <c r="J442" s="128"/>
      <c r="K442" s="128"/>
      <c r="L442" s="128"/>
      <c r="M442" s="128"/>
      <c r="N442" s="128"/>
      <c r="O442" s="128"/>
      <c r="P442" s="128"/>
      <c r="Q442" s="128"/>
      <c r="R442" s="128" t="s">
        <v>121</v>
      </c>
      <c r="S442" s="128">
        <v>0</v>
      </c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</row>
    <row r="443" spans="1:47" outlineLevel="1" x14ac:dyDescent="0.2">
      <c r="A443" s="129"/>
      <c r="B443" s="129"/>
      <c r="C443" s="145" t="s">
        <v>375</v>
      </c>
      <c r="D443" s="168"/>
      <c r="E443" s="159">
        <v>2</v>
      </c>
      <c r="F443" s="131"/>
      <c r="G443" s="131"/>
      <c r="H443" s="154">
        <v>0</v>
      </c>
      <c r="I443" s="128"/>
      <c r="J443" s="128"/>
      <c r="K443" s="128"/>
      <c r="L443" s="128"/>
      <c r="M443" s="128"/>
      <c r="N443" s="128"/>
      <c r="O443" s="128"/>
      <c r="P443" s="128"/>
      <c r="Q443" s="128"/>
      <c r="R443" s="128" t="s">
        <v>121</v>
      </c>
      <c r="S443" s="128">
        <v>0</v>
      </c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</row>
    <row r="444" spans="1:47" outlineLevel="1" x14ac:dyDescent="0.2">
      <c r="A444" s="129"/>
      <c r="B444" s="129"/>
      <c r="C444" s="145" t="s">
        <v>376</v>
      </c>
      <c r="D444" s="168"/>
      <c r="E444" s="159">
        <v>3.5</v>
      </c>
      <c r="F444" s="131"/>
      <c r="G444" s="131"/>
      <c r="H444" s="154">
        <v>0</v>
      </c>
      <c r="I444" s="128"/>
      <c r="J444" s="128"/>
      <c r="K444" s="128"/>
      <c r="L444" s="128"/>
      <c r="M444" s="128"/>
      <c r="N444" s="128"/>
      <c r="O444" s="128"/>
      <c r="P444" s="128"/>
      <c r="Q444" s="128"/>
      <c r="R444" s="128" t="s">
        <v>121</v>
      </c>
      <c r="S444" s="128">
        <v>0</v>
      </c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</row>
    <row r="445" spans="1:47" outlineLevel="1" x14ac:dyDescent="0.2">
      <c r="A445" s="129"/>
      <c r="B445" s="129"/>
      <c r="C445" s="145" t="s">
        <v>243</v>
      </c>
      <c r="D445" s="168"/>
      <c r="E445" s="159"/>
      <c r="F445" s="131"/>
      <c r="G445" s="131"/>
      <c r="H445" s="154">
        <v>0</v>
      </c>
      <c r="I445" s="128"/>
      <c r="J445" s="128"/>
      <c r="K445" s="128"/>
      <c r="L445" s="128"/>
      <c r="M445" s="128"/>
      <c r="N445" s="128"/>
      <c r="O445" s="128"/>
      <c r="P445" s="128"/>
      <c r="Q445" s="128"/>
      <c r="R445" s="128" t="s">
        <v>121</v>
      </c>
      <c r="S445" s="128">
        <v>0</v>
      </c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</row>
    <row r="446" spans="1:47" outlineLevel="1" x14ac:dyDescent="0.2">
      <c r="A446" s="129"/>
      <c r="B446" s="129"/>
      <c r="C446" s="145" t="s">
        <v>377</v>
      </c>
      <c r="D446" s="168"/>
      <c r="E446" s="159"/>
      <c r="F446" s="131"/>
      <c r="G446" s="131"/>
      <c r="H446" s="154">
        <v>0</v>
      </c>
      <c r="I446" s="128"/>
      <c r="J446" s="128"/>
      <c r="K446" s="128"/>
      <c r="L446" s="128"/>
      <c r="M446" s="128"/>
      <c r="N446" s="128"/>
      <c r="O446" s="128"/>
      <c r="P446" s="128"/>
      <c r="Q446" s="128"/>
      <c r="R446" s="128" t="s">
        <v>121</v>
      </c>
      <c r="S446" s="128">
        <v>0</v>
      </c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</row>
    <row r="447" spans="1:47" outlineLevel="1" x14ac:dyDescent="0.2">
      <c r="A447" s="129"/>
      <c r="B447" s="129"/>
      <c r="C447" s="145" t="s">
        <v>378</v>
      </c>
      <c r="D447" s="168"/>
      <c r="E447" s="159">
        <v>5.83</v>
      </c>
      <c r="F447" s="131"/>
      <c r="G447" s="131"/>
      <c r="H447" s="154">
        <v>0</v>
      </c>
      <c r="I447" s="128"/>
      <c r="J447" s="128"/>
      <c r="K447" s="128"/>
      <c r="L447" s="128"/>
      <c r="M447" s="128"/>
      <c r="N447" s="128"/>
      <c r="O447" s="128"/>
      <c r="P447" s="128"/>
      <c r="Q447" s="128"/>
      <c r="R447" s="128" t="s">
        <v>121</v>
      </c>
      <c r="S447" s="128">
        <v>0</v>
      </c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</row>
    <row r="448" spans="1:47" outlineLevel="1" x14ac:dyDescent="0.2">
      <c r="A448" s="129"/>
      <c r="B448" s="129"/>
      <c r="C448" s="145" t="s">
        <v>379</v>
      </c>
      <c r="D448" s="168"/>
      <c r="E448" s="159">
        <v>1.84</v>
      </c>
      <c r="F448" s="131"/>
      <c r="G448" s="131"/>
      <c r="H448" s="154">
        <v>0</v>
      </c>
      <c r="I448" s="128"/>
      <c r="J448" s="128"/>
      <c r="K448" s="128"/>
      <c r="L448" s="128"/>
      <c r="M448" s="128"/>
      <c r="N448" s="128"/>
      <c r="O448" s="128"/>
      <c r="P448" s="128"/>
      <c r="Q448" s="128"/>
      <c r="R448" s="128" t="s">
        <v>121</v>
      </c>
      <c r="S448" s="128">
        <v>0</v>
      </c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</row>
    <row r="449" spans="1:47" outlineLevel="1" x14ac:dyDescent="0.2">
      <c r="A449" s="129"/>
      <c r="B449" s="129"/>
      <c r="C449" s="145" t="s">
        <v>380</v>
      </c>
      <c r="D449" s="168"/>
      <c r="E449" s="159">
        <v>2.8479999999999999</v>
      </c>
      <c r="F449" s="131"/>
      <c r="G449" s="131"/>
      <c r="H449" s="154">
        <v>0</v>
      </c>
      <c r="I449" s="128"/>
      <c r="J449" s="128"/>
      <c r="K449" s="128"/>
      <c r="L449" s="128"/>
      <c r="M449" s="128"/>
      <c r="N449" s="128"/>
      <c r="O449" s="128"/>
      <c r="P449" s="128"/>
      <c r="Q449" s="128"/>
      <c r="R449" s="128" t="s">
        <v>121</v>
      </c>
      <c r="S449" s="128">
        <v>0</v>
      </c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</row>
    <row r="450" spans="1:47" outlineLevel="1" x14ac:dyDescent="0.2">
      <c r="A450" s="129"/>
      <c r="B450" s="129"/>
      <c r="C450" s="145" t="s">
        <v>243</v>
      </c>
      <c r="D450" s="168"/>
      <c r="E450" s="159"/>
      <c r="F450" s="131"/>
      <c r="G450" s="131"/>
      <c r="H450" s="154">
        <v>0</v>
      </c>
      <c r="I450" s="128"/>
      <c r="J450" s="128"/>
      <c r="K450" s="128"/>
      <c r="L450" s="128"/>
      <c r="M450" s="128"/>
      <c r="N450" s="128"/>
      <c r="O450" s="128"/>
      <c r="P450" s="128"/>
      <c r="Q450" s="128"/>
      <c r="R450" s="128" t="s">
        <v>121</v>
      </c>
      <c r="S450" s="128">
        <v>0</v>
      </c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</row>
    <row r="451" spans="1:47" outlineLevel="1" x14ac:dyDescent="0.2">
      <c r="A451" s="129"/>
      <c r="B451" s="129"/>
      <c r="C451" s="145" t="s">
        <v>381</v>
      </c>
      <c r="D451" s="168"/>
      <c r="E451" s="159"/>
      <c r="F451" s="131"/>
      <c r="G451" s="131"/>
      <c r="H451" s="154">
        <v>0</v>
      </c>
      <c r="I451" s="128"/>
      <c r="J451" s="128"/>
      <c r="K451" s="128"/>
      <c r="L451" s="128"/>
      <c r="M451" s="128"/>
      <c r="N451" s="128"/>
      <c r="O451" s="128"/>
      <c r="P451" s="128"/>
      <c r="Q451" s="128"/>
      <c r="R451" s="128" t="s">
        <v>121</v>
      </c>
      <c r="S451" s="128">
        <v>0</v>
      </c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</row>
    <row r="452" spans="1:47" outlineLevel="1" x14ac:dyDescent="0.2">
      <c r="A452" s="129"/>
      <c r="B452" s="129"/>
      <c r="C452" s="145" t="s">
        <v>382</v>
      </c>
      <c r="D452" s="168"/>
      <c r="E452" s="159">
        <v>3.4239999999999999</v>
      </c>
      <c r="F452" s="131"/>
      <c r="G452" s="131"/>
      <c r="H452" s="154">
        <v>0</v>
      </c>
      <c r="I452" s="128"/>
      <c r="J452" s="128"/>
      <c r="K452" s="128"/>
      <c r="L452" s="128"/>
      <c r="M452" s="128"/>
      <c r="N452" s="128"/>
      <c r="O452" s="128"/>
      <c r="P452" s="128"/>
      <c r="Q452" s="128"/>
      <c r="R452" s="128" t="s">
        <v>121</v>
      </c>
      <c r="S452" s="128">
        <v>0</v>
      </c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</row>
    <row r="453" spans="1:47" outlineLevel="1" x14ac:dyDescent="0.2">
      <c r="A453" s="129"/>
      <c r="B453" s="129"/>
      <c r="C453" s="145" t="s">
        <v>383</v>
      </c>
      <c r="D453" s="168"/>
      <c r="E453" s="159">
        <v>5.9</v>
      </c>
      <c r="F453" s="131"/>
      <c r="G453" s="131"/>
      <c r="H453" s="154">
        <v>0</v>
      </c>
      <c r="I453" s="128"/>
      <c r="J453" s="128"/>
      <c r="K453" s="128"/>
      <c r="L453" s="128"/>
      <c r="M453" s="128"/>
      <c r="N453" s="128"/>
      <c r="O453" s="128"/>
      <c r="P453" s="128"/>
      <c r="Q453" s="128"/>
      <c r="R453" s="128" t="s">
        <v>121</v>
      </c>
      <c r="S453" s="128">
        <v>0</v>
      </c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</row>
    <row r="454" spans="1:47" outlineLevel="1" x14ac:dyDescent="0.2">
      <c r="A454" s="129"/>
      <c r="B454" s="129"/>
      <c r="C454" s="145" t="s">
        <v>384</v>
      </c>
      <c r="D454" s="168"/>
      <c r="E454" s="159">
        <v>28.425000000000001</v>
      </c>
      <c r="F454" s="131"/>
      <c r="G454" s="131"/>
      <c r="H454" s="154">
        <v>0</v>
      </c>
      <c r="I454" s="128"/>
      <c r="J454" s="128"/>
      <c r="K454" s="128"/>
      <c r="L454" s="128"/>
      <c r="M454" s="128"/>
      <c r="N454" s="128"/>
      <c r="O454" s="128"/>
      <c r="P454" s="128"/>
      <c r="Q454" s="128"/>
      <c r="R454" s="128" t="s">
        <v>121</v>
      </c>
      <c r="S454" s="128">
        <v>0</v>
      </c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</row>
    <row r="455" spans="1:47" outlineLevel="1" x14ac:dyDescent="0.2">
      <c r="A455" s="129"/>
      <c r="B455" s="129"/>
      <c r="C455" s="145" t="s">
        <v>243</v>
      </c>
      <c r="D455" s="168"/>
      <c r="E455" s="159"/>
      <c r="F455" s="131"/>
      <c r="G455" s="131"/>
      <c r="H455" s="154">
        <v>0</v>
      </c>
      <c r="I455" s="128"/>
      <c r="J455" s="128"/>
      <c r="K455" s="128"/>
      <c r="L455" s="128"/>
      <c r="M455" s="128"/>
      <c r="N455" s="128"/>
      <c r="O455" s="128"/>
      <c r="P455" s="128"/>
      <c r="Q455" s="128"/>
      <c r="R455" s="128" t="s">
        <v>121</v>
      </c>
      <c r="S455" s="128">
        <v>0</v>
      </c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</row>
    <row r="456" spans="1:47" outlineLevel="1" x14ac:dyDescent="0.2">
      <c r="A456" s="129"/>
      <c r="B456" s="129"/>
      <c r="C456" s="145" t="s">
        <v>385</v>
      </c>
      <c r="D456" s="168"/>
      <c r="E456" s="159"/>
      <c r="F456" s="131"/>
      <c r="G456" s="131"/>
      <c r="H456" s="154">
        <v>0</v>
      </c>
      <c r="I456" s="128"/>
      <c r="J456" s="128"/>
      <c r="K456" s="128"/>
      <c r="L456" s="128"/>
      <c r="M456" s="128"/>
      <c r="N456" s="128"/>
      <c r="O456" s="128"/>
      <c r="P456" s="128"/>
      <c r="Q456" s="128"/>
      <c r="R456" s="128" t="s">
        <v>121</v>
      </c>
      <c r="S456" s="128">
        <v>0</v>
      </c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</row>
    <row r="457" spans="1:47" outlineLevel="1" x14ac:dyDescent="0.2">
      <c r="A457" s="129"/>
      <c r="B457" s="129"/>
      <c r="C457" s="145" t="s">
        <v>386</v>
      </c>
      <c r="D457" s="168"/>
      <c r="E457" s="159">
        <v>15</v>
      </c>
      <c r="F457" s="131"/>
      <c r="G457" s="131"/>
      <c r="H457" s="154">
        <v>0</v>
      </c>
      <c r="I457" s="128"/>
      <c r="J457" s="128"/>
      <c r="K457" s="128"/>
      <c r="L457" s="128"/>
      <c r="M457" s="128"/>
      <c r="N457" s="128"/>
      <c r="O457" s="128"/>
      <c r="P457" s="128"/>
      <c r="Q457" s="128"/>
      <c r="R457" s="128" t="s">
        <v>121</v>
      </c>
      <c r="S457" s="128">
        <v>0</v>
      </c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</row>
    <row r="458" spans="1:47" outlineLevel="1" x14ac:dyDescent="0.2">
      <c r="A458" s="129"/>
      <c r="B458" s="129"/>
      <c r="C458" s="145" t="s">
        <v>387</v>
      </c>
      <c r="D458" s="168"/>
      <c r="E458" s="159">
        <v>15</v>
      </c>
      <c r="F458" s="131"/>
      <c r="G458" s="131"/>
      <c r="H458" s="154">
        <v>0</v>
      </c>
      <c r="I458" s="128"/>
      <c r="J458" s="128"/>
      <c r="K458" s="128"/>
      <c r="L458" s="128"/>
      <c r="M458" s="128"/>
      <c r="N458" s="128"/>
      <c r="O458" s="128"/>
      <c r="P458" s="128"/>
      <c r="Q458" s="128"/>
      <c r="R458" s="128" t="s">
        <v>121</v>
      </c>
      <c r="S458" s="128">
        <v>0</v>
      </c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</row>
    <row r="459" spans="1:47" outlineLevel="1" x14ac:dyDescent="0.2">
      <c r="A459" s="129"/>
      <c r="B459" s="129"/>
      <c r="C459" s="145" t="s">
        <v>388</v>
      </c>
      <c r="D459" s="168"/>
      <c r="E459" s="159">
        <v>35</v>
      </c>
      <c r="F459" s="131"/>
      <c r="G459" s="131"/>
      <c r="H459" s="154">
        <v>0</v>
      </c>
      <c r="I459" s="128"/>
      <c r="J459" s="128"/>
      <c r="K459" s="128"/>
      <c r="L459" s="128"/>
      <c r="M459" s="128"/>
      <c r="N459" s="128"/>
      <c r="O459" s="128"/>
      <c r="P459" s="128"/>
      <c r="Q459" s="128"/>
      <c r="R459" s="128" t="s">
        <v>121</v>
      </c>
      <c r="S459" s="128">
        <v>0</v>
      </c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</row>
    <row r="460" spans="1:47" outlineLevel="1" x14ac:dyDescent="0.2">
      <c r="A460" s="129"/>
      <c r="B460" s="129"/>
      <c r="C460" s="145" t="s">
        <v>243</v>
      </c>
      <c r="D460" s="168"/>
      <c r="E460" s="159"/>
      <c r="F460" s="131"/>
      <c r="G460" s="131"/>
      <c r="H460" s="154">
        <v>0</v>
      </c>
      <c r="I460" s="128"/>
      <c r="J460" s="128"/>
      <c r="K460" s="128"/>
      <c r="L460" s="128"/>
      <c r="M460" s="128"/>
      <c r="N460" s="128"/>
      <c r="O460" s="128"/>
      <c r="P460" s="128"/>
      <c r="Q460" s="128"/>
      <c r="R460" s="128" t="s">
        <v>121</v>
      </c>
      <c r="S460" s="128">
        <v>0</v>
      </c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</row>
    <row r="461" spans="1:47" outlineLevel="1" x14ac:dyDescent="0.2">
      <c r="A461" s="129"/>
      <c r="B461" s="129"/>
      <c r="C461" s="145" t="s">
        <v>389</v>
      </c>
      <c r="D461" s="168"/>
      <c r="E461" s="159"/>
      <c r="F461" s="131"/>
      <c r="G461" s="131"/>
      <c r="H461" s="154">
        <v>0</v>
      </c>
      <c r="I461" s="128"/>
      <c r="J461" s="128"/>
      <c r="K461" s="128"/>
      <c r="L461" s="128"/>
      <c r="M461" s="128"/>
      <c r="N461" s="128"/>
      <c r="O461" s="128"/>
      <c r="P461" s="128"/>
      <c r="Q461" s="128"/>
      <c r="R461" s="128" t="s">
        <v>121</v>
      </c>
      <c r="S461" s="128">
        <v>0</v>
      </c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</row>
    <row r="462" spans="1:47" outlineLevel="1" x14ac:dyDescent="0.2">
      <c r="A462" s="129"/>
      <c r="B462" s="129"/>
      <c r="C462" s="145" t="s">
        <v>390</v>
      </c>
      <c r="D462" s="168"/>
      <c r="E462" s="159">
        <v>7.8849999999999998</v>
      </c>
      <c r="F462" s="131"/>
      <c r="G462" s="131"/>
      <c r="H462" s="154">
        <v>0</v>
      </c>
      <c r="I462" s="128"/>
      <c r="J462" s="128"/>
      <c r="K462" s="128"/>
      <c r="L462" s="128"/>
      <c r="M462" s="128"/>
      <c r="N462" s="128"/>
      <c r="O462" s="128"/>
      <c r="P462" s="128"/>
      <c r="Q462" s="128"/>
      <c r="R462" s="128" t="s">
        <v>121</v>
      </c>
      <c r="S462" s="128">
        <v>0</v>
      </c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</row>
    <row r="463" spans="1:47" outlineLevel="1" x14ac:dyDescent="0.2">
      <c r="A463" s="129"/>
      <c r="B463" s="129"/>
      <c r="C463" s="145" t="s">
        <v>243</v>
      </c>
      <c r="D463" s="168"/>
      <c r="E463" s="159"/>
      <c r="F463" s="131"/>
      <c r="G463" s="131"/>
      <c r="H463" s="154">
        <v>0</v>
      </c>
      <c r="I463" s="128"/>
      <c r="J463" s="128"/>
      <c r="K463" s="128"/>
      <c r="L463" s="128"/>
      <c r="M463" s="128"/>
      <c r="N463" s="128"/>
      <c r="O463" s="128"/>
      <c r="P463" s="128"/>
      <c r="Q463" s="128"/>
      <c r="R463" s="128" t="s">
        <v>121</v>
      </c>
      <c r="S463" s="128">
        <v>0</v>
      </c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</row>
    <row r="464" spans="1:47" outlineLevel="1" x14ac:dyDescent="0.2">
      <c r="A464" s="129"/>
      <c r="B464" s="129"/>
      <c r="C464" s="145" t="s">
        <v>391</v>
      </c>
      <c r="D464" s="168"/>
      <c r="E464" s="159"/>
      <c r="F464" s="131"/>
      <c r="G464" s="131"/>
      <c r="H464" s="154">
        <v>0</v>
      </c>
      <c r="I464" s="128"/>
      <c r="J464" s="128"/>
      <c r="K464" s="128"/>
      <c r="L464" s="128"/>
      <c r="M464" s="128"/>
      <c r="N464" s="128"/>
      <c r="O464" s="128"/>
      <c r="P464" s="128"/>
      <c r="Q464" s="128"/>
      <c r="R464" s="128" t="s">
        <v>121</v>
      </c>
      <c r="S464" s="128">
        <v>0</v>
      </c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</row>
    <row r="465" spans="1:47" outlineLevel="1" x14ac:dyDescent="0.2">
      <c r="A465" s="129"/>
      <c r="B465" s="129"/>
      <c r="C465" s="145" t="s">
        <v>392</v>
      </c>
      <c r="D465" s="168"/>
      <c r="E465" s="159">
        <v>0.83699999999999997</v>
      </c>
      <c r="F465" s="131"/>
      <c r="G465" s="131"/>
      <c r="H465" s="154">
        <v>0</v>
      </c>
      <c r="I465" s="128"/>
      <c r="J465" s="128"/>
      <c r="K465" s="128"/>
      <c r="L465" s="128"/>
      <c r="M465" s="128"/>
      <c r="N465" s="128"/>
      <c r="O465" s="128"/>
      <c r="P465" s="128"/>
      <c r="Q465" s="128"/>
      <c r="R465" s="128" t="s">
        <v>121</v>
      </c>
      <c r="S465" s="128">
        <v>0</v>
      </c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</row>
    <row r="466" spans="1:47" outlineLevel="1" x14ac:dyDescent="0.2">
      <c r="A466" s="129">
        <v>68</v>
      </c>
      <c r="B466" s="129" t="s">
        <v>400</v>
      </c>
      <c r="C466" s="144" t="s">
        <v>401</v>
      </c>
      <c r="D466" s="167" t="s">
        <v>118</v>
      </c>
      <c r="E466" s="131">
        <v>2.5</v>
      </c>
      <c r="F466" s="131"/>
      <c r="G466" s="131">
        <f>ROUND(E466*F466,2)</f>
        <v>0</v>
      </c>
      <c r="H466" s="154" t="s">
        <v>1140</v>
      </c>
      <c r="I466" s="128"/>
      <c r="J466" s="128"/>
      <c r="K466" s="128"/>
      <c r="L466" s="128"/>
      <c r="M466" s="128"/>
      <c r="N466" s="128"/>
      <c r="O466" s="128"/>
      <c r="P466" s="128"/>
      <c r="Q466" s="128"/>
      <c r="R466" s="128" t="s">
        <v>119</v>
      </c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</row>
    <row r="467" spans="1:47" outlineLevel="1" x14ac:dyDescent="0.2">
      <c r="A467" s="129"/>
      <c r="B467" s="129"/>
      <c r="C467" s="145" t="s">
        <v>364</v>
      </c>
      <c r="D467" s="168"/>
      <c r="E467" s="159"/>
      <c r="F467" s="131"/>
      <c r="G467" s="131"/>
      <c r="H467" s="154">
        <v>0</v>
      </c>
      <c r="I467" s="128"/>
      <c r="J467" s="128"/>
      <c r="K467" s="128"/>
      <c r="L467" s="128"/>
      <c r="M467" s="128"/>
      <c r="N467" s="128"/>
      <c r="O467" s="128"/>
      <c r="P467" s="128"/>
      <c r="Q467" s="128"/>
      <c r="R467" s="128" t="s">
        <v>121</v>
      </c>
      <c r="S467" s="128">
        <v>0</v>
      </c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</row>
    <row r="468" spans="1:47" outlineLevel="1" x14ac:dyDescent="0.2">
      <c r="A468" s="129"/>
      <c r="B468" s="129"/>
      <c r="C468" s="145" t="s">
        <v>365</v>
      </c>
      <c r="D468" s="168"/>
      <c r="E468" s="159">
        <v>1.5</v>
      </c>
      <c r="F468" s="131"/>
      <c r="G468" s="131"/>
      <c r="H468" s="154">
        <v>0</v>
      </c>
      <c r="I468" s="128"/>
      <c r="J468" s="128"/>
      <c r="K468" s="128"/>
      <c r="L468" s="128"/>
      <c r="M468" s="128"/>
      <c r="N468" s="128"/>
      <c r="O468" s="128"/>
      <c r="P468" s="128"/>
      <c r="Q468" s="128"/>
      <c r="R468" s="128" t="s">
        <v>121</v>
      </c>
      <c r="S468" s="128">
        <v>0</v>
      </c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</row>
    <row r="469" spans="1:47" outlineLevel="1" x14ac:dyDescent="0.2">
      <c r="A469" s="129"/>
      <c r="B469" s="129"/>
      <c r="C469" s="145" t="s">
        <v>366</v>
      </c>
      <c r="D469" s="168"/>
      <c r="E469" s="159">
        <v>0.5</v>
      </c>
      <c r="F469" s="131"/>
      <c r="G469" s="131"/>
      <c r="H469" s="154">
        <v>0</v>
      </c>
      <c r="I469" s="128"/>
      <c r="J469" s="128"/>
      <c r="K469" s="128"/>
      <c r="L469" s="128"/>
      <c r="M469" s="128"/>
      <c r="N469" s="128"/>
      <c r="O469" s="128"/>
      <c r="P469" s="128"/>
      <c r="Q469" s="128"/>
      <c r="R469" s="128" t="s">
        <v>121</v>
      </c>
      <c r="S469" s="128">
        <v>0</v>
      </c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</row>
    <row r="470" spans="1:47" outlineLevel="1" x14ac:dyDescent="0.2">
      <c r="A470" s="129"/>
      <c r="B470" s="129"/>
      <c r="C470" s="145" t="s">
        <v>367</v>
      </c>
      <c r="D470" s="168"/>
      <c r="E470" s="159">
        <v>0.5</v>
      </c>
      <c r="F470" s="131"/>
      <c r="G470" s="131"/>
      <c r="H470" s="154">
        <v>0</v>
      </c>
      <c r="I470" s="128"/>
      <c r="J470" s="128"/>
      <c r="K470" s="128"/>
      <c r="L470" s="128"/>
      <c r="M470" s="128"/>
      <c r="N470" s="128"/>
      <c r="O470" s="128"/>
      <c r="P470" s="128"/>
      <c r="Q470" s="128"/>
      <c r="R470" s="128" t="s">
        <v>121</v>
      </c>
      <c r="S470" s="128">
        <v>0</v>
      </c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</row>
    <row r="471" spans="1:47" outlineLevel="1" x14ac:dyDescent="0.2">
      <c r="A471" s="129"/>
      <c r="B471" s="129"/>
      <c r="C471" s="145" t="s">
        <v>125</v>
      </c>
      <c r="D471" s="168"/>
      <c r="E471" s="159"/>
      <c r="F471" s="131"/>
      <c r="G471" s="131"/>
      <c r="H471" s="154">
        <v>0</v>
      </c>
      <c r="I471" s="128"/>
      <c r="J471" s="128"/>
      <c r="K471" s="128"/>
      <c r="L471" s="128"/>
      <c r="M471" s="128"/>
      <c r="N471" s="128"/>
      <c r="O471" s="128"/>
      <c r="P471" s="128"/>
      <c r="Q471" s="128"/>
      <c r="R471" s="128" t="s">
        <v>121</v>
      </c>
      <c r="S471" s="128">
        <v>0</v>
      </c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</row>
    <row r="472" spans="1:47" outlineLevel="1" x14ac:dyDescent="0.2">
      <c r="A472" s="129">
        <v>69</v>
      </c>
      <c r="B472" s="129" t="s">
        <v>402</v>
      </c>
      <c r="C472" s="144" t="s">
        <v>403</v>
      </c>
      <c r="D472" s="167" t="s">
        <v>118</v>
      </c>
      <c r="E472" s="131">
        <v>139.589</v>
      </c>
      <c r="F472" s="131"/>
      <c r="G472" s="131">
        <f>ROUND(E472*F472,2)</f>
        <v>0</v>
      </c>
      <c r="H472" s="154" t="s">
        <v>1140</v>
      </c>
      <c r="I472" s="128"/>
      <c r="J472" s="128"/>
      <c r="K472" s="128"/>
      <c r="L472" s="128"/>
      <c r="M472" s="128"/>
      <c r="N472" s="128"/>
      <c r="O472" s="128"/>
      <c r="P472" s="128"/>
      <c r="Q472" s="128"/>
      <c r="R472" s="128" t="s">
        <v>119</v>
      </c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</row>
    <row r="473" spans="1:47" outlineLevel="1" x14ac:dyDescent="0.2">
      <c r="A473" s="129"/>
      <c r="B473" s="129"/>
      <c r="C473" s="145" t="s">
        <v>370</v>
      </c>
      <c r="D473" s="168"/>
      <c r="E473" s="159"/>
      <c r="F473" s="131"/>
      <c r="G473" s="131"/>
      <c r="H473" s="154">
        <v>0</v>
      </c>
      <c r="I473" s="128"/>
      <c r="J473" s="128"/>
      <c r="K473" s="128"/>
      <c r="L473" s="128"/>
      <c r="M473" s="128"/>
      <c r="N473" s="128"/>
      <c r="O473" s="128"/>
      <c r="P473" s="128"/>
      <c r="Q473" s="128"/>
      <c r="R473" s="128" t="s">
        <v>121</v>
      </c>
      <c r="S473" s="128">
        <v>0</v>
      </c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</row>
    <row r="474" spans="1:47" outlineLevel="1" x14ac:dyDescent="0.2">
      <c r="A474" s="129"/>
      <c r="B474" s="129"/>
      <c r="C474" s="145" t="s">
        <v>371</v>
      </c>
      <c r="D474" s="168"/>
      <c r="E474" s="159">
        <v>1</v>
      </c>
      <c r="F474" s="131"/>
      <c r="G474" s="131"/>
      <c r="H474" s="154">
        <v>0</v>
      </c>
      <c r="I474" s="128"/>
      <c r="J474" s="128"/>
      <c r="K474" s="128"/>
      <c r="L474" s="128"/>
      <c r="M474" s="128"/>
      <c r="N474" s="128"/>
      <c r="O474" s="128"/>
      <c r="P474" s="128"/>
      <c r="Q474" s="128"/>
      <c r="R474" s="128" t="s">
        <v>121</v>
      </c>
      <c r="S474" s="128">
        <v>0</v>
      </c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</row>
    <row r="475" spans="1:47" outlineLevel="1" x14ac:dyDescent="0.2">
      <c r="A475" s="129"/>
      <c r="B475" s="129"/>
      <c r="C475" s="145" t="s">
        <v>320</v>
      </c>
      <c r="D475" s="168"/>
      <c r="E475" s="159">
        <v>1</v>
      </c>
      <c r="F475" s="131"/>
      <c r="G475" s="131"/>
      <c r="H475" s="154">
        <v>0</v>
      </c>
      <c r="I475" s="128"/>
      <c r="J475" s="128"/>
      <c r="K475" s="128"/>
      <c r="L475" s="128"/>
      <c r="M475" s="128"/>
      <c r="N475" s="128"/>
      <c r="O475" s="128"/>
      <c r="P475" s="128"/>
      <c r="Q475" s="128"/>
      <c r="R475" s="128" t="s">
        <v>121</v>
      </c>
      <c r="S475" s="128">
        <v>0</v>
      </c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</row>
    <row r="476" spans="1:47" outlineLevel="1" x14ac:dyDescent="0.2">
      <c r="A476" s="129"/>
      <c r="B476" s="129"/>
      <c r="C476" s="145" t="s">
        <v>372</v>
      </c>
      <c r="D476" s="168"/>
      <c r="E476" s="159">
        <v>1</v>
      </c>
      <c r="F476" s="131"/>
      <c r="G476" s="131"/>
      <c r="H476" s="154">
        <v>0</v>
      </c>
      <c r="I476" s="128"/>
      <c r="J476" s="128"/>
      <c r="K476" s="128"/>
      <c r="L476" s="128"/>
      <c r="M476" s="128"/>
      <c r="N476" s="128"/>
      <c r="O476" s="128"/>
      <c r="P476" s="128"/>
      <c r="Q476" s="128"/>
      <c r="R476" s="128" t="s">
        <v>121</v>
      </c>
      <c r="S476" s="128">
        <v>0</v>
      </c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</row>
    <row r="477" spans="1:47" outlineLevel="1" x14ac:dyDescent="0.2">
      <c r="A477" s="129"/>
      <c r="B477" s="129"/>
      <c r="C477" s="145" t="s">
        <v>125</v>
      </c>
      <c r="D477" s="168"/>
      <c r="E477" s="159"/>
      <c r="F477" s="131"/>
      <c r="G477" s="131"/>
      <c r="H477" s="154">
        <v>0</v>
      </c>
      <c r="I477" s="128"/>
      <c r="J477" s="128"/>
      <c r="K477" s="128"/>
      <c r="L477" s="128"/>
      <c r="M477" s="128"/>
      <c r="N477" s="128"/>
      <c r="O477" s="128"/>
      <c r="P477" s="128"/>
      <c r="Q477" s="128"/>
      <c r="R477" s="128" t="s">
        <v>121</v>
      </c>
      <c r="S477" s="128">
        <v>0</v>
      </c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</row>
    <row r="478" spans="1:47" outlineLevel="1" x14ac:dyDescent="0.2">
      <c r="A478" s="129"/>
      <c r="B478" s="129"/>
      <c r="C478" s="145" t="s">
        <v>243</v>
      </c>
      <c r="D478" s="168"/>
      <c r="E478" s="159"/>
      <c r="F478" s="131"/>
      <c r="G478" s="131"/>
      <c r="H478" s="154">
        <v>0</v>
      </c>
      <c r="I478" s="128"/>
      <c r="J478" s="128"/>
      <c r="K478" s="128"/>
      <c r="L478" s="128"/>
      <c r="M478" s="128"/>
      <c r="N478" s="128"/>
      <c r="O478" s="128"/>
      <c r="P478" s="128"/>
      <c r="Q478" s="128"/>
      <c r="R478" s="128" t="s">
        <v>121</v>
      </c>
      <c r="S478" s="128">
        <v>0</v>
      </c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</row>
    <row r="479" spans="1:47" outlineLevel="1" x14ac:dyDescent="0.2">
      <c r="A479" s="129"/>
      <c r="B479" s="129"/>
      <c r="C479" s="145" t="s">
        <v>373</v>
      </c>
      <c r="D479" s="168"/>
      <c r="E479" s="159"/>
      <c r="F479" s="131"/>
      <c r="G479" s="131"/>
      <c r="H479" s="154">
        <v>0</v>
      </c>
      <c r="I479" s="128"/>
      <c r="J479" s="128"/>
      <c r="K479" s="128"/>
      <c r="L479" s="128"/>
      <c r="M479" s="128"/>
      <c r="N479" s="128"/>
      <c r="O479" s="128"/>
      <c r="P479" s="128"/>
      <c r="Q479" s="128"/>
      <c r="R479" s="128" t="s">
        <v>121</v>
      </c>
      <c r="S479" s="128">
        <v>0</v>
      </c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</row>
    <row r="480" spans="1:47" outlineLevel="1" x14ac:dyDescent="0.2">
      <c r="A480" s="129"/>
      <c r="B480" s="129"/>
      <c r="C480" s="145" t="s">
        <v>374</v>
      </c>
      <c r="D480" s="168"/>
      <c r="E480" s="159">
        <v>9.1</v>
      </c>
      <c r="F480" s="131"/>
      <c r="G480" s="131"/>
      <c r="H480" s="154">
        <v>0</v>
      </c>
      <c r="I480" s="128"/>
      <c r="J480" s="128"/>
      <c r="K480" s="128"/>
      <c r="L480" s="128"/>
      <c r="M480" s="128"/>
      <c r="N480" s="128"/>
      <c r="O480" s="128"/>
      <c r="P480" s="128"/>
      <c r="Q480" s="128"/>
      <c r="R480" s="128" t="s">
        <v>121</v>
      </c>
      <c r="S480" s="128">
        <v>0</v>
      </c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</row>
    <row r="481" spans="1:47" outlineLevel="1" x14ac:dyDescent="0.2">
      <c r="A481" s="129"/>
      <c r="B481" s="129"/>
      <c r="C481" s="145" t="s">
        <v>375</v>
      </c>
      <c r="D481" s="168"/>
      <c r="E481" s="159">
        <v>2</v>
      </c>
      <c r="F481" s="131"/>
      <c r="G481" s="131"/>
      <c r="H481" s="154">
        <v>0</v>
      </c>
      <c r="I481" s="128"/>
      <c r="J481" s="128"/>
      <c r="K481" s="128"/>
      <c r="L481" s="128"/>
      <c r="M481" s="128"/>
      <c r="N481" s="128"/>
      <c r="O481" s="128"/>
      <c r="P481" s="128"/>
      <c r="Q481" s="128"/>
      <c r="R481" s="128" t="s">
        <v>121</v>
      </c>
      <c r="S481" s="128">
        <v>0</v>
      </c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</row>
    <row r="482" spans="1:47" outlineLevel="1" x14ac:dyDescent="0.2">
      <c r="A482" s="129"/>
      <c r="B482" s="129"/>
      <c r="C482" s="145" t="s">
        <v>376</v>
      </c>
      <c r="D482" s="168"/>
      <c r="E482" s="159">
        <v>3.5</v>
      </c>
      <c r="F482" s="131"/>
      <c r="G482" s="131"/>
      <c r="H482" s="154">
        <v>0</v>
      </c>
      <c r="I482" s="128"/>
      <c r="J482" s="128"/>
      <c r="K482" s="128"/>
      <c r="L482" s="128"/>
      <c r="M482" s="128"/>
      <c r="N482" s="128"/>
      <c r="O482" s="128"/>
      <c r="P482" s="128"/>
      <c r="Q482" s="128"/>
      <c r="R482" s="128" t="s">
        <v>121</v>
      </c>
      <c r="S482" s="128">
        <v>0</v>
      </c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</row>
    <row r="483" spans="1:47" outlineLevel="1" x14ac:dyDescent="0.2">
      <c r="A483" s="129"/>
      <c r="B483" s="129"/>
      <c r="C483" s="145" t="s">
        <v>243</v>
      </c>
      <c r="D483" s="168"/>
      <c r="E483" s="159"/>
      <c r="F483" s="131"/>
      <c r="G483" s="131"/>
      <c r="H483" s="154">
        <v>0</v>
      </c>
      <c r="I483" s="128"/>
      <c r="J483" s="128"/>
      <c r="K483" s="128"/>
      <c r="L483" s="128"/>
      <c r="M483" s="128"/>
      <c r="N483" s="128"/>
      <c r="O483" s="128"/>
      <c r="P483" s="128"/>
      <c r="Q483" s="128"/>
      <c r="R483" s="128" t="s">
        <v>121</v>
      </c>
      <c r="S483" s="128">
        <v>0</v>
      </c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</row>
    <row r="484" spans="1:47" outlineLevel="1" x14ac:dyDescent="0.2">
      <c r="A484" s="129"/>
      <c r="B484" s="129"/>
      <c r="C484" s="145" t="s">
        <v>377</v>
      </c>
      <c r="D484" s="168"/>
      <c r="E484" s="159"/>
      <c r="F484" s="131"/>
      <c r="G484" s="131"/>
      <c r="H484" s="154">
        <v>0</v>
      </c>
      <c r="I484" s="128"/>
      <c r="J484" s="128"/>
      <c r="K484" s="128"/>
      <c r="L484" s="128"/>
      <c r="M484" s="128"/>
      <c r="N484" s="128"/>
      <c r="O484" s="128"/>
      <c r="P484" s="128"/>
      <c r="Q484" s="128"/>
      <c r="R484" s="128" t="s">
        <v>121</v>
      </c>
      <c r="S484" s="128">
        <v>0</v>
      </c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</row>
    <row r="485" spans="1:47" outlineLevel="1" x14ac:dyDescent="0.2">
      <c r="A485" s="129"/>
      <c r="B485" s="129"/>
      <c r="C485" s="145" t="s">
        <v>378</v>
      </c>
      <c r="D485" s="168"/>
      <c r="E485" s="159">
        <v>5.83</v>
      </c>
      <c r="F485" s="131"/>
      <c r="G485" s="131"/>
      <c r="H485" s="154">
        <v>0</v>
      </c>
      <c r="I485" s="128"/>
      <c r="J485" s="128"/>
      <c r="K485" s="128"/>
      <c r="L485" s="128"/>
      <c r="M485" s="128"/>
      <c r="N485" s="128"/>
      <c r="O485" s="128"/>
      <c r="P485" s="128"/>
      <c r="Q485" s="128"/>
      <c r="R485" s="128" t="s">
        <v>121</v>
      </c>
      <c r="S485" s="128">
        <v>0</v>
      </c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</row>
    <row r="486" spans="1:47" outlineLevel="1" x14ac:dyDescent="0.2">
      <c r="A486" s="129"/>
      <c r="B486" s="129"/>
      <c r="C486" s="145" t="s">
        <v>379</v>
      </c>
      <c r="D486" s="168"/>
      <c r="E486" s="159">
        <v>1.84</v>
      </c>
      <c r="F486" s="131"/>
      <c r="G486" s="131"/>
      <c r="H486" s="154">
        <v>0</v>
      </c>
      <c r="I486" s="128"/>
      <c r="J486" s="128"/>
      <c r="K486" s="128"/>
      <c r="L486" s="128"/>
      <c r="M486" s="128"/>
      <c r="N486" s="128"/>
      <c r="O486" s="128"/>
      <c r="P486" s="128"/>
      <c r="Q486" s="128"/>
      <c r="R486" s="128" t="s">
        <v>121</v>
      </c>
      <c r="S486" s="128">
        <v>0</v>
      </c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</row>
    <row r="487" spans="1:47" outlineLevel="1" x14ac:dyDescent="0.2">
      <c r="A487" s="129"/>
      <c r="B487" s="129"/>
      <c r="C487" s="145" t="s">
        <v>380</v>
      </c>
      <c r="D487" s="168"/>
      <c r="E487" s="159">
        <v>2.8479999999999999</v>
      </c>
      <c r="F487" s="131"/>
      <c r="G487" s="131"/>
      <c r="H487" s="154">
        <v>0</v>
      </c>
      <c r="I487" s="128"/>
      <c r="J487" s="128"/>
      <c r="K487" s="128"/>
      <c r="L487" s="128"/>
      <c r="M487" s="128"/>
      <c r="N487" s="128"/>
      <c r="O487" s="128"/>
      <c r="P487" s="128"/>
      <c r="Q487" s="128"/>
      <c r="R487" s="128" t="s">
        <v>121</v>
      </c>
      <c r="S487" s="128">
        <v>0</v>
      </c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</row>
    <row r="488" spans="1:47" outlineLevel="1" x14ac:dyDescent="0.2">
      <c r="A488" s="129"/>
      <c r="B488" s="129"/>
      <c r="C488" s="145" t="s">
        <v>243</v>
      </c>
      <c r="D488" s="168"/>
      <c r="E488" s="159"/>
      <c r="F488" s="131"/>
      <c r="G488" s="131"/>
      <c r="H488" s="154">
        <v>0</v>
      </c>
      <c r="I488" s="128"/>
      <c r="J488" s="128"/>
      <c r="K488" s="128"/>
      <c r="L488" s="128"/>
      <c r="M488" s="128"/>
      <c r="N488" s="128"/>
      <c r="O488" s="128"/>
      <c r="P488" s="128"/>
      <c r="Q488" s="128"/>
      <c r="R488" s="128" t="s">
        <v>121</v>
      </c>
      <c r="S488" s="128">
        <v>0</v>
      </c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</row>
    <row r="489" spans="1:47" outlineLevel="1" x14ac:dyDescent="0.2">
      <c r="A489" s="129"/>
      <c r="B489" s="129"/>
      <c r="C489" s="145" t="s">
        <v>381</v>
      </c>
      <c r="D489" s="168"/>
      <c r="E489" s="159"/>
      <c r="F489" s="131"/>
      <c r="G489" s="131"/>
      <c r="H489" s="154">
        <v>0</v>
      </c>
      <c r="I489" s="128"/>
      <c r="J489" s="128"/>
      <c r="K489" s="128"/>
      <c r="L489" s="128"/>
      <c r="M489" s="128"/>
      <c r="N489" s="128"/>
      <c r="O489" s="128"/>
      <c r="P489" s="128"/>
      <c r="Q489" s="128"/>
      <c r="R489" s="128" t="s">
        <v>121</v>
      </c>
      <c r="S489" s="128">
        <v>0</v>
      </c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</row>
    <row r="490" spans="1:47" outlineLevel="1" x14ac:dyDescent="0.2">
      <c r="A490" s="129"/>
      <c r="B490" s="129"/>
      <c r="C490" s="145" t="s">
        <v>382</v>
      </c>
      <c r="D490" s="168"/>
      <c r="E490" s="159">
        <v>3.4239999999999999</v>
      </c>
      <c r="F490" s="131"/>
      <c r="G490" s="131"/>
      <c r="H490" s="154">
        <v>0</v>
      </c>
      <c r="I490" s="128"/>
      <c r="J490" s="128"/>
      <c r="K490" s="128"/>
      <c r="L490" s="128"/>
      <c r="M490" s="128"/>
      <c r="N490" s="128"/>
      <c r="O490" s="128"/>
      <c r="P490" s="128"/>
      <c r="Q490" s="128"/>
      <c r="R490" s="128" t="s">
        <v>121</v>
      </c>
      <c r="S490" s="128">
        <v>0</v>
      </c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</row>
    <row r="491" spans="1:47" outlineLevel="1" x14ac:dyDescent="0.2">
      <c r="A491" s="129"/>
      <c r="B491" s="129"/>
      <c r="C491" s="145" t="s">
        <v>383</v>
      </c>
      <c r="D491" s="168"/>
      <c r="E491" s="159">
        <v>5.9</v>
      </c>
      <c r="F491" s="131"/>
      <c r="G491" s="131"/>
      <c r="H491" s="154">
        <v>0</v>
      </c>
      <c r="I491" s="128"/>
      <c r="J491" s="128"/>
      <c r="K491" s="128"/>
      <c r="L491" s="128"/>
      <c r="M491" s="128"/>
      <c r="N491" s="128"/>
      <c r="O491" s="128"/>
      <c r="P491" s="128"/>
      <c r="Q491" s="128"/>
      <c r="R491" s="128" t="s">
        <v>121</v>
      </c>
      <c r="S491" s="128">
        <v>0</v>
      </c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</row>
    <row r="492" spans="1:47" outlineLevel="1" x14ac:dyDescent="0.2">
      <c r="A492" s="129"/>
      <c r="B492" s="129"/>
      <c r="C492" s="145" t="s">
        <v>384</v>
      </c>
      <c r="D492" s="168"/>
      <c r="E492" s="159">
        <v>28.425000000000001</v>
      </c>
      <c r="F492" s="131"/>
      <c r="G492" s="131"/>
      <c r="H492" s="154">
        <v>0</v>
      </c>
      <c r="I492" s="128"/>
      <c r="J492" s="128"/>
      <c r="K492" s="128"/>
      <c r="L492" s="128"/>
      <c r="M492" s="128"/>
      <c r="N492" s="128"/>
      <c r="O492" s="128"/>
      <c r="P492" s="128"/>
      <c r="Q492" s="128"/>
      <c r="R492" s="128" t="s">
        <v>121</v>
      </c>
      <c r="S492" s="128">
        <v>0</v>
      </c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</row>
    <row r="493" spans="1:47" outlineLevel="1" x14ac:dyDescent="0.2">
      <c r="A493" s="129"/>
      <c r="B493" s="129"/>
      <c r="C493" s="145" t="s">
        <v>243</v>
      </c>
      <c r="D493" s="168"/>
      <c r="E493" s="159"/>
      <c r="F493" s="131"/>
      <c r="G493" s="131"/>
      <c r="H493" s="154">
        <v>0</v>
      </c>
      <c r="I493" s="128"/>
      <c r="J493" s="128"/>
      <c r="K493" s="128"/>
      <c r="L493" s="128"/>
      <c r="M493" s="128"/>
      <c r="N493" s="128"/>
      <c r="O493" s="128"/>
      <c r="P493" s="128"/>
      <c r="Q493" s="128"/>
      <c r="R493" s="128" t="s">
        <v>121</v>
      </c>
      <c r="S493" s="128">
        <v>0</v>
      </c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</row>
    <row r="494" spans="1:47" outlineLevel="1" x14ac:dyDescent="0.2">
      <c r="A494" s="129"/>
      <c r="B494" s="129"/>
      <c r="C494" s="145" t="s">
        <v>385</v>
      </c>
      <c r="D494" s="168"/>
      <c r="E494" s="159"/>
      <c r="F494" s="131"/>
      <c r="G494" s="131"/>
      <c r="H494" s="154">
        <v>0</v>
      </c>
      <c r="I494" s="128"/>
      <c r="J494" s="128"/>
      <c r="K494" s="128"/>
      <c r="L494" s="128"/>
      <c r="M494" s="128"/>
      <c r="N494" s="128"/>
      <c r="O494" s="128"/>
      <c r="P494" s="128"/>
      <c r="Q494" s="128"/>
      <c r="R494" s="128" t="s">
        <v>121</v>
      </c>
      <c r="S494" s="128">
        <v>0</v>
      </c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</row>
    <row r="495" spans="1:47" outlineLevel="1" x14ac:dyDescent="0.2">
      <c r="A495" s="129"/>
      <c r="B495" s="129"/>
      <c r="C495" s="145" t="s">
        <v>386</v>
      </c>
      <c r="D495" s="168"/>
      <c r="E495" s="159">
        <v>15</v>
      </c>
      <c r="F495" s="131"/>
      <c r="G495" s="131"/>
      <c r="H495" s="154">
        <v>0</v>
      </c>
      <c r="I495" s="128"/>
      <c r="J495" s="128"/>
      <c r="K495" s="128"/>
      <c r="L495" s="128"/>
      <c r="M495" s="128"/>
      <c r="N495" s="128"/>
      <c r="O495" s="128"/>
      <c r="P495" s="128"/>
      <c r="Q495" s="128"/>
      <c r="R495" s="128" t="s">
        <v>121</v>
      </c>
      <c r="S495" s="128">
        <v>0</v>
      </c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</row>
    <row r="496" spans="1:47" outlineLevel="1" x14ac:dyDescent="0.2">
      <c r="A496" s="129"/>
      <c r="B496" s="129"/>
      <c r="C496" s="145" t="s">
        <v>387</v>
      </c>
      <c r="D496" s="168"/>
      <c r="E496" s="159">
        <v>15</v>
      </c>
      <c r="F496" s="131"/>
      <c r="G496" s="131"/>
      <c r="H496" s="154">
        <v>0</v>
      </c>
      <c r="I496" s="128"/>
      <c r="J496" s="128"/>
      <c r="K496" s="128"/>
      <c r="L496" s="128"/>
      <c r="M496" s="128"/>
      <c r="N496" s="128"/>
      <c r="O496" s="128"/>
      <c r="P496" s="128"/>
      <c r="Q496" s="128"/>
      <c r="R496" s="128" t="s">
        <v>121</v>
      </c>
      <c r="S496" s="128">
        <v>0</v>
      </c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</row>
    <row r="497" spans="1:47" outlineLevel="1" x14ac:dyDescent="0.2">
      <c r="A497" s="129"/>
      <c r="B497" s="129"/>
      <c r="C497" s="145" t="s">
        <v>388</v>
      </c>
      <c r="D497" s="168"/>
      <c r="E497" s="159">
        <v>35</v>
      </c>
      <c r="F497" s="131"/>
      <c r="G497" s="131"/>
      <c r="H497" s="154">
        <v>0</v>
      </c>
      <c r="I497" s="128"/>
      <c r="J497" s="128"/>
      <c r="K497" s="128"/>
      <c r="L497" s="128"/>
      <c r="M497" s="128"/>
      <c r="N497" s="128"/>
      <c r="O497" s="128"/>
      <c r="P497" s="128"/>
      <c r="Q497" s="128"/>
      <c r="R497" s="128" t="s">
        <v>121</v>
      </c>
      <c r="S497" s="128">
        <v>0</v>
      </c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</row>
    <row r="498" spans="1:47" outlineLevel="1" x14ac:dyDescent="0.2">
      <c r="A498" s="129"/>
      <c r="B498" s="129"/>
      <c r="C498" s="145" t="s">
        <v>243</v>
      </c>
      <c r="D498" s="168"/>
      <c r="E498" s="159"/>
      <c r="F498" s="131"/>
      <c r="G498" s="131"/>
      <c r="H498" s="154">
        <v>0</v>
      </c>
      <c r="I498" s="128"/>
      <c r="J498" s="128"/>
      <c r="K498" s="128"/>
      <c r="L498" s="128"/>
      <c r="M498" s="128"/>
      <c r="N498" s="128"/>
      <c r="O498" s="128"/>
      <c r="P498" s="128"/>
      <c r="Q498" s="128"/>
      <c r="R498" s="128" t="s">
        <v>121</v>
      </c>
      <c r="S498" s="128">
        <v>0</v>
      </c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</row>
    <row r="499" spans="1:47" outlineLevel="1" x14ac:dyDescent="0.2">
      <c r="A499" s="129"/>
      <c r="B499" s="129"/>
      <c r="C499" s="145" t="s">
        <v>389</v>
      </c>
      <c r="D499" s="168"/>
      <c r="E499" s="159"/>
      <c r="F499" s="131"/>
      <c r="G499" s="131"/>
      <c r="H499" s="154">
        <v>0</v>
      </c>
      <c r="I499" s="128"/>
      <c r="J499" s="128"/>
      <c r="K499" s="128"/>
      <c r="L499" s="128"/>
      <c r="M499" s="128"/>
      <c r="N499" s="128"/>
      <c r="O499" s="128"/>
      <c r="P499" s="128"/>
      <c r="Q499" s="128"/>
      <c r="R499" s="128" t="s">
        <v>121</v>
      </c>
      <c r="S499" s="128">
        <v>0</v>
      </c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</row>
    <row r="500" spans="1:47" outlineLevel="1" x14ac:dyDescent="0.2">
      <c r="A500" s="129"/>
      <c r="B500" s="129"/>
      <c r="C500" s="145" t="s">
        <v>390</v>
      </c>
      <c r="D500" s="168"/>
      <c r="E500" s="159">
        <v>7.8849999999999998</v>
      </c>
      <c r="F500" s="131"/>
      <c r="G500" s="131"/>
      <c r="H500" s="154">
        <v>0</v>
      </c>
      <c r="I500" s="128"/>
      <c r="J500" s="128"/>
      <c r="K500" s="128"/>
      <c r="L500" s="128"/>
      <c r="M500" s="128"/>
      <c r="N500" s="128"/>
      <c r="O500" s="128"/>
      <c r="P500" s="128"/>
      <c r="Q500" s="128"/>
      <c r="R500" s="128" t="s">
        <v>121</v>
      </c>
      <c r="S500" s="128">
        <v>0</v>
      </c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</row>
    <row r="501" spans="1:47" outlineLevel="1" x14ac:dyDescent="0.2">
      <c r="A501" s="129"/>
      <c r="B501" s="129"/>
      <c r="C501" s="145" t="s">
        <v>243</v>
      </c>
      <c r="D501" s="168"/>
      <c r="E501" s="159"/>
      <c r="F501" s="131"/>
      <c r="G501" s="131"/>
      <c r="H501" s="154">
        <v>0</v>
      </c>
      <c r="I501" s="128"/>
      <c r="J501" s="128"/>
      <c r="K501" s="128"/>
      <c r="L501" s="128"/>
      <c r="M501" s="128"/>
      <c r="N501" s="128"/>
      <c r="O501" s="128"/>
      <c r="P501" s="128"/>
      <c r="Q501" s="128"/>
      <c r="R501" s="128" t="s">
        <v>121</v>
      </c>
      <c r="S501" s="128">
        <v>0</v>
      </c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</row>
    <row r="502" spans="1:47" outlineLevel="1" x14ac:dyDescent="0.2">
      <c r="A502" s="129"/>
      <c r="B502" s="129"/>
      <c r="C502" s="145" t="s">
        <v>391</v>
      </c>
      <c r="D502" s="168"/>
      <c r="E502" s="159"/>
      <c r="F502" s="131"/>
      <c r="G502" s="131"/>
      <c r="H502" s="154">
        <v>0</v>
      </c>
      <c r="I502" s="128"/>
      <c r="J502" s="128"/>
      <c r="K502" s="128"/>
      <c r="L502" s="128"/>
      <c r="M502" s="128"/>
      <c r="N502" s="128"/>
      <c r="O502" s="128"/>
      <c r="P502" s="128"/>
      <c r="Q502" s="128"/>
      <c r="R502" s="128" t="s">
        <v>121</v>
      </c>
      <c r="S502" s="128">
        <v>0</v>
      </c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</row>
    <row r="503" spans="1:47" outlineLevel="1" x14ac:dyDescent="0.2">
      <c r="A503" s="129"/>
      <c r="B503" s="129"/>
      <c r="C503" s="145" t="s">
        <v>392</v>
      </c>
      <c r="D503" s="168"/>
      <c r="E503" s="159">
        <v>0.83699999999999997</v>
      </c>
      <c r="F503" s="131"/>
      <c r="G503" s="131"/>
      <c r="H503" s="154">
        <v>0</v>
      </c>
      <c r="I503" s="128"/>
      <c r="J503" s="128"/>
      <c r="K503" s="128"/>
      <c r="L503" s="128"/>
      <c r="M503" s="128"/>
      <c r="N503" s="128"/>
      <c r="O503" s="128"/>
      <c r="P503" s="128"/>
      <c r="Q503" s="128"/>
      <c r="R503" s="128" t="s">
        <v>121</v>
      </c>
      <c r="S503" s="128">
        <v>0</v>
      </c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</row>
    <row r="504" spans="1:47" outlineLevel="1" x14ac:dyDescent="0.2">
      <c r="A504" s="129">
        <v>70</v>
      </c>
      <c r="B504" s="129" t="s">
        <v>404</v>
      </c>
      <c r="C504" s="144" t="s">
        <v>405</v>
      </c>
      <c r="D504" s="167" t="s">
        <v>144</v>
      </c>
      <c r="E504" s="131">
        <v>69.400000000000006</v>
      </c>
      <c r="F504" s="131"/>
      <c r="G504" s="131">
        <f>ROUND(E504*F504,2)</f>
        <v>0</v>
      </c>
      <c r="H504" s="154" t="s">
        <v>1140</v>
      </c>
      <c r="I504" s="128"/>
      <c r="J504" s="128"/>
      <c r="K504" s="128"/>
      <c r="L504" s="128"/>
      <c r="M504" s="128"/>
      <c r="N504" s="128"/>
      <c r="O504" s="128"/>
      <c r="P504" s="128"/>
      <c r="Q504" s="128"/>
      <c r="R504" s="128" t="s">
        <v>119</v>
      </c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</row>
    <row r="505" spans="1:47" outlineLevel="1" x14ac:dyDescent="0.2">
      <c r="A505" s="129"/>
      <c r="B505" s="129"/>
      <c r="C505" s="145" t="s">
        <v>406</v>
      </c>
      <c r="D505" s="168"/>
      <c r="E505" s="159">
        <v>69.400000000000006</v>
      </c>
      <c r="F505" s="131"/>
      <c r="G505" s="131"/>
      <c r="H505" s="154">
        <v>0</v>
      </c>
      <c r="I505" s="128"/>
      <c r="J505" s="128"/>
      <c r="K505" s="128"/>
      <c r="L505" s="128"/>
      <c r="M505" s="128"/>
      <c r="N505" s="128"/>
      <c r="O505" s="128"/>
      <c r="P505" s="128"/>
      <c r="Q505" s="128"/>
      <c r="R505" s="128" t="s">
        <v>121</v>
      </c>
      <c r="S505" s="128">
        <v>0</v>
      </c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</row>
    <row r="506" spans="1:47" outlineLevel="1" x14ac:dyDescent="0.2">
      <c r="A506" s="129">
        <v>71</v>
      </c>
      <c r="B506" s="129" t="s">
        <v>407</v>
      </c>
      <c r="C506" s="144" t="s">
        <v>408</v>
      </c>
      <c r="D506" s="167" t="s">
        <v>144</v>
      </c>
      <c r="E506" s="131">
        <v>150</v>
      </c>
      <c r="F506" s="131"/>
      <c r="G506" s="131">
        <f>ROUND(E506*F506,2)</f>
        <v>0</v>
      </c>
      <c r="H506" s="154" t="s">
        <v>1140</v>
      </c>
      <c r="I506" s="128"/>
      <c r="J506" s="128"/>
      <c r="K506" s="128"/>
      <c r="L506" s="128"/>
      <c r="M506" s="128"/>
      <c r="N506" s="128"/>
      <c r="O506" s="128"/>
      <c r="P506" s="128"/>
      <c r="Q506" s="128"/>
      <c r="R506" s="128" t="s">
        <v>119</v>
      </c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</row>
    <row r="507" spans="1:47" outlineLevel="1" x14ac:dyDescent="0.2">
      <c r="A507" s="129"/>
      <c r="B507" s="129"/>
      <c r="C507" s="145" t="s">
        <v>409</v>
      </c>
      <c r="D507" s="168"/>
      <c r="E507" s="159">
        <v>150</v>
      </c>
      <c r="F507" s="131"/>
      <c r="G507" s="131"/>
      <c r="H507" s="154">
        <v>0</v>
      </c>
      <c r="I507" s="128"/>
      <c r="J507" s="128"/>
      <c r="K507" s="128"/>
      <c r="L507" s="128"/>
      <c r="M507" s="128"/>
      <c r="N507" s="128"/>
      <c r="O507" s="128"/>
      <c r="P507" s="128"/>
      <c r="Q507" s="128"/>
      <c r="R507" s="128" t="s">
        <v>121</v>
      </c>
      <c r="S507" s="128">
        <v>0</v>
      </c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</row>
    <row r="508" spans="1:47" outlineLevel="1" x14ac:dyDescent="0.2">
      <c r="A508" s="129">
        <v>72</v>
      </c>
      <c r="B508" s="129" t="s">
        <v>410</v>
      </c>
      <c r="C508" s="144" t="s">
        <v>411</v>
      </c>
      <c r="D508" s="167" t="s">
        <v>144</v>
      </c>
      <c r="E508" s="131">
        <v>70</v>
      </c>
      <c r="F508" s="131"/>
      <c r="G508" s="131">
        <f>ROUND(E508*F508,2)</f>
        <v>0</v>
      </c>
      <c r="H508" s="154" t="s">
        <v>1140</v>
      </c>
      <c r="I508" s="128"/>
      <c r="J508" s="128"/>
      <c r="K508" s="128"/>
      <c r="L508" s="128"/>
      <c r="M508" s="128"/>
      <c r="N508" s="128"/>
      <c r="O508" s="128"/>
      <c r="P508" s="128"/>
      <c r="Q508" s="128"/>
      <c r="R508" s="128" t="s">
        <v>119</v>
      </c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</row>
    <row r="509" spans="1:47" outlineLevel="1" x14ac:dyDescent="0.2">
      <c r="A509" s="129"/>
      <c r="B509" s="129"/>
      <c r="C509" s="145" t="s">
        <v>412</v>
      </c>
      <c r="D509" s="168"/>
      <c r="E509" s="159">
        <v>70</v>
      </c>
      <c r="F509" s="131"/>
      <c r="G509" s="131"/>
      <c r="H509" s="154">
        <v>0</v>
      </c>
      <c r="I509" s="128"/>
      <c r="J509" s="128"/>
      <c r="K509" s="128"/>
      <c r="L509" s="128"/>
      <c r="M509" s="128"/>
      <c r="N509" s="128"/>
      <c r="O509" s="128"/>
      <c r="P509" s="128"/>
      <c r="Q509" s="128"/>
      <c r="R509" s="128" t="s">
        <v>121</v>
      </c>
      <c r="S509" s="128">
        <v>0</v>
      </c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</row>
    <row r="510" spans="1:47" outlineLevel="1" x14ac:dyDescent="0.2">
      <c r="A510" s="129">
        <v>73</v>
      </c>
      <c r="B510" s="129" t="s">
        <v>413</v>
      </c>
      <c r="C510" s="144" t="s">
        <v>414</v>
      </c>
      <c r="D510" s="167" t="s">
        <v>144</v>
      </c>
      <c r="E510" s="131">
        <v>35</v>
      </c>
      <c r="F510" s="131"/>
      <c r="G510" s="131">
        <f>ROUND(E510*F510,2)</f>
        <v>0</v>
      </c>
      <c r="H510" s="154" t="s">
        <v>1140</v>
      </c>
      <c r="I510" s="128"/>
      <c r="J510" s="128"/>
      <c r="K510" s="128"/>
      <c r="L510" s="128"/>
      <c r="M510" s="128"/>
      <c r="N510" s="128"/>
      <c r="O510" s="128"/>
      <c r="P510" s="128"/>
      <c r="Q510" s="128"/>
      <c r="R510" s="128" t="s">
        <v>119</v>
      </c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</row>
    <row r="511" spans="1:47" outlineLevel="1" x14ac:dyDescent="0.2">
      <c r="A511" s="129"/>
      <c r="B511" s="129"/>
      <c r="C511" s="145" t="s">
        <v>415</v>
      </c>
      <c r="D511" s="168"/>
      <c r="E511" s="159">
        <v>35</v>
      </c>
      <c r="F511" s="131"/>
      <c r="G511" s="131"/>
      <c r="H511" s="154">
        <v>0</v>
      </c>
      <c r="I511" s="128"/>
      <c r="J511" s="128"/>
      <c r="K511" s="128"/>
      <c r="L511" s="128"/>
      <c r="M511" s="128"/>
      <c r="N511" s="128"/>
      <c r="O511" s="128"/>
      <c r="P511" s="128"/>
      <c r="Q511" s="128"/>
      <c r="R511" s="128" t="s">
        <v>121</v>
      </c>
      <c r="S511" s="128">
        <v>0</v>
      </c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</row>
    <row r="512" spans="1:47" x14ac:dyDescent="0.2">
      <c r="A512" s="130" t="s">
        <v>114</v>
      </c>
      <c r="B512" s="130" t="s">
        <v>58</v>
      </c>
      <c r="C512" s="146" t="s">
        <v>59</v>
      </c>
      <c r="D512" s="169"/>
      <c r="E512" s="132"/>
      <c r="F512" s="132"/>
      <c r="G512" s="132">
        <f>SUMIF(R513:R534,"&lt;&gt;NOR",G513:G534)</f>
        <v>0</v>
      </c>
      <c r="H512" s="155"/>
      <c r="I512" s="128"/>
      <c r="R512" t="s">
        <v>115</v>
      </c>
    </row>
    <row r="513" spans="1:47" outlineLevel="1" x14ac:dyDescent="0.2">
      <c r="A513" s="129">
        <v>74</v>
      </c>
      <c r="B513" s="129" t="s">
        <v>416</v>
      </c>
      <c r="C513" s="144" t="s">
        <v>417</v>
      </c>
      <c r="D513" s="167" t="s">
        <v>118</v>
      </c>
      <c r="E513" s="131">
        <v>132.11757499999999</v>
      </c>
      <c r="F513" s="131"/>
      <c r="G513" s="131">
        <f>ROUND(E513*F513,2)</f>
        <v>0</v>
      </c>
      <c r="H513" s="154" t="s">
        <v>1140</v>
      </c>
      <c r="I513" s="128"/>
      <c r="J513" s="128"/>
      <c r="K513" s="128"/>
      <c r="L513" s="128"/>
      <c r="M513" s="128"/>
      <c r="N513" s="128"/>
      <c r="O513" s="128"/>
      <c r="P513" s="128"/>
      <c r="Q513" s="128"/>
      <c r="R513" s="128" t="s">
        <v>119</v>
      </c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</row>
    <row r="514" spans="1:47" ht="22.5" outlineLevel="1" x14ac:dyDescent="0.2">
      <c r="A514" s="129"/>
      <c r="B514" s="129"/>
      <c r="C514" s="145" t="s">
        <v>361</v>
      </c>
      <c r="D514" s="168"/>
      <c r="E514" s="159">
        <v>132.11757499999999</v>
      </c>
      <c r="F514" s="131"/>
      <c r="G514" s="131"/>
      <c r="H514" s="154">
        <v>0</v>
      </c>
      <c r="I514" s="128"/>
      <c r="J514" s="128"/>
      <c r="K514" s="128"/>
      <c r="L514" s="128"/>
      <c r="M514" s="128"/>
      <c r="N514" s="128"/>
      <c r="O514" s="128"/>
      <c r="P514" s="128"/>
      <c r="Q514" s="128"/>
      <c r="R514" s="128" t="s">
        <v>121</v>
      </c>
      <c r="S514" s="128">
        <v>0</v>
      </c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</row>
    <row r="515" spans="1:47" outlineLevel="1" x14ac:dyDescent="0.2">
      <c r="A515" s="129">
        <v>75</v>
      </c>
      <c r="B515" s="129" t="s">
        <v>418</v>
      </c>
      <c r="C515" s="144" t="s">
        <v>419</v>
      </c>
      <c r="D515" s="167" t="s">
        <v>118</v>
      </c>
      <c r="E515" s="131">
        <v>53.856000000000009</v>
      </c>
      <c r="F515" s="131"/>
      <c r="G515" s="131">
        <f>ROUND(E515*F515,2)</f>
        <v>0</v>
      </c>
      <c r="H515" s="154" t="s">
        <v>1140</v>
      </c>
      <c r="I515" s="128"/>
      <c r="J515" s="128"/>
      <c r="K515" s="128"/>
      <c r="L515" s="128"/>
      <c r="M515" s="128"/>
      <c r="N515" s="128"/>
      <c r="O515" s="128"/>
      <c r="P515" s="128"/>
      <c r="Q515" s="128"/>
      <c r="R515" s="128" t="s">
        <v>119</v>
      </c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</row>
    <row r="516" spans="1:47" outlineLevel="1" x14ac:dyDescent="0.2">
      <c r="A516" s="129"/>
      <c r="B516" s="129"/>
      <c r="C516" s="145" t="s">
        <v>420</v>
      </c>
      <c r="D516" s="168"/>
      <c r="E516" s="159"/>
      <c r="F516" s="131"/>
      <c r="G516" s="131"/>
      <c r="H516" s="154">
        <v>0</v>
      </c>
      <c r="I516" s="128"/>
      <c r="J516" s="128"/>
      <c r="K516" s="128"/>
      <c r="L516" s="128"/>
      <c r="M516" s="128"/>
      <c r="N516" s="128"/>
      <c r="O516" s="128"/>
      <c r="P516" s="128"/>
      <c r="Q516" s="128"/>
      <c r="R516" s="128" t="s">
        <v>121</v>
      </c>
      <c r="S516" s="128">
        <v>0</v>
      </c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</row>
    <row r="517" spans="1:47" outlineLevel="1" x14ac:dyDescent="0.2">
      <c r="A517" s="129"/>
      <c r="B517" s="129"/>
      <c r="C517" s="145" t="s">
        <v>177</v>
      </c>
      <c r="D517" s="168"/>
      <c r="E517" s="159"/>
      <c r="F517" s="131"/>
      <c r="G517" s="131"/>
      <c r="H517" s="154">
        <v>0</v>
      </c>
      <c r="I517" s="128"/>
      <c r="J517" s="128"/>
      <c r="K517" s="128"/>
      <c r="L517" s="128"/>
      <c r="M517" s="128"/>
      <c r="N517" s="128"/>
      <c r="O517" s="128"/>
      <c r="P517" s="128"/>
      <c r="Q517" s="128"/>
      <c r="R517" s="128" t="s">
        <v>121</v>
      </c>
      <c r="S517" s="128">
        <v>0</v>
      </c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</row>
    <row r="518" spans="1:47" outlineLevel="1" x14ac:dyDescent="0.2">
      <c r="A518" s="129"/>
      <c r="B518" s="129"/>
      <c r="C518" s="145" t="s">
        <v>421</v>
      </c>
      <c r="D518" s="168"/>
      <c r="E518" s="159">
        <v>53.856000000000002</v>
      </c>
      <c r="F518" s="131"/>
      <c r="G518" s="131"/>
      <c r="H518" s="154">
        <v>0</v>
      </c>
      <c r="I518" s="128"/>
      <c r="J518" s="128"/>
      <c r="K518" s="128"/>
      <c r="L518" s="128"/>
      <c r="M518" s="128"/>
      <c r="N518" s="128"/>
      <c r="O518" s="128"/>
      <c r="P518" s="128"/>
      <c r="Q518" s="128"/>
      <c r="R518" s="128" t="s">
        <v>121</v>
      </c>
      <c r="S518" s="128">
        <v>0</v>
      </c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</row>
    <row r="519" spans="1:47" outlineLevel="1" x14ac:dyDescent="0.2">
      <c r="A519" s="129">
        <v>76</v>
      </c>
      <c r="B519" s="129" t="s">
        <v>422</v>
      </c>
      <c r="C519" s="144" t="s">
        <v>423</v>
      </c>
      <c r="D519" s="167" t="s">
        <v>118</v>
      </c>
      <c r="E519" s="131">
        <v>53.856000000000009</v>
      </c>
      <c r="F519" s="131"/>
      <c r="G519" s="131">
        <f>ROUND(E519*F519,2)</f>
        <v>0</v>
      </c>
      <c r="H519" s="154" t="s">
        <v>1140</v>
      </c>
      <c r="I519" s="128"/>
      <c r="J519" s="128"/>
      <c r="K519" s="128"/>
      <c r="L519" s="128"/>
      <c r="M519" s="128"/>
      <c r="N519" s="128"/>
      <c r="O519" s="128"/>
      <c r="P519" s="128"/>
      <c r="Q519" s="128"/>
      <c r="R519" s="128" t="s">
        <v>119</v>
      </c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</row>
    <row r="520" spans="1:47" outlineLevel="1" x14ac:dyDescent="0.2">
      <c r="A520" s="129"/>
      <c r="B520" s="129"/>
      <c r="C520" s="145" t="s">
        <v>420</v>
      </c>
      <c r="D520" s="168"/>
      <c r="E520" s="159"/>
      <c r="F520" s="131"/>
      <c r="G520" s="131"/>
      <c r="H520" s="154">
        <v>0</v>
      </c>
      <c r="I520" s="128"/>
      <c r="J520" s="128"/>
      <c r="K520" s="128"/>
      <c r="L520" s="128"/>
      <c r="M520" s="128"/>
      <c r="N520" s="128"/>
      <c r="O520" s="128"/>
      <c r="P520" s="128"/>
      <c r="Q520" s="128"/>
      <c r="R520" s="128" t="s">
        <v>121</v>
      </c>
      <c r="S520" s="128">
        <v>0</v>
      </c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</row>
    <row r="521" spans="1:47" outlineLevel="1" x14ac:dyDescent="0.2">
      <c r="A521" s="129"/>
      <c r="B521" s="129"/>
      <c r="C521" s="145" t="s">
        <v>177</v>
      </c>
      <c r="D521" s="168"/>
      <c r="E521" s="159"/>
      <c r="F521" s="131"/>
      <c r="G521" s="131"/>
      <c r="H521" s="154">
        <v>0</v>
      </c>
      <c r="I521" s="128"/>
      <c r="J521" s="128"/>
      <c r="K521" s="128"/>
      <c r="L521" s="128"/>
      <c r="M521" s="128"/>
      <c r="N521" s="128"/>
      <c r="O521" s="128"/>
      <c r="P521" s="128"/>
      <c r="Q521" s="128"/>
      <c r="R521" s="128" t="s">
        <v>121</v>
      </c>
      <c r="S521" s="128">
        <v>0</v>
      </c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</row>
    <row r="522" spans="1:47" outlineLevel="1" x14ac:dyDescent="0.2">
      <c r="A522" s="129"/>
      <c r="B522" s="129"/>
      <c r="C522" s="145" t="s">
        <v>421</v>
      </c>
      <c r="D522" s="168"/>
      <c r="E522" s="159">
        <v>53.856000000000002</v>
      </c>
      <c r="F522" s="131"/>
      <c r="G522" s="131"/>
      <c r="H522" s="154">
        <v>0</v>
      </c>
      <c r="I522" s="128"/>
      <c r="J522" s="128"/>
      <c r="K522" s="128"/>
      <c r="L522" s="128"/>
      <c r="M522" s="128"/>
      <c r="N522" s="128"/>
      <c r="O522" s="128"/>
      <c r="P522" s="128"/>
      <c r="Q522" s="128"/>
      <c r="R522" s="128" t="s">
        <v>121</v>
      </c>
      <c r="S522" s="128">
        <v>0</v>
      </c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</row>
    <row r="523" spans="1:47" ht="22.5" outlineLevel="1" x14ac:dyDescent="0.2">
      <c r="A523" s="129">
        <v>77</v>
      </c>
      <c r="B523" s="129" t="s">
        <v>424</v>
      </c>
      <c r="C523" s="144" t="s">
        <v>425</v>
      </c>
      <c r="D523" s="167" t="s">
        <v>118</v>
      </c>
      <c r="E523" s="131">
        <v>53.856000000000009</v>
      </c>
      <c r="F523" s="131"/>
      <c r="G523" s="131">
        <f>ROUND(E523*F523,2)</f>
        <v>0</v>
      </c>
      <c r="H523" s="154" t="s">
        <v>1140</v>
      </c>
      <c r="I523" s="128"/>
      <c r="J523" s="128"/>
      <c r="K523" s="128"/>
      <c r="L523" s="128"/>
      <c r="M523" s="128"/>
      <c r="N523" s="128"/>
      <c r="O523" s="128"/>
      <c r="P523" s="128"/>
      <c r="Q523" s="128"/>
      <c r="R523" s="128" t="s">
        <v>119</v>
      </c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</row>
    <row r="524" spans="1:47" outlineLevel="1" x14ac:dyDescent="0.2">
      <c r="A524" s="129"/>
      <c r="B524" s="129"/>
      <c r="C524" s="145" t="s">
        <v>420</v>
      </c>
      <c r="D524" s="168"/>
      <c r="E524" s="159"/>
      <c r="F524" s="131"/>
      <c r="G524" s="131"/>
      <c r="H524" s="154">
        <v>0</v>
      </c>
      <c r="I524" s="128"/>
      <c r="J524" s="128"/>
      <c r="K524" s="128"/>
      <c r="L524" s="128"/>
      <c r="M524" s="128"/>
      <c r="N524" s="128"/>
      <c r="O524" s="128"/>
      <c r="P524" s="128"/>
      <c r="Q524" s="128"/>
      <c r="R524" s="128" t="s">
        <v>121</v>
      </c>
      <c r="S524" s="128">
        <v>0</v>
      </c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</row>
    <row r="525" spans="1:47" outlineLevel="1" x14ac:dyDescent="0.2">
      <c r="A525" s="129"/>
      <c r="B525" s="129"/>
      <c r="C525" s="145" t="s">
        <v>177</v>
      </c>
      <c r="D525" s="168"/>
      <c r="E525" s="159"/>
      <c r="F525" s="131"/>
      <c r="G525" s="131"/>
      <c r="H525" s="154">
        <v>0</v>
      </c>
      <c r="I525" s="128"/>
      <c r="J525" s="128"/>
      <c r="K525" s="128"/>
      <c r="L525" s="128"/>
      <c r="M525" s="128"/>
      <c r="N525" s="128"/>
      <c r="O525" s="128"/>
      <c r="P525" s="128"/>
      <c r="Q525" s="128"/>
      <c r="R525" s="128" t="s">
        <v>121</v>
      </c>
      <c r="S525" s="128">
        <v>0</v>
      </c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</row>
    <row r="526" spans="1:47" outlineLevel="1" x14ac:dyDescent="0.2">
      <c r="A526" s="129"/>
      <c r="B526" s="129"/>
      <c r="C526" s="145" t="s">
        <v>421</v>
      </c>
      <c r="D526" s="168"/>
      <c r="E526" s="159">
        <v>53.856000000000002</v>
      </c>
      <c r="F526" s="131"/>
      <c r="G526" s="131"/>
      <c r="H526" s="154">
        <v>0</v>
      </c>
      <c r="I526" s="128"/>
      <c r="J526" s="128"/>
      <c r="K526" s="128"/>
      <c r="L526" s="128"/>
      <c r="M526" s="128"/>
      <c r="N526" s="128"/>
      <c r="O526" s="128"/>
      <c r="P526" s="128"/>
      <c r="Q526" s="128"/>
      <c r="R526" s="128" t="s">
        <v>121</v>
      </c>
      <c r="S526" s="128">
        <v>0</v>
      </c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</row>
    <row r="527" spans="1:47" outlineLevel="1" x14ac:dyDescent="0.2">
      <c r="A527" s="129">
        <v>78</v>
      </c>
      <c r="B527" s="129" t="s">
        <v>426</v>
      </c>
      <c r="C527" s="144" t="s">
        <v>427</v>
      </c>
      <c r="D527" s="167" t="s">
        <v>118</v>
      </c>
      <c r="E527" s="131">
        <v>53.856000000000009</v>
      </c>
      <c r="F527" s="131"/>
      <c r="G527" s="131">
        <f>ROUND(E527*F527,2)</f>
        <v>0</v>
      </c>
      <c r="H527" s="154" t="s">
        <v>1140</v>
      </c>
      <c r="I527" s="128"/>
      <c r="J527" s="128"/>
      <c r="K527" s="128"/>
      <c r="L527" s="128"/>
      <c r="M527" s="128"/>
      <c r="N527" s="128"/>
      <c r="O527" s="128"/>
      <c r="P527" s="128"/>
      <c r="Q527" s="128"/>
      <c r="R527" s="128" t="s">
        <v>119</v>
      </c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</row>
    <row r="528" spans="1:47" outlineLevel="1" x14ac:dyDescent="0.2">
      <c r="A528" s="129"/>
      <c r="B528" s="129"/>
      <c r="C528" s="145" t="s">
        <v>420</v>
      </c>
      <c r="D528" s="168"/>
      <c r="E528" s="159"/>
      <c r="F528" s="131"/>
      <c r="G528" s="131"/>
      <c r="H528" s="154">
        <v>0</v>
      </c>
      <c r="I528" s="128"/>
      <c r="J528" s="128"/>
      <c r="K528" s="128"/>
      <c r="L528" s="128"/>
      <c r="M528" s="128"/>
      <c r="N528" s="128"/>
      <c r="O528" s="128"/>
      <c r="P528" s="128"/>
      <c r="Q528" s="128"/>
      <c r="R528" s="128" t="s">
        <v>121</v>
      </c>
      <c r="S528" s="128">
        <v>0</v>
      </c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</row>
    <row r="529" spans="1:47" outlineLevel="1" x14ac:dyDescent="0.2">
      <c r="A529" s="129"/>
      <c r="B529" s="129"/>
      <c r="C529" s="145" t="s">
        <v>177</v>
      </c>
      <c r="D529" s="168"/>
      <c r="E529" s="159"/>
      <c r="F529" s="131"/>
      <c r="G529" s="131"/>
      <c r="H529" s="154">
        <v>0</v>
      </c>
      <c r="I529" s="128"/>
      <c r="J529" s="128"/>
      <c r="K529" s="128"/>
      <c r="L529" s="128"/>
      <c r="M529" s="128"/>
      <c r="N529" s="128"/>
      <c r="O529" s="128"/>
      <c r="P529" s="128"/>
      <c r="Q529" s="128"/>
      <c r="R529" s="128" t="s">
        <v>121</v>
      </c>
      <c r="S529" s="128">
        <v>0</v>
      </c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</row>
    <row r="530" spans="1:47" outlineLevel="1" x14ac:dyDescent="0.2">
      <c r="A530" s="129"/>
      <c r="B530" s="129"/>
      <c r="C530" s="145" t="s">
        <v>421</v>
      </c>
      <c r="D530" s="168"/>
      <c r="E530" s="159">
        <v>53.856000000000002</v>
      </c>
      <c r="F530" s="131"/>
      <c r="G530" s="131"/>
      <c r="H530" s="154">
        <v>0</v>
      </c>
      <c r="I530" s="128"/>
      <c r="J530" s="128"/>
      <c r="K530" s="128"/>
      <c r="L530" s="128"/>
      <c r="M530" s="128"/>
      <c r="N530" s="128"/>
      <c r="O530" s="128"/>
      <c r="P530" s="128"/>
      <c r="Q530" s="128"/>
      <c r="R530" s="128" t="s">
        <v>121</v>
      </c>
      <c r="S530" s="128">
        <v>0</v>
      </c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</row>
    <row r="531" spans="1:47" outlineLevel="1" x14ac:dyDescent="0.2">
      <c r="A531" s="129">
        <v>79</v>
      </c>
      <c r="B531" s="129" t="s">
        <v>428</v>
      </c>
      <c r="C531" s="144" t="s">
        <v>429</v>
      </c>
      <c r="D531" s="167" t="s">
        <v>118</v>
      </c>
      <c r="E531" s="131">
        <v>53.856000000000009</v>
      </c>
      <c r="F531" s="131"/>
      <c r="G531" s="131">
        <f>ROUND(E531*F531,2)</f>
        <v>0</v>
      </c>
      <c r="H531" s="154" t="s">
        <v>1140</v>
      </c>
      <c r="I531" s="128"/>
      <c r="J531" s="128"/>
      <c r="K531" s="128"/>
      <c r="L531" s="128"/>
      <c r="M531" s="128"/>
      <c r="N531" s="128"/>
      <c r="O531" s="128"/>
      <c r="P531" s="128"/>
      <c r="Q531" s="128"/>
      <c r="R531" s="128" t="s">
        <v>119</v>
      </c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</row>
    <row r="532" spans="1:47" outlineLevel="1" x14ac:dyDescent="0.2">
      <c r="A532" s="129"/>
      <c r="B532" s="129"/>
      <c r="C532" s="145" t="s">
        <v>420</v>
      </c>
      <c r="D532" s="168"/>
      <c r="E532" s="159"/>
      <c r="F532" s="131"/>
      <c r="G532" s="131"/>
      <c r="H532" s="154">
        <v>0</v>
      </c>
      <c r="I532" s="128"/>
      <c r="J532" s="128"/>
      <c r="K532" s="128"/>
      <c r="L532" s="128"/>
      <c r="M532" s="128"/>
      <c r="N532" s="128"/>
      <c r="O532" s="128"/>
      <c r="P532" s="128"/>
      <c r="Q532" s="128"/>
      <c r="R532" s="128" t="s">
        <v>121</v>
      </c>
      <c r="S532" s="128">
        <v>0</v>
      </c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</row>
    <row r="533" spans="1:47" outlineLevel="1" x14ac:dyDescent="0.2">
      <c r="A533" s="129"/>
      <c r="B533" s="129"/>
      <c r="C533" s="145" t="s">
        <v>177</v>
      </c>
      <c r="D533" s="168"/>
      <c r="E533" s="159"/>
      <c r="F533" s="131"/>
      <c r="G533" s="131"/>
      <c r="H533" s="154">
        <v>0</v>
      </c>
      <c r="I533" s="128"/>
      <c r="J533" s="128"/>
      <c r="K533" s="128"/>
      <c r="L533" s="128"/>
      <c r="M533" s="128"/>
      <c r="N533" s="128"/>
      <c r="O533" s="128"/>
      <c r="P533" s="128"/>
      <c r="Q533" s="128"/>
      <c r="R533" s="128" t="s">
        <v>121</v>
      </c>
      <c r="S533" s="128">
        <v>0</v>
      </c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</row>
    <row r="534" spans="1:47" outlineLevel="1" x14ac:dyDescent="0.2">
      <c r="A534" s="129"/>
      <c r="B534" s="129"/>
      <c r="C534" s="145" t="s">
        <v>421</v>
      </c>
      <c r="D534" s="168"/>
      <c r="E534" s="159">
        <v>53.856000000000002</v>
      </c>
      <c r="F534" s="131"/>
      <c r="G534" s="131"/>
      <c r="H534" s="154">
        <v>0</v>
      </c>
      <c r="I534" s="128"/>
      <c r="J534" s="128"/>
      <c r="K534" s="128"/>
      <c r="L534" s="128"/>
      <c r="M534" s="128"/>
      <c r="N534" s="128"/>
      <c r="O534" s="128"/>
      <c r="P534" s="128"/>
      <c r="Q534" s="128"/>
      <c r="R534" s="128" t="s">
        <v>121</v>
      </c>
      <c r="S534" s="128">
        <v>0</v>
      </c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</row>
    <row r="535" spans="1:47" x14ac:dyDescent="0.2">
      <c r="A535" s="130" t="s">
        <v>114</v>
      </c>
      <c r="B535" s="130" t="s">
        <v>60</v>
      </c>
      <c r="C535" s="146" t="s">
        <v>61</v>
      </c>
      <c r="D535" s="169"/>
      <c r="E535" s="132"/>
      <c r="F535" s="132"/>
      <c r="G535" s="132">
        <f>SUMIF(R536:R654,"&lt;&gt;NOR",G536:G654)</f>
        <v>0</v>
      </c>
      <c r="H535" s="155"/>
      <c r="I535" s="128"/>
      <c r="R535" t="s">
        <v>115</v>
      </c>
    </row>
    <row r="536" spans="1:47" outlineLevel="1" x14ac:dyDescent="0.2">
      <c r="A536" s="129">
        <v>80</v>
      </c>
      <c r="B536" s="129" t="s">
        <v>430</v>
      </c>
      <c r="C536" s="144" t="s">
        <v>431</v>
      </c>
      <c r="D536" s="167" t="s">
        <v>118</v>
      </c>
      <c r="E536" s="131">
        <v>601.37799999999993</v>
      </c>
      <c r="F536" s="131"/>
      <c r="G536" s="131">
        <f>ROUND(E536*F536,2)</f>
        <v>0</v>
      </c>
      <c r="H536" s="154" t="s">
        <v>1140</v>
      </c>
      <c r="I536" s="128"/>
      <c r="J536" s="128"/>
      <c r="K536" s="128"/>
      <c r="L536" s="128"/>
      <c r="M536" s="128"/>
      <c r="N536" s="128"/>
      <c r="O536" s="128"/>
      <c r="P536" s="128"/>
      <c r="Q536" s="128"/>
      <c r="R536" s="128" t="s">
        <v>119</v>
      </c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</row>
    <row r="537" spans="1:47" outlineLevel="1" x14ac:dyDescent="0.2">
      <c r="A537" s="129"/>
      <c r="B537" s="129"/>
      <c r="C537" s="145" t="s">
        <v>432</v>
      </c>
      <c r="D537" s="168"/>
      <c r="E537" s="159"/>
      <c r="F537" s="131"/>
      <c r="G537" s="131"/>
      <c r="H537" s="154">
        <v>0</v>
      </c>
      <c r="I537" s="128"/>
      <c r="J537" s="128"/>
      <c r="K537" s="128"/>
      <c r="L537" s="128"/>
      <c r="M537" s="128"/>
      <c r="N537" s="128"/>
      <c r="O537" s="128"/>
      <c r="P537" s="128"/>
      <c r="Q537" s="128"/>
      <c r="R537" s="128" t="s">
        <v>121</v>
      </c>
      <c r="S537" s="128">
        <v>0</v>
      </c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</row>
    <row r="538" spans="1:47" outlineLevel="1" x14ac:dyDescent="0.2">
      <c r="A538" s="129"/>
      <c r="B538" s="129"/>
      <c r="C538" s="145" t="s">
        <v>243</v>
      </c>
      <c r="D538" s="168"/>
      <c r="E538" s="159"/>
      <c r="F538" s="131"/>
      <c r="G538" s="131"/>
      <c r="H538" s="154">
        <v>0</v>
      </c>
      <c r="I538" s="128"/>
      <c r="J538" s="128"/>
      <c r="K538" s="128"/>
      <c r="L538" s="128"/>
      <c r="M538" s="128"/>
      <c r="N538" s="128"/>
      <c r="O538" s="128"/>
      <c r="P538" s="128"/>
      <c r="Q538" s="128"/>
      <c r="R538" s="128" t="s">
        <v>121</v>
      </c>
      <c r="S538" s="128">
        <v>0</v>
      </c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</row>
    <row r="539" spans="1:47" outlineLevel="1" x14ac:dyDescent="0.2">
      <c r="A539" s="129"/>
      <c r="B539" s="129"/>
      <c r="C539" s="145" t="s">
        <v>433</v>
      </c>
      <c r="D539" s="168"/>
      <c r="E539" s="159"/>
      <c r="F539" s="131"/>
      <c r="G539" s="131"/>
      <c r="H539" s="154">
        <v>0</v>
      </c>
      <c r="I539" s="128"/>
      <c r="J539" s="128"/>
      <c r="K539" s="128"/>
      <c r="L539" s="128"/>
      <c r="M539" s="128"/>
      <c r="N539" s="128"/>
      <c r="O539" s="128"/>
      <c r="P539" s="128"/>
      <c r="Q539" s="128"/>
      <c r="R539" s="128" t="s">
        <v>121</v>
      </c>
      <c r="S539" s="128">
        <v>0</v>
      </c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</row>
    <row r="540" spans="1:47" outlineLevel="1" x14ac:dyDescent="0.2">
      <c r="A540" s="129"/>
      <c r="B540" s="129"/>
      <c r="C540" s="147" t="s">
        <v>434</v>
      </c>
      <c r="D540" s="170"/>
      <c r="E540" s="160"/>
      <c r="F540" s="131"/>
      <c r="G540" s="131"/>
      <c r="H540" s="154">
        <v>0</v>
      </c>
      <c r="I540" s="128"/>
      <c r="J540" s="128"/>
      <c r="K540" s="128"/>
      <c r="L540" s="128"/>
      <c r="M540" s="128"/>
      <c r="N540" s="128"/>
      <c r="O540" s="128"/>
      <c r="P540" s="128"/>
      <c r="Q540" s="128"/>
      <c r="R540" s="128" t="s">
        <v>121</v>
      </c>
      <c r="S540" s="128">
        <v>2</v>
      </c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</row>
    <row r="541" spans="1:47" outlineLevel="1" x14ac:dyDescent="0.2">
      <c r="A541" s="129"/>
      <c r="B541" s="129"/>
      <c r="C541" s="148" t="s">
        <v>435</v>
      </c>
      <c r="D541" s="170"/>
      <c r="E541" s="160">
        <v>0.5</v>
      </c>
      <c r="F541" s="131"/>
      <c r="G541" s="131"/>
      <c r="H541" s="154">
        <v>0</v>
      </c>
      <c r="I541" s="128"/>
      <c r="J541" s="128"/>
      <c r="K541" s="128"/>
      <c r="L541" s="128"/>
      <c r="M541" s="128"/>
      <c r="N541" s="128"/>
      <c r="O541" s="128"/>
      <c r="P541" s="128"/>
      <c r="Q541" s="128"/>
      <c r="R541" s="128" t="s">
        <v>121</v>
      </c>
      <c r="S541" s="128">
        <v>2</v>
      </c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</row>
    <row r="542" spans="1:47" outlineLevel="1" x14ac:dyDescent="0.2">
      <c r="A542" s="129"/>
      <c r="B542" s="129"/>
      <c r="C542" s="148" t="s">
        <v>436</v>
      </c>
      <c r="D542" s="170"/>
      <c r="E542" s="160">
        <v>0.5</v>
      </c>
      <c r="F542" s="131"/>
      <c r="G542" s="131"/>
      <c r="H542" s="154">
        <v>0</v>
      </c>
      <c r="I542" s="128"/>
      <c r="J542" s="128"/>
      <c r="K542" s="128"/>
      <c r="L542" s="128"/>
      <c r="M542" s="128"/>
      <c r="N542" s="128"/>
      <c r="O542" s="128"/>
      <c r="P542" s="128"/>
      <c r="Q542" s="128"/>
      <c r="R542" s="128" t="s">
        <v>121</v>
      </c>
      <c r="S542" s="128">
        <v>2</v>
      </c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</row>
    <row r="543" spans="1:47" outlineLevel="1" x14ac:dyDescent="0.2">
      <c r="A543" s="129"/>
      <c r="B543" s="129"/>
      <c r="C543" s="148" t="s">
        <v>437</v>
      </c>
      <c r="D543" s="170"/>
      <c r="E543" s="160">
        <v>0.5</v>
      </c>
      <c r="F543" s="131"/>
      <c r="G543" s="131"/>
      <c r="H543" s="154">
        <v>0</v>
      </c>
      <c r="I543" s="128"/>
      <c r="J543" s="128"/>
      <c r="K543" s="128"/>
      <c r="L543" s="128"/>
      <c r="M543" s="128"/>
      <c r="N543" s="128"/>
      <c r="O543" s="128"/>
      <c r="P543" s="128"/>
      <c r="Q543" s="128"/>
      <c r="R543" s="128" t="s">
        <v>121</v>
      </c>
      <c r="S543" s="128">
        <v>2</v>
      </c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</row>
    <row r="544" spans="1:47" outlineLevel="1" x14ac:dyDescent="0.2">
      <c r="A544" s="129"/>
      <c r="B544" s="129"/>
      <c r="C544" s="148" t="s">
        <v>438</v>
      </c>
      <c r="D544" s="170"/>
      <c r="E544" s="160"/>
      <c r="F544" s="131"/>
      <c r="G544" s="131"/>
      <c r="H544" s="154">
        <v>0</v>
      </c>
      <c r="I544" s="128"/>
      <c r="J544" s="128"/>
      <c r="K544" s="128"/>
      <c r="L544" s="128"/>
      <c r="M544" s="128"/>
      <c r="N544" s="128"/>
      <c r="O544" s="128"/>
      <c r="P544" s="128"/>
      <c r="Q544" s="128"/>
      <c r="R544" s="128" t="s">
        <v>121</v>
      </c>
      <c r="S544" s="128">
        <v>2</v>
      </c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</row>
    <row r="545" spans="1:47" outlineLevel="1" x14ac:dyDescent="0.2">
      <c r="A545" s="129"/>
      <c r="B545" s="129"/>
      <c r="C545" s="147" t="s">
        <v>439</v>
      </c>
      <c r="D545" s="170"/>
      <c r="E545" s="160"/>
      <c r="F545" s="131"/>
      <c r="G545" s="131"/>
      <c r="H545" s="154">
        <v>0</v>
      </c>
      <c r="I545" s="128"/>
      <c r="J545" s="128"/>
      <c r="K545" s="128"/>
      <c r="L545" s="128"/>
      <c r="M545" s="128"/>
      <c r="N545" s="128"/>
      <c r="O545" s="128"/>
      <c r="P545" s="128"/>
      <c r="Q545" s="128"/>
      <c r="R545" s="128" t="s">
        <v>121</v>
      </c>
      <c r="S545" s="128">
        <v>0</v>
      </c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</row>
    <row r="546" spans="1:47" outlineLevel="1" x14ac:dyDescent="0.2">
      <c r="A546" s="129"/>
      <c r="B546" s="129"/>
      <c r="C546" s="145" t="s">
        <v>440</v>
      </c>
      <c r="D546" s="168"/>
      <c r="E546" s="159">
        <v>1.5</v>
      </c>
      <c r="F546" s="131"/>
      <c r="G546" s="131"/>
      <c r="H546" s="154">
        <v>0</v>
      </c>
      <c r="I546" s="128"/>
      <c r="J546" s="128"/>
      <c r="K546" s="128"/>
      <c r="L546" s="128"/>
      <c r="M546" s="128"/>
      <c r="N546" s="128"/>
      <c r="O546" s="128"/>
      <c r="P546" s="128"/>
      <c r="Q546" s="128"/>
      <c r="R546" s="128" t="s">
        <v>121</v>
      </c>
      <c r="S546" s="128">
        <v>0</v>
      </c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</row>
    <row r="547" spans="1:47" outlineLevel="1" x14ac:dyDescent="0.2">
      <c r="A547" s="129"/>
      <c r="B547" s="129"/>
      <c r="C547" s="145" t="s">
        <v>441</v>
      </c>
      <c r="D547" s="168"/>
      <c r="E547" s="159"/>
      <c r="F547" s="131"/>
      <c r="G547" s="131"/>
      <c r="H547" s="154">
        <v>0</v>
      </c>
      <c r="I547" s="128"/>
      <c r="J547" s="128"/>
      <c r="K547" s="128"/>
      <c r="L547" s="128"/>
      <c r="M547" s="128"/>
      <c r="N547" s="128"/>
      <c r="O547" s="128"/>
      <c r="P547" s="128"/>
      <c r="Q547" s="128"/>
      <c r="R547" s="128" t="s">
        <v>121</v>
      </c>
      <c r="S547" s="128">
        <v>0</v>
      </c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</row>
    <row r="548" spans="1:47" outlineLevel="1" x14ac:dyDescent="0.2">
      <c r="A548" s="129"/>
      <c r="B548" s="129"/>
      <c r="C548" s="145" t="s">
        <v>442</v>
      </c>
      <c r="D548" s="168"/>
      <c r="E548" s="159"/>
      <c r="F548" s="131"/>
      <c r="G548" s="131"/>
      <c r="H548" s="154">
        <v>0</v>
      </c>
      <c r="I548" s="128"/>
      <c r="J548" s="128"/>
      <c r="K548" s="128"/>
      <c r="L548" s="128"/>
      <c r="M548" s="128"/>
      <c r="N548" s="128"/>
      <c r="O548" s="128"/>
      <c r="P548" s="128"/>
      <c r="Q548" s="128"/>
      <c r="R548" s="128" t="s">
        <v>121</v>
      </c>
      <c r="S548" s="128">
        <v>0</v>
      </c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</row>
    <row r="549" spans="1:47" outlineLevel="1" x14ac:dyDescent="0.2">
      <c r="A549" s="129"/>
      <c r="B549" s="129"/>
      <c r="C549" s="145" t="s">
        <v>131</v>
      </c>
      <c r="D549" s="168"/>
      <c r="E549" s="159"/>
      <c r="F549" s="131"/>
      <c r="G549" s="131"/>
      <c r="H549" s="154">
        <v>0</v>
      </c>
      <c r="I549" s="128"/>
      <c r="J549" s="128"/>
      <c r="K549" s="128"/>
      <c r="L549" s="128"/>
      <c r="M549" s="128"/>
      <c r="N549" s="128"/>
      <c r="O549" s="128"/>
      <c r="P549" s="128"/>
      <c r="Q549" s="128"/>
      <c r="R549" s="128" t="s">
        <v>121</v>
      </c>
      <c r="S549" s="128">
        <v>0</v>
      </c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</row>
    <row r="550" spans="1:47" outlineLevel="1" x14ac:dyDescent="0.2">
      <c r="A550" s="129"/>
      <c r="B550" s="129"/>
      <c r="C550" s="145" t="s">
        <v>443</v>
      </c>
      <c r="D550" s="168"/>
      <c r="E550" s="159">
        <v>0.86</v>
      </c>
      <c r="F550" s="131"/>
      <c r="G550" s="131"/>
      <c r="H550" s="154">
        <v>0</v>
      </c>
      <c r="I550" s="128"/>
      <c r="J550" s="128"/>
      <c r="K550" s="128"/>
      <c r="L550" s="128"/>
      <c r="M550" s="128"/>
      <c r="N550" s="128"/>
      <c r="O550" s="128"/>
      <c r="P550" s="128"/>
      <c r="Q550" s="128"/>
      <c r="R550" s="128" t="s">
        <v>121</v>
      </c>
      <c r="S550" s="128">
        <v>0</v>
      </c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</row>
    <row r="551" spans="1:47" outlineLevel="1" x14ac:dyDescent="0.2">
      <c r="A551" s="129"/>
      <c r="B551" s="129"/>
      <c r="C551" s="145" t="s">
        <v>444</v>
      </c>
      <c r="D551" s="168"/>
      <c r="E551" s="159">
        <v>0.8</v>
      </c>
      <c r="F551" s="131"/>
      <c r="G551" s="131"/>
      <c r="H551" s="154">
        <v>0</v>
      </c>
      <c r="I551" s="128"/>
      <c r="J551" s="128"/>
      <c r="K551" s="128"/>
      <c r="L551" s="128"/>
      <c r="M551" s="128"/>
      <c r="N551" s="128"/>
      <c r="O551" s="128"/>
      <c r="P551" s="128"/>
      <c r="Q551" s="128"/>
      <c r="R551" s="128" t="s">
        <v>121</v>
      </c>
      <c r="S551" s="128">
        <v>0</v>
      </c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</row>
    <row r="552" spans="1:47" outlineLevel="1" x14ac:dyDescent="0.2">
      <c r="A552" s="129"/>
      <c r="B552" s="129"/>
      <c r="C552" s="145" t="s">
        <v>445</v>
      </c>
      <c r="D552" s="168"/>
      <c r="E552" s="159"/>
      <c r="F552" s="131"/>
      <c r="G552" s="131"/>
      <c r="H552" s="154">
        <v>0</v>
      </c>
      <c r="I552" s="128"/>
      <c r="J552" s="128"/>
      <c r="K552" s="128"/>
      <c r="L552" s="128"/>
      <c r="M552" s="128"/>
      <c r="N552" s="128"/>
      <c r="O552" s="128"/>
      <c r="P552" s="128"/>
      <c r="Q552" s="128"/>
      <c r="R552" s="128" t="s">
        <v>121</v>
      </c>
      <c r="S552" s="128">
        <v>0</v>
      </c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</row>
    <row r="553" spans="1:47" outlineLevel="1" x14ac:dyDescent="0.2">
      <c r="A553" s="129"/>
      <c r="B553" s="129"/>
      <c r="C553" s="145" t="s">
        <v>131</v>
      </c>
      <c r="D553" s="168"/>
      <c r="E553" s="159"/>
      <c r="F553" s="131"/>
      <c r="G553" s="131"/>
      <c r="H553" s="154">
        <v>0</v>
      </c>
      <c r="I553" s="128"/>
      <c r="J553" s="128"/>
      <c r="K553" s="128"/>
      <c r="L553" s="128"/>
      <c r="M553" s="128"/>
      <c r="N553" s="128"/>
      <c r="O553" s="128"/>
      <c r="P553" s="128"/>
      <c r="Q553" s="128"/>
      <c r="R553" s="128" t="s">
        <v>121</v>
      </c>
      <c r="S553" s="128">
        <v>0</v>
      </c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</row>
    <row r="554" spans="1:47" outlineLevel="1" x14ac:dyDescent="0.2">
      <c r="A554" s="129"/>
      <c r="B554" s="129"/>
      <c r="C554" s="145" t="s">
        <v>164</v>
      </c>
      <c r="D554" s="168"/>
      <c r="E554" s="159"/>
      <c r="F554" s="131"/>
      <c r="G554" s="131"/>
      <c r="H554" s="154">
        <v>0</v>
      </c>
      <c r="I554" s="128"/>
      <c r="J554" s="128"/>
      <c r="K554" s="128"/>
      <c r="L554" s="128"/>
      <c r="M554" s="128"/>
      <c r="N554" s="128"/>
      <c r="O554" s="128"/>
      <c r="P554" s="128"/>
      <c r="Q554" s="128"/>
      <c r="R554" s="128" t="s">
        <v>121</v>
      </c>
      <c r="S554" s="128">
        <v>0</v>
      </c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</row>
    <row r="555" spans="1:47" outlineLevel="1" x14ac:dyDescent="0.2">
      <c r="A555" s="129"/>
      <c r="B555" s="129"/>
      <c r="C555" s="145" t="s">
        <v>446</v>
      </c>
      <c r="D555" s="168"/>
      <c r="E555" s="159">
        <v>3.9</v>
      </c>
      <c r="F555" s="131"/>
      <c r="G555" s="131"/>
      <c r="H555" s="154">
        <v>0</v>
      </c>
      <c r="I555" s="128"/>
      <c r="J555" s="128"/>
      <c r="K555" s="128"/>
      <c r="L555" s="128"/>
      <c r="M555" s="128"/>
      <c r="N555" s="128"/>
      <c r="O555" s="128"/>
      <c r="P555" s="128"/>
      <c r="Q555" s="128"/>
      <c r="R555" s="128" t="s">
        <v>121</v>
      </c>
      <c r="S555" s="128">
        <v>0</v>
      </c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</row>
    <row r="556" spans="1:47" outlineLevel="1" x14ac:dyDescent="0.2">
      <c r="A556" s="129"/>
      <c r="B556" s="129"/>
      <c r="C556" s="145" t="s">
        <v>243</v>
      </c>
      <c r="D556" s="168"/>
      <c r="E556" s="159"/>
      <c r="F556" s="131"/>
      <c r="G556" s="131"/>
      <c r="H556" s="154">
        <v>0</v>
      </c>
      <c r="I556" s="128"/>
      <c r="J556" s="128"/>
      <c r="K556" s="128"/>
      <c r="L556" s="128"/>
      <c r="M556" s="128"/>
      <c r="N556" s="128"/>
      <c r="O556" s="128"/>
      <c r="P556" s="128"/>
      <c r="Q556" s="128"/>
      <c r="R556" s="128" t="s">
        <v>121</v>
      </c>
      <c r="S556" s="128">
        <v>0</v>
      </c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</row>
    <row r="557" spans="1:47" outlineLevel="1" x14ac:dyDescent="0.2">
      <c r="A557" s="129"/>
      <c r="B557" s="129"/>
      <c r="C557" s="145" t="s">
        <v>447</v>
      </c>
      <c r="D557" s="168"/>
      <c r="E557" s="159"/>
      <c r="F557" s="131"/>
      <c r="G557" s="131"/>
      <c r="H557" s="154">
        <v>0</v>
      </c>
      <c r="I557" s="128"/>
      <c r="J557" s="128"/>
      <c r="K557" s="128"/>
      <c r="L557" s="128"/>
      <c r="M557" s="128"/>
      <c r="N557" s="128"/>
      <c r="O557" s="128"/>
      <c r="P557" s="128"/>
      <c r="Q557" s="128"/>
      <c r="R557" s="128" t="s">
        <v>121</v>
      </c>
      <c r="S557" s="128">
        <v>0</v>
      </c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</row>
    <row r="558" spans="1:47" outlineLevel="1" x14ac:dyDescent="0.2">
      <c r="A558" s="129"/>
      <c r="B558" s="129"/>
      <c r="C558" s="145" t="s">
        <v>448</v>
      </c>
      <c r="D558" s="168"/>
      <c r="E558" s="159">
        <v>26.3</v>
      </c>
      <c r="F558" s="131"/>
      <c r="G558" s="131"/>
      <c r="H558" s="154">
        <v>0</v>
      </c>
      <c r="I558" s="128"/>
      <c r="J558" s="128"/>
      <c r="K558" s="128"/>
      <c r="L558" s="128"/>
      <c r="M558" s="128"/>
      <c r="N558" s="128"/>
      <c r="O558" s="128"/>
      <c r="P558" s="128"/>
      <c r="Q558" s="128"/>
      <c r="R558" s="128" t="s">
        <v>121</v>
      </c>
      <c r="S558" s="128">
        <v>0</v>
      </c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</row>
    <row r="559" spans="1:47" outlineLevel="1" x14ac:dyDescent="0.2">
      <c r="A559" s="129"/>
      <c r="B559" s="129"/>
      <c r="C559" s="145" t="s">
        <v>449</v>
      </c>
      <c r="D559" s="168"/>
      <c r="E559" s="159">
        <v>15.2</v>
      </c>
      <c r="F559" s="131"/>
      <c r="G559" s="131"/>
      <c r="H559" s="154">
        <v>0</v>
      </c>
      <c r="I559" s="128"/>
      <c r="J559" s="128"/>
      <c r="K559" s="128"/>
      <c r="L559" s="128"/>
      <c r="M559" s="128"/>
      <c r="N559" s="128"/>
      <c r="O559" s="128"/>
      <c r="P559" s="128"/>
      <c r="Q559" s="128"/>
      <c r="R559" s="128" t="s">
        <v>121</v>
      </c>
      <c r="S559" s="128">
        <v>0</v>
      </c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</row>
    <row r="560" spans="1:47" outlineLevel="1" x14ac:dyDescent="0.2">
      <c r="A560" s="129"/>
      <c r="B560" s="129"/>
      <c r="C560" s="145" t="s">
        <v>450</v>
      </c>
      <c r="D560" s="168"/>
      <c r="E560" s="159">
        <v>18.018000000000001</v>
      </c>
      <c r="F560" s="131"/>
      <c r="G560" s="131"/>
      <c r="H560" s="154">
        <v>0</v>
      </c>
      <c r="I560" s="128"/>
      <c r="J560" s="128"/>
      <c r="K560" s="128"/>
      <c r="L560" s="128"/>
      <c r="M560" s="128"/>
      <c r="N560" s="128"/>
      <c r="O560" s="128"/>
      <c r="P560" s="128"/>
      <c r="Q560" s="128"/>
      <c r="R560" s="128" t="s">
        <v>121</v>
      </c>
      <c r="S560" s="128">
        <v>0</v>
      </c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</row>
    <row r="561" spans="1:47" outlineLevel="1" x14ac:dyDescent="0.2">
      <c r="A561" s="129"/>
      <c r="B561" s="129"/>
      <c r="C561" s="145" t="s">
        <v>451</v>
      </c>
      <c r="D561" s="168"/>
      <c r="E561" s="159">
        <v>11</v>
      </c>
      <c r="F561" s="131"/>
      <c r="G561" s="131"/>
      <c r="H561" s="154">
        <v>0</v>
      </c>
      <c r="I561" s="128"/>
      <c r="J561" s="128"/>
      <c r="K561" s="128"/>
      <c r="L561" s="128"/>
      <c r="M561" s="128"/>
      <c r="N561" s="128"/>
      <c r="O561" s="128"/>
      <c r="P561" s="128"/>
      <c r="Q561" s="128"/>
      <c r="R561" s="128" t="s">
        <v>121</v>
      </c>
      <c r="S561" s="128">
        <v>0</v>
      </c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</row>
    <row r="562" spans="1:47" outlineLevel="1" x14ac:dyDescent="0.2">
      <c r="A562" s="129"/>
      <c r="B562" s="129"/>
      <c r="C562" s="145" t="s">
        <v>452</v>
      </c>
      <c r="D562" s="168"/>
      <c r="E562" s="159">
        <v>469.5</v>
      </c>
      <c r="F562" s="131"/>
      <c r="G562" s="131"/>
      <c r="H562" s="154">
        <v>0</v>
      </c>
      <c r="I562" s="128"/>
      <c r="J562" s="128"/>
      <c r="K562" s="128"/>
      <c r="L562" s="128"/>
      <c r="M562" s="128"/>
      <c r="N562" s="128"/>
      <c r="O562" s="128"/>
      <c r="P562" s="128"/>
      <c r="Q562" s="128"/>
      <c r="R562" s="128" t="s">
        <v>121</v>
      </c>
      <c r="S562" s="128">
        <v>0</v>
      </c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</row>
    <row r="563" spans="1:47" outlineLevel="1" x14ac:dyDescent="0.2">
      <c r="A563" s="129"/>
      <c r="B563" s="129"/>
      <c r="C563" s="145" t="s">
        <v>453</v>
      </c>
      <c r="D563" s="168"/>
      <c r="E563" s="159">
        <v>54.3</v>
      </c>
      <c r="F563" s="131"/>
      <c r="G563" s="131"/>
      <c r="H563" s="154">
        <v>0</v>
      </c>
      <c r="I563" s="128"/>
      <c r="J563" s="128"/>
      <c r="K563" s="128"/>
      <c r="L563" s="128"/>
      <c r="M563" s="128"/>
      <c r="N563" s="128"/>
      <c r="O563" s="128"/>
      <c r="P563" s="128"/>
      <c r="Q563" s="128"/>
      <c r="R563" s="128" t="s">
        <v>121</v>
      </c>
      <c r="S563" s="128">
        <v>0</v>
      </c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</row>
    <row r="564" spans="1:47" outlineLevel="1" x14ac:dyDescent="0.2">
      <c r="A564" s="129">
        <v>81</v>
      </c>
      <c r="B564" s="129" t="s">
        <v>454</v>
      </c>
      <c r="C564" s="144" t="s">
        <v>455</v>
      </c>
      <c r="D564" s="167" t="s">
        <v>313</v>
      </c>
      <c r="E564" s="131">
        <v>31.543599999999998</v>
      </c>
      <c r="F564" s="131"/>
      <c r="G564" s="131">
        <f>ROUND(E564*F564,2)</f>
        <v>0</v>
      </c>
      <c r="H564" s="154" t="s">
        <v>1140</v>
      </c>
      <c r="I564" s="128"/>
      <c r="J564" s="128"/>
      <c r="K564" s="128"/>
      <c r="L564" s="128"/>
      <c r="M564" s="128"/>
      <c r="N564" s="128"/>
      <c r="O564" s="128"/>
      <c r="P564" s="128"/>
      <c r="Q564" s="128"/>
      <c r="R564" s="128" t="s">
        <v>119</v>
      </c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</row>
    <row r="565" spans="1:47" outlineLevel="1" x14ac:dyDescent="0.2">
      <c r="A565" s="129"/>
      <c r="B565" s="129"/>
      <c r="C565" s="145" t="s">
        <v>447</v>
      </c>
      <c r="D565" s="168"/>
      <c r="E565" s="159"/>
      <c r="F565" s="131"/>
      <c r="G565" s="131"/>
      <c r="H565" s="154">
        <v>0</v>
      </c>
      <c r="I565" s="128"/>
      <c r="J565" s="128"/>
      <c r="K565" s="128"/>
      <c r="L565" s="128"/>
      <c r="M565" s="128"/>
      <c r="N565" s="128"/>
      <c r="O565" s="128"/>
      <c r="P565" s="128"/>
      <c r="Q565" s="128"/>
      <c r="R565" s="128" t="s">
        <v>121</v>
      </c>
      <c r="S565" s="128">
        <v>0</v>
      </c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</row>
    <row r="566" spans="1:47" outlineLevel="1" x14ac:dyDescent="0.2">
      <c r="A566" s="129"/>
      <c r="B566" s="129"/>
      <c r="C566" s="145" t="s">
        <v>456</v>
      </c>
      <c r="D566" s="168"/>
      <c r="E566" s="159"/>
      <c r="F566" s="131"/>
      <c r="G566" s="131"/>
      <c r="H566" s="154">
        <v>0</v>
      </c>
      <c r="I566" s="128"/>
      <c r="J566" s="128"/>
      <c r="K566" s="128"/>
      <c r="L566" s="128"/>
      <c r="M566" s="128"/>
      <c r="N566" s="128"/>
      <c r="O566" s="128"/>
      <c r="P566" s="128"/>
      <c r="Q566" s="128"/>
      <c r="R566" s="128" t="s">
        <v>121</v>
      </c>
      <c r="S566" s="128">
        <v>0</v>
      </c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</row>
    <row r="567" spans="1:47" outlineLevel="1" x14ac:dyDescent="0.2">
      <c r="A567" s="129"/>
      <c r="B567" s="129"/>
      <c r="C567" s="145" t="s">
        <v>457</v>
      </c>
      <c r="D567" s="168"/>
      <c r="E567" s="159">
        <v>0.55000000000000004</v>
      </c>
      <c r="F567" s="131"/>
      <c r="G567" s="131"/>
      <c r="H567" s="154">
        <v>0</v>
      </c>
      <c r="I567" s="128"/>
      <c r="J567" s="128"/>
      <c r="K567" s="128"/>
      <c r="L567" s="128"/>
      <c r="M567" s="128"/>
      <c r="N567" s="128"/>
      <c r="O567" s="128"/>
      <c r="P567" s="128"/>
      <c r="Q567" s="128"/>
      <c r="R567" s="128" t="s">
        <v>121</v>
      </c>
      <c r="S567" s="128">
        <v>0</v>
      </c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</row>
    <row r="568" spans="1:47" outlineLevel="1" x14ac:dyDescent="0.2">
      <c r="A568" s="129"/>
      <c r="B568" s="129"/>
      <c r="C568" s="145" t="s">
        <v>458</v>
      </c>
      <c r="D568" s="168"/>
      <c r="E568" s="159">
        <v>28.17</v>
      </c>
      <c r="F568" s="131"/>
      <c r="G568" s="131"/>
      <c r="H568" s="154">
        <v>0</v>
      </c>
      <c r="I568" s="128"/>
      <c r="J568" s="128"/>
      <c r="K568" s="128"/>
      <c r="L568" s="128"/>
      <c r="M568" s="128"/>
      <c r="N568" s="128"/>
      <c r="O568" s="128"/>
      <c r="P568" s="128"/>
      <c r="Q568" s="128"/>
      <c r="R568" s="128" t="s">
        <v>121</v>
      </c>
      <c r="S568" s="128">
        <v>0</v>
      </c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</row>
    <row r="569" spans="1:47" outlineLevel="1" x14ac:dyDescent="0.2">
      <c r="A569" s="129"/>
      <c r="B569" s="129"/>
      <c r="C569" s="145" t="s">
        <v>459</v>
      </c>
      <c r="D569" s="168"/>
      <c r="E569" s="159">
        <v>2.8235999999999999</v>
      </c>
      <c r="F569" s="131"/>
      <c r="G569" s="131"/>
      <c r="H569" s="154">
        <v>0</v>
      </c>
      <c r="I569" s="128"/>
      <c r="J569" s="128"/>
      <c r="K569" s="128"/>
      <c r="L569" s="128"/>
      <c r="M569" s="128"/>
      <c r="N569" s="128"/>
      <c r="O569" s="128"/>
      <c r="P569" s="128"/>
      <c r="Q569" s="128"/>
      <c r="R569" s="128" t="s">
        <v>121</v>
      </c>
      <c r="S569" s="128">
        <v>0</v>
      </c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</row>
    <row r="570" spans="1:47" outlineLevel="1" x14ac:dyDescent="0.2">
      <c r="A570" s="129">
        <v>82</v>
      </c>
      <c r="B570" s="129" t="s">
        <v>460</v>
      </c>
      <c r="C570" s="144" t="s">
        <v>461</v>
      </c>
      <c r="D570" s="167" t="s">
        <v>313</v>
      </c>
      <c r="E570" s="131">
        <v>0.2235</v>
      </c>
      <c r="F570" s="131"/>
      <c r="G570" s="131">
        <f>ROUND(E570*F570,2)</f>
        <v>0</v>
      </c>
      <c r="H570" s="154" t="s">
        <v>1140</v>
      </c>
      <c r="I570" s="128"/>
      <c r="J570" s="128"/>
      <c r="K570" s="128"/>
      <c r="L570" s="128"/>
      <c r="M570" s="128"/>
      <c r="N570" s="128"/>
      <c r="O570" s="128"/>
      <c r="P570" s="128"/>
      <c r="Q570" s="128"/>
      <c r="R570" s="128" t="s">
        <v>119</v>
      </c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</row>
    <row r="571" spans="1:47" outlineLevel="1" x14ac:dyDescent="0.2">
      <c r="A571" s="129"/>
      <c r="B571" s="129"/>
      <c r="C571" s="145" t="s">
        <v>433</v>
      </c>
      <c r="D571" s="168"/>
      <c r="E571" s="159"/>
      <c r="F571" s="131"/>
      <c r="G571" s="131"/>
      <c r="H571" s="154">
        <v>0</v>
      </c>
      <c r="I571" s="128"/>
      <c r="J571" s="128"/>
      <c r="K571" s="128"/>
      <c r="L571" s="128"/>
      <c r="M571" s="128"/>
      <c r="N571" s="128"/>
      <c r="O571" s="128"/>
      <c r="P571" s="128"/>
      <c r="Q571" s="128"/>
      <c r="R571" s="128" t="s">
        <v>121</v>
      </c>
      <c r="S571" s="128">
        <v>0</v>
      </c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</row>
    <row r="572" spans="1:47" outlineLevel="1" x14ac:dyDescent="0.2">
      <c r="A572" s="129"/>
      <c r="B572" s="129"/>
      <c r="C572" s="147" t="s">
        <v>434</v>
      </c>
      <c r="D572" s="170"/>
      <c r="E572" s="160"/>
      <c r="F572" s="131"/>
      <c r="G572" s="131"/>
      <c r="H572" s="154">
        <v>0</v>
      </c>
      <c r="I572" s="128"/>
      <c r="J572" s="128"/>
      <c r="K572" s="128"/>
      <c r="L572" s="128"/>
      <c r="M572" s="128"/>
      <c r="N572" s="128"/>
      <c r="O572" s="128"/>
      <c r="P572" s="128"/>
      <c r="Q572" s="128"/>
      <c r="R572" s="128" t="s">
        <v>121</v>
      </c>
      <c r="S572" s="128">
        <v>2</v>
      </c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</row>
    <row r="573" spans="1:47" outlineLevel="1" x14ac:dyDescent="0.2">
      <c r="A573" s="129"/>
      <c r="B573" s="129"/>
      <c r="C573" s="148" t="s">
        <v>435</v>
      </c>
      <c r="D573" s="170"/>
      <c r="E573" s="160">
        <v>0.5</v>
      </c>
      <c r="F573" s="131"/>
      <c r="G573" s="131"/>
      <c r="H573" s="154">
        <v>0</v>
      </c>
      <c r="I573" s="128"/>
      <c r="J573" s="128"/>
      <c r="K573" s="128"/>
      <c r="L573" s="128"/>
      <c r="M573" s="128"/>
      <c r="N573" s="128"/>
      <c r="O573" s="128"/>
      <c r="P573" s="128"/>
      <c r="Q573" s="128"/>
      <c r="R573" s="128" t="s">
        <v>121</v>
      </c>
      <c r="S573" s="128">
        <v>2</v>
      </c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</row>
    <row r="574" spans="1:47" outlineLevel="1" x14ac:dyDescent="0.2">
      <c r="A574" s="129"/>
      <c r="B574" s="129"/>
      <c r="C574" s="148" t="s">
        <v>436</v>
      </c>
      <c r="D574" s="170"/>
      <c r="E574" s="160">
        <v>0.5</v>
      </c>
      <c r="F574" s="131"/>
      <c r="G574" s="131"/>
      <c r="H574" s="154">
        <v>0</v>
      </c>
      <c r="I574" s="128"/>
      <c r="J574" s="128"/>
      <c r="K574" s="128"/>
      <c r="L574" s="128"/>
      <c r="M574" s="128"/>
      <c r="N574" s="128"/>
      <c r="O574" s="128"/>
      <c r="P574" s="128"/>
      <c r="Q574" s="128"/>
      <c r="R574" s="128" t="s">
        <v>121</v>
      </c>
      <c r="S574" s="128">
        <v>2</v>
      </c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</row>
    <row r="575" spans="1:47" outlineLevel="1" x14ac:dyDescent="0.2">
      <c r="A575" s="129"/>
      <c r="B575" s="129"/>
      <c r="C575" s="148" t="s">
        <v>437</v>
      </c>
      <c r="D575" s="170"/>
      <c r="E575" s="160">
        <v>0.5</v>
      </c>
      <c r="F575" s="131"/>
      <c r="G575" s="131"/>
      <c r="H575" s="154">
        <v>0</v>
      </c>
      <c r="I575" s="128"/>
      <c r="J575" s="128"/>
      <c r="K575" s="128"/>
      <c r="L575" s="128"/>
      <c r="M575" s="128"/>
      <c r="N575" s="128"/>
      <c r="O575" s="128"/>
      <c r="P575" s="128"/>
      <c r="Q575" s="128"/>
      <c r="R575" s="128" t="s">
        <v>121</v>
      </c>
      <c r="S575" s="128">
        <v>2</v>
      </c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</row>
    <row r="576" spans="1:47" outlineLevel="1" x14ac:dyDescent="0.2">
      <c r="A576" s="129"/>
      <c r="B576" s="129"/>
      <c r="C576" s="148" t="s">
        <v>438</v>
      </c>
      <c r="D576" s="170"/>
      <c r="E576" s="160"/>
      <c r="F576" s="131"/>
      <c r="G576" s="131"/>
      <c r="H576" s="154">
        <v>0</v>
      </c>
      <c r="I576" s="128"/>
      <c r="J576" s="128"/>
      <c r="K576" s="128"/>
      <c r="L576" s="128"/>
      <c r="M576" s="128"/>
      <c r="N576" s="128"/>
      <c r="O576" s="128"/>
      <c r="P576" s="128"/>
      <c r="Q576" s="128"/>
      <c r="R576" s="128" t="s">
        <v>121</v>
      </c>
      <c r="S576" s="128">
        <v>2</v>
      </c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</row>
    <row r="577" spans="1:47" outlineLevel="1" x14ac:dyDescent="0.2">
      <c r="A577" s="129"/>
      <c r="B577" s="129"/>
      <c r="C577" s="147" t="s">
        <v>439</v>
      </c>
      <c r="D577" s="170"/>
      <c r="E577" s="160"/>
      <c r="F577" s="131"/>
      <c r="G577" s="131"/>
      <c r="H577" s="154">
        <v>0</v>
      </c>
      <c r="I577" s="128"/>
      <c r="J577" s="128"/>
      <c r="K577" s="128"/>
      <c r="L577" s="128"/>
      <c r="M577" s="128"/>
      <c r="N577" s="128"/>
      <c r="O577" s="128"/>
      <c r="P577" s="128"/>
      <c r="Q577" s="128"/>
      <c r="R577" s="128" t="s">
        <v>121</v>
      </c>
      <c r="S577" s="128">
        <v>0</v>
      </c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</row>
    <row r="578" spans="1:47" outlineLevel="1" x14ac:dyDescent="0.2">
      <c r="A578" s="129"/>
      <c r="B578" s="129"/>
      <c r="C578" s="145" t="s">
        <v>462</v>
      </c>
      <c r="D578" s="168"/>
      <c r="E578" s="159">
        <v>0.15</v>
      </c>
      <c r="F578" s="131"/>
      <c r="G578" s="131"/>
      <c r="H578" s="154">
        <v>0</v>
      </c>
      <c r="I578" s="128"/>
      <c r="J578" s="128"/>
      <c r="K578" s="128"/>
      <c r="L578" s="128"/>
      <c r="M578" s="128"/>
      <c r="N578" s="128"/>
      <c r="O578" s="128"/>
      <c r="P578" s="128"/>
      <c r="Q578" s="128"/>
      <c r="R578" s="128" t="s">
        <v>121</v>
      </c>
      <c r="S578" s="128">
        <v>0</v>
      </c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</row>
    <row r="579" spans="1:47" outlineLevel="1" x14ac:dyDescent="0.2">
      <c r="A579" s="129"/>
      <c r="B579" s="129"/>
      <c r="C579" s="145" t="s">
        <v>243</v>
      </c>
      <c r="D579" s="168"/>
      <c r="E579" s="159"/>
      <c r="F579" s="131"/>
      <c r="G579" s="131"/>
      <c r="H579" s="154">
        <v>0</v>
      </c>
      <c r="I579" s="128"/>
      <c r="J579" s="128"/>
      <c r="K579" s="128"/>
      <c r="L579" s="128"/>
      <c r="M579" s="128"/>
      <c r="N579" s="128"/>
      <c r="O579" s="128"/>
      <c r="P579" s="128"/>
      <c r="Q579" s="128"/>
      <c r="R579" s="128" t="s">
        <v>121</v>
      </c>
      <c r="S579" s="128">
        <v>0</v>
      </c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</row>
    <row r="580" spans="1:47" outlineLevel="1" x14ac:dyDescent="0.2">
      <c r="A580" s="129"/>
      <c r="B580" s="129"/>
      <c r="C580" s="145" t="s">
        <v>463</v>
      </c>
      <c r="D580" s="168"/>
      <c r="E580" s="159"/>
      <c r="F580" s="131"/>
      <c r="G580" s="131"/>
      <c r="H580" s="154">
        <v>0</v>
      </c>
      <c r="I580" s="128"/>
      <c r="J580" s="128"/>
      <c r="K580" s="128"/>
      <c r="L580" s="128"/>
      <c r="M580" s="128"/>
      <c r="N580" s="128"/>
      <c r="O580" s="128"/>
      <c r="P580" s="128"/>
      <c r="Q580" s="128"/>
      <c r="R580" s="128" t="s">
        <v>121</v>
      </c>
      <c r="S580" s="128">
        <v>0</v>
      </c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</row>
    <row r="581" spans="1:47" outlineLevel="1" x14ac:dyDescent="0.2">
      <c r="A581" s="129"/>
      <c r="B581" s="129"/>
      <c r="C581" s="145" t="s">
        <v>131</v>
      </c>
      <c r="D581" s="168"/>
      <c r="E581" s="159"/>
      <c r="F581" s="131"/>
      <c r="G581" s="131"/>
      <c r="H581" s="154">
        <v>0</v>
      </c>
      <c r="I581" s="128"/>
      <c r="J581" s="128"/>
      <c r="K581" s="128"/>
      <c r="L581" s="128"/>
      <c r="M581" s="128"/>
      <c r="N581" s="128"/>
      <c r="O581" s="128"/>
      <c r="P581" s="128"/>
      <c r="Q581" s="128"/>
      <c r="R581" s="128" t="s">
        <v>121</v>
      </c>
      <c r="S581" s="128">
        <v>0</v>
      </c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</row>
    <row r="582" spans="1:47" outlineLevel="1" x14ac:dyDescent="0.2">
      <c r="A582" s="129"/>
      <c r="B582" s="129"/>
      <c r="C582" s="145" t="s">
        <v>164</v>
      </c>
      <c r="D582" s="168"/>
      <c r="E582" s="159"/>
      <c r="F582" s="131"/>
      <c r="G582" s="131"/>
      <c r="H582" s="154">
        <v>0</v>
      </c>
      <c r="I582" s="128"/>
      <c r="J582" s="128"/>
      <c r="K582" s="128"/>
      <c r="L582" s="128"/>
      <c r="M582" s="128"/>
      <c r="N582" s="128"/>
      <c r="O582" s="128"/>
      <c r="P582" s="128"/>
      <c r="Q582" s="128"/>
      <c r="R582" s="128" t="s">
        <v>121</v>
      </c>
      <c r="S582" s="128">
        <v>0</v>
      </c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</row>
    <row r="583" spans="1:47" outlineLevel="1" x14ac:dyDescent="0.2">
      <c r="A583" s="129"/>
      <c r="B583" s="129"/>
      <c r="C583" s="145" t="s">
        <v>464</v>
      </c>
      <c r="D583" s="168"/>
      <c r="E583" s="159">
        <v>7.3499999999999996E-2</v>
      </c>
      <c r="F583" s="131"/>
      <c r="G583" s="131"/>
      <c r="H583" s="154">
        <v>0</v>
      </c>
      <c r="I583" s="128"/>
      <c r="J583" s="128"/>
      <c r="K583" s="128"/>
      <c r="L583" s="128"/>
      <c r="M583" s="128"/>
      <c r="N583" s="128"/>
      <c r="O583" s="128"/>
      <c r="P583" s="128"/>
      <c r="Q583" s="128"/>
      <c r="R583" s="128" t="s">
        <v>121</v>
      </c>
      <c r="S583" s="128">
        <v>0</v>
      </c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</row>
    <row r="584" spans="1:47" outlineLevel="1" x14ac:dyDescent="0.2">
      <c r="A584" s="129">
        <v>83</v>
      </c>
      <c r="B584" s="129" t="s">
        <v>465</v>
      </c>
      <c r="C584" s="144" t="s">
        <v>466</v>
      </c>
      <c r="D584" s="167" t="s">
        <v>313</v>
      </c>
      <c r="E584" s="131">
        <v>31.543599999999998</v>
      </c>
      <c r="F584" s="131"/>
      <c r="G584" s="131">
        <f>ROUND(E584*F584,2)</f>
        <v>0</v>
      </c>
      <c r="H584" s="154" t="s">
        <v>1140</v>
      </c>
      <c r="I584" s="128"/>
      <c r="J584" s="128"/>
      <c r="K584" s="128"/>
      <c r="L584" s="128"/>
      <c r="M584" s="128"/>
      <c r="N584" s="128"/>
      <c r="O584" s="128"/>
      <c r="P584" s="128"/>
      <c r="Q584" s="128"/>
      <c r="R584" s="128" t="s">
        <v>119</v>
      </c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</row>
    <row r="585" spans="1:47" outlineLevel="1" x14ac:dyDescent="0.2">
      <c r="A585" s="129"/>
      <c r="B585" s="129"/>
      <c r="C585" s="145" t="s">
        <v>447</v>
      </c>
      <c r="D585" s="168"/>
      <c r="E585" s="159"/>
      <c r="F585" s="131"/>
      <c r="G585" s="131"/>
      <c r="H585" s="154">
        <v>0</v>
      </c>
      <c r="I585" s="128"/>
      <c r="J585" s="128"/>
      <c r="K585" s="128"/>
      <c r="L585" s="128"/>
      <c r="M585" s="128"/>
      <c r="N585" s="128"/>
      <c r="O585" s="128"/>
      <c r="P585" s="128"/>
      <c r="Q585" s="128"/>
      <c r="R585" s="128" t="s">
        <v>121</v>
      </c>
      <c r="S585" s="128">
        <v>0</v>
      </c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</row>
    <row r="586" spans="1:47" outlineLevel="1" x14ac:dyDescent="0.2">
      <c r="A586" s="129"/>
      <c r="B586" s="129"/>
      <c r="C586" s="145" t="s">
        <v>456</v>
      </c>
      <c r="D586" s="168"/>
      <c r="E586" s="159"/>
      <c r="F586" s="131"/>
      <c r="G586" s="131"/>
      <c r="H586" s="154">
        <v>0</v>
      </c>
      <c r="I586" s="128"/>
      <c r="J586" s="128"/>
      <c r="K586" s="128"/>
      <c r="L586" s="128"/>
      <c r="M586" s="128"/>
      <c r="N586" s="128"/>
      <c r="O586" s="128"/>
      <c r="P586" s="128"/>
      <c r="Q586" s="128"/>
      <c r="R586" s="128" t="s">
        <v>121</v>
      </c>
      <c r="S586" s="128">
        <v>0</v>
      </c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</row>
    <row r="587" spans="1:47" outlineLevel="1" x14ac:dyDescent="0.2">
      <c r="A587" s="129"/>
      <c r="B587" s="129"/>
      <c r="C587" s="145" t="s">
        <v>457</v>
      </c>
      <c r="D587" s="168"/>
      <c r="E587" s="159">
        <v>0.55000000000000004</v>
      </c>
      <c r="F587" s="131"/>
      <c r="G587" s="131"/>
      <c r="H587" s="154">
        <v>0</v>
      </c>
      <c r="I587" s="128"/>
      <c r="J587" s="128"/>
      <c r="K587" s="128"/>
      <c r="L587" s="128"/>
      <c r="M587" s="128"/>
      <c r="N587" s="128"/>
      <c r="O587" s="128"/>
      <c r="P587" s="128"/>
      <c r="Q587" s="128"/>
      <c r="R587" s="128" t="s">
        <v>121</v>
      </c>
      <c r="S587" s="128">
        <v>0</v>
      </c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</row>
    <row r="588" spans="1:47" outlineLevel="1" x14ac:dyDescent="0.2">
      <c r="A588" s="129"/>
      <c r="B588" s="129"/>
      <c r="C588" s="145" t="s">
        <v>458</v>
      </c>
      <c r="D588" s="168"/>
      <c r="E588" s="159">
        <v>28.17</v>
      </c>
      <c r="F588" s="131"/>
      <c r="G588" s="131"/>
      <c r="H588" s="154">
        <v>0</v>
      </c>
      <c r="I588" s="128"/>
      <c r="J588" s="128"/>
      <c r="K588" s="128"/>
      <c r="L588" s="128"/>
      <c r="M588" s="128"/>
      <c r="N588" s="128"/>
      <c r="O588" s="128"/>
      <c r="P588" s="128"/>
      <c r="Q588" s="128"/>
      <c r="R588" s="128" t="s">
        <v>121</v>
      </c>
      <c r="S588" s="128">
        <v>0</v>
      </c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</row>
    <row r="589" spans="1:47" outlineLevel="1" x14ac:dyDescent="0.2">
      <c r="A589" s="129"/>
      <c r="B589" s="129"/>
      <c r="C589" s="145" t="s">
        <v>459</v>
      </c>
      <c r="D589" s="168"/>
      <c r="E589" s="159">
        <v>2.8235999999999999</v>
      </c>
      <c r="F589" s="131"/>
      <c r="G589" s="131"/>
      <c r="H589" s="154">
        <v>0</v>
      </c>
      <c r="I589" s="128"/>
      <c r="J589" s="128"/>
      <c r="K589" s="128"/>
      <c r="L589" s="128"/>
      <c r="M589" s="128"/>
      <c r="N589" s="128"/>
      <c r="O589" s="128"/>
      <c r="P589" s="128"/>
      <c r="Q589" s="128"/>
      <c r="R589" s="128" t="s">
        <v>121</v>
      </c>
      <c r="S589" s="128">
        <v>0</v>
      </c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</row>
    <row r="590" spans="1:47" outlineLevel="1" x14ac:dyDescent="0.2">
      <c r="A590" s="129">
        <v>84</v>
      </c>
      <c r="B590" s="129" t="s">
        <v>467</v>
      </c>
      <c r="C590" s="144" t="s">
        <v>468</v>
      </c>
      <c r="D590" s="167" t="s">
        <v>313</v>
      </c>
      <c r="E590" s="131">
        <v>0.15</v>
      </c>
      <c r="F590" s="131"/>
      <c r="G590" s="131">
        <f>ROUND(E590*F590,2)</f>
        <v>0</v>
      </c>
      <c r="H590" s="154" t="s">
        <v>1140</v>
      </c>
      <c r="I590" s="128"/>
      <c r="J590" s="128"/>
      <c r="K590" s="128"/>
      <c r="L590" s="128"/>
      <c r="M590" s="128"/>
      <c r="N590" s="128"/>
      <c r="O590" s="128"/>
      <c r="P590" s="128"/>
      <c r="Q590" s="128"/>
      <c r="R590" s="128" t="s">
        <v>119</v>
      </c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</row>
    <row r="591" spans="1:47" outlineLevel="1" x14ac:dyDescent="0.2">
      <c r="A591" s="129"/>
      <c r="B591" s="129"/>
      <c r="C591" s="145" t="s">
        <v>433</v>
      </c>
      <c r="D591" s="168"/>
      <c r="E591" s="159"/>
      <c r="F591" s="131"/>
      <c r="G591" s="131"/>
      <c r="H591" s="154">
        <v>0</v>
      </c>
      <c r="I591" s="128"/>
      <c r="J591" s="128"/>
      <c r="K591" s="128"/>
      <c r="L591" s="128"/>
      <c r="M591" s="128"/>
      <c r="N591" s="128"/>
      <c r="O591" s="128"/>
      <c r="P591" s="128"/>
      <c r="Q591" s="128"/>
      <c r="R591" s="128" t="s">
        <v>121</v>
      </c>
      <c r="S591" s="128">
        <v>0</v>
      </c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</row>
    <row r="592" spans="1:47" outlineLevel="1" x14ac:dyDescent="0.2">
      <c r="A592" s="129"/>
      <c r="B592" s="129"/>
      <c r="C592" s="147" t="s">
        <v>434</v>
      </c>
      <c r="D592" s="170"/>
      <c r="E592" s="160"/>
      <c r="F592" s="131"/>
      <c r="G592" s="131"/>
      <c r="H592" s="154">
        <v>0</v>
      </c>
      <c r="I592" s="128"/>
      <c r="J592" s="128"/>
      <c r="K592" s="128"/>
      <c r="L592" s="128"/>
      <c r="M592" s="128"/>
      <c r="N592" s="128"/>
      <c r="O592" s="128"/>
      <c r="P592" s="128"/>
      <c r="Q592" s="128"/>
      <c r="R592" s="128" t="s">
        <v>121</v>
      </c>
      <c r="S592" s="128">
        <v>2</v>
      </c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</row>
    <row r="593" spans="1:47" outlineLevel="1" x14ac:dyDescent="0.2">
      <c r="A593" s="129"/>
      <c r="B593" s="129"/>
      <c r="C593" s="148" t="s">
        <v>435</v>
      </c>
      <c r="D593" s="170"/>
      <c r="E593" s="160">
        <v>0.5</v>
      </c>
      <c r="F593" s="131"/>
      <c r="G593" s="131"/>
      <c r="H593" s="154">
        <v>0</v>
      </c>
      <c r="I593" s="128"/>
      <c r="J593" s="128"/>
      <c r="K593" s="128"/>
      <c r="L593" s="128"/>
      <c r="M593" s="128"/>
      <c r="N593" s="128"/>
      <c r="O593" s="128"/>
      <c r="P593" s="128"/>
      <c r="Q593" s="128"/>
      <c r="R593" s="128" t="s">
        <v>121</v>
      </c>
      <c r="S593" s="128">
        <v>2</v>
      </c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</row>
    <row r="594" spans="1:47" outlineLevel="1" x14ac:dyDescent="0.2">
      <c r="A594" s="129"/>
      <c r="B594" s="129"/>
      <c r="C594" s="148" t="s">
        <v>436</v>
      </c>
      <c r="D594" s="170"/>
      <c r="E594" s="160">
        <v>0.5</v>
      </c>
      <c r="F594" s="131"/>
      <c r="G594" s="131"/>
      <c r="H594" s="154">
        <v>0</v>
      </c>
      <c r="I594" s="128"/>
      <c r="J594" s="128"/>
      <c r="K594" s="128"/>
      <c r="L594" s="128"/>
      <c r="M594" s="128"/>
      <c r="N594" s="128"/>
      <c r="O594" s="128"/>
      <c r="P594" s="128"/>
      <c r="Q594" s="128"/>
      <c r="R594" s="128" t="s">
        <v>121</v>
      </c>
      <c r="S594" s="128">
        <v>2</v>
      </c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</row>
    <row r="595" spans="1:47" outlineLevel="1" x14ac:dyDescent="0.2">
      <c r="A595" s="129"/>
      <c r="B595" s="129"/>
      <c r="C595" s="148" t="s">
        <v>437</v>
      </c>
      <c r="D595" s="170"/>
      <c r="E595" s="160">
        <v>0.5</v>
      </c>
      <c r="F595" s="131"/>
      <c r="G595" s="131"/>
      <c r="H595" s="154">
        <v>0</v>
      </c>
      <c r="I595" s="128"/>
      <c r="J595" s="128"/>
      <c r="K595" s="128"/>
      <c r="L595" s="128"/>
      <c r="M595" s="128"/>
      <c r="N595" s="128"/>
      <c r="O595" s="128"/>
      <c r="P595" s="128"/>
      <c r="Q595" s="128"/>
      <c r="R595" s="128" t="s">
        <v>121</v>
      </c>
      <c r="S595" s="128">
        <v>2</v>
      </c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</row>
    <row r="596" spans="1:47" outlineLevel="1" x14ac:dyDescent="0.2">
      <c r="A596" s="129"/>
      <c r="B596" s="129"/>
      <c r="C596" s="148" t="s">
        <v>438</v>
      </c>
      <c r="D596" s="170"/>
      <c r="E596" s="160"/>
      <c r="F596" s="131"/>
      <c r="G596" s="131"/>
      <c r="H596" s="154">
        <v>0</v>
      </c>
      <c r="I596" s="128"/>
      <c r="J596" s="128"/>
      <c r="K596" s="128"/>
      <c r="L596" s="128"/>
      <c r="M596" s="128"/>
      <c r="N596" s="128"/>
      <c r="O596" s="128"/>
      <c r="P596" s="128"/>
      <c r="Q596" s="128"/>
      <c r="R596" s="128" t="s">
        <v>121</v>
      </c>
      <c r="S596" s="128">
        <v>2</v>
      </c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</row>
    <row r="597" spans="1:47" outlineLevel="1" x14ac:dyDescent="0.2">
      <c r="A597" s="129"/>
      <c r="B597" s="129"/>
      <c r="C597" s="147" t="s">
        <v>439</v>
      </c>
      <c r="D597" s="170"/>
      <c r="E597" s="160"/>
      <c r="F597" s="131"/>
      <c r="G597" s="131"/>
      <c r="H597" s="154">
        <v>0</v>
      </c>
      <c r="I597" s="128"/>
      <c r="J597" s="128"/>
      <c r="K597" s="128"/>
      <c r="L597" s="128"/>
      <c r="M597" s="128"/>
      <c r="N597" s="128"/>
      <c r="O597" s="128"/>
      <c r="P597" s="128"/>
      <c r="Q597" s="128"/>
      <c r="R597" s="128" t="s">
        <v>121</v>
      </c>
      <c r="S597" s="128">
        <v>0</v>
      </c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</row>
    <row r="598" spans="1:47" outlineLevel="1" x14ac:dyDescent="0.2">
      <c r="A598" s="129"/>
      <c r="B598" s="129"/>
      <c r="C598" s="145" t="s">
        <v>462</v>
      </c>
      <c r="D598" s="168"/>
      <c r="E598" s="159">
        <v>0.15</v>
      </c>
      <c r="F598" s="131"/>
      <c r="G598" s="131"/>
      <c r="H598" s="154">
        <v>0</v>
      </c>
      <c r="I598" s="128"/>
      <c r="J598" s="128"/>
      <c r="K598" s="128"/>
      <c r="L598" s="128"/>
      <c r="M598" s="128"/>
      <c r="N598" s="128"/>
      <c r="O598" s="128"/>
      <c r="P598" s="128"/>
      <c r="Q598" s="128"/>
      <c r="R598" s="128" t="s">
        <v>121</v>
      </c>
      <c r="S598" s="128">
        <v>0</v>
      </c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</row>
    <row r="599" spans="1:47" outlineLevel="1" x14ac:dyDescent="0.2">
      <c r="A599" s="129">
        <v>85</v>
      </c>
      <c r="B599" s="129" t="s">
        <v>469</v>
      </c>
      <c r="C599" s="144" t="s">
        <v>470</v>
      </c>
      <c r="D599" s="167" t="s">
        <v>118</v>
      </c>
      <c r="E599" s="131">
        <v>529.05999999999995</v>
      </c>
      <c r="F599" s="131"/>
      <c r="G599" s="131">
        <f>ROUND(E599*F599,2)</f>
        <v>0</v>
      </c>
      <c r="H599" s="154" t="s">
        <v>1140</v>
      </c>
      <c r="I599" s="128"/>
      <c r="J599" s="128"/>
      <c r="K599" s="128"/>
      <c r="L599" s="128"/>
      <c r="M599" s="128"/>
      <c r="N599" s="128"/>
      <c r="O599" s="128"/>
      <c r="P599" s="128"/>
      <c r="Q599" s="128"/>
      <c r="R599" s="128" t="s">
        <v>119</v>
      </c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</row>
    <row r="600" spans="1:47" outlineLevel="1" x14ac:dyDescent="0.2">
      <c r="A600" s="129"/>
      <c r="B600" s="129"/>
      <c r="C600" s="145" t="s">
        <v>432</v>
      </c>
      <c r="D600" s="168"/>
      <c r="E600" s="159"/>
      <c r="F600" s="131"/>
      <c r="G600" s="131"/>
      <c r="H600" s="154">
        <v>0</v>
      </c>
      <c r="I600" s="128"/>
      <c r="J600" s="128"/>
      <c r="K600" s="128"/>
      <c r="L600" s="128"/>
      <c r="M600" s="128"/>
      <c r="N600" s="128"/>
      <c r="O600" s="128"/>
      <c r="P600" s="128"/>
      <c r="Q600" s="128"/>
      <c r="R600" s="128" t="s">
        <v>121</v>
      </c>
      <c r="S600" s="128">
        <v>0</v>
      </c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</row>
    <row r="601" spans="1:47" outlineLevel="1" x14ac:dyDescent="0.2">
      <c r="A601" s="129"/>
      <c r="B601" s="129"/>
      <c r="C601" s="145" t="s">
        <v>243</v>
      </c>
      <c r="D601" s="168"/>
      <c r="E601" s="159"/>
      <c r="F601" s="131"/>
      <c r="G601" s="131"/>
      <c r="H601" s="154">
        <v>0</v>
      </c>
      <c r="I601" s="128"/>
      <c r="J601" s="128"/>
      <c r="K601" s="128"/>
      <c r="L601" s="128"/>
      <c r="M601" s="128"/>
      <c r="N601" s="128"/>
      <c r="O601" s="128"/>
      <c r="P601" s="128"/>
      <c r="Q601" s="128"/>
      <c r="R601" s="128" t="s">
        <v>121</v>
      </c>
      <c r="S601" s="128">
        <v>0</v>
      </c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</row>
    <row r="602" spans="1:47" outlineLevel="1" x14ac:dyDescent="0.2">
      <c r="A602" s="129"/>
      <c r="B602" s="129"/>
      <c r="C602" s="145" t="s">
        <v>433</v>
      </c>
      <c r="D602" s="168"/>
      <c r="E602" s="159"/>
      <c r="F602" s="131"/>
      <c r="G602" s="131"/>
      <c r="H602" s="154">
        <v>0</v>
      </c>
      <c r="I602" s="128"/>
      <c r="J602" s="128"/>
      <c r="K602" s="128"/>
      <c r="L602" s="128"/>
      <c r="M602" s="128"/>
      <c r="N602" s="128"/>
      <c r="O602" s="128"/>
      <c r="P602" s="128"/>
      <c r="Q602" s="128"/>
      <c r="R602" s="128" t="s">
        <v>121</v>
      </c>
      <c r="S602" s="128">
        <v>0</v>
      </c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</row>
    <row r="603" spans="1:47" outlineLevel="1" x14ac:dyDescent="0.2">
      <c r="A603" s="129"/>
      <c r="B603" s="129"/>
      <c r="C603" s="147" t="s">
        <v>434</v>
      </c>
      <c r="D603" s="170"/>
      <c r="E603" s="160"/>
      <c r="F603" s="131"/>
      <c r="G603" s="131"/>
      <c r="H603" s="154">
        <v>0</v>
      </c>
      <c r="I603" s="128"/>
      <c r="J603" s="128"/>
      <c r="K603" s="128"/>
      <c r="L603" s="128"/>
      <c r="M603" s="128"/>
      <c r="N603" s="128"/>
      <c r="O603" s="128"/>
      <c r="P603" s="128"/>
      <c r="Q603" s="128"/>
      <c r="R603" s="128" t="s">
        <v>121</v>
      </c>
      <c r="S603" s="128">
        <v>2</v>
      </c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</row>
    <row r="604" spans="1:47" outlineLevel="1" x14ac:dyDescent="0.2">
      <c r="A604" s="129"/>
      <c r="B604" s="129"/>
      <c r="C604" s="148" t="s">
        <v>435</v>
      </c>
      <c r="D604" s="170"/>
      <c r="E604" s="160">
        <v>0.5</v>
      </c>
      <c r="F604" s="131"/>
      <c r="G604" s="131"/>
      <c r="H604" s="154">
        <v>0</v>
      </c>
      <c r="I604" s="128"/>
      <c r="J604" s="128"/>
      <c r="K604" s="128"/>
      <c r="L604" s="128"/>
      <c r="M604" s="128"/>
      <c r="N604" s="128"/>
      <c r="O604" s="128"/>
      <c r="P604" s="128"/>
      <c r="Q604" s="128"/>
      <c r="R604" s="128" t="s">
        <v>121</v>
      </c>
      <c r="S604" s="128">
        <v>2</v>
      </c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</row>
    <row r="605" spans="1:47" outlineLevel="1" x14ac:dyDescent="0.2">
      <c r="A605" s="129"/>
      <c r="B605" s="129"/>
      <c r="C605" s="148" t="s">
        <v>436</v>
      </c>
      <c r="D605" s="170"/>
      <c r="E605" s="160">
        <v>0.5</v>
      </c>
      <c r="F605" s="131"/>
      <c r="G605" s="131"/>
      <c r="H605" s="154">
        <v>0</v>
      </c>
      <c r="I605" s="128"/>
      <c r="J605" s="128"/>
      <c r="K605" s="128"/>
      <c r="L605" s="128"/>
      <c r="M605" s="128"/>
      <c r="N605" s="128"/>
      <c r="O605" s="128"/>
      <c r="P605" s="128"/>
      <c r="Q605" s="128"/>
      <c r="R605" s="128" t="s">
        <v>121</v>
      </c>
      <c r="S605" s="128">
        <v>2</v>
      </c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</row>
    <row r="606" spans="1:47" outlineLevel="1" x14ac:dyDescent="0.2">
      <c r="A606" s="129"/>
      <c r="B606" s="129"/>
      <c r="C606" s="148" t="s">
        <v>437</v>
      </c>
      <c r="D606" s="170"/>
      <c r="E606" s="160">
        <v>0.5</v>
      </c>
      <c r="F606" s="131"/>
      <c r="G606" s="131"/>
      <c r="H606" s="154">
        <v>0</v>
      </c>
      <c r="I606" s="128"/>
      <c r="J606" s="128"/>
      <c r="K606" s="128"/>
      <c r="L606" s="128"/>
      <c r="M606" s="128"/>
      <c r="N606" s="128"/>
      <c r="O606" s="128"/>
      <c r="P606" s="128"/>
      <c r="Q606" s="128"/>
      <c r="R606" s="128" t="s">
        <v>121</v>
      </c>
      <c r="S606" s="128">
        <v>2</v>
      </c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</row>
    <row r="607" spans="1:47" outlineLevel="1" x14ac:dyDescent="0.2">
      <c r="A607" s="129"/>
      <c r="B607" s="129"/>
      <c r="C607" s="148" t="s">
        <v>438</v>
      </c>
      <c r="D607" s="170"/>
      <c r="E607" s="160"/>
      <c r="F607" s="131"/>
      <c r="G607" s="131"/>
      <c r="H607" s="154">
        <v>0</v>
      </c>
      <c r="I607" s="128"/>
      <c r="J607" s="128"/>
      <c r="K607" s="128"/>
      <c r="L607" s="128"/>
      <c r="M607" s="128"/>
      <c r="N607" s="128"/>
      <c r="O607" s="128"/>
      <c r="P607" s="128"/>
      <c r="Q607" s="128"/>
      <c r="R607" s="128" t="s">
        <v>121</v>
      </c>
      <c r="S607" s="128">
        <v>2</v>
      </c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</row>
    <row r="608" spans="1:47" outlineLevel="1" x14ac:dyDescent="0.2">
      <c r="A608" s="129"/>
      <c r="B608" s="129"/>
      <c r="C608" s="147" t="s">
        <v>439</v>
      </c>
      <c r="D608" s="170"/>
      <c r="E608" s="160"/>
      <c r="F608" s="131"/>
      <c r="G608" s="131"/>
      <c r="H608" s="154">
        <v>0</v>
      </c>
      <c r="I608" s="128"/>
      <c r="J608" s="128"/>
      <c r="K608" s="128"/>
      <c r="L608" s="128"/>
      <c r="M608" s="128"/>
      <c r="N608" s="128"/>
      <c r="O608" s="128"/>
      <c r="P608" s="128"/>
      <c r="Q608" s="128"/>
      <c r="R608" s="128" t="s">
        <v>121</v>
      </c>
      <c r="S608" s="128">
        <v>0</v>
      </c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</row>
    <row r="609" spans="1:47" outlineLevel="1" x14ac:dyDescent="0.2">
      <c r="A609" s="129"/>
      <c r="B609" s="129"/>
      <c r="C609" s="145" t="s">
        <v>440</v>
      </c>
      <c r="D609" s="168"/>
      <c r="E609" s="159">
        <v>1.5</v>
      </c>
      <c r="F609" s="131"/>
      <c r="G609" s="131"/>
      <c r="H609" s="154">
        <v>0</v>
      </c>
      <c r="I609" s="128"/>
      <c r="J609" s="128"/>
      <c r="K609" s="128"/>
      <c r="L609" s="128"/>
      <c r="M609" s="128"/>
      <c r="N609" s="128"/>
      <c r="O609" s="128"/>
      <c r="P609" s="128"/>
      <c r="Q609" s="128"/>
      <c r="R609" s="128" t="s">
        <v>121</v>
      </c>
      <c r="S609" s="128">
        <v>0</v>
      </c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</row>
    <row r="610" spans="1:47" outlineLevel="1" x14ac:dyDescent="0.2">
      <c r="A610" s="129"/>
      <c r="B610" s="129"/>
      <c r="C610" s="145" t="s">
        <v>441</v>
      </c>
      <c r="D610" s="168"/>
      <c r="E610" s="159"/>
      <c r="F610" s="131"/>
      <c r="G610" s="131"/>
      <c r="H610" s="154">
        <v>0</v>
      </c>
      <c r="I610" s="128"/>
      <c r="J610" s="128"/>
      <c r="K610" s="128"/>
      <c r="L610" s="128"/>
      <c r="M610" s="128"/>
      <c r="N610" s="128"/>
      <c r="O610" s="128"/>
      <c r="P610" s="128"/>
      <c r="Q610" s="128"/>
      <c r="R610" s="128" t="s">
        <v>121</v>
      </c>
      <c r="S610" s="128">
        <v>0</v>
      </c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</row>
    <row r="611" spans="1:47" outlineLevel="1" x14ac:dyDescent="0.2">
      <c r="A611" s="129"/>
      <c r="B611" s="129"/>
      <c r="C611" s="145" t="s">
        <v>442</v>
      </c>
      <c r="D611" s="168"/>
      <c r="E611" s="159"/>
      <c r="F611" s="131"/>
      <c r="G611" s="131"/>
      <c r="H611" s="154">
        <v>0</v>
      </c>
      <c r="I611" s="128"/>
      <c r="J611" s="128"/>
      <c r="K611" s="128"/>
      <c r="L611" s="128"/>
      <c r="M611" s="128"/>
      <c r="N611" s="128"/>
      <c r="O611" s="128"/>
      <c r="P611" s="128"/>
      <c r="Q611" s="128"/>
      <c r="R611" s="128" t="s">
        <v>121</v>
      </c>
      <c r="S611" s="128">
        <v>0</v>
      </c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</row>
    <row r="612" spans="1:47" outlineLevel="1" x14ac:dyDescent="0.2">
      <c r="A612" s="129"/>
      <c r="B612" s="129"/>
      <c r="C612" s="145" t="s">
        <v>131</v>
      </c>
      <c r="D612" s="168"/>
      <c r="E612" s="159"/>
      <c r="F612" s="131"/>
      <c r="G612" s="131"/>
      <c r="H612" s="154">
        <v>0</v>
      </c>
      <c r="I612" s="128"/>
      <c r="J612" s="128"/>
      <c r="K612" s="128"/>
      <c r="L612" s="128"/>
      <c r="M612" s="128"/>
      <c r="N612" s="128"/>
      <c r="O612" s="128"/>
      <c r="P612" s="128"/>
      <c r="Q612" s="128"/>
      <c r="R612" s="128" t="s">
        <v>121</v>
      </c>
      <c r="S612" s="128">
        <v>0</v>
      </c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</row>
    <row r="613" spans="1:47" outlineLevel="1" x14ac:dyDescent="0.2">
      <c r="A613" s="129"/>
      <c r="B613" s="129"/>
      <c r="C613" s="145" t="s">
        <v>443</v>
      </c>
      <c r="D613" s="168"/>
      <c r="E613" s="159">
        <v>0.86</v>
      </c>
      <c r="F613" s="131"/>
      <c r="G613" s="131"/>
      <c r="H613" s="154">
        <v>0</v>
      </c>
      <c r="I613" s="128"/>
      <c r="J613" s="128"/>
      <c r="K613" s="128"/>
      <c r="L613" s="128"/>
      <c r="M613" s="128"/>
      <c r="N613" s="128"/>
      <c r="O613" s="128"/>
      <c r="P613" s="128"/>
      <c r="Q613" s="128"/>
      <c r="R613" s="128" t="s">
        <v>121</v>
      </c>
      <c r="S613" s="128">
        <v>0</v>
      </c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</row>
    <row r="614" spans="1:47" outlineLevel="1" x14ac:dyDescent="0.2">
      <c r="A614" s="129"/>
      <c r="B614" s="129"/>
      <c r="C614" s="145" t="s">
        <v>444</v>
      </c>
      <c r="D614" s="168"/>
      <c r="E614" s="159">
        <v>0.8</v>
      </c>
      <c r="F614" s="131"/>
      <c r="G614" s="131"/>
      <c r="H614" s="154">
        <v>0</v>
      </c>
      <c r="I614" s="128"/>
      <c r="J614" s="128"/>
      <c r="K614" s="128"/>
      <c r="L614" s="128"/>
      <c r="M614" s="128"/>
      <c r="N614" s="128"/>
      <c r="O614" s="128"/>
      <c r="P614" s="128"/>
      <c r="Q614" s="128"/>
      <c r="R614" s="128" t="s">
        <v>121</v>
      </c>
      <c r="S614" s="128">
        <v>0</v>
      </c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</row>
    <row r="615" spans="1:47" outlineLevel="1" x14ac:dyDescent="0.2">
      <c r="A615" s="129"/>
      <c r="B615" s="129"/>
      <c r="C615" s="145" t="s">
        <v>445</v>
      </c>
      <c r="D615" s="168"/>
      <c r="E615" s="159"/>
      <c r="F615" s="131"/>
      <c r="G615" s="131"/>
      <c r="H615" s="154">
        <v>0</v>
      </c>
      <c r="I615" s="128"/>
      <c r="J615" s="128"/>
      <c r="K615" s="128"/>
      <c r="L615" s="128"/>
      <c r="M615" s="128"/>
      <c r="N615" s="128"/>
      <c r="O615" s="128"/>
      <c r="P615" s="128"/>
      <c r="Q615" s="128"/>
      <c r="R615" s="128" t="s">
        <v>121</v>
      </c>
      <c r="S615" s="128">
        <v>0</v>
      </c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</row>
    <row r="616" spans="1:47" outlineLevel="1" x14ac:dyDescent="0.2">
      <c r="A616" s="129"/>
      <c r="B616" s="129"/>
      <c r="C616" s="145" t="s">
        <v>131</v>
      </c>
      <c r="D616" s="168"/>
      <c r="E616" s="159"/>
      <c r="F616" s="131"/>
      <c r="G616" s="131"/>
      <c r="H616" s="154">
        <v>0</v>
      </c>
      <c r="I616" s="128"/>
      <c r="J616" s="128"/>
      <c r="K616" s="128"/>
      <c r="L616" s="128"/>
      <c r="M616" s="128"/>
      <c r="N616" s="128"/>
      <c r="O616" s="128"/>
      <c r="P616" s="128"/>
      <c r="Q616" s="128"/>
      <c r="R616" s="128" t="s">
        <v>121</v>
      </c>
      <c r="S616" s="128">
        <v>0</v>
      </c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</row>
    <row r="617" spans="1:47" outlineLevel="1" x14ac:dyDescent="0.2">
      <c r="A617" s="129"/>
      <c r="B617" s="129"/>
      <c r="C617" s="145" t="s">
        <v>164</v>
      </c>
      <c r="D617" s="168"/>
      <c r="E617" s="159"/>
      <c r="F617" s="131"/>
      <c r="G617" s="131"/>
      <c r="H617" s="154">
        <v>0</v>
      </c>
      <c r="I617" s="128"/>
      <c r="J617" s="128"/>
      <c r="K617" s="128"/>
      <c r="L617" s="128"/>
      <c r="M617" s="128"/>
      <c r="N617" s="128"/>
      <c r="O617" s="128"/>
      <c r="P617" s="128"/>
      <c r="Q617" s="128"/>
      <c r="R617" s="128" t="s">
        <v>121</v>
      </c>
      <c r="S617" s="128">
        <v>0</v>
      </c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</row>
    <row r="618" spans="1:47" outlineLevel="1" x14ac:dyDescent="0.2">
      <c r="A618" s="129"/>
      <c r="B618" s="129"/>
      <c r="C618" s="145" t="s">
        <v>446</v>
      </c>
      <c r="D618" s="168"/>
      <c r="E618" s="159">
        <v>3.9</v>
      </c>
      <c r="F618" s="131"/>
      <c r="G618" s="131"/>
      <c r="H618" s="154">
        <v>0</v>
      </c>
      <c r="I618" s="128"/>
      <c r="J618" s="128"/>
      <c r="K618" s="128"/>
      <c r="L618" s="128"/>
      <c r="M618" s="128"/>
      <c r="N618" s="128"/>
      <c r="O618" s="128"/>
      <c r="P618" s="128"/>
      <c r="Q618" s="128"/>
      <c r="R618" s="128" t="s">
        <v>121</v>
      </c>
      <c r="S618" s="128">
        <v>0</v>
      </c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</row>
    <row r="619" spans="1:47" outlineLevel="1" x14ac:dyDescent="0.2">
      <c r="A619" s="129"/>
      <c r="B619" s="129"/>
      <c r="C619" s="145" t="s">
        <v>243</v>
      </c>
      <c r="D619" s="168"/>
      <c r="E619" s="159"/>
      <c r="F619" s="131"/>
      <c r="G619" s="131"/>
      <c r="H619" s="154">
        <v>0</v>
      </c>
      <c r="I619" s="128"/>
      <c r="J619" s="128"/>
      <c r="K619" s="128"/>
      <c r="L619" s="128"/>
      <c r="M619" s="128"/>
      <c r="N619" s="128"/>
      <c r="O619" s="128"/>
      <c r="P619" s="128"/>
      <c r="Q619" s="128"/>
      <c r="R619" s="128" t="s">
        <v>121</v>
      </c>
      <c r="S619" s="128">
        <v>0</v>
      </c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</row>
    <row r="620" spans="1:47" outlineLevel="1" x14ac:dyDescent="0.2">
      <c r="A620" s="129"/>
      <c r="B620" s="129"/>
      <c r="C620" s="145" t="s">
        <v>447</v>
      </c>
      <c r="D620" s="168"/>
      <c r="E620" s="159"/>
      <c r="F620" s="131"/>
      <c r="G620" s="131"/>
      <c r="H620" s="154">
        <v>0</v>
      </c>
      <c r="I620" s="128"/>
      <c r="J620" s="128"/>
      <c r="K620" s="128"/>
      <c r="L620" s="128"/>
      <c r="M620" s="128"/>
      <c r="N620" s="128"/>
      <c r="O620" s="128"/>
      <c r="P620" s="128"/>
      <c r="Q620" s="128"/>
      <c r="R620" s="128" t="s">
        <v>121</v>
      </c>
      <c r="S620" s="128">
        <v>0</v>
      </c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</row>
    <row r="621" spans="1:47" outlineLevel="1" x14ac:dyDescent="0.2">
      <c r="A621" s="129"/>
      <c r="B621" s="129"/>
      <c r="C621" s="145" t="s">
        <v>448</v>
      </c>
      <c r="D621" s="168"/>
      <c r="E621" s="159">
        <v>26.3</v>
      </c>
      <c r="F621" s="131"/>
      <c r="G621" s="131"/>
      <c r="H621" s="154">
        <v>0</v>
      </c>
      <c r="I621" s="128"/>
      <c r="J621" s="128"/>
      <c r="K621" s="128"/>
      <c r="L621" s="128"/>
      <c r="M621" s="128"/>
      <c r="N621" s="128"/>
      <c r="O621" s="128"/>
      <c r="P621" s="128"/>
      <c r="Q621" s="128"/>
      <c r="R621" s="128" t="s">
        <v>121</v>
      </c>
      <c r="S621" s="128">
        <v>0</v>
      </c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</row>
    <row r="622" spans="1:47" outlineLevel="1" x14ac:dyDescent="0.2">
      <c r="A622" s="129"/>
      <c r="B622" s="129"/>
      <c r="C622" s="145" t="s">
        <v>449</v>
      </c>
      <c r="D622" s="168"/>
      <c r="E622" s="159">
        <v>15.2</v>
      </c>
      <c r="F622" s="131"/>
      <c r="G622" s="131"/>
      <c r="H622" s="154">
        <v>0</v>
      </c>
      <c r="I622" s="128"/>
      <c r="J622" s="128"/>
      <c r="K622" s="128"/>
      <c r="L622" s="128"/>
      <c r="M622" s="128"/>
      <c r="N622" s="128"/>
      <c r="O622" s="128"/>
      <c r="P622" s="128"/>
      <c r="Q622" s="128"/>
      <c r="R622" s="128" t="s">
        <v>121</v>
      </c>
      <c r="S622" s="128">
        <v>0</v>
      </c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</row>
    <row r="623" spans="1:47" outlineLevel="1" x14ac:dyDescent="0.2">
      <c r="A623" s="129"/>
      <c r="B623" s="129"/>
      <c r="C623" s="145" t="s">
        <v>451</v>
      </c>
      <c r="D623" s="168"/>
      <c r="E623" s="159">
        <v>11</v>
      </c>
      <c r="F623" s="131"/>
      <c r="G623" s="131"/>
      <c r="H623" s="154">
        <v>0</v>
      </c>
      <c r="I623" s="128"/>
      <c r="J623" s="128"/>
      <c r="K623" s="128"/>
      <c r="L623" s="128"/>
      <c r="M623" s="128"/>
      <c r="N623" s="128"/>
      <c r="O623" s="128"/>
      <c r="P623" s="128"/>
      <c r="Q623" s="128"/>
      <c r="R623" s="128" t="s">
        <v>121</v>
      </c>
      <c r="S623" s="128">
        <v>0</v>
      </c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</row>
    <row r="624" spans="1:47" outlineLevel="1" x14ac:dyDescent="0.2">
      <c r="A624" s="129"/>
      <c r="B624" s="129"/>
      <c r="C624" s="145" t="s">
        <v>452</v>
      </c>
      <c r="D624" s="168"/>
      <c r="E624" s="159">
        <v>469.5</v>
      </c>
      <c r="F624" s="131"/>
      <c r="G624" s="131"/>
      <c r="H624" s="154">
        <v>0</v>
      </c>
      <c r="I624" s="128"/>
      <c r="J624" s="128"/>
      <c r="K624" s="128"/>
      <c r="L624" s="128"/>
      <c r="M624" s="128"/>
      <c r="N624" s="128"/>
      <c r="O624" s="128"/>
      <c r="P624" s="128"/>
      <c r="Q624" s="128"/>
      <c r="R624" s="128" t="s">
        <v>121</v>
      </c>
      <c r="S624" s="128">
        <v>0</v>
      </c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</row>
    <row r="625" spans="1:47" outlineLevel="1" x14ac:dyDescent="0.2">
      <c r="A625" s="129">
        <v>86</v>
      </c>
      <c r="B625" s="129" t="s">
        <v>471</v>
      </c>
      <c r="C625" s="144" t="s">
        <v>472</v>
      </c>
      <c r="D625" s="167" t="s">
        <v>118</v>
      </c>
      <c r="E625" s="131">
        <v>529.05999999999995</v>
      </c>
      <c r="F625" s="131"/>
      <c r="G625" s="131">
        <f>ROUND(E625*F625,2)</f>
        <v>0</v>
      </c>
      <c r="H625" s="154" t="s">
        <v>1140</v>
      </c>
      <c r="I625" s="128"/>
      <c r="J625" s="128"/>
      <c r="K625" s="128"/>
      <c r="L625" s="128"/>
      <c r="M625" s="128"/>
      <c r="N625" s="128"/>
      <c r="O625" s="128"/>
      <c r="P625" s="128"/>
      <c r="Q625" s="128"/>
      <c r="R625" s="128" t="s">
        <v>119</v>
      </c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</row>
    <row r="626" spans="1:47" outlineLevel="1" x14ac:dyDescent="0.2">
      <c r="A626" s="129"/>
      <c r="B626" s="129"/>
      <c r="C626" s="145" t="s">
        <v>432</v>
      </c>
      <c r="D626" s="168"/>
      <c r="E626" s="159"/>
      <c r="F626" s="131"/>
      <c r="G626" s="131"/>
      <c r="H626" s="154">
        <v>0</v>
      </c>
      <c r="I626" s="128"/>
      <c r="J626" s="128"/>
      <c r="K626" s="128"/>
      <c r="L626" s="128"/>
      <c r="M626" s="128"/>
      <c r="N626" s="128"/>
      <c r="O626" s="128"/>
      <c r="P626" s="128"/>
      <c r="Q626" s="128"/>
      <c r="R626" s="128" t="s">
        <v>121</v>
      </c>
      <c r="S626" s="128">
        <v>0</v>
      </c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</row>
    <row r="627" spans="1:47" outlineLevel="1" x14ac:dyDescent="0.2">
      <c r="A627" s="129"/>
      <c r="B627" s="129"/>
      <c r="C627" s="145" t="s">
        <v>243</v>
      </c>
      <c r="D627" s="168"/>
      <c r="E627" s="159"/>
      <c r="F627" s="131"/>
      <c r="G627" s="131"/>
      <c r="H627" s="154">
        <v>0</v>
      </c>
      <c r="I627" s="128"/>
      <c r="J627" s="128"/>
      <c r="K627" s="128"/>
      <c r="L627" s="128"/>
      <c r="M627" s="128"/>
      <c r="N627" s="128"/>
      <c r="O627" s="128"/>
      <c r="P627" s="128"/>
      <c r="Q627" s="128"/>
      <c r="R627" s="128" t="s">
        <v>121</v>
      </c>
      <c r="S627" s="128">
        <v>0</v>
      </c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</row>
    <row r="628" spans="1:47" outlineLevel="1" x14ac:dyDescent="0.2">
      <c r="A628" s="129"/>
      <c r="B628" s="129"/>
      <c r="C628" s="145" t="s">
        <v>433</v>
      </c>
      <c r="D628" s="168"/>
      <c r="E628" s="159"/>
      <c r="F628" s="131"/>
      <c r="G628" s="131"/>
      <c r="H628" s="154">
        <v>0</v>
      </c>
      <c r="I628" s="128"/>
      <c r="J628" s="128"/>
      <c r="K628" s="128"/>
      <c r="L628" s="128"/>
      <c r="M628" s="128"/>
      <c r="N628" s="128"/>
      <c r="O628" s="128"/>
      <c r="P628" s="128"/>
      <c r="Q628" s="128"/>
      <c r="R628" s="128" t="s">
        <v>121</v>
      </c>
      <c r="S628" s="128">
        <v>0</v>
      </c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</row>
    <row r="629" spans="1:47" outlineLevel="1" x14ac:dyDescent="0.2">
      <c r="A629" s="129"/>
      <c r="B629" s="129"/>
      <c r="C629" s="147" t="s">
        <v>434</v>
      </c>
      <c r="D629" s="170"/>
      <c r="E629" s="160"/>
      <c r="F629" s="131"/>
      <c r="G629" s="131"/>
      <c r="H629" s="154">
        <v>0</v>
      </c>
      <c r="I629" s="128"/>
      <c r="J629" s="128"/>
      <c r="K629" s="128"/>
      <c r="L629" s="128"/>
      <c r="M629" s="128"/>
      <c r="N629" s="128"/>
      <c r="O629" s="128"/>
      <c r="P629" s="128"/>
      <c r="Q629" s="128"/>
      <c r="R629" s="128" t="s">
        <v>121</v>
      </c>
      <c r="S629" s="128">
        <v>2</v>
      </c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</row>
    <row r="630" spans="1:47" outlineLevel="1" x14ac:dyDescent="0.2">
      <c r="A630" s="129"/>
      <c r="B630" s="129"/>
      <c r="C630" s="148" t="s">
        <v>435</v>
      </c>
      <c r="D630" s="170"/>
      <c r="E630" s="160">
        <v>0.5</v>
      </c>
      <c r="F630" s="131"/>
      <c r="G630" s="131"/>
      <c r="H630" s="154">
        <v>0</v>
      </c>
      <c r="I630" s="128"/>
      <c r="J630" s="128"/>
      <c r="K630" s="128"/>
      <c r="L630" s="128"/>
      <c r="M630" s="128"/>
      <c r="N630" s="128"/>
      <c r="O630" s="128"/>
      <c r="P630" s="128"/>
      <c r="Q630" s="128"/>
      <c r="R630" s="128" t="s">
        <v>121</v>
      </c>
      <c r="S630" s="128">
        <v>2</v>
      </c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</row>
    <row r="631" spans="1:47" outlineLevel="1" x14ac:dyDescent="0.2">
      <c r="A631" s="129"/>
      <c r="B631" s="129"/>
      <c r="C631" s="148" t="s">
        <v>436</v>
      </c>
      <c r="D631" s="170"/>
      <c r="E631" s="160">
        <v>0.5</v>
      </c>
      <c r="F631" s="131"/>
      <c r="G631" s="131"/>
      <c r="H631" s="154">
        <v>0</v>
      </c>
      <c r="I631" s="128"/>
      <c r="J631" s="128"/>
      <c r="K631" s="128"/>
      <c r="L631" s="128"/>
      <c r="M631" s="128"/>
      <c r="N631" s="128"/>
      <c r="O631" s="128"/>
      <c r="P631" s="128"/>
      <c r="Q631" s="128"/>
      <c r="R631" s="128" t="s">
        <v>121</v>
      </c>
      <c r="S631" s="128">
        <v>2</v>
      </c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</row>
    <row r="632" spans="1:47" outlineLevel="1" x14ac:dyDescent="0.2">
      <c r="A632" s="129"/>
      <c r="B632" s="129"/>
      <c r="C632" s="148" t="s">
        <v>437</v>
      </c>
      <c r="D632" s="170"/>
      <c r="E632" s="160">
        <v>0.5</v>
      </c>
      <c r="F632" s="131"/>
      <c r="G632" s="131"/>
      <c r="H632" s="154">
        <v>0</v>
      </c>
      <c r="I632" s="128"/>
      <c r="J632" s="128"/>
      <c r="K632" s="128"/>
      <c r="L632" s="128"/>
      <c r="M632" s="128"/>
      <c r="N632" s="128"/>
      <c r="O632" s="128"/>
      <c r="P632" s="128"/>
      <c r="Q632" s="128"/>
      <c r="R632" s="128" t="s">
        <v>121</v>
      </c>
      <c r="S632" s="128">
        <v>2</v>
      </c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</row>
    <row r="633" spans="1:47" outlineLevel="1" x14ac:dyDescent="0.2">
      <c r="A633" s="129"/>
      <c r="B633" s="129"/>
      <c r="C633" s="148" t="s">
        <v>438</v>
      </c>
      <c r="D633" s="170"/>
      <c r="E633" s="160"/>
      <c r="F633" s="131"/>
      <c r="G633" s="131"/>
      <c r="H633" s="154">
        <v>0</v>
      </c>
      <c r="I633" s="128"/>
      <c r="J633" s="128"/>
      <c r="K633" s="128"/>
      <c r="L633" s="128"/>
      <c r="M633" s="128"/>
      <c r="N633" s="128"/>
      <c r="O633" s="128"/>
      <c r="P633" s="128"/>
      <c r="Q633" s="128"/>
      <c r="R633" s="128" t="s">
        <v>121</v>
      </c>
      <c r="S633" s="128">
        <v>2</v>
      </c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</row>
    <row r="634" spans="1:47" outlineLevel="1" x14ac:dyDescent="0.2">
      <c r="A634" s="129"/>
      <c r="B634" s="129"/>
      <c r="C634" s="147" t="s">
        <v>439</v>
      </c>
      <c r="D634" s="170"/>
      <c r="E634" s="160"/>
      <c r="F634" s="131"/>
      <c r="G634" s="131"/>
      <c r="H634" s="154">
        <v>0</v>
      </c>
      <c r="I634" s="128"/>
      <c r="J634" s="128"/>
      <c r="K634" s="128"/>
      <c r="L634" s="128"/>
      <c r="M634" s="128"/>
      <c r="N634" s="128"/>
      <c r="O634" s="128"/>
      <c r="P634" s="128"/>
      <c r="Q634" s="128"/>
      <c r="R634" s="128" t="s">
        <v>121</v>
      </c>
      <c r="S634" s="128">
        <v>0</v>
      </c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</row>
    <row r="635" spans="1:47" outlineLevel="1" x14ac:dyDescent="0.2">
      <c r="A635" s="129"/>
      <c r="B635" s="129"/>
      <c r="C635" s="145" t="s">
        <v>440</v>
      </c>
      <c r="D635" s="168"/>
      <c r="E635" s="159">
        <v>1.5</v>
      </c>
      <c r="F635" s="131"/>
      <c r="G635" s="131"/>
      <c r="H635" s="154">
        <v>0</v>
      </c>
      <c r="I635" s="128"/>
      <c r="J635" s="128"/>
      <c r="K635" s="128"/>
      <c r="L635" s="128"/>
      <c r="M635" s="128"/>
      <c r="N635" s="128"/>
      <c r="O635" s="128"/>
      <c r="P635" s="128"/>
      <c r="Q635" s="128"/>
      <c r="R635" s="128" t="s">
        <v>121</v>
      </c>
      <c r="S635" s="128">
        <v>0</v>
      </c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</row>
    <row r="636" spans="1:47" outlineLevel="1" x14ac:dyDescent="0.2">
      <c r="A636" s="129"/>
      <c r="B636" s="129"/>
      <c r="C636" s="145" t="s">
        <v>441</v>
      </c>
      <c r="D636" s="168"/>
      <c r="E636" s="159"/>
      <c r="F636" s="131"/>
      <c r="G636" s="131"/>
      <c r="H636" s="154">
        <v>0</v>
      </c>
      <c r="I636" s="128"/>
      <c r="J636" s="128"/>
      <c r="K636" s="128"/>
      <c r="L636" s="128"/>
      <c r="M636" s="128"/>
      <c r="N636" s="128"/>
      <c r="O636" s="128"/>
      <c r="P636" s="128"/>
      <c r="Q636" s="128"/>
      <c r="R636" s="128" t="s">
        <v>121</v>
      </c>
      <c r="S636" s="128">
        <v>0</v>
      </c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</row>
    <row r="637" spans="1:47" outlineLevel="1" x14ac:dyDescent="0.2">
      <c r="A637" s="129"/>
      <c r="B637" s="129"/>
      <c r="C637" s="145" t="s">
        <v>442</v>
      </c>
      <c r="D637" s="168"/>
      <c r="E637" s="159"/>
      <c r="F637" s="131"/>
      <c r="G637" s="131"/>
      <c r="H637" s="154">
        <v>0</v>
      </c>
      <c r="I637" s="128"/>
      <c r="J637" s="128"/>
      <c r="K637" s="128"/>
      <c r="L637" s="128"/>
      <c r="M637" s="128"/>
      <c r="N637" s="128"/>
      <c r="O637" s="128"/>
      <c r="P637" s="128"/>
      <c r="Q637" s="128"/>
      <c r="R637" s="128" t="s">
        <v>121</v>
      </c>
      <c r="S637" s="128">
        <v>0</v>
      </c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</row>
    <row r="638" spans="1:47" outlineLevel="1" x14ac:dyDescent="0.2">
      <c r="A638" s="129"/>
      <c r="B638" s="129"/>
      <c r="C638" s="145" t="s">
        <v>131</v>
      </c>
      <c r="D638" s="168"/>
      <c r="E638" s="159"/>
      <c r="F638" s="131"/>
      <c r="G638" s="131"/>
      <c r="H638" s="154">
        <v>0</v>
      </c>
      <c r="I638" s="128"/>
      <c r="J638" s="128"/>
      <c r="K638" s="128"/>
      <c r="L638" s="128"/>
      <c r="M638" s="128"/>
      <c r="N638" s="128"/>
      <c r="O638" s="128"/>
      <c r="P638" s="128"/>
      <c r="Q638" s="128"/>
      <c r="R638" s="128" t="s">
        <v>121</v>
      </c>
      <c r="S638" s="128">
        <v>0</v>
      </c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</row>
    <row r="639" spans="1:47" outlineLevel="1" x14ac:dyDescent="0.2">
      <c r="A639" s="129"/>
      <c r="B639" s="129"/>
      <c r="C639" s="145" t="s">
        <v>443</v>
      </c>
      <c r="D639" s="168"/>
      <c r="E639" s="159">
        <v>0.86</v>
      </c>
      <c r="F639" s="131"/>
      <c r="G639" s="131"/>
      <c r="H639" s="154">
        <v>0</v>
      </c>
      <c r="I639" s="128"/>
      <c r="J639" s="128"/>
      <c r="K639" s="128"/>
      <c r="L639" s="128"/>
      <c r="M639" s="128"/>
      <c r="N639" s="128"/>
      <c r="O639" s="128"/>
      <c r="P639" s="128"/>
      <c r="Q639" s="128"/>
      <c r="R639" s="128" t="s">
        <v>121</v>
      </c>
      <c r="S639" s="128">
        <v>0</v>
      </c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</row>
    <row r="640" spans="1:47" outlineLevel="1" x14ac:dyDescent="0.2">
      <c r="A640" s="129"/>
      <c r="B640" s="129"/>
      <c r="C640" s="145" t="s">
        <v>444</v>
      </c>
      <c r="D640" s="168"/>
      <c r="E640" s="159">
        <v>0.8</v>
      </c>
      <c r="F640" s="131"/>
      <c r="G640" s="131"/>
      <c r="H640" s="154">
        <v>0</v>
      </c>
      <c r="I640" s="128"/>
      <c r="J640" s="128"/>
      <c r="K640" s="128"/>
      <c r="L640" s="128"/>
      <c r="M640" s="128"/>
      <c r="N640" s="128"/>
      <c r="O640" s="128"/>
      <c r="P640" s="128"/>
      <c r="Q640" s="128"/>
      <c r="R640" s="128" t="s">
        <v>121</v>
      </c>
      <c r="S640" s="128">
        <v>0</v>
      </c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</row>
    <row r="641" spans="1:47" outlineLevel="1" x14ac:dyDescent="0.2">
      <c r="A641" s="129"/>
      <c r="B641" s="129"/>
      <c r="C641" s="145" t="s">
        <v>445</v>
      </c>
      <c r="D641" s="168"/>
      <c r="E641" s="159"/>
      <c r="F641" s="131"/>
      <c r="G641" s="131"/>
      <c r="H641" s="154">
        <v>0</v>
      </c>
      <c r="I641" s="128"/>
      <c r="J641" s="128"/>
      <c r="K641" s="128"/>
      <c r="L641" s="128"/>
      <c r="M641" s="128"/>
      <c r="N641" s="128"/>
      <c r="O641" s="128"/>
      <c r="P641" s="128"/>
      <c r="Q641" s="128"/>
      <c r="R641" s="128" t="s">
        <v>121</v>
      </c>
      <c r="S641" s="128">
        <v>0</v>
      </c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</row>
    <row r="642" spans="1:47" outlineLevel="1" x14ac:dyDescent="0.2">
      <c r="A642" s="129"/>
      <c r="B642" s="129"/>
      <c r="C642" s="145" t="s">
        <v>131</v>
      </c>
      <c r="D642" s="168"/>
      <c r="E642" s="159"/>
      <c r="F642" s="131"/>
      <c r="G642" s="131"/>
      <c r="H642" s="154">
        <v>0</v>
      </c>
      <c r="I642" s="128"/>
      <c r="J642" s="128"/>
      <c r="K642" s="128"/>
      <c r="L642" s="128"/>
      <c r="M642" s="128"/>
      <c r="N642" s="128"/>
      <c r="O642" s="128"/>
      <c r="P642" s="128"/>
      <c r="Q642" s="128"/>
      <c r="R642" s="128" t="s">
        <v>121</v>
      </c>
      <c r="S642" s="128">
        <v>0</v>
      </c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</row>
    <row r="643" spans="1:47" outlineLevel="1" x14ac:dyDescent="0.2">
      <c r="A643" s="129"/>
      <c r="B643" s="129"/>
      <c r="C643" s="145" t="s">
        <v>164</v>
      </c>
      <c r="D643" s="168"/>
      <c r="E643" s="159"/>
      <c r="F643" s="131"/>
      <c r="G643" s="131"/>
      <c r="H643" s="154">
        <v>0</v>
      </c>
      <c r="I643" s="128"/>
      <c r="J643" s="128"/>
      <c r="K643" s="128"/>
      <c r="L643" s="128"/>
      <c r="M643" s="128"/>
      <c r="N643" s="128"/>
      <c r="O643" s="128"/>
      <c r="P643" s="128"/>
      <c r="Q643" s="128"/>
      <c r="R643" s="128" t="s">
        <v>121</v>
      </c>
      <c r="S643" s="128">
        <v>0</v>
      </c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</row>
    <row r="644" spans="1:47" outlineLevel="1" x14ac:dyDescent="0.2">
      <c r="A644" s="129"/>
      <c r="B644" s="129"/>
      <c r="C644" s="145" t="s">
        <v>446</v>
      </c>
      <c r="D644" s="168"/>
      <c r="E644" s="159">
        <v>3.9</v>
      </c>
      <c r="F644" s="131"/>
      <c r="G644" s="131"/>
      <c r="H644" s="154">
        <v>0</v>
      </c>
      <c r="I644" s="128"/>
      <c r="J644" s="128"/>
      <c r="K644" s="128"/>
      <c r="L644" s="128"/>
      <c r="M644" s="128"/>
      <c r="N644" s="128"/>
      <c r="O644" s="128"/>
      <c r="P644" s="128"/>
      <c r="Q644" s="128"/>
      <c r="R644" s="128" t="s">
        <v>121</v>
      </c>
      <c r="S644" s="128">
        <v>0</v>
      </c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</row>
    <row r="645" spans="1:47" outlineLevel="1" x14ac:dyDescent="0.2">
      <c r="A645" s="129"/>
      <c r="B645" s="129"/>
      <c r="C645" s="145" t="s">
        <v>243</v>
      </c>
      <c r="D645" s="168"/>
      <c r="E645" s="159"/>
      <c r="F645" s="131"/>
      <c r="G645" s="131"/>
      <c r="H645" s="154">
        <v>0</v>
      </c>
      <c r="I645" s="128"/>
      <c r="J645" s="128"/>
      <c r="K645" s="128"/>
      <c r="L645" s="128"/>
      <c r="M645" s="128"/>
      <c r="N645" s="128"/>
      <c r="O645" s="128"/>
      <c r="P645" s="128"/>
      <c r="Q645" s="128"/>
      <c r="R645" s="128" t="s">
        <v>121</v>
      </c>
      <c r="S645" s="128">
        <v>0</v>
      </c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</row>
    <row r="646" spans="1:47" outlineLevel="1" x14ac:dyDescent="0.2">
      <c r="A646" s="129"/>
      <c r="B646" s="129"/>
      <c r="C646" s="145" t="s">
        <v>447</v>
      </c>
      <c r="D646" s="168"/>
      <c r="E646" s="159"/>
      <c r="F646" s="131"/>
      <c r="G646" s="131"/>
      <c r="H646" s="154">
        <v>0</v>
      </c>
      <c r="I646" s="128"/>
      <c r="J646" s="128"/>
      <c r="K646" s="128"/>
      <c r="L646" s="128"/>
      <c r="M646" s="128"/>
      <c r="N646" s="128"/>
      <c r="O646" s="128"/>
      <c r="P646" s="128"/>
      <c r="Q646" s="128"/>
      <c r="R646" s="128" t="s">
        <v>121</v>
      </c>
      <c r="S646" s="128">
        <v>0</v>
      </c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</row>
    <row r="647" spans="1:47" outlineLevel="1" x14ac:dyDescent="0.2">
      <c r="A647" s="129"/>
      <c r="B647" s="129"/>
      <c r="C647" s="145" t="s">
        <v>448</v>
      </c>
      <c r="D647" s="168"/>
      <c r="E647" s="159">
        <v>26.3</v>
      </c>
      <c r="F647" s="131"/>
      <c r="G647" s="131"/>
      <c r="H647" s="154">
        <v>0</v>
      </c>
      <c r="I647" s="128"/>
      <c r="J647" s="128"/>
      <c r="K647" s="128"/>
      <c r="L647" s="128"/>
      <c r="M647" s="128"/>
      <c r="N647" s="128"/>
      <c r="O647" s="128"/>
      <c r="P647" s="128"/>
      <c r="Q647" s="128"/>
      <c r="R647" s="128" t="s">
        <v>121</v>
      </c>
      <c r="S647" s="128">
        <v>0</v>
      </c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</row>
    <row r="648" spans="1:47" outlineLevel="1" x14ac:dyDescent="0.2">
      <c r="A648" s="129"/>
      <c r="B648" s="129"/>
      <c r="C648" s="145" t="s">
        <v>449</v>
      </c>
      <c r="D648" s="168"/>
      <c r="E648" s="159">
        <v>15.2</v>
      </c>
      <c r="F648" s="131"/>
      <c r="G648" s="131"/>
      <c r="H648" s="154">
        <v>0</v>
      </c>
      <c r="I648" s="128"/>
      <c r="J648" s="128"/>
      <c r="K648" s="128"/>
      <c r="L648" s="128"/>
      <c r="M648" s="128"/>
      <c r="N648" s="128"/>
      <c r="O648" s="128"/>
      <c r="P648" s="128"/>
      <c r="Q648" s="128"/>
      <c r="R648" s="128" t="s">
        <v>121</v>
      </c>
      <c r="S648" s="128">
        <v>0</v>
      </c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</row>
    <row r="649" spans="1:47" outlineLevel="1" x14ac:dyDescent="0.2">
      <c r="A649" s="129"/>
      <c r="B649" s="129"/>
      <c r="C649" s="145" t="s">
        <v>451</v>
      </c>
      <c r="D649" s="168"/>
      <c r="E649" s="159">
        <v>11</v>
      </c>
      <c r="F649" s="131"/>
      <c r="G649" s="131"/>
      <c r="H649" s="154">
        <v>0</v>
      </c>
      <c r="I649" s="128"/>
      <c r="J649" s="128"/>
      <c r="K649" s="128"/>
      <c r="L649" s="128"/>
      <c r="M649" s="128"/>
      <c r="N649" s="128"/>
      <c r="O649" s="128"/>
      <c r="P649" s="128"/>
      <c r="Q649" s="128"/>
      <c r="R649" s="128" t="s">
        <v>121</v>
      </c>
      <c r="S649" s="128">
        <v>0</v>
      </c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</row>
    <row r="650" spans="1:47" outlineLevel="1" x14ac:dyDescent="0.2">
      <c r="A650" s="129"/>
      <c r="B650" s="129"/>
      <c r="C650" s="145" t="s">
        <v>452</v>
      </c>
      <c r="D650" s="168"/>
      <c r="E650" s="159">
        <v>469.5</v>
      </c>
      <c r="F650" s="131"/>
      <c r="G650" s="131"/>
      <c r="H650" s="154">
        <v>0</v>
      </c>
      <c r="I650" s="128"/>
      <c r="J650" s="128"/>
      <c r="K650" s="128"/>
      <c r="L650" s="128"/>
      <c r="M650" s="128"/>
      <c r="N650" s="128"/>
      <c r="O650" s="128"/>
      <c r="P650" s="128"/>
      <c r="Q650" s="128"/>
      <c r="R650" s="128" t="s">
        <v>121</v>
      </c>
      <c r="S650" s="128">
        <v>0</v>
      </c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</row>
    <row r="651" spans="1:47" outlineLevel="1" x14ac:dyDescent="0.2">
      <c r="A651" s="129">
        <v>87</v>
      </c>
      <c r="B651" s="129" t="s">
        <v>473</v>
      </c>
      <c r="C651" s="144" t="s">
        <v>474</v>
      </c>
      <c r="D651" s="167" t="s">
        <v>118</v>
      </c>
      <c r="E651" s="131">
        <v>18.018000000000001</v>
      </c>
      <c r="F651" s="131"/>
      <c r="G651" s="131">
        <f>ROUND(E651*F651,2)</f>
        <v>0</v>
      </c>
      <c r="H651" s="154" t="s">
        <v>1140</v>
      </c>
      <c r="I651" s="128"/>
      <c r="J651" s="128"/>
      <c r="K651" s="128"/>
      <c r="L651" s="128"/>
      <c r="M651" s="128"/>
      <c r="N651" s="128"/>
      <c r="O651" s="128"/>
      <c r="P651" s="128"/>
      <c r="Q651" s="128"/>
      <c r="R651" s="128" t="s">
        <v>119</v>
      </c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</row>
    <row r="652" spans="1:47" outlineLevel="1" x14ac:dyDescent="0.2">
      <c r="A652" s="129"/>
      <c r="B652" s="129"/>
      <c r="C652" s="145" t="s">
        <v>432</v>
      </c>
      <c r="D652" s="168"/>
      <c r="E652" s="159"/>
      <c r="F652" s="131"/>
      <c r="G652" s="131"/>
      <c r="H652" s="154">
        <v>0</v>
      </c>
      <c r="I652" s="128"/>
      <c r="J652" s="128"/>
      <c r="K652" s="128"/>
      <c r="L652" s="128"/>
      <c r="M652" s="128"/>
      <c r="N652" s="128"/>
      <c r="O652" s="128"/>
      <c r="P652" s="128"/>
      <c r="Q652" s="128"/>
      <c r="R652" s="128" t="s">
        <v>121</v>
      </c>
      <c r="S652" s="128">
        <v>0</v>
      </c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</row>
    <row r="653" spans="1:47" outlineLevel="1" x14ac:dyDescent="0.2">
      <c r="A653" s="129"/>
      <c r="B653" s="129"/>
      <c r="C653" s="145" t="s">
        <v>447</v>
      </c>
      <c r="D653" s="168"/>
      <c r="E653" s="159"/>
      <c r="F653" s="131"/>
      <c r="G653" s="131"/>
      <c r="H653" s="154">
        <v>0</v>
      </c>
      <c r="I653" s="128"/>
      <c r="J653" s="128"/>
      <c r="K653" s="128"/>
      <c r="L653" s="128"/>
      <c r="M653" s="128"/>
      <c r="N653" s="128"/>
      <c r="O653" s="128"/>
      <c r="P653" s="128"/>
      <c r="Q653" s="128"/>
      <c r="R653" s="128" t="s">
        <v>121</v>
      </c>
      <c r="S653" s="128">
        <v>0</v>
      </c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</row>
    <row r="654" spans="1:47" outlineLevel="1" x14ac:dyDescent="0.2">
      <c r="A654" s="129"/>
      <c r="B654" s="129"/>
      <c r="C654" s="145" t="s">
        <v>450</v>
      </c>
      <c r="D654" s="168"/>
      <c r="E654" s="159">
        <v>18.018000000000001</v>
      </c>
      <c r="F654" s="131"/>
      <c r="G654" s="131"/>
      <c r="H654" s="154">
        <v>0</v>
      </c>
      <c r="I654" s="128"/>
      <c r="J654" s="128"/>
      <c r="K654" s="128"/>
      <c r="L654" s="128"/>
      <c r="M654" s="128"/>
      <c r="N654" s="128"/>
      <c r="O654" s="128"/>
      <c r="P654" s="128"/>
      <c r="Q654" s="128"/>
      <c r="R654" s="128" t="s">
        <v>121</v>
      </c>
      <c r="S654" s="128">
        <v>0</v>
      </c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</row>
    <row r="655" spans="1:47" x14ac:dyDescent="0.2">
      <c r="A655" s="130" t="s">
        <v>114</v>
      </c>
      <c r="B655" s="130" t="s">
        <v>62</v>
      </c>
      <c r="C655" s="146" t="s">
        <v>63</v>
      </c>
      <c r="D655" s="169"/>
      <c r="E655" s="132"/>
      <c r="F655" s="132"/>
      <c r="G655" s="132">
        <f>SUMIF(R656:R686,"&lt;&gt;NOR",G656:G686)</f>
        <v>0</v>
      </c>
      <c r="H655" s="155"/>
      <c r="I655" s="128"/>
      <c r="R655" t="s">
        <v>115</v>
      </c>
    </row>
    <row r="656" spans="1:47" outlineLevel="1" x14ac:dyDescent="0.2">
      <c r="A656" s="129">
        <v>88</v>
      </c>
      <c r="B656" s="129" t="s">
        <v>475</v>
      </c>
      <c r="C656" s="144" t="s">
        <v>476</v>
      </c>
      <c r="D656" s="167" t="s">
        <v>118</v>
      </c>
      <c r="E656" s="131">
        <v>468.99999999999994</v>
      </c>
      <c r="F656" s="131"/>
      <c r="G656" s="131">
        <f>ROUND(E656*F656,2)</f>
        <v>0</v>
      </c>
      <c r="H656" s="154" t="s">
        <v>1140</v>
      </c>
      <c r="I656" s="128"/>
      <c r="J656" s="128"/>
      <c r="K656" s="128"/>
      <c r="L656" s="128"/>
      <c r="M656" s="128"/>
      <c r="N656" s="128"/>
      <c r="O656" s="128"/>
      <c r="P656" s="128"/>
      <c r="Q656" s="128"/>
      <c r="R656" s="128" t="s">
        <v>119</v>
      </c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</row>
    <row r="657" spans="1:47" outlineLevel="1" x14ac:dyDescent="0.2">
      <c r="A657" s="129"/>
      <c r="B657" s="129"/>
      <c r="C657" s="145" t="s">
        <v>477</v>
      </c>
      <c r="D657" s="168"/>
      <c r="E657" s="159">
        <v>20.3</v>
      </c>
      <c r="F657" s="131"/>
      <c r="G657" s="131"/>
      <c r="H657" s="154">
        <v>0</v>
      </c>
      <c r="I657" s="128"/>
      <c r="J657" s="128"/>
      <c r="K657" s="128"/>
      <c r="L657" s="128"/>
      <c r="M657" s="128"/>
      <c r="N657" s="128"/>
      <c r="O657" s="128"/>
      <c r="P657" s="128"/>
      <c r="Q657" s="128"/>
      <c r="R657" s="128" t="s">
        <v>121</v>
      </c>
      <c r="S657" s="128">
        <v>0</v>
      </c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</row>
    <row r="658" spans="1:47" outlineLevel="1" x14ac:dyDescent="0.2">
      <c r="A658" s="129"/>
      <c r="B658" s="129"/>
      <c r="C658" s="145" t="s">
        <v>478</v>
      </c>
      <c r="D658" s="168"/>
      <c r="E658" s="159">
        <v>10.5</v>
      </c>
      <c r="F658" s="131"/>
      <c r="G658" s="131"/>
      <c r="H658" s="154">
        <v>0</v>
      </c>
      <c r="I658" s="128"/>
      <c r="J658" s="128"/>
      <c r="K658" s="128"/>
      <c r="L658" s="128"/>
      <c r="M658" s="128"/>
      <c r="N658" s="128"/>
      <c r="O658" s="128"/>
      <c r="P658" s="128"/>
      <c r="Q658" s="128"/>
      <c r="R658" s="128" t="s">
        <v>121</v>
      </c>
      <c r="S658" s="128">
        <v>0</v>
      </c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</row>
    <row r="659" spans="1:47" outlineLevel="1" x14ac:dyDescent="0.2">
      <c r="A659" s="129"/>
      <c r="B659" s="129"/>
      <c r="C659" s="145" t="s">
        <v>479</v>
      </c>
      <c r="D659" s="168"/>
      <c r="E659" s="159">
        <v>438.2</v>
      </c>
      <c r="F659" s="131"/>
      <c r="G659" s="131"/>
      <c r="H659" s="154">
        <v>0</v>
      </c>
      <c r="I659" s="128"/>
      <c r="J659" s="128"/>
      <c r="K659" s="128"/>
      <c r="L659" s="128"/>
      <c r="M659" s="128"/>
      <c r="N659" s="128"/>
      <c r="O659" s="128"/>
      <c r="P659" s="128"/>
      <c r="Q659" s="128"/>
      <c r="R659" s="128" t="s">
        <v>121</v>
      </c>
      <c r="S659" s="128">
        <v>0</v>
      </c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</row>
    <row r="660" spans="1:47" outlineLevel="1" x14ac:dyDescent="0.2">
      <c r="A660" s="129">
        <v>89</v>
      </c>
      <c r="B660" s="129" t="s">
        <v>480</v>
      </c>
      <c r="C660" s="144" t="s">
        <v>481</v>
      </c>
      <c r="D660" s="167" t="s">
        <v>118</v>
      </c>
      <c r="E660" s="131">
        <v>523.79999999999995</v>
      </c>
      <c r="F660" s="131"/>
      <c r="G660" s="131">
        <f>ROUND(E660*F660,2)</f>
        <v>0</v>
      </c>
      <c r="H660" s="154" t="s">
        <v>1140</v>
      </c>
      <c r="I660" s="128"/>
      <c r="J660" s="128"/>
      <c r="K660" s="128"/>
      <c r="L660" s="128"/>
      <c r="M660" s="128"/>
      <c r="N660" s="128"/>
      <c r="O660" s="128"/>
      <c r="P660" s="128"/>
      <c r="Q660" s="128"/>
      <c r="R660" s="128" t="s">
        <v>119</v>
      </c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</row>
    <row r="661" spans="1:47" outlineLevel="1" x14ac:dyDescent="0.2">
      <c r="A661" s="129"/>
      <c r="B661" s="129"/>
      <c r="C661" s="145" t="s">
        <v>447</v>
      </c>
      <c r="D661" s="168"/>
      <c r="E661" s="159"/>
      <c r="F661" s="131"/>
      <c r="G661" s="131"/>
      <c r="H661" s="154">
        <v>0</v>
      </c>
      <c r="I661" s="128"/>
      <c r="J661" s="128"/>
      <c r="K661" s="128"/>
      <c r="L661" s="128"/>
      <c r="M661" s="128"/>
      <c r="N661" s="128"/>
      <c r="O661" s="128"/>
      <c r="P661" s="128"/>
      <c r="Q661" s="128"/>
      <c r="R661" s="128" t="s">
        <v>121</v>
      </c>
      <c r="S661" s="128">
        <v>0</v>
      </c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</row>
    <row r="662" spans="1:47" outlineLevel="1" x14ac:dyDescent="0.2">
      <c r="A662" s="129"/>
      <c r="B662" s="129"/>
      <c r="C662" s="145" t="s">
        <v>482</v>
      </c>
      <c r="D662" s="168"/>
      <c r="E662" s="159"/>
      <c r="F662" s="131"/>
      <c r="G662" s="131"/>
      <c r="H662" s="154">
        <v>0</v>
      </c>
      <c r="I662" s="128"/>
      <c r="J662" s="128"/>
      <c r="K662" s="128"/>
      <c r="L662" s="128"/>
      <c r="M662" s="128"/>
      <c r="N662" s="128"/>
      <c r="O662" s="128"/>
      <c r="P662" s="128"/>
      <c r="Q662" s="128"/>
      <c r="R662" s="128" t="s">
        <v>121</v>
      </c>
      <c r="S662" s="128">
        <v>0</v>
      </c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</row>
    <row r="663" spans="1:47" outlineLevel="1" x14ac:dyDescent="0.2">
      <c r="A663" s="129"/>
      <c r="B663" s="129"/>
      <c r="C663" s="145" t="s">
        <v>452</v>
      </c>
      <c r="D663" s="168"/>
      <c r="E663" s="159">
        <v>469.5</v>
      </c>
      <c r="F663" s="131"/>
      <c r="G663" s="131"/>
      <c r="H663" s="154">
        <v>0</v>
      </c>
      <c r="I663" s="128"/>
      <c r="J663" s="128"/>
      <c r="K663" s="128"/>
      <c r="L663" s="128"/>
      <c r="M663" s="128"/>
      <c r="N663" s="128"/>
      <c r="O663" s="128"/>
      <c r="P663" s="128"/>
      <c r="Q663" s="128"/>
      <c r="R663" s="128" t="s">
        <v>121</v>
      </c>
      <c r="S663" s="128">
        <v>0</v>
      </c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</row>
    <row r="664" spans="1:47" outlineLevel="1" x14ac:dyDescent="0.2">
      <c r="A664" s="129"/>
      <c r="B664" s="129"/>
      <c r="C664" s="145" t="s">
        <v>453</v>
      </c>
      <c r="D664" s="168"/>
      <c r="E664" s="159">
        <v>54.3</v>
      </c>
      <c r="F664" s="131"/>
      <c r="G664" s="131"/>
      <c r="H664" s="154">
        <v>0</v>
      </c>
      <c r="I664" s="128"/>
      <c r="J664" s="128"/>
      <c r="K664" s="128"/>
      <c r="L664" s="128"/>
      <c r="M664" s="128"/>
      <c r="N664" s="128"/>
      <c r="O664" s="128"/>
      <c r="P664" s="128"/>
      <c r="Q664" s="128"/>
      <c r="R664" s="128" t="s">
        <v>121</v>
      </c>
      <c r="S664" s="128">
        <v>0</v>
      </c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</row>
    <row r="665" spans="1:47" outlineLevel="1" x14ac:dyDescent="0.2">
      <c r="A665" s="129">
        <v>90</v>
      </c>
      <c r="B665" s="129" t="s">
        <v>483</v>
      </c>
      <c r="C665" s="144" t="s">
        <v>484</v>
      </c>
      <c r="D665" s="167" t="s">
        <v>118</v>
      </c>
      <c r="E665" s="131">
        <v>2198.16</v>
      </c>
      <c r="F665" s="131"/>
      <c r="G665" s="131">
        <f>ROUND(E665*F665,2)</f>
        <v>0</v>
      </c>
      <c r="H665" s="154" t="s">
        <v>1140</v>
      </c>
      <c r="I665" s="128"/>
      <c r="J665" s="128"/>
      <c r="K665" s="128"/>
      <c r="L665" s="128"/>
      <c r="M665" s="128"/>
      <c r="N665" s="128"/>
      <c r="O665" s="128"/>
      <c r="P665" s="128"/>
      <c r="Q665" s="128"/>
      <c r="R665" s="128" t="s">
        <v>119</v>
      </c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</row>
    <row r="666" spans="1:47" outlineLevel="1" x14ac:dyDescent="0.2">
      <c r="A666" s="129"/>
      <c r="B666" s="129"/>
      <c r="C666" s="145" t="s">
        <v>485</v>
      </c>
      <c r="D666" s="168"/>
      <c r="E666" s="159">
        <v>2198.16</v>
      </c>
      <c r="F666" s="131"/>
      <c r="G666" s="131"/>
      <c r="H666" s="154">
        <v>0</v>
      </c>
      <c r="I666" s="128"/>
      <c r="J666" s="128"/>
      <c r="K666" s="128"/>
      <c r="L666" s="128"/>
      <c r="M666" s="128"/>
      <c r="N666" s="128"/>
      <c r="O666" s="128"/>
      <c r="P666" s="128"/>
      <c r="Q666" s="128"/>
      <c r="R666" s="128" t="s">
        <v>121</v>
      </c>
      <c r="S666" s="128">
        <v>0</v>
      </c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</row>
    <row r="667" spans="1:47" outlineLevel="1" x14ac:dyDescent="0.2">
      <c r="A667" s="129">
        <v>91</v>
      </c>
      <c r="B667" s="129" t="s">
        <v>486</v>
      </c>
      <c r="C667" s="144" t="s">
        <v>487</v>
      </c>
      <c r="D667" s="167" t="s">
        <v>118</v>
      </c>
      <c r="E667" s="131">
        <v>26377.919999999998</v>
      </c>
      <c r="F667" s="131"/>
      <c r="G667" s="131">
        <f>ROUND(E667*F667,2)</f>
        <v>0</v>
      </c>
      <c r="H667" s="154" t="s">
        <v>1140</v>
      </c>
      <c r="I667" s="128"/>
      <c r="J667" s="128"/>
      <c r="K667" s="128"/>
      <c r="L667" s="128"/>
      <c r="M667" s="128"/>
      <c r="N667" s="128"/>
      <c r="O667" s="128"/>
      <c r="P667" s="128"/>
      <c r="Q667" s="128"/>
      <c r="R667" s="128" t="s">
        <v>119</v>
      </c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</row>
    <row r="668" spans="1:47" outlineLevel="1" x14ac:dyDescent="0.2">
      <c r="A668" s="129"/>
      <c r="B668" s="129"/>
      <c r="C668" s="145" t="s">
        <v>488</v>
      </c>
      <c r="D668" s="168"/>
      <c r="E668" s="159">
        <v>26377.919999999998</v>
      </c>
      <c r="F668" s="131"/>
      <c r="G668" s="131"/>
      <c r="H668" s="154">
        <v>0</v>
      </c>
      <c r="I668" s="128"/>
      <c r="J668" s="128"/>
      <c r="K668" s="128"/>
      <c r="L668" s="128"/>
      <c r="M668" s="128"/>
      <c r="N668" s="128"/>
      <c r="O668" s="128"/>
      <c r="P668" s="128"/>
      <c r="Q668" s="128"/>
      <c r="R668" s="128" t="s">
        <v>121</v>
      </c>
      <c r="S668" s="128">
        <v>0</v>
      </c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</row>
    <row r="669" spans="1:47" outlineLevel="1" x14ac:dyDescent="0.2">
      <c r="A669" s="129">
        <v>92</v>
      </c>
      <c r="B669" s="129" t="s">
        <v>489</v>
      </c>
      <c r="C669" s="144" t="s">
        <v>490</v>
      </c>
      <c r="D669" s="167" t="s">
        <v>118</v>
      </c>
      <c r="E669" s="131">
        <v>2198.16</v>
      </c>
      <c r="F669" s="131"/>
      <c r="G669" s="131">
        <f>ROUND(E669*F669,2)</f>
        <v>0</v>
      </c>
      <c r="H669" s="154" t="s">
        <v>1140</v>
      </c>
      <c r="I669" s="128"/>
      <c r="J669" s="128"/>
      <c r="K669" s="128"/>
      <c r="L669" s="128"/>
      <c r="M669" s="128"/>
      <c r="N669" s="128"/>
      <c r="O669" s="128"/>
      <c r="P669" s="128"/>
      <c r="Q669" s="128"/>
      <c r="R669" s="128" t="s">
        <v>119</v>
      </c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</row>
    <row r="670" spans="1:47" outlineLevel="1" x14ac:dyDescent="0.2">
      <c r="A670" s="129"/>
      <c r="B670" s="129"/>
      <c r="C670" s="145" t="s">
        <v>485</v>
      </c>
      <c r="D670" s="168"/>
      <c r="E670" s="159">
        <v>2198.16</v>
      </c>
      <c r="F670" s="131"/>
      <c r="G670" s="131"/>
      <c r="H670" s="154">
        <v>0</v>
      </c>
      <c r="I670" s="128"/>
      <c r="J670" s="128"/>
      <c r="K670" s="128"/>
      <c r="L670" s="128"/>
      <c r="M670" s="128"/>
      <c r="N670" s="128"/>
      <c r="O670" s="128"/>
      <c r="P670" s="128"/>
      <c r="Q670" s="128"/>
      <c r="R670" s="128" t="s">
        <v>121</v>
      </c>
      <c r="S670" s="128">
        <v>0</v>
      </c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</row>
    <row r="671" spans="1:47" outlineLevel="1" x14ac:dyDescent="0.2">
      <c r="A671" s="129">
        <v>93</v>
      </c>
      <c r="B671" s="129" t="s">
        <v>491</v>
      </c>
      <c r="C671" s="144" t="s">
        <v>492</v>
      </c>
      <c r="D671" s="167" t="s">
        <v>118</v>
      </c>
      <c r="E671" s="131">
        <v>2198.16</v>
      </c>
      <c r="F671" s="131"/>
      <c r="G671" s="131">
        <f>ROUND(E671*F671,2)</f>
        <v>0</v>
      </c>
      <c r="H671" s="154" t="s">
        <v>1140</v>
      </c>
      <c r="I671" s="128"/>
      <c r="J671" s="128"/>
      <c r="K671" s="128"/>
      <c r="L671" s="128"/>
      <c r="M671" s="128"/>
      <c r="N671" s="128"/>
      <c r="O671" s="128"/>
      <c r="P671" s="128"/>
      <c r="Q671" s="128"/>
      <c r="R671" s="128" t="s">
        <v>119</v>
      </c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</row>
    <row r="672" spans="1:47" outlineLevel="1" x14ac:dyDescent="0.2">
      <c r="A672" s="129"/>
      <c r="B672" s="129"/>
      <c r="C672" s="145" t="s">
        <v>485</v>
      </c>
      <c r="D672" s="168"/>
      <c r="E672" s="159">
        <v>2198.16</v>
      </c>
      <c r="F672" s="131"/>
      <c r="G672" s="131"/>
      <c r="H672" s="154">
        <v>0</v>
      </c>
      <c r="I672" s="128"/>
      <c r="J672" s="128"/>
      <c r="K672" s="128"/>
      <c r="L672" s="128"/>
      <c r="M672" s="128"/>
      <c r="N672" s="128"/>
      <c r="O672" s="128"/>
      <c r="P672" s="128"/>
      <c r="Q672" s="128"/>
      <c r="R672" s="128" t="s">
        <v>121</v>
      </c>
      <c r="S672" s="128">
        <v>0</v>
      </c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</row>
    <row r="673" spans="1:47" outlineLevel="1" x14ac:dyDescent="0.2">
      <c r="A673" s="129">
        <v>94</v>
      </c>
      <c r="B673" s="129" t="s">
        <v>493</v>
      </c>
      <c r="C673" s="144" t="s">
        <v>494</v>
      </c>
      <c r="D673" s="167" t="s">
        <v>118</v>
      </c>
      <c r="E673" s="131">
        <v>26377.919999999998</v>
      </c>
      <c r="F673" s="131"/>
      <c r="G673" s="131">
        <f>ROUND(E673*F673,2)</f>
        <v>0</v>
      </c>
      <c r="H673" s="154" t="s">
        <v>1140</v>
      </c>
      <c r="I673" s="128"/>
      <c r="J673" s="128"/>
      <c r="K673" s="128"/>
      <c r="L673" s="128"/>
      <c r="M673" s="128"/>
      <c r="N673" s="128"/>
      <c r="O673" s="128"/>
      <c r="P673" s="128"/>
      <c r="Q673" s="128"/>
      <c r="R673" s="128" t="s">
        <v>119</v>
      </c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</row>
    <row r="674" spans="1:47" outlineLevel="1" x14ac:dyDescent="0.2">
      <c r="A674" s="129"/>
      <c r="B674" s="129"/>
      <c r="C674" s="145" t="s">
        <v>488</v>
      </c>
      <c r="D674" s="168"/>
      <c r="E674" s="159">
        <v>26377.919999999998</v>
      </c>
      <c r="F674" s="131"/>
      <c r="G674" s="131"/>
      <c r="H674" s="154">
        <v>0</v>
      </c>
      <c r="I674" s="128"/>
      <c r="J674" s="128"/>
      <c r="K674" s="128"/>
      <c r="L674" s="128"/>
      <c r="M674" s="128"/>
      <c r="N674" s="128"/>
      <c r="O674" s="128"/>
      <c r="P674" s="128"/>
      <c r="Q674" s="128"/>
      <c r="R674" s="128" t="s">
        <v>121</v>
      </c>
      <c r="S674" s="128">
        <v>0</v>
      </c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</row>
    <row r="675" spans="1:47" outlineLevel="1" x14ac:dyDescent="0.2">
      <c r="A675" s="129">
        <v>95</v>
      </c>
      <c r="B675" s="129" t="s">
        <v>495</v>
      </c>
      <c r="C675" s="144" t="s">
        <v>496</v>
      </c>
      <c r="D675" s="167" t="s">
        <v>118</v>
      </c>
      <c r="E675" s="131">
        <v>2198.16</v>
      </c>
      <c r="F675" s="131"/>
      <c r="G675" s="131">
        <f>ROUND(E675*F675,2)</f>
        <v>0</v>
      </c>
      <c r="H675" s="154" t="s">
        <v>1140</v>
      </c>
      <c r="I675" s="128"/>
      <c r="J675" s="128"/>
      <c r="K675" s="128"/>
      <c r="L675" s="128"/>
      <c r="M675" s="128"/>
      <c r="N675" s="128"/>
      <c r="O675" s="128"/>
      <c r="P675" s="128"/>
      <c r="Q675" s="128"/>
      <c r="R675" s="128" t="s">
        <v>119</v>
      </c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</row>
    <row r="676" spans="1:47" outlineLevel="1" x14ac:dyDescent="0.2">
      <c r="A676" s="129"/>
      <c r="B676" s="129"/>
      <c r="C676" s="145" t="s">
        <v>485</v>
      </c>
      <c r="D676" s="168"/>
      <c r="E676" s="159">
        <v>2198.16</v>
      </c>
      <c r="F676" s="131"/>
      <c r="G676" s="131"/>
      <c r="H676" s="154">
        <v>0</v>
      </c>
      <c r="I676" s="128"/>
      <c r="J676" s="128"/>
      <c r="K676" s="128"/>
      <c r="L676" s="128"/>
      <c r="M676" s="128"/>
      <c r="N676" s="128"/>
      <c r="O676" s="128"/>
      <c r="P676" s="128"/>
      <c r="Q676" s="128"/>
      <c r="R676" s="128" t="s">
        <v>121</v>
      </c>
      <c r="S676" s="128">
        <v>0</v>
      </c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</row>
    <row r="677" spans="1:47" outlineLevel="1" x14ac:dyDescent="0.2">
      <c r="A677" s="129">
        <v>96</v>
      </c>
      <c r="B677" s="129" t="s">
        <v>497</v>
      </c>
      <c r="C677" s="144" t="s">
        <v>498</v>
      </c>
      <c r="D677" s="167" t="s">
        <v>313</v>
      </c>
      <c r="E677" s="131">
        <v>70.09</v>
      </c>
      <c r="F677" s="131"/>
      <c r="G677" s="131">
        <f>ROUND(E677*F677,2)</f>
        <v>0</v>
      </c>
      <c r="H677" s="154" t="s">
        <v>1140</v>
      </c>
      <c r="I677" s="128"/>
      <c r="J677" s="128"/>
      <c r="K677" s="128"/>
      <c r="L677" s="128"/>
      <c r="M677" s="128"/>
      <c r="N677" s="128"/>
      <c r="O677" s="128"/>
      <c r="P677" s="128"/>
      <c r="Q677" s="128"/>
      <c r="R677" s="128" t="s">
        <v>119</v>
      </c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</row>
    <row r="678" spans="1:47" outlineLevel="1" x14ac:dyDescent="0.2">
      <c r="A678" s="129"/>
      <c r="B678" s="129"/>
      <c r="C678" s="145" t="s">
        <v>499</v>
      </c>
      <c r="D678" s="168"/>
      <c r="E678" s="159">
        <v>70.09</v>
      </c>
      <c r="F678" s="131"/>
      <c r="G678" s="131"/>
      <c r="H678" s="154">
        <v>0</v>
      </c>
      <c r="I678" s="128"/>
      <c r="J678" s="128"/>
      <c r="K678" s="128"/>
      <c r="L678" s="128"/>
      <c r="M678" s="128"/>
      <c r="N678" s="128"/>
      <c r="O678" s="128"/>
      <c r="P678" s="128"/>
      <c r="Q678" s="128"/>
      <c r="R678" s="128" t="s">
        <v>121</v>
      </c>
      <c r="S678" s="128">
        <v>0</v>
      </c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</row>
    <row r="679" spans="1:47" outlineLevel="1" x14ac:dyDescent="0.2">
      <c r="A679" s="129">
        <v>97</v>
      </c>
      <c r="B679" s="129" t="s">
        <v>500</v>
      </c>
      <c r="C679" s="144" t="s">
        <v>501</v>
      </c>
      <c r="D679" s="167" t="s">
        <v>313</v>
      </c>
      <c r="E679" s="131">
        <v>420.54</v>
      </c>
      <c r="F679" s="131"/>
      <c r="G679" s="131">
        <f>ROUND(E679*F679,2)</f>
        <v>0</v>
      </c>
      <c r="H679" s="154" t="s">
        <v>1140</v>
      </c>
      <c r="I679" s="128"/>
      <c r="J679" s="128"/>
      <c r="K679" s="128"/>
      <c r="L679" s="128"/>
      <c r="M679" s="128"/>
      <c r="N679" s="128"/>
      <c r="O679" s="128"/>
      <c r="P679" s="128"/>
      <c r="Q679" s="128"/>
      <c r="R679" s="128" t="s">
        <v>119</v>
      </c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</row>
    <row r="680" spans="1:47" outlineLevel="1" x14ac:dyDescent="0.2">
      <c r="A680" s="129"/>
      <c r="B680" s="129"/>
      <c r="C680" s="145" t="s">
        <v>502</v>
      </c>
      <c r="D680" s="168"/>
      <c r="E680" s="159">
        <v>420.54</v>
      </c>
      <c r="F680" s="131"/>
      <c r="G680" s="131"/>
      <c r="H680" s="154">
        <v>0</v>
      </c>
      <c r="I680" s="128"/>
      <c r="J680" s="128"/>
      <c r="K680" s="128"/>
      <c r="L680" s="128"/>
      <c r="M680" s="128"/>
      <c r="N680" s="128"/>
      <c r="O680" s="128"/>
      <c r="P680" s="128"/>
      <c r="Q680" s="128"/>
      <c r="R680" s="128" t="s">
        <v>121</v>
      </c>
      <c r="S680" s="128">
        <v>0</v>
      </c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</row>
    <row r="681" spans="1:47" outlineLevel="1" x14ac:dyDescent="0.2">
      <c r="A681" s="129">
        <v>98</v>
      </c>
      <c r="B681" s="129" t="s">
        <v>503</v>
      </c>
      <c r="C681" s="144" t="s">
        <v>504</v>
      </c>
      <c r="D681" s="167" t="s">
        <v>313</v>
      </c>
      <c r="E681" s="131">
        <v>70.09</v>
      </c>
      <c r="F681" s="131"/>
      <c r="G681" s="131">
        <f>ROUND(E681*F681,2)</f>
        <v>0</v>
      </c>
      <c r="H681" s="154" t="s">
        <v>1140</v>
      </c>
      <c r="I681" s="128"/>
      <c r="J681" s="128"/>
      <c r="K681" s="128"/>
      <c r="L681" s="128"/>
      <c r="M681" s="128"/>
      <c r="N681" s="128"/>
      <c r="O681" s="128"/>
      <c r="P681" s="128"/>
      <c r="Q681" s="128"/>
      <c r="R681" s="128" t="s">
        <v>119</v>
      </c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</row>
    <row r="682" spans="1:47" outlineLevel="1" x14ac:dyDescent="0.2">
      <c r="A682" s="129"/>
      <c r="B682" s="129"/>
      <c r="C682" s="145" t="s">
        <v>499</v>
      </c>
      <c r="D682" s="168"/>
      <c r="E682" s="159">
        <v>70.09</v>
      </c>
      <c r="F682" s="131"/>
      <c r="G682" s="131"/>
      <c r="H682" s="154">
        <v>0</v>
      </c>
      <c r="I682" s="128"/>
      <c r="J682" s="128"/>
      <c r="K682" s="128"/>
      <c r="L682" s="128"/>
      <c r="M682" s="128"/>
      <c r="N682" s="128"/>
      <c r="O682" s="128"/>
      <c r="P682" s="128"/>
      <c r="Q682" s="128"/>
      <c r="R682" s="128" t="s">
        <v>121</v>
      </c>
      <c r="S682" s="128">
        <v>0</v>
      </c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</row>
    <row r="683" spans="1:47" ht="22.5" outlineLevel="1" x14ac:dyDescent="0.2">
      <c r="A683" s="129">
        <v>99</v>
      </c>
      <c r="B683" s="129" t="s">
        <v>505</v>
      </c>
      <c r="C683" s="144" t="s">
        <v>506</v>
      </c>
      <c r="D683" s="277" t="s">
        <v>118</v>
      </c>
      <c r="E683" s="131">
        <v>1333.77</v>
      </c>
      <c r="F683" s="131"/>
      <c r="G683" s="131">
        <f>ROUND(E683*F683,2)</f>
        <v>0</v>
      </c>
      <c r="H683" s="154" t="s">
        <v>1141</v>
      </c>
      <c r="I683" s="128"/>
      <c r="J683" s="128"/>
      <c r="K683" s="128"/>
      <c r="L683" s="128"/>
      <c r="M683" s="128"/>
      <c r="N683" s="128"/>
      <c r="O683" s="128"/>
      <c r="P683" s="128"/>
      <c r="Q683" s="128"/>
      <c r="R683" s="128" t="s">
        <v>119</v>
      </c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</row>
    <row r="684" spans="1:47" outlineLevel="1" x14ac:dyDescent="0.2">
      <c r="A684" s="129"/>
      <c r="B684" s="129"/>
      <c r="C684" s="145" t="s">
        <v>507</v>
      </c>
      <c r="D684" s="168"/>
      <c r="E684" s="159">
        <v>1333.77</v>
      </c>
      <c r="F684" s="131"/>
      <c r="G684" s="131"/>
      <c r="H684" s="154">
        <v>0</v>
      </c>
      <c r="I684" s="128"/>
      <c r="J684" s="128"/>
      <c r="K684" s="128"/>
      <c r="L684" s="128"/>
      <c r="M684" s="128"/>
      <c r="N684" s="128"/>
      <c r="O684" s="128"/>
      <c r="P684" s="128"/>
      <c r="Q684" s="128"/>
      <c r="R684" s="128" t="s">
        <v>121</v>
      </c>
      <c r="S684" s="128">
        <v>0</v>
      </c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</row>
    <row r="685" spans="1:47" ht="22.5" outlineLevel="1" x14ac:dyDescent="0.2">
      <c r="A685" s="129">
        <v>100</v>
      </c>
      <c r="B685" s="129" t="s">
        <v>508</v>
      </c>
      <c r="C685" s="144" t="s">
        <v>509</v>
      </c>
      <c r="D685" s="277" t="s">
        <v>118</v>
      </c>
      <c r="E685" s="131">
        <v>1333.77</v>
      </c>
      <c r="F685" s="131"/>
      <c r="G685" s="131">
        <f>ROUND(E685*F685,2)</f>
        <v>0</v>
      </c>
      <c r="H685" s="154" t="s">
        <v>1141</v>
      </c>
      <c r="I685" s="128"/>
      <c r="J685" s="128"/>
      <c r="K685" s="128"/>
      <c r="L685" s="128"/>
      <c r="M685" s="128"/>
      <c r="N685" s="128"/>
      <c r="O685" s="128"/>
      <c r="P685" s="128"/>
      <c r="Q685" s="128"/>
      <c r="R685" s="128" t="s">
        <v>119</v>
      </c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</row>
    <row r="686" spans="1:47" outlineLevel="1" x14ac:dyDescent="0.2">
      <c r="A686" s="129"/>
      <c r="B686" s="129"/>
      <c r="C686" s="145" t="s">
        <v>507</v>
      </c>
      <c r="D686" s="168"/>
      <c r="E686" s="159">
        <v>1333.77</v>
      </c>
      <c r="F686" s="131"/>
      <c r="G686" s="131"/>
      <c r="H686" s="154">
        <v>0</v>
      </c>
      <c r="I686" s="128"/>
      <c r="J686" s="128"/>
      <c r="K686" s="128"/>
      <c r="L686" s="128"/>
      <c r="M686" s="128"/>
      <c r="N686" s="128"/>
      <c r="O686" s="128"/>
      <c r="P686" s="128"/>
      <c r="Q686" s="128"/>
      <c r="R686" s="128" t="s">
        <v>121</v>
      </c>
      <c r="S686" s="128">
        <v>0</v>
      </c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</row>
    <row r="687" spans="1:47" x14ac:dyDescent="0.2">
      <c r="A687" s="130" t="s">
        <v>114</v>
      </c>
      <c r="B687" s="130" t="s">
        <v>64</v>
      </c>
      <c r="C687" s="146" t="s">
        <v>65</v>
      </c>
      <c r="D687" s="169"/>
      <c r="E687" s="132"/>
      <c r="F687" s="132"/>
      <c r="G687" s="132">
        <f>SUMIF(R688:R720,"&lt;&gt;NOR",G688:G720)</f>
        <v>0</v>
      </c>
      <c r="H687" s="155"/>
      <c r="I687" s="128"/>
      <c r="R687" t="s">
        <v>115</v>
      </c>
    </row>
    <row r="688" spans="1:47" outlineLevel="1" x14ac:dyDescent="0.2">
      <c r="A688" s="129">
        <v>101</v>
      </c>
      <c r="B688" s="129" t="s">
        <v>510</v>
      </c>
      <c r="C688" s="144" t="s">
        <v>511</v>
      </c>
      <c r="D688" s="167" t="s">
        <v>118</v>
      </c>
      <c r="E688" s="131">
        <v>468.99999999999994</v>
      </c>
      <c r="F688" s="131"/>
      <c r="G688" s="131">
        <f>ROUND(E688*F688,2)</f>
        <v>0</v>
      </c>
      <c r="H688" s="154" t="s">
        <v>1140</v>
      </c>
      <c r="I688" s="128"/>
      <c r="J688" s="128"/>
      <c r="K688" s="128"/>
      <c r="L688" s="128"/>
      <c r="M688" s="128"/>
      <c r="N688" s="128"/>
      <c r="O688" s="128"/>
      <c r="P688" s="128"/>
      <c r="Q688" s="128"/>
      <c r="R688" s="128" t="s">
        <v>119</v>
      </c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</row>
    <row r="689" spans="1:47" outlineLevel="1" x14ac:dyDescent="0.2">
      <c r="A689" s="129"/>
      <c r="B689" s="129"/>
      <c r="C689" s="145" t="s">
        <v>477</v>
      </c>
      <c r="D689" s="168"/>
      <c r="E689" s="159">
        <v>20.3</v>
      </c>
      <c r="F689" s="131"/>
      <c r="G689" s="131"/>
      <c r="H689" s="154">
        <v>0</v>
      </c>
      <c r="I689" s="128"/>
      <c r="J689" s="128"/>
      <c r="K689" s="128"/>
      <c r="L689" s="128"/>
      <c r="M689" s="128"/>
      <c r="N689" s="128"/>
      <c r="O689" s="128"/>
      <c r="P689" s="128"/>
      <c r="Q689" s="128"/>
      <c r="R689" s="128" t="s">
        <v>121</v>
      </c>
      <c r="S689" s="128">
        <v>0</v>
      </c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</row>
    <row r="690" spans="1:47" outlineLevel="1" x14ac:dyDescent="0.2">
      <c r="A690" s="129"/>
      <c r="B690" s="129"/>
      <c r="C690" s="145" t="s">
        <v>478</v>
      </c>
      <c r="D690" s="168"/>
      <c r="E690" s="159">
        <v>10.5</v>
      </c>
      <c r="F690" s="131"/>
      <c r="G690" s="131"/>
      <c r="H690" s="154">
        <v>0</v>
      </c>
      <c r="I690" s="128"/>
      <c r="J690" s="128"/>
      <c r="K690" s="128"/>
      <c r="L690" s="128"/>
      <c r="M690" s="128"/>
      <c r="N690" s="128"/>
      <c r="O690" s="128"/>
      <c r="P690" s="128"/>
      <c r="Q690" s="128"/>
      <c r="R690" s="128" t="s">
        <v>121</v>
      </c>
      <c r="S690" s="128">
        <v>0</v>
      </c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</row>
    <row r="691" spans="1:47" outlineLevel="1" x14ac:dyDescent="0.2">
      <c r="A691" s="129"/>
      <c r="B691" s="129"/>
      <c r="C691" s="145" t="s">
        <v>479</v>
      </c>
      <c r="D691" s="168"/>
      <c r="E691" s="159">
        <v>438.2</v>
      </c>
      <c r="F691" s="131"/>
      <c r="G691" s="131"/>
      <c r="H691" s="154">
        <v>0</v>
      </c>
      <c r="I691" s="128"/>
      <c r="J691" s="128"/>
      <c r="K691" s="128"/>
      <c r="L691" s="128"/>
      <c r="M691" s="128"/>
      <c r="N691" s="128"/>
      <c r="O691" s="128"/>
      <c r="P691" s="128"/>
      <c r="Q691" s="128"/>
      <c r="R691" s="128" t="s">
        <v>121</v>
      </c>
      <c r="S691" s="128">
        <v>0</v>
      </c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</row>
    <row r="692" spans="1:47" outlineLevel="1" x14ac:dyDescent="0.2">
      <c r="A692" s="129">
        <v>102</v>
      </c>
      <c r="B692" s="129" t="s">
        <v>512</v>
      </c>
      <c r="C692" s="144" t="s">
        <v>513</v>
      </c>
      <c r="D692" s="167" t="s">
        <v>118</v>
      </c>
      <c r="E692" s="131">
        <v>523.79999999999995</v>
      </c>
      <c r="F692" s="131"/>
      <c r="G692" s="131">
        <f>ROUND(E692*F692,2)</f>
        <v>0</v>
      </c>
      <c r="H692" s="154" t="s">
        <v>1140</v>
      </c>
      <c r="I692" s="128"/>
      <c r="J692" s="128"/>
      <c r="K692" s="128"/>
      <c r="L692" s="128"/>
      <c r="M692" s="128"/>
      <c r="N692" s="128"/>
      <c r="O692" s="128"/>
      <c r="P692" s="128"/>
      <c r="Q692" s="128"/>
      <c r="R692" s="128" t="s">
        <v>119</v>
      </c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</row>
    <row r="693" spans="1:47" outlineLevel="1" x14ac:dyDescent="0.2">
      <c r="A693" s="129"/>
      <c r="B693" s="129"/>
      <c r="C693" s="145" t="s">
        <v>447</v>
      </c>
      <c r="D693" s="168"/>
      <c r="E693" s="159"/>
      <c r="F693" s="131"/>
      <c r="G693" s="131"/>
      <c r="H693" s="154">
        <v>0</v>
      </c>
      <c r="I693" s="128"/>
      <c r="J693" s="128"/>
      <c r="K693" s="128"/>
      <c r="L693" s="128"/>
      <c r="M693" s="128"/>
      <c r="N693" s="128"/>
      <c r="O693" s="128"/>
      <c r="P693" s="128"/>
      <c r="Q693" s="128"/>
      <c r="R693" s="128" t="s">
        <v>121</v>
      </c>
      <c r="S693" s="128">
        <v>0</v>
      </c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</row>
    <row r="694" spans="1:47" outlineLevel="1" x14ac:dyDescent="0.2">
      <c r="A694" s="129"/>
      <c r="B694" s="129"/>
      <c r="C694" s="145" t="s">
        <v>482</v>
      </c>
      <c r="D694" s="168"/>
      <c r="E694" s="159"/>
      <c r="F694" s="131"/>
      <c r="G694" s="131"/>
      <c r="H694" s="154">
        <v>0</v>
      </c>
      <c r="I694" s="128"/>
      <c r="J694" s="128"/>
      <c r="K694" s="128"/>
      <c r="L694" s="128"/>
      <c r="M694" s="128"/>
      <c r="N694" s="128"/>
      <c r="O694" s="128"/>
      <c r="P694" s="128"/>
      <c r="Q694" s="128"/>
      <c r="R694" s="128" t="s">
        <v>121</v>
      </c>
      <c r="S694" s="128">
        <v>0</v>
      </c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</row>
    <row r="695" spans="1:47" outlineLevel="1" x14ac:dyDescent="0.2">
      <c r="A695" s="129"/>
      <c r="B695" s="129"/>
      <c r="C695" s="145" t="s">
        <v>452</v>
      </c>
      <c r="D695" s="168"/>
      <c r="E695" s="159">
        <v>469.5</v>
      </c>
      <c r="F695" s="131"/>
      <c r="G695" s="131"/>
      <c r="H695" s="154">
        <v>0</v>
      </c>
      <c r="I695" s="128"/>
      <c r="J695" s="128"/>
      <c r="K695" s="128"/>
      <c r="L695" s="128"/>
      <c r="M695" s="128"/>
      <c r="N695" s="128"/>
      <c r="O695" s="128"/>
      <c r="P695" s="128"/>
      <c r="Q695" s="128"/>
      <c r="R695" s="128" t="s">
        <v>121</v>
      </c>
      <c r="S695" s="128">
        <v>0</v>
      </c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</row>
    <row r="696" spans="1:47" outlineLevel="1" x14ac:dyDescent="0.2">
      <c r="A696" s="129"/>
      <c r="B696" s="129"/>
      <c r="C696" s="145" t="s">
        <v>453</v>
      </c>
      <c r="D696" s="168"/>
      <c r="E696" s="159">
        <v>54.3</v>
      </c>
      <c r="F696" s="131"/>
      <c r="G696" s="131"/>
      <c r="H696" s="154">
        <v>0</v>
      </c>
      <c r="I696" s="128"/>
      <c r="J696" s="128"/>
      <c r="K696" s="128"/>
      <c r="L696" s="128"/>
      <c r="M696" s="128"/>
      <c r="N696" s="128"/>
      <c r="O696" s="128"/>
      <c r="P696" s="128"/>
      <c r="Q696" s="128"/>
      <c r="R696" s="128" t="s">
        <v>121</v>
      </c>
      <c r="S696" s="128">
        <v>0</v>
      </c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</row>
    <row r="697" spans="1:47" outlineLevel="1" x14ac:dyDescent="0.2">
      <c r="A697" s="129">
        <v>103</v>
      </c>
      <c r="B697" s="129" t="s">
        <v>1142</v>
      </c>
      <c r="C697" s="144" t="s">
        <v>515</v>
      </c>
      <c r="D697" s="167" t="s">
        <v>516</v>
      </c>
      <c r="E697" s="131">
        <v>280</v>
      </c>
      <c r="F697" s="131"/>
      <c r="G697" s="131">
        <f>ROUND(E697*F697,2)</f>
        <v>0</v>
      </c>
      <c r="H697" s="154" t="s">
        <v>1141</v>
      </c>
      <c r="I697" s="128"/>
      <c r="J697" s="128"/>
      <c r="K697" s="128"/>
      <c r="L697" s="128"/>
      <c r="M697" s="128"/>
      <c r="N697" s="128"/>
      <c r="O697" s="128"/>
      <c r="P697" s="128"/>
      <c r="Q697" s="128"/>
      <c r="R697" s="128" t="s">
        <v>119</v>
      </c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</row>
    <row r="698" spans="1:47" outlineLevel="1" x14ac:dyDescent="0.2">
      <c r="A698" s="129"/>
      <c r="B698" s="129"/>
      <c r="C698" s="145" t="s">
        <v>517</v>
      </c>
      <c r="D698" s="168"/>
      <c r="E698" s="159">
        <v>280</v>
      </c>
      <c r="F698" s="131"/>
      <c r="G698" s="131"/>
      <c r="H698" s="154">
        <v>0</v>
      </c>
      <c r="I698" s="128"/>
      <c r="J698" s="128"/>
      <c r="K698" s="128"/>
      <c r="L698" s="128"/>
      <c r="M698" s="128"/>
      <c r="N698" s="128"/>
      <c r="O698" s="128"/>
      <c r="P698" s="128"/>
      <c r="Q698" s="128"/>
      <c r="R698" s="128" t="s">
        <v>121</v>
      </c>
      <c r="S698" s="128">
        <v>0</v>
      </c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</row>
    <row r="699" spans="1:47" outlineLevel="1" x14ac:dyDescent="0.2">
      <c r="A699" s="129">
        <v>104</v>
      </c>
      <c r="B699" s="129" t="s">
        <v>518</v>
      </c>
      <c r="C699" s="144" t="s">
        <v>519</v>
      </c>
      <c r="D699" s="167" t="s">
        <v>520</v>
      </c>
      <c r="E699" s="131">
        <v>140</v>
      </c>
      <c r="F699" s="131"/>
      <c r="G699" s="131">
        <f>ROUND(E699*F699,2)</f>
        <v>0</v>
      </c>
      <c r="H699" s="154" t="s">
        <v>1140</v>
      </c>
      <c r="I699" s="128"/>
      <c r="J699" s="128"/>
      <c r="K699" s="128"/>
      <c r="L699" s="128"/>
      <c r="M699" s="128"/>
      <c r="N699" s="128"/>
      <c r="O699" s="128"/>
      <c r="P699" s="128"/>
      <c r="Q699" s="128"/>
      <c r="R699" s="128" t="s">
        <v>119</v>
      </c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</row>
    <row r="700" spans="1:47" outlineLevel="1" x14ac:dyDescent="0.2">
      <c r="A700" s="129"/>
      <c r="B700" s="129"/>
      <c r="C700" s="145" t="s">
        <v>521</v>
      </c>
      <c r="D700" s="168"/>
      <c r="E700" s="159">
        <v>140</v>
      </c>
      <c r="F700" s="131"/>
      <c r="G700" s="131"/>
      <c r="H700" s="154">
        <v>0</v>
      </c>
      <c r="I700" s="128"/>
      <c r="J700" s="128"/>
      <c r="K700" s="128"/>
      <c r="L700" s="128"/>
      <c r="M700" s="128"/>
      <c r="N700" s="128"/>
      <c r="O700" s="128"/>
      <c r="P700" s="128"/>
      <c r="Q700" s="128"/>
      <c r="R700" s="128" t="s">
        <v>121</v>
      </c>
      <c r="S700" s="128">
        <v>0</v>
      </c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</row>
    <row r="701" spans="1:47" outlineLevel="1" x14ac:dyDescent="0.2">
      <c r="A701" s="129">
        <v>105</v>
      </c>
      <c r="B701" s="129" t="s">
        <v>514</v>
      </c>
      <c r="C701" s="144" t="s">
        <v>522</v>
      </c>
      <c r="D701" s="167" t="s">
        <v>128</v>
      </c>
      <c r="E701" s="131">
        <v>1</v>
      </c>
      <c r="F701" s="131"/>
      <c r="G701" s="131">
        <f>ROUND(E701*F701,2)</f>
        <v>0</v>
      </c>
      <c r="H701" s="154" t="s">
        <v>1141</v>
      </c>
      <c r="I701" s="128"/>
      <c r="J701" s="128"/>
      <c r="K701" s="128"/>
      <c r="L701" s="128"/>
      <c r="M701" s="128"/>
      <c r="N701" s="128"/>
      <c r="O701" s="128"/>
      <c r="P701" s="128"/>
      <c r="Q701" s="128"/>
      <c r="R701" s="128" t="s">
        <v>119</v>
      </c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</row>
    <row r="702" spans="1:47" outlineLevel="1" x14ac:dyDescent="0.2">
      <c r="A702" s="129"/>
      <c r="B702" s="129"/>
      <c r="C702" s="145" t="s">
        <v>523</v>
      </c>
      <c r="D702" s="168"/>
      <c r="E702" s="159">
        <v>1</v>
      </c>
      <c r="F702" s="131"/>
      <c r="G702" s="131"/>
      <c r="H702" s="154">
        <v>0</v>
      </c>
      <c r="I702" s="128"/>
      <c r="J702" s="128"/>
      <c r="K702" s="128"/>
      <c r="L702" s="128"/>
      <c r="M702" s="128"/>
      <c r="N702" s="128"/>
      <c r="O702" s="128"/>
      <c r="P702" s="128"/>
      <c r="Q702" s="128"/>
      <c r="R702" s="128" t="s">
        <v>121</v>
      </c>
      <c r="S702" s="128">
        <v>0</v>
      </c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</row>
    <row r="703" spans="1:47" outlineLevel="1" x14ac:dyDescent="0.2">
      <c r="A703" s="129"/>
      <c r="B703" s="129"/>
      <c r="C703" s="145" t="s">
        <v>164</v>
      </c>
      <c r="D703" s="168"/>
      <c r="E703" s="159"/>
      <c r="F703" s="131"/>
      <c r="G703" s="131"/>
      <c r="H703" s="154">
        <v>0</v>
      </c>
      <c r="I703" s="128"/>
      <c r="J703" s="128"/>
      <c r="K703" s="128"/>
      <c r="L703" s="128"/>
      <c r="M703" s="128"/>
      <c r="N703" s="128"/>
      <c r="O703" s="128"/>
      <c r="P703" s="128"/>
      <c r="Q703" s="128"/>
      <c r="R703" s="128" t="s">
        <v>121</v>
      </c>
      <c r="S703" s="128">
        <v>0</v>
      </c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</row>
    <row r="704" spans="1:47" outlineLevel="1" x14ac:dyDescent="0.2">
      <c r="A704" s="129"/>
      <c r="B704" s="129"/>
      <c r="C704" s="145" t="s">
        <v>165</v>
      </c>
      <c r="D704" s="168"/>
      <c r="E704" s="159"/>
      <c r="F704" s="131"/>
      <c r="G704" s="131"/>
      <c r="H704" s="154">
        <v>0</v>
      </c>
      <c r="I704" s="128"/>
      <c r="J704" s="128"/>
      <c r="K704" s="128"/>
      <c r="L704" s="128"/>
      <c r="M704" s="128"/>
      <c r="N704" s="128"/>
      <c r="O704" s="128"/>
      <c r="P704" s="128"/>
      <c r="Q704" s="128"/>
      <c r="R704" s="128" t="s">
        <v>121</v>
      </c>
      <c r="S704" s="128">
        <v>0</v>
      </c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</row>
    <row r="705" spans="1:47" outlineLevel="1" x14ac:dyDescent="0.2">
      <c r="A705" s="129"/>
      <c r="B705" s="129"/>
      <c r="C705" s="145" t="s">
        <v>125</v>
      </c>
      <c r="D705" s="168"/>
      <c r="E705" s="159"/>
      <c r="F705" s="131"/>
      <c r="G705" s="131"/>
      <c r="H705" s="154">
        <v>0</v>
      </c>
      <c r="I705" s="128"/>
      <c r="J705" s="128"/>
      <c r="K705" s="128"/>
      <c r="L705" s="128"/>
      <c r="M705" s="128"/>
      <c r="N705" s="128"/>
      <c r="O705" s="128"/>
      <c r="P705" s="128"/>
      <c r="Q705" s="128"/>
      <c r="R705" s="128" t="s">
        <v>121</v>
      </c>
      <c r="S705" s="128">
        <v>0</v>
      </c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</row>
    <row r="706" spans="1:47" outlineLevel="1" x14ac:dyDescent="0.2">
      <c r="A706" s="129">
        <v>106</v>
      </c>
      <c r="B706" s="129" t="s">
        <v>524</v>
      </c>
      <c r="C706" s="144" t="s">
        <v>525</v>
      </c>
      <c r="D706" s="167" t="s">
        <v>128</v>
      </c>
      <c r="E706" s="131">
        <v>1</v>
      </c>
      <c r="F706" s="131"/>
      <c r="G706" s="131">
        <f>ROUND(E706*F706,2)</f>
        <v>0</v>
      </c>
      <c r="H706" s="154" t="s">
        <v>1141</v>
      </c>
      <c r="I706" s="128"/>
      <c r="J706" s="128"/>
      <c r="K706" s="128"/>
      <c r="L706" s="128"/>
      <c r="M706" s="128"/>
      <c r="N706" s="128"/>
      <c r="O706" s="128"/>
      <c r="P706" s="128"/>
      <c r="Q706" s="128"/>
      <c r="R706" s="128" t="s">
        <v>119</v>
      </c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</row>
    <row r="707" spans="1:47" outlineLevel="1" x14ac:dyDescent="0.2">
      <c r="A707" s="129"/>
      <c r="B707" s="129"/>
      <c r="C707" s="145" t="s">
        <v>523</v>
      </c>
      <c r="D707" s="168"/>
      <c r="E707" s="159">
        <v>1</v>
      </c>
      <c r="F707" s="131"/>
      <c r="G707" s="131"/>
      <c r="H707" s="154">
        <v>0</v>
      </c>
      <c r="I707" s="128"/>
      <c r="J707" s="128"/>
      <c r="K707" s="128"/>
      <c r="L707" s="128"/>
      <c r="M707" s="128"/>
      <c r="N707" s="128"/>
      <c r="O707" s="128"/>
      <c r="P707" s="128"/>
      <c r="Q707" s="128"/>
      <c r="R707" s="128" t="s">
        <v>121</v>
      </c>
      <c r="S707" s="128">
        <v>0</v>
      </c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</row>
    <row r="708" spans="1:47" outlineLevel="1" x14ac:dyDescent="0.2">
      <c r="A708" s="129"/>
      <c r="B708" s="129"/>
      <c r="C708" s="145" t="s">
        <v>164</v>
      </c>
      <c r="D708" s="168"/>
      <c r="E708" s="159"/>
      <c r="F708" s="131"/>
      <c r="G708" s="131"/>
      <c r="H708" s="154">
        <v>0</v>
      </c>
      <c r="I708" s="128"/>
      <c r="J708" s="128"/>
      <c r="K708" s="128"/>
      <c r="L708" s="128"/>
      <c r="M708" s="128"/>
      <c r="N708" s="128"/>
      <c r="O708" s="128"/>
      <c r="P708" s="128"/>
      <c r="Q708" s="128"/>
      <c r="R708" s="128" t="s">
        <v>121</v>
      </c>
      <c r="S708" s="128">
        <v>0</v>
      </c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</row>
    <row r="709" spans="1:47" outlineLevel="1" x14ac:dyDescent="0.2">
      <c r="A709" s="129"/>
      <c r="B709" s="129"/>
      <c r="C709" s="145" t="s">
        <v>165</v>
      </c>
      <c r="D709" s="168"/>
      <c r="E709" s="159"/>
      <c r="F709" s="131"/>
      <c r="G709" s="131"/>
      <c r="H709" s="154">
        <v>0</v>
      </c>
      <c r="I709" s="128"/>
      <c r="J709" s="128"/>
      <c r="K709" s="128"/>
      <c r="L709" s="128"/>
      <c r="M709" s="128"/>
      <c r="N709" s="128"/>
      <c r="O709" s="128"/>
      <c r="P709" s="128"/>
      <c r="Q709" s="128"/>
      <c r="R709" s="128" t="s">
        <v>121</v>
      </c>
      <c r="S709" s="128">
        <v>0</v>
      </c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</row>
    <row r="710" spans="1:47" outlineLevel="1" x14ac:dyDescent="0.2">
      <c r="A710" s="129"/>
      <c r="B710" s="129"/>
      <c r="C710" s="145" t="s">
        <v>125</v>
      </c>
      <c r="D710" s="168"/>
      <c r="E710" s="159"/>
      <c r="F710" s="131"/>
      <c r="G710" s="131"/>
      <c r="H710" s="154">
        <v>0</v>
      </c>
      <c r="I710" s="128"/>
      <c r="J710" s="128"/>
      <c r="K710" s="128"/>
      <c r="L710" s="128"/>
      <c r="M710" s="128"/>
      <c r="N710" s="128"/>
      <c r="O710" s="128"/>
      <c r="P710" s="128"/>
      <c r="Q710" s="128"/>
      <c r="R710" s="128" t="s">
        <v>121</v>
      </c>
      <c r="S710" s="128">
        <v>0</v>
      </c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</row>
    <row r="711" spans="1:47" outlineLevel="1" x14ac:dyDescent="0.2">
      <c r="A711" s="129">
        <v>107</v>
      </c>
      <c r="B711" s="129" t="s">
        <v>526</v>
      </c>
      <c r="C711" s="144" t="s">
        <v>527</v>
      </c>
      <c r="D711" s="167" t="s">
        <v>128</v>
      </c>
      <c r="E711" s="131">
        <v>2</v>
      </c>
      <c r="F711" s="131"/>
      <c r="G711" s="131">
        <f>ROUND(E711*F711,2)</f>
        <v>0</v>
      </c>
      <c r="H711" s="154" t="s">
        <v>1141</v>
      </c>
      <c r="I711" s="128"/>
      <c r="J711" s="128"/>
      <c r="K711" s="128"/>
      <c r="L711" s="128"/>
      <c r="M711" s="128"/>
      <c r="N711" s="128"/>
      <c r="O711" s="128"/>
      <c r="P711" s="128"/>
      <c r="Q711" s="128"/>
      <c r="R711" s="128" t="s">
        <v>119</v>
      </c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</row>
    <row r="712" spans="1:47" outlineLevel="1" x14ac:dyDescent="0.2">
      <c r="A712" s="129"/>
      <c r="B712" s="129"/>
      <c r="C712" s="145" t="s">
        <v>131</v>
      </c>
      <c r="D712" s="168"/>
      <c r="E712" s="159"/>
      <c r="F712" s="131"/>
      <c r="G712" s="131"/>
      <c r="H712" s="154">
        <v>0</v>
      </c>
      <c r="I712" s="128"/>
      <c r="J712" s="128"/>
      <c r="K712" s="128"/>
      <c r="L712" s="128"/>
      <c r="M712" s="128"/>
      <c r="N712" s="128"/>
      <c r="O712" s="128"/>
      <c r="P712" s="128"/>
      <c r="Q712" s="128"/>
      <c r="R712" s="128" t="s">
        <v>121</v>
      </c>
      <c r="S712" s="128">
        <v>0</v>
      </c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</row>
    <row r="713" spans="1:47" outlineLevel="1" x14ac:dyDescent="0.2">
      <c r="A713" s="129"/>
      <c r="B713" s="129"/>
      <c r="C713" s="145" t="s">
        <v>528</v>
      </c>
      <c r="D713" s="168"/>
      <c r="E713" s="159">
        <v>1</v>
      </c>
      <c r="F713" s="131"/>
      <c r="G713" s="131"/>
      <c r="H713" s="154">
        <v>0</v>
      </c>
      <c r="I713" s="128"/>
      <c r="J713" s="128"/>
      <c r="K713" s="128"/>
      <c r="L713" s="128"/>
      <c r="M713" s="128"/>
      <c r="N713" s="128"/>
      <c r="O713" s="128"/>
      <c r="P713" s="128"/>
      <c r="Q713" s="128"/>
      <c r="R713" s="128" t="s">
        <v>121</v>
      </c>
      <c r="S713" s="128">
        <v>0</v>
      </c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</row>
    <row r="714" spans="1:47" outlineLevel="1" x14ac:dyDescent="0.2">
      <c r="A714" s="129"/>
      <c r="B714" s="129"/>
      <c r="C714" s="145" t="s">
        <v>303</v>
      </c>
      <c r="D714" s="168"/>
      <c r="E714" s="159">
        <v>1</v>
      </c>
      <c r="F714" s="131"/>
      <c r="G714" s="131"/>
      <c r="H714" s="154">
        <v>0</v>
      </c>
      <c r="I714" s="128"/>
      <c r="J714" s="128"/>
      <c r="K714" s="128"/>
      <c r="L714" s="128"/>
      <c r="M714" s="128"/>
      <c r="N714" s="128"/>
      <c r="O714" s="128"/>
      <c r="P714" s="128"/>
      <c r="Q714" s="128"/>
      <c r="R714" s="128" t="s">
        <v>121</v>
      </c>
      <c r="S714" s="128">
        <v>0</v>
      </c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</row>
    <row r="715" spans="1:47" outlineLevel="1" x14ac:dyDescent="0.2">
      <c r="A715" s="129"/>
      <c r="B715" s="129"/>
      <c r="C715" s="145" t="s">
        <v>125</v>
      </c>
      <c r="D715" s="168"/>
      <c r="E715" s="159"/>
      <c r="F715" s="131"/>
      <c r="G715" s="131"/>
      <c r="H715" s="154">
        <v>0</v>
      </c>
      <c r="I715" s="128"/>
      <c r="J715" s="128"/>
      <c r="K715" s="128"/>
      <c r="L715" s="128"/>
      <c r="M715" s="128"/>
      <c r="N715" s="128"/>
      <c r="O715" s="128"/>
      <c r="P715" s="128"/>
      <c r="Q715" s="128"/>
      <c r="R715" s="128" t="s">
        <v>121</v>
      </c>
      <c r="S715" s="128">
        <v>0</v>
      </c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</row>
    <row r="716" spans="1:47" outlineLevel="1" x14ac:dyDescent="0.2">
      <c r="A716" s="129">
        <v>108</v>
      </c>
      <c r="B716" s="129" t="s">
        <v>529</v>
      </c>
      <c r="C716" s="144" t="s">
        <v>530</v>
      </c>
      <c r="D716" s="167" t="s">
        <v>128</v>
      </c>
      <c r="E716" s="131">
        <v>2</v>
      </c>
      <c r="F716" s="131"/>
      <c r="G716" s="131">
        <f>ROUND(E716*F716,2)</f>
        <v>0</v>
      </c>
      <c r="H716" s="154" t="s">
        <v>1141</v>
      </c>
      <c r="I716" s="128"/>
      <c r="J716" s="128"/>
      <c r="K716" s="128"/>
      <c r="L716" s="128"/>
      <c r="M716" s="128"/>
      <c r="N716" s="128"/>
      <c r="O716" s="128"/>
      <c r="P716" s="128"/>
      <c r="Q716" s="128"/>
      <c r="R716" s="128" t="s">
        <v>119</v>
      </c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</row>
    <row r="717" spans="1:47" outlineLevel="1" x14ac:dyDescent="0.2">
      <c r="A717" s="129"/>
      <c r="B717" s="129"/>
      <c r="C717" s="145" t="s">
        <v>131</v>
      </c>
      <c r="D717" s="168"/>
      <c r="E717" s="159"/>
      <c r="F717" s="131"/>
      <c r="G717" s="131"/>
      <c r="H717" s="154">
        <v>0</v>
      </c>
      <c r="I717" s="128"/>
      <c r="J717" s="128"/>
      <c r="K717" s="128"/>
      <c r="L717" s="128"/>
      <c r="M717" s="128"/>
      <c r="N717" s="128"/>
      <c r="O717" s="128"/>
      <c r="P717" s="128"/>
      <c r="Q717" s="128"/>
      <c r="R717" s="128" t="s">
        <v>121</v>
      </c>
      <c r="S717" s="128">
        <v>0</v>
      </c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</row>
    <row r="718" spans="1:47" outlineLevel="1" x14ac:dyDescent="0.2">
      <c r="A718" s="129"/>
      <c r="B718" s="129"/>
      <c r="C718" s="145" t="s">
        <v>528</v>
      </c>
      <c r="D718" s="168"/>
      <c r="E718" s="159">
        <v>1</v>
      </c>
      <c r="F718" s="131"/>
      <c r="G718" s="131"/>
      <c r="H718" s="154">
        <v>0</v>
      </c>
      <c r="I718" s="128"/>
      <c r="J718" s="128"/>
      <c r="K718" s="128"/>
      <c r="L718" s="128"/>
      <c r="M718" s="128"/>
      <c r="N718" s="128"/>
      <c r="O718" s="128"/>
      <c r="P718" s="128"/>
      <c r="Q718" s="128"/>
      <c r="R718" s="128" t="s">
        <v>121</v>
      </c>
      <c r="S718" s="128">
        <v>0</v>
      </c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</row>
    <row r="719" spans="1:47" outlineLevel="1" x14ac:dyDescent="0.2">
      <c r="A719" s="129"/>
      <c r="B719" s="129"/>
      <c r="C719" s="145" t="s">
        <v>303</v>
      </c>
      <c r="D719" s="168"/>
      <c r="E719" s="159">
        <v>1</v>
      </c>
      <c r="F719" s="131"/>
      <c r="G719" s="131"/>
      <c r="H719" s="154">
        <v>0</v>
      </c>
      <c r="I719" s="128"/>
      <c r="J719" s="128"/>
      <c r="K719" s="128"/>
      <c r="L719" s="128"/>
      <c r="M719" s="128"/>
      <c r="N719" s="128"/>
      <c r="O719" s="128"/>
      <c r="P719" s="128"/>
      <c r="Q719" s="128"/>
      <c r="R719" s="128" t="s">
        <v>121</v>
      </c>
      <c r="S719" s="128">
        <v>0</v>
      </c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</row>
    <row r="720" spans="1:47" outlineLevel="1" x14ac:dyDescent="0.2">
      <c r="A720" s="129"/>
      <c r="B720" s="129"/>
      <c r="C720" s="145" t="s">
        <v>125</v>
      </c>
      <c r="D720" s="168"/>
      <c r="E720" s="159"/>
      <c r="F720" s="131"/>
      <c r="G720" s="131"/>
      <c r="H720" s="154">
        <v>0</v>
      </c>
      <c r="I720" s="128"/>
      <c r="J720" s="128"/>
      <c r="K720" s="128"/>
      <c r="L720" s="128"/>
      <c r="M720" s="128"/>
      <c r="N720" s="128"/>
      <c r="O720" s="128"/>
      <c r="P720" s="128"/>
      <c r="Q720" s="128"/>
      <c r="R720" s="128" t="s">
        <v>121</v>
      </c>
      <c r="S720" s="128">
        <v>0</v>
      </c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</row>
    <row r="721" spans="1:47" x14ac:dyDescent="0.2">
      <c r="A721" s="130" t="s">
        <v>114</v>
      </c>
      <c r="B721" s="130" t="s">
        <v>66</v>
      </c>
      <c r="C721" s="146" t="s">
        <v>67</v>
      </c>
      <c r="D721" s="169"/>
      <c r="E721" s="132"/>
      <c r="F721" s="132"/>
      <c r="G721" s="132">
        <f>SUMIF(R722:R1075,"&lt;&gt;NOR",G722:G1075)</f>
        <v>0</v>
      </c>
      <c r="H721" s="155"/>
      <c r="I721" s="128"/>
      <c r="R721" t="s">
        <v>115</v>
      </c>
    </row>
    <row r="722" spans="1:47" outlineLevel="1" x14ac:dyDescent="0.2">
      <c r="A722" s="129">
        <v>109</v>
      </c>
      <c r="B722" s="129" t="s">
        <v>531</v>
      </c>
      <c r="C722" s="144" t="s">
        <v>532</v>
      </c>
      <c r="D722" s="167" t="s">
        <v>128</v>
      </c>
      <c r="E722" s="131">
        <v>7</v>
      </c>
      <c r="F722" s="131"/>
      <c r="G722" s="131">
        <f>ROUND(E722*F722,2)</f>
        <v>0</v>
      </c>
      <c r="H722" s="154" t="s">
        <v>1140</v>
      </c>
      <c r="I722" s="128"/>
      <c r="J722" s="128"/>
      <c r="K722" s="128"/>
      <c r="L722" s="128"/>
      <c r="M722" s="128"/>
      <c r="N722" s="128"/>
      <c r="O722" s="128"/>
      <c r="P722" s="128"/>
      <c r="Q722" s="128"/>
      <c r="R722" s="128" t="s">
        <v>119</v>
      </c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</row>
    <row r="723" spans="1:47" outlineLevel="1" x14ac:dyDescent="0.2">
      <c r="A723" s="129"/>
      <c r="B723" s="129"/>
      <c r="C723" s="145" t="s">
        <v>523</v>
      </c>
      <c r="D723" s="168"/>
      <c r="E723" s="159">
        <v>1</v>
      </c>
      <c r="F723" s="131"/>
      <c r="G723" s="131"/>
      <c r="H723" s="154">
        <v>0</v>
      </c>
      <c r="I723" s="128"/>
      <c r="J723" s="128"/>
      <c r="K723" s="128"/>
      <c r="L723" s="128"/>
      <c r="M723" s="128"/>
      <c r="N723" s="128"/>
      <c r="O723" s="128"/>
      <c r="P723" s="128"/>
      <c r="Q723" s="128"/>
      <c r="R723" s="128" t="s">
        <v>121</v>
      </c>
      <c r="S723" s="128">
        <v>0</v>
      </c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</row>
    <row r="724" spans="1:47" outlineLevel="1" x14ac:dyDescent="0.2">
      <c r="A724" s="129"/>
      <c r="B724" s="129"/>
      <c r="C724" s="145" t="s">
        <v>533</v>
      </c>
      <c r="D724" s="168"/>
      <c r="E724" s="159">
        <v>2</v>
      </c>
      <c r="F724" s="131"/>
      <c r="G724" s="131"/>
      <c r="H724" s="154">
        <v>0</v>
      </c>
      <c r="I724" s="128"/>
      <c r="J724" s="128"/>
      <c r="K724" s="128"/>
      <c r="L724" s="128"/>
      <c r="M724" s="128"/>
      <c r="N724" s="128"/>
      <c r="O724" s="128"/>
      <c r="P724" s="128"/>
      <c r="Q724" s="128"/>
      <c r="R724" s="128" t="s">
        <v>121</v>
      </c>
      <c r="S724" s="128">
        <v>0</v>
      </c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</row>
    <row r="725" spans="1:47" outlineLevel="1" x14ac:dyDescent="0.2">
      <c r="A725" s="129"/>
      <c r="B725" s="129"/>
      <c r="C725" s="145" t="s">
        <v>534</v>
      </c>
      <c r="D725" s="168"/>
      <c r="E725" s="159">
        <v>4</v>
      </c>
      <c r="F725" s="131"/>
      <c r="G725" s="131"/>
      <c r="H725" s="154">
        <v>0</v>
      </c>
      <c r="I725" s="128"/>
      <c r="J725" s="128"/>
      <c r="K725" s="128"/>
      <c r="L725" s="128"/>
      <c r="M725" s="128"/>
      <c r="N725" s="128"/>
      <c r="O725" s="128"/>
      <c r="P725" s="128"/>
      <c r="Q725" s="128"/>
      <c r="R725" s="128" t="s">
        <v>121</v>
      </c>
      <c r="S725" s="128">
        <v>0</v>
      </c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</row>
    <row r="726" spans="1:47" outlineLevel="1" x14ac:dyDescent="0.2">
      <c r="A726" s="129"/>
      <c r="B726" s="129"/>
      <c r="C726" s="145" t="s">
        <v>125</v>
      </c>
      <c r="D726" s="168"/>
      <c r="E726" s="159"/>
      <c r="F726" s="131"/>
      <c r="G726" s="131"/>
      <c r="H726" s="154">
        <v>0</v>
      </c>
      <c r="I726" s="128"/>
      <c r="J726" s="128"/>
      <c r="K726" s="128"/>
      <c r="L726" s="128"/>
      <c r="M726" s="128"/>
      <c r="N726" s="128"/>
      <c r="O726" s="128"/>
      <c r="P726" s="128"/>
      <c r="Q726" s="128"/>
      <c r="R726" s="128" t="s">
        <v>121</v>
      </c>
      <c r="S726" s="128">
        <v>0</v>
      </c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</row>
    <row r="727" spans="1:47" outlineLevel="1" x14ac:dyDescent="0.2">
      <c r="A727" s="129">
        <v>110</v>
      </c>
      <c r="B727" s="129" t="s">
        <v>535</v>
      </c>
      <c r="C727" s="144" t="s">
        <v>536</v>
      </c>
      <c r="D727" s="167" t="s">
        <v>128</v>
      </c>
      <c r="E727" s="131">
        <v>5</v>
      </c>
      <c r="F727" s="131"/>
      <c r="G727" s="131">
        <f>ROUND(E727*F727,2)</f>
        <v>0</v>
      </c>
      <c r="H727" s="154" t="s">
        <v>1140</v>
      </c>
      <c r="I727" s="128"/>
      <c r="J727" s="128"/>
      <c r="K727" s="128"/>
      <c r="L727" s="128"/>
      <c r="M727" s="128"/>
      <c r="N727" s="128"/>
      <c r="O727" s="128"/>
      <c r="P727" s="128"/>
      <c r="Q727" s="128"/>
      <c r="R727" s="128" t="s">
        <v>119</v>
      </c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</row>
    <row r="728" spans="1:47" outlineLevel="1" x14ac:dyDescent="0.2">
      <c r="A728" s="129"/>
      <c r="B728" s="129"/>
      <c r="C728" s="145" t="s">
        <v>1889</v>
      </c>
      <c r="D728" s="168"/>
      <c r="E728" s="159">
        <v>5</v>
      </c>
      <c r="F728" s="131"/>
      <c r="G728" s="131"/>
      <c r="H728" s="154">
        <v>0</v>
      </c>
      <c r="I728" s="128"/>
      <c r="J728" s="128"/>
      <c r="K728" s="128"/>
      <c r="L728" s="128"/>
      <c r="M728" s="128"/>
      <c r="N728" s="128"/>
      <c r="O728" s="128"/>
      <c r="P728" s="128"/>
      <c r="Q728" s="128"/>
      <c r="R728" s="128" t="s">
        <v>121</v>
      </c>
      <c r="S728" s="128">
        <v>0</v>
      </c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</row>
    <row r="729" spans="1:47" outlineLevel="1" x14ac:dyDescent="0.2">
      <c r="A729" s="129"/>
      <c r="B729" s="129"/>
      <c r="C729" s="145" t="s">
        <v>164</v>
      </c>
      <c r="D729" s="168"/>
      <c r="E729" s="159"/>
      <c r="F729" s="131"/>
      <c r="G729" s="131"/>
      <c r="H729" s="154">
        <v>0</v>
      </c>
      <c r="I729" s="128"/>
      <c r="J729" s="128"/>
      <c r="K729" s="128"/>
      <c r="L729" s="128"/>
      <c r="M729" s="128"/>
      <c r="N729" s="128"/>
      <c r="O729" s="128"/>
      <c r="P729" s="128"/>
      <c r="Q729" s="128"/>
      <c r="R729" s="128" t="s">
        <v>121</v>
      </c>
      <c r="S729" s="128">
        <v>0</v>
      </c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</row>
    <row r="730" spans="1:47" outlineLevel="1" x14ac:dyDescent="0.2">
      <c r="A730" s="129"/>
      <c r="B730" s="129"/>
      <c r="C730" s="145" t="s">
        <v>165</v>
      </c>
      <c r="D730" s="168"/>
      <c r="E730" s="159"/>
      <c r="F730" s="131"/>
      <c r="G730" s="131"/>
      <c r="H730" s="154">
        <v>0</v>
      </c>
      <c r="I730" s="128"/>
      <c r="J730" s="128"/>
      <c r="K730" s="128"/>
      <c r="L730" s="128"/>
      <c r="M730" s="128"/>
      <c r="N730" s="128"/>
      <c r="O730" s="128"/>
      <c r="P730" s="128"/>
      <c r="Q730" s="128"/>
      <c r="R730" s="128" t="s">
        <v>121</v>
      </c>
      <c r="S730" s="128">
        <v>0</v>
      </c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</row>
    <row r="731" spans="1:47" outlineLevel="1" x14ac:dyDescent="0.2">
      <c r="A731" s="129"/>
      <c r="B731" s="129"/>
      <c r="C731" s="145" t="s">
        <v>125</v>
      </c>
      <c r="D731" s="168"/>
      <c r="E731" s="159"/>
      <c r="F731" s="131"/>
      <c r="G731" s="131"/>
      <c r="H731" s="154">
        <v>0</v>
      </c>
      <c r="I731" s="128"/>
      <c r="J731" s="128"/>
      <c r="K731" s="128"/>
      <c r="L731" s="128"/>
      <c r="M731" s="128"/>
      <c r="N731" s="128"/>
      <c r="O731" s="128"/>
      <c r="P731" s="128"/>
      <c r="Q731" s="128"/>
      <c r="R731" s="128" t="s">
        <v>121</v>
      </c>
      <c r="S731" s="128">
        <v>0</v>
      </c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</row>
    <row r="732" spans="1:47" outlineLevel="1" x14ac:dyDescent="0.2">
      <c r="A732" s="129">
        <v>111</v>
      </c>
      <c r="B732" s="129" t="s">
        <v>538</v>
      </c>
      <c r="C732" s="144" t="s">
        <v>539</v>
      </c>
      <c r="D732" s="167" t="s">
        <v>128</v>
      </c>
      <c r="E732" s="131">
        <v>1</v>
      </c>
      <c r="F732" s="131"/>
      <c r="G732" s="131">
        <f>ROUND(E732*F732,2)</f>
        <v>0</v>
      </c>
      <c r="H732" s="154" t="s">
        <v>1140</v>
      </c>
      <c r="I732" s="128"/>
      <c r="J732" s="128"/>
      <c r="K732" s="128"/>
      <c r="L732" s="128"/>
      <c r="M732" s="128"/>
      <c r="N732" s="128"/>
      <c r="O732" s="128"/>
      <c r="P732" s="128"/>
      <c r="Q732" s="128"/>
      <c r="R732" s="128" t="s">
        <v>119</v>
      </c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</row>
    <row r="733" spans="1:47" outlineLevel="1" x14ac:dyDescent="0.2">
      <c r="A733" s="129"/>
      <c r="B733" s="129"/>
      <c r="C733" s="145" t="s">
        <v>131</v>
      </c>
      <c r="D733" s="168"/>
      <c r="E733" s="159"/>
      <c r="F733" s="131"/>
      <c r="G733" s="131"/>
      <c r="H733" s="154">
        <v>0</v>
      </c>
      <c r="I733" s="128"/>
      <c r="J733" s="128"/>
      <c r="K733" s="128"/>
      <c r="L733" s="128"/>
      <c r="M733" s="128"/>
      <c r="N733" s="128"/>
      <c r="O733" s="128"/>
      <c r="P733" s="128"/>
      <c r="Q733" s="128"/>
      <c r="R733" s="128" t="s">
        <v>121</v>
      </c>
      <c r="S733" s="128">
        <v>0</v>
      </c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</row>
    <row r="734" spans="1:47" outlineLevel="1" x14ac:dyDescent="0.2">
      <c r="A734" s="129"/>
      <c r="B734" s="129"/>
      <c r="C734" s="145" t="s">
        <v>164</v>
      </c>
      <c r="D734" s="168"/>
      <c r="E734" s="159"/>
      <c r="F734" s="131"/>
      <c r="G734" s="131"/>
      <c r="H734" s="154">
        <v>0</v>
      </c>
      <c r="I734" s="128"/>
      <c r="J734" s="128"/>
      <c r="K734" s="128"/>
      <c r="L734" s="128"/>
      <c r="M734" s="128"/>
      <c r="N734" s="128"/>
      <c r="O734" s="128"/>
      <c r="P734" s="128"/>
      <c r="Q734" s="128"/>
      <c r="R734" s="128" t="s">
        <v>121</v>
      </c>
      <c r="S734" s="128">
        <v>0</v>
      </c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</row>
    <row r="735" spans="1:47" outlineLevel="1" x14ac:dyDescent="0.2">
      <c r="A735" s="129"/>
      <c r="B735" s="129"/>
      <c r="C735" s="145" t="s">
        <v>165</v>
      </c>
      <c r="D735" s="168"/>
      <c r="E735" s="159"/>
      <c r="F735" s="131"/>
      <c r="G735" s="131"/>
      <c r="H735" s="154">
        <v>0</v>
      </c>
      <c r="I735" s="128"/>
      <c r="J735" s="128"/>
      <c r="K735" s="128"/>
      <c r="L735" s="128"/>
      <c r="M735" s="128"/>
      <c r="N735" s="128"/>
      <c r="O735" s="128"/>
      <c r="P735" s="128"/>
      <c r="Q735" s="128"/>
      <c r="R735" s="128" t="s">
        <v>121</v>
      </c>
      <c r="S735" s="128">
        <v>0</v>
      </c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</row>
    <row r="736" spans="1:47" outlineLevel="1" x14ac:dyDescent="0.2">
      <c r="A736" s="129"/>
      <c r="B736" s="129"/>
      <c r="C736" s="145" t="s">
        <v>174</v>
      </c>
      <c r="D736" s="168"/>
      <c r="E736" s="159">
        <v>1</v>
      </c>
      <c r="F736" s="131"/>
      <c r="G736" s="131"/>
      <c r="H736" s="154">
        <v>0</v>
      </c>
      <c r="I736" s="128"/>
      <c r="J736" s="128"/>
      <c r="K736" s="128"/>
      <c r="L736" s="128"/>
      <c r="M736" s="128"/>
      <c r="N736" s="128"/>
      <c r="O736" s="128"/>
      <c r="P736" s="128"/>
      <c r="Q736" s="128"/>
      <c r="R736" s="128" t="s">
        <v>121</v>
      </c>
      <c r="S736" s="128">
        <v>0</v>
      </c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</row>
    <row r="737" spans="1:47" outlineLevel="1" x14ac:dyDescent="0.2">
      <c r="A737" s="129">
        <v>112</v>
      </c>
      <c r="B737" s="129" t="s">
        <v>540</v>
      </c>
      <c r="C737" s="144" t="s">
        <v>541</v>
      </c>
      <c r="D737" s="167" t="s">
        <v>128</v>
      </c>
      <c r="E737" s="131">
        <v>1</v>
      </c>
      <c r="F737" s="131"/>
      <c r="G737" s="131">
        <f>ROUND(E737*F737,2)</f>
        <v>0</v>
      </c>
      <c r="H737" s="154" t="s">
        <v>1140</v>
      </c>
      <c r="I737" s="128"/>
      <c r="J737" s="128"/>
      <c r="K737" s="128"/>
      <c r="L737" s="128"/>
      <c r="M737" s="128"/>
      <c r="N737" s="128"/>
      <c r="O737" s="128"/>
      <c r="P737" s="128"/>
      <c r="Q737" s="128"/>
      <c r="R737" s="128" t="s">
        <v>119</v>
      </c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</row>
    <row r="738" spans="1:47" outlineLevel="1" x14ac:dyDescent="0.2">
      <c r="A738" s="129"/>
      <c r="B738" s="129"/>
      <c r="C738" s="145" t="s">
        <v>523</v>
      </c>
      <c r="D738" s="168"/>
      <c r="E738" s="159">
        <v>1</v>
      </c>
      <c r="F738" s="131"/>
      <c r="G738" s="131"/>
      <c r="H738" s="154">
        <v>0</v>
      </c>
      <c r="I738" s="128"/>
      <c r="J738" s="128"/>
      <c r="K738" s="128"/>
      <c r="L738" s="128"/>
      <c r="M738" s="128"/>
      <c r="N738" s="128"/>
      <c r="O738" s="128"/>
      <c r="P738" s="128"/>
      <c r="Q738" s="128"/>
      <c r="R738" s="128" t="s">
        <v>121</v>
      </c>
      <c r="S738" s="128">
        <v>0</v>
      </c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</row>
    <row r="739" spans="1:47" outlineLevel="1" x14ac:dyDescent="0.2">
      <c r="A739" s="129"/>
      <c r="B739" s="129"/>
      <c r="C739" s="145" t="s">
        <v>164</v>
      </c>
      <c r="D739" s="168"/>
      <c r="E739" s="159"/>
      <c r="F739" s="131"/>
      <c r="G739" s="131"/>
      <c r="H739" s="154">
        <v>0</v>
      </c>
      <c r="I739" s="128"/>
      <c r="J739" s="128"/>
      <c r="K739" s="128"/>
      <c r="L739" s="128"/>
      <c r="M739" s="128"/>
      <c r="N739" s="128"/>
      <c r="O739" s="128"/>
      <c r="P739" s="128"/>
      <c r="Q739" s="128"/>
      <c r="R739" s="128" t="s">
        <v>121</v>
      </c>
      <c r="S739" s="128">
        <v>0</v>
      </c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</row>
    <row r="740" spans="1:47" outlineLevel="1" x14ac:dyDescent="0.2">
      <c r="A740" s="129"/>
      <c r="B740" s="129"/>
      <c r="C740" s="145" t="s">
        <v>165</v>
      </c>
      <c r="D740" s="168"/>
      <c r="E740" s="159"/>
      <c r="F740" s="131"/>
      <c r="G740" s="131"/>
      <c r="H740" s="154">
        <v>0</v>
      </c>
      <c r="I740" s="128"/>
      <c r="J740" s="128"/>
      <c r="K740" s="128"/>
      <c r="L740" s="128"/>
      <c r="M740" s="128"/>
      <c r="N740" s="128"/>
      <c r="O740" s="128"/>
      <c r="P740" s="128"/>
      <c r="Q740" s="128"/>
      <c r="R740" s="128" t="s">
        <v>121</v>
      </c>
      <c r="S740" s="128">
        <v>0</v>
      </c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</row>
    <row r="741" spans="1:47" outlineLevel="1" x14ac:dyDescent="0.2">
      <c r="A741" s="129"/>
      <c r="B741" s="129"/>
      <c r="C741" s="145" t="s">
        <v>125</v>
      </c>
      <c r="D741" s="168"/>
      <c r="E741" s="159"/>
      <c r="F741" s="131"/>
      <c r="G741" s="131"/>
      <c r="H741" s="154">
        <v>0</v>
      </c>
      <c r="I741" s="128"/>
      <c r="J741" s="128"/>
      <c r="K741" s="128"/>
      <c r="L741" s="128"/>
      <c r="M741" s="128"/>
      <c r="N741" s="128"/>
      <c r="O741" s="128"/>
      <c r="P741" s="128"/>
      <c r="Q741" s="128"/>
      <c r="R741" s="128" t="s">
        <v>121</v>
      </c>
      <c r="S741" s="128">
        <v>0</v>
      </c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</row>
    <row r="742" spans="1:47" outlineLevel="1" x14ac:dyDescent="0.2">
      <c r="A742" s="129">
        <v>113</v>
      </c>
      <c r="B742" s="129" t="s">
        <v>542</v>
      </c>
      <c r="C742" s="144" t="s">
        <v>543</v>
      </c>
      <c r="D742" s="167" t="s">
        <v>128</v>
      </c>
      <c r="E742" s="131">
        <v>18</v>
      </c>
      <c r="F742" s="131"/>
      <c r="G742" s="131">
        <f>ROUND(E742*F742,2)</f>
        <v>0</v>
      </c>
      <c r="H742" s="154" t="s">
        <v>1140</v>
      </c>
      <c r="I742" s="128"/>
      <c r="J742" s="128"/>
      <c r="K742" s="128"/>
      <c r="L742" s="128"/>
      <c r="M742" s="128"/>
      <c r="N742" s="128"/>
      <c r="O742" s="128"/>
      <c r="P742" s="128"/>
      <c r="Q742" s="128"/>
      <c r="R742" s="128" t="s">
        <v>119</v>
      </c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</row>
    <row r="743" spans="1:47" outlineLevel="1" x14ac:dyDescent="0.2">
      <c r="A743" s="129"/>
      <c r="B743" s="129"/>
      <c r="C743" s="145" t="s">
        <v>131</v>
      </c>
      <c r="D743" s="168"/>
      <c r="E743" s="159"/>
      <c r="F743" s="131"/>
      <c r="G743" s="131"/>
      <c r="H743" s="154">
        <v>0</v>
      </c>
      <c r="I743" s="128"/>
      <c r="J743" s="128"/>
      <c r="K743" s="128"/>
      <c r="L743" s="128"/>
      <c r="M743" s="128"/>
      <c r="N743" s="128"/>
      <c r="O743" s="128"/>
      <c r="P743" s="128"/>
      <c r="Q743" s="128"/>
      <c r="R743" s="128" t="s">
        <v>121</v>
      </c>
      <c r="S743" s="128">
        <v>0</v>
      </c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</row>
    <row r="744" spans="1:47" outlineLevel="1" x14ac:dyDescent="0.2">
      <c r="A744" s="129"/>
      <c r="B744" s="129"/>
      <c r="C744" s="145" t="s">
        <v>164</v>
      </c>
      <c r="D744" s="168"/>
      <c r="E744" s="159"/>
      <c r="F744" s="131"/>
      <c r="G744" s="131"/>
      <c r="H744" s="154">
        <v>0</v>
      </c>
      <c r="I744" s="128"/>
      <c r="J744" s="128"/>
      <c r="K744" s="128"/>
      <c r="L744" s="128"/>
      <c r="M744" s="128"/>
      <c r="N744" s="128"/>
      <c r="O744" s="128"/>
      <c r="P744" s="128"/>
      <c r="Q744" s="128"/>
      <c r="R744" s="128" t="s">
        <v>121</v>
      </c>
      <c r="S744" s="128">
        <v>0</v>
      </c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</row>
    <row r="745" spans="1:47" outlineLevel="1" x14ac:dyDescent="0.2">
      <c r="A745" s="129"/>
      <c r="B745" s="129"/>
      <c r="C745" s="145" t="s">
        <v>165</v>
      </c>
      <c r="D745" s="168"/>
      <c r="E745" s="159"/>
      <c r="F745" s="131"/>
      <c r="G745" s="131"/>
      <c r="H745" s="154">
        <v>0</v>
      </c>
      <c r="I745" s="128"/>
      <c r="J745" s="128"/>
      <c r="K745" s="128"/>
      <c r="L745" s="128"/>
      <c r="M745" s="128"/>
      <c r="N745" s="128"/>
      <c r="O745" s="128"/>
      <c r="P745" s="128"/>
      <c r="Q745" s="128"/>
      <c r="R745" s="128" t="s">
        <v>121</v>
      </c>
      <c r="S745" s="128">
        <v>0</v>
      </c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</row>
    <row r="746" spans="1:47" outlineLevel="1" x14ac:dyDescent="0.2">
      <c r="A746" s="129"/>
      <c r="B746" s="129"/>
      <c r="C746" s="145" t="s">
        <v>544</v>
      </c>
      <c r="D746" s="168"/>
      <c r="E746" s="159">
        <v>18</v>
      </c>
      <c r="F746" s="131"/>
      <c r="G746" s="131"/>
      <c r="H746" s="154">
        <v>0</v>
      </c>
      <c r="I746" s="128"/>
      <c r="J746" s="128"/>
      <c r="K746" s="128"/>
      <c r="L746" s="128"/>
      <c r="M746" s="128"/>
      <c r="N746" s="128"/>
      <c r="O746" s="128"/>
      <c r="P746" s="128"/>
      <c r="Q746" s="128"/>
      <c r="R746" s="128" t="s">
        <v>121</v>
      </c>
      <c r="S746" s="128">
        <v>0</v>
      </c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</row>
    <row r="747" spans="1:47" outlineLevel="1" x14ac:dyDescent="0.2">
      <c r="A747" s="129">
        <v>114</v>
      </c>
      <c r="B747" s="129" t="s">
        <v>545</v>
      </c>
      <c r="C747" s="144" t="s">
        <v>546</v>
      </c>
      <c r="D747" s="167" t="s">
        <v>128</v>
      </c>
      <c r="E747" s="131">
        <v>3</v>
      </c>
      <c r="F747" s="131"/>
      <c r="G747" s="131">
        <f>ROUND(E747*F747,2)</f>
        <v>0</v>
      </c>
      <c r="H747" s="154" t="s">
        <v>1140</v>
      </c>
      <c r="I747" s="128"/>
      <c r="J747" s="128"/>
      <c r="K747" s="128"/>
      <c r="L747" s="128"/>
      <c r="M747" s="128"/>
      <c r="N747" s="128"/>
      <c r="O747" s="128"/>
      <c r="P747" s="128"/>
      <c r="Q747" s="128"/>
      <c r="R747" s="128" t="s">
        <v>119</v>
      </c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</row>
    <row r="748" spans="1:47" outlineLevel="1" x14ac:dyDescent="0.2">
      <c r="A748" s="129"/>
      <c r="B748" s="129"/>
      <c r="C748" s="145" t="s">
        <v>547</v>
      </c>
      <c r="D748" s="168"/>
      <c r="E748" s="159">
        <v>3</v>
      </c>
      <c r="F748" s="131"/>
      <c r="G748" s="131"/>
      <c r="H748" s="154">
        <v>0</v>
      </c>
      <c r="I748" s="128"/>
      <c r="J748" s="128"/>
      <c r="K748" s="128"/>
      <c r="L748" s="128"/>
      <c r="M748" s="128"/>
      <c r="N748" s="128"/>
      <c r="O748" s="128"/>
      <c r="P748" s="128"/>
      <c r="Q748" s="128"/>
      <c r="R748" s="128" t="s">
        <v>121</v>
      </c>
      <c r="S748" s="128">
        <v>0</v>
      </c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</row>
    <row r="749" spans="1:47" outlineLevel="1" x14ac:dyDescent="0.2">
      <c r="A749" s="129"/>
      <c r="B749" s="129"/>
      <c r="C749" s="145" t="s">
        <v>164</v>
      </c>
      <c r="D749" s="168"/>
      <c r="E749" s="159"/>
      <c r="F749" s="131"/>
      <c r="G749" s="131"/>
      <c r="H749" s="154">
        <v>0</v>
      </c>
      <c r="I749" s="128"/>
      <c r="J749" s="128"/>
      <c r="K749" s="128"/>
      <c r="L749" s="128"/>
      <c r="M749" s="128"/>
      <c r="N749" s="128"/>
      <c r="O749" s="128"/>
      <c r="P749" s="128"/>
      <c r="Q749" s="128"/>
      <c r="R749" s="128" t="s">
        <v>121</v>
      </c>
      <c r="S749" s="128">
        <v>0</v>
      </c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</row>
    <row r="750" spans="1:47" outlineLevel="1" x14ac:dyDescent="0.2">
      <c r="A750" s="129"/>
      <c r="B750" s="129"/>
      <c r="C750" s="145" t="s">
        <v>165</v>
      </c>
      <c r="D750" s="168"/>
      <c r="E750" s="159"/>
      <c r="F750" s="131"/>
      <c r="G750" s="131"/>
      <c r="H750" s="154">
        <v>0</v>
      </c>
      <c r="I750" s="128"/>
      <c r="J750" s="128"/>
      <c r="K750" s="128"/>
      <c r="L750" s="128"/>
      <c r="M750" s="128"/>
      <c r="N750" s="128"/>
      <c r="O750" s="128"/>
      <c r="P750" s="128"/>
      <c r="Q750" s="128"/>
      <c r="R750" s="128" t="s">
        <v>121</v>
      </c>
      <c r="S750" s="128">
        <v>0</v>
      </c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</row>
    <row r="751" spans="1:47" outlineLevel="1" x14ac:dyDescent="0.2">
      <c r="A751" s="129"/>
      <c r="B751" s="129"/>
      <c r="C751" s="145" t="s">
        <v>125</v>
      </c>
      <c r="D751" s="168"/>
      <c r="E751" s="159"/>
      <c r="F751" s="131"/>
      <c r="G751" s="131"/>
      <c r="H751" s="154">
        <v>0</v>
      </c>
      <c r="I751" s="128"/>
      <c r="J751" s="128"/>
      <c r="K751" s="128"/>
      <c r="L751" s="128"/>
      <c r="M751" s="128"/>
      <c r="N751" s="128"/>
      <c r="O751" s="128"/>
      <c r="P751" s="128"/>
      <c r="Q751" s="128"/>
      <c r="R751" s="128" t="s">
        <v>121</v>
      </c>
      <c r="S751" s="128">
        <v>0</v>
      </c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</row>
    <row r="752" spans="1:47" outlineLevel="1" x14ac:dyDescent="0.2">
      <c r="A752" s="129">
        <v>115</v>
      </c>
      <c r="B752" s="129" t="s">
        <v>548</v>
      </c>
      <c r="C752" s="144" t="s">
        <v>549</v>
      </c>
      <c r="D752" s="167" t="s">
        <v>128</v>
      </c>
      <c r="E752" s="131">
        <v>1</v>
      </c>
      <c r="F752" s="131"/>
      <c r="G752" s="131">
        <f>ROUND(E752*F752,2)</f>
        <v>0</v>
      </c>
      <c r="H752" s="154" t="s">
        <v>1140</v>
      </c>
      <c r="I752" s="128"/>
      <c r="J752" s="128"/>
      <c r="K752" s="128"/>
      <c r="L752" s="128"/>
      <c r="M752" s="128"/>
      <c r="N752" s="128"/>
      <c r="O752" s="128"/>
      <c r="P752" s="128"/>
      <c r="Q752" s="128"/>
      <c r="R752" s="128" t="s">
        <v>119</v>
      </c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</row>
    <row r="753" spans="1:47" outlineLevel="1" x14ac:dyDescent="0.2">
      <c r="A753" s="129"/>
      <c r="B753" s="129"/>
      <c r="C753" s="145" t="s">
        <v>550</v>
      </c>
      <c r="D753" s="168"/>
      <c r="E753" s="159">
        <v>1</v>
      </c>
      <c r="F753" s="131"/>
      <c r="G753" s="131"/>
      <c r="H753" s="154">
        <v>0</v>
      </c>
      <c r="I753" s="128"/>
      <c r="J753" s="128"/>
      <c r="K753" s="128"/>
      <c r="L753" s="128"/>
      <c r="M753" s="128"/>
      <c r="N753" s="128"/>
      <c r="O753" s="128"/>
      <c r="P753" s="128"/>
      <c r="Q753" s="128"/>
      <c r="R753" s="128" t="s">
        <v>121</v>
      </c>
      <c r="S753" s="128">
        <v>0</v>
      </c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</row>
    <row r="754" spans="1:47" outlineLevel="1" x14ac:dyDescent="0.2">
      <c r="A754" s="129"/>
      <c r="B754" s="129"/>
      <c r="C754" s="145" t="s">
        <v>164</v>
      </c>
      <c r="D754" s="168"/>
      <c r="E754" s="159"/>
      <c r="F754" s="131"/>
      <c r="G754" s="131"/>
      <c r="H754" s="154">
        <v>0</v>
      </c>
      <c r="I754" s="128"/>
      <c r="J754" s="128"/>
      <c r="K754" s="128"/>
      <c r="L754" s="128"/>
      <c r="M754" s="128"/>
      <c r="N754" s="128"/>
      <c r="O754" s="128"/>
      <c r="P754" s="128"/>
      <c r="Q754" s="128"/>
      <c r="R754" s="128" t="s">
        <v>121</v>
      </c>
      <c r="S754" s="128">
        <v>0</v>
      </c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</row>
    <row r="755" spans="1:47" outlineLevel="1" x14ac:dyDescent="0.2">
      <c r="A755" s="129"/>
      <c r="B755" s="129"/>
      <c r="C755" s="145" t="s">
        <v>165</v>
      </c>
      <c r="D755" s="168"/>
      <c r="E755" s="159"/>
      <c r="F755" s="131"/>
      <c r="G755" s="131"/>
      <c r="H755" s="154">
        <v>0</v>
      </c>
      <c r="I755" s="128"/>
      <c r="J755" s="128"/>
      <c r="K755" s="128"/>
      <c r="L755" s="128"/>
      <c r="M755" s="128"/>
      <c r="N755" s="128"/>
      <c r="O755" s="128"/>
      <c r="P755" s="128"/>
      <c r="Q755" s="128"/>
      <c r="R755" s="128" t="s">
        <v>121</v>
      </c>
      <c r="S755" s="128">
        <v>0</v>
      </c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</row>
    <row r="756" spans="1:47" outlineLevel="1" x14ac:dyDescent="0.2">
      <c r="A756" s="129"/>
      <c r="B756" s="129"/>
      <c r="C756" s="145" t="s">
        <v>125</v>
      </c>
      <c r="D756" s="168"/>
      <c r="E756" s="159"/>
      <c r="F756" s="131"/>
      <c r="G756" s="131"/>
      <c r="H756" s="154">
        <v>0</v>
      </c>
      <c r="I756" s="128"/>
      <c r="J756" s="128"/>
      <c r="K756" s="128"/>
      <c r="L756" s="128"/>
      <c r="M756" s="128"/>
      <c r="N756" s="128"/>
      <c r="O756" s="128"/>
      <c r="P756" s="128"/>
      <c r="Q756" s="128"/>
      <c r="R756" s="128" t="s">
        <v>121</v>
      </c>
      <c r="S756" s="128">
        <v>0</v>
      </c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</row>
    <row r="757" spans="1:47" outlineLevel="1" x14ac:dyDescent="0.2">
      <c r="A757" s="129">
        <v>116</v>
      </c>
      <c r="B757" s="129" t="s">
        <v>551</v>
      </c>
      <c r="C757" s="144" t="s">
        <v>552</v>
      </c>
      <c r="D757" s="167" t="s">
        <v>118</v>
      </c>
      <c r="E757" s="131">
        <v>14.194000000000001</v>
      </c>
      <c r="F757" s="131"/>
      <c r="G757" s="131">
        <f>ROUND(E757*F757,2)</f>
        <v>0</v>
      </c>
      <c r="H757" s="154" t="s">
        <v>1140</v>
      </c>
      <c r="I757" s="128"/>
      <c r="J757" s="128"/>
      <c r="K757" s="128"/>
      <c r="L757" s="128"/>
      <c r="M757" s="128"/>
      <c r="N757" s="128"/>
      <c r="O757" s="128"/>
      <c r="P757" s="128"/>
      <c r="Q757" s="128"/>
      <c r="R757" s="128" t="s">
        <v>119</v>
      </c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</row>
    <row r="758" spans="1:47" outlineLevel="1" x14ac:dyDescent="0.2">
      <c r="A758" s="129"/>
      <c r="B758" s="129"/>
      <c r="C758" s="145" t="s">
        <v>553</v>
      </c>
      <c r="D758" s="168"/>
      <c r="E758" s="159">
        <v>1.5760000000000001</v>
      </c>
      <c r="F758" s="131"/>
      <c r="G758" s="131"/>
      <c r="H758" s="154">
        <v>0</v>
      </c>
      <c r="I758" s="128"/>
      <c r="J758" s="128"/>
      <c r="K758" s="128"/>
      <c r="L758" s="128"/>
      <c r="M758" s="128"/>
      <c r="N758" s="128"/>
      <c r="O758" s="128"/>
      <c r="P758" s="128"/>
      <c r="Q758" s="128"/>
      <c r="R758" s="128" t="s">
        <v>121</v>
      </c>
      <c r="S758" s="128">
        <v>0</v>
      </c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</row>
    <row r="759" spans="1:47" outlineLevel="1" x14ac:dyDescent="0.2">
      <c r="A759" s="129"/>
      <c r="B759" s="129"/>
      <c r="C759" s="145" t="s">
        <v>554</v>
      </c>
      <c r="D759" s="168"/>
      <c r="E759" s="159">
        <v>3.5459999999999998</v>
      </c>
      <c r="F759" s="131"/>
      <c r="G759" s="131"/>
      <c r="H759" s="154">
        <v>0</v>
      </c>
      <c r="I759" s="128"/>
      <c r="J759" s="128"/>
      <c r="K759" s="128"/>
      <c r="L759" s="128"/>
      <c r="M759" s="128"/>
      <c r="N759" s="128"/>
      <c r="O759" s="128"/>
      <c r="P759" s="128"/>
      <c r="Q759" s="128"/>
      <c r="R759" s="128" t="s">
        <v>121</v>
      </c>
      <c r="S759" s="128">
        <v>0</v>
      </c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</row>
    <row r="760" spans="1:47" outlineLevel="1" x14ac:dyDescent="0.2">
      <c r="A760" s="129"/>
      <c r="B760" s="129"/>
      <c r="C760" s="145" t="s">
        <v>555</v>
      </c>
      <c r="D760" s="168"/>
      <c r="E760" s="159">
        <v>7.0919999999999996</v>
      </c>
      <c r="F760" s="131"/>
      <c r="G760" s="131"/>
      <c r="H760" s="154">
        <v>0</v>
      </c>
      <c r="I760" s="128"/>
      <c r="J760" s="128"/>
      <c r="K760" s="128"/>
      <c r="L760" s="128"/>
      <c r="M760" s="128"/>
      <c r="N760" s="128"/>
      <c r="O760" s="128"/>
      <c r="P760" s="128"/>
      <c r="Q760" s="128"/>
      <c r="R760" s="128" t="s">
        <v>121</v>
      </c>
      <c r="S760" s="128">
        <v>0</v>
      </c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</row>
    <row r="761" spans="1:47" outlineLevel="1" x14ac:dyDescent="0.2">
      <c r="A761" s="129"/>
      <c r="B761" s="129"/>
      <c r="C761" s="145" t="s">
        <v>556</v>
      </c>
      <c r="D761" s="168"/>
      <c r="E761" s="159">
        <v>1.98</v>
      </c>
      <c r="F761" s="131"/>
      <c r="G761" s="131"/>
      <c r="H761" s="154">
        <v>0</v>
      </c>
      <c r="I761" s="128"/>
      <c r="J761" s="128"/>
      <c r="K761" s="128"/>
      <c r="L761" s="128"/>
      <c r="M761" s="128"/>
      <c r="N761" s="128"/>
      <c r="O761" s="128"/>
      <c r="P761" s="128"/>
      <c r="Q761" s="128"/>
      <c r="R761" s="128" t="s">
        <v>121</v>
      </c>
      <c r="S761" s="128">
        <v>0</v>
      </c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</row>
    <row r="762" spans="1:47" outlineLevel="1" x14ac:dyDescent="0.2">
      <c r="A762" s="129">
        <v>117</v>
      </c>
      <c r="B762" s="129" t="s">
        <v>557</v>
      </c>
      <c r="C762" s="144" t="s">
        <v>558</v>
      </c>
      <c r="D762" s="167" t="s">
        <v>118</v>
      </c>
      <c r="E762" s="131">
        <v>2.4624999999999999</v>
      </c>
      <c r="F762" s="131"/>
      <c r="G762" s="131">
        <f>ROUND(E762*F762,2)</f>
        <v>0</v>
      </c>
      <c r="H762" s="154" t="s">
        <v>1140</v>
      </c>
      <c r="I762" s="128"/>
      <c r="J762" s="128"/>
      <c r="K762" s="128"/>
      <c r="L762" s="128"/>
      <c r="M762" s="128"/>
      <c r="N762" s="128"/>
      <c r="O762" s="128"/>
      <c r="P762" s="128"/>
      <c r="Q762" s="128"/>
      <c r="R762" s="128" t="s">
        <v>119</v>
      </c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</row>
    <row r="763" spans="1:47" outlineLevel="1" x14ac:dyDescent="0.2">
      <c r="A763" s="129"/>
      <c r="B763" s="129"/>
      <c r="C763" s="145" t="s">
        <v>559</v>
      </c>
      <c r="D763" s="168"/>
      <c r="E763" s="159">
        <v>2.4624999999999999</v>
      </c>
      <c r="F763" s="131"/>
      <c r="G763" s="131"/>
      <c r="H763" s="154">
        <v>0</v>
      </c>
      <c r="I763" s="128"/>
      <c r="J763" s="128"/>
      <c r="K763" s="128"/>
      <c r="L763" s="128"/>
      <c r="M763" s="128"/>
      <c r="N763" s="128"/>
      <c r="O763" s="128"/>
      <c r="P763" s="128"/>
      <c r="Q763" s="128"/>
      <c r="R763" s="128" t="s">
        <v>121</v>
      </c>
      <c r="S763" s="128">
        <v>0</v>
      </c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</row>
    <row r="764" spans="1:47" outlineLevel="1" x14ac:dyDescent="0.2">
      <c r="A764" s="129"/>
      <c r="B764" s="129"/>
      <c r="C764" s="145" t="s">
        <v>164</v>
      </c>
      <c r="D764" s="168"/>
      <c r="E764" s="159"/>
      <c r="F764" s="131"/>
      <c r="G764" s="131"/>
      <c r="H764" s="154">
        <v>0</v>
      </c>
      <c r="I764" s="128"/>
      <c r="J764" s="128"/>
      <c r="K764" s="128"/>
      <c r="L764" s="128"/>
      <c r="M764" s="128"/>
      <c r="N764" s="128"/>
      <c r="O764" s="128"/>
      <c r="P764" s="128"/>
      <c r="Q764" s="128"/>
      <c r="R764" s="128" t="s">
        <v>121</v>
      </c>
      <c r="S764" s="128">
        <v>0</v>
      </c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</row>
    <row r="765" spans="1:47" outlineLevel="1" x14ac:dyDescent="0.2">
      <c r="A765" s="129"/>
      <c r="B765" s="129"/>
      <c r="C765" s="145" t="s">
        <v>165</v>
      </c>
      <c r="D765" s="168"/>
      <c r="E765" s="159"/>
      <c r="F765" s="131"/>
      <c r="G765" s="131"/>
      <c r="H765" s="154">
        <v>0</v>
      </c>
      <c r="I765" s="128"/>
      <c r="J765" s="128"/>
      <c r="K765" s="128"/>
      <c r="L765" s="128"/>
      <c r="M765" s="128"/>
      <c r="N765" s="128"/>
      <c r="O765" s="128"/>
      <c r="P765" s="128"/>
      <c r="Q765" s="128"/>
      <c r="R765" s="128" t="s">
        <v>121</v>
      </c>
      <c r="S765" s="128">
        <v>0</v>
      </c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</row>
    <row r="766" spans="1:47" outlineLevel="1" x14ac:dyDescent="0.2">
      <c r="A766" s="129"/>
      <c r="B766" s="129"/>
      <c r="C766" s="145" t="s">
        <v>125</v>
      </c>
      <c r="D766" s="168"/>
      <c r="E766" s="159"/>
      <c r="F766" s="131"/>
      <c r="G766" s="131"/>
      <c r="H766" s="154">
        <v>0</v>
      </c>
      <c r="I766" s="128"/>
      <c r="J766" s="128"/>
      <c r="K766" s="128"/>
      <c r="L766" s="128"/>
      <c r="M766" s="128"/>
      <c r="N766" s="128"/>
      <c r="O766" s="128"/>
      <c r="P766" s="128"/>
      <c r="Q766" s="128"/>
      <c r="R766" s="128" t="s">
        <v>121</v>
      </c>
      <c r="S766" s="128">
        <v>0</v>
      </c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</row>
    <row r="767" spans="1:47" outlineLevel="1" x14ac:dyDescent="0.2">
      <c r="A767" s="129">
        <v>118</v>
      </c>
      <c r="B767" s="129" t="s">
        <v>560</v>
      </c>
      <c r="C767" s="144" t="s">
        <v>561</v>
      </c>
      <c r="D767" s="167" t="s">
        <v>118</v>
      </c>
      <c r="E767" s="131">
        <v>23.64</v>
      </c>
      <c r="F767" s="131"/>
      <c r="G767" s="131">
        <f>ROUND(E767*F767,2)</f>
        <v>0</v>
      </c>
      <c r="H767" s="154" t="s">
        <v>1140</v>
      </c>
      <c r="I767" s="128"/>
      <c r="J767" s="128"/>
      <c r="K767" s="128"/>
      <c r="L767" s="128"/>
      <c r="M767" s="128"/>
      <c r="N767" s="128"/>
      <c r="O767" s="128"/>
      <c r="P767" s="128"/>
      <c r="Q767" s="128"/>
      <c r="R767" s="128" t="s">
        <v>119</v>
      </c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</row>
    <row r="768" spans="1:47" outlineLevel="1" x14ac:dyDescent="0.2">
      <c r="A768" s="129"/>
      <c r="B768" s="129"/>
      <c r="C768" s="145" t="s">
        <v>1890</v>
      </c>
      <c r="D768" s="168"/>
      <c r="E768" s="159">
        <v>23.64</v>
      </c>
      <c r="F768" s="131"/>
      <c r="G768" s="131"/>
      <c r="H768" s="154">
        <v>0</v>
      </c>
      <c r="I768" s="128"/>
      <c r="J768" s="128"/>
      <c r="K768" s="128"/>
      <c r="L768" s="128"/>
      <c r="M768" s="128"/>
      <c r="N768" s="128"/>
      <c r="O768" s="128"/>
      <c r="P768" s="128"/>
      <c r="Q768" s="128"/>
      <c r="R768" s="128" t="s">
        <v>121</v>
      </c>
      <c r="S768" s="128">
        <v>0</v>
      </c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</row>
    <row r="769" spans="1:47" outlineLevel="1" x14ac:dyDescent="0.2">
      <c r="A769" s="129"/>
      <c r="B769" s="129"/>
      <c r="C769" s="145" t="s">
        <v>164</v>
      </c>
      <c r="D769" s="168"/>
      <c r="E769" s="159"/>
      <c r="F769" s="131"/>
      <c r="G769" s="131"/>
      <c r="H769" s="154">
        <v>0</v>
      </c>
      <c r="I769" s="128"/>
      <c r="J769" s="128"/>
      <c r="K769" s="128"/>
      <c r="L769" s="128"/>
      <c r="M769" s="128"/>
      <c r="N769" s="128"/>
      <c r="O769" s="128"/>
      <c r="P769" s="128"/>
      <c r="Q769" s="128"/>
      <c r="R769" s="128" t="s">
        <v>121</v>
      </c>
      <c r="S769" s="128">
        <v>0</v>
      </c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</row>
    <row r="770" spans="1:47" outlineLevel="1" x14ac:dyDescent="0.2">
      <c r="A770" s="129"/>
      <c r="B770" s="129"/>
      <c r="C770" s="145" t="s">
        <v>165</v>
      </c>
      <c r="D770" s="168"/>
      <c r="E770" s="159"/>
      <c r="F770" s="131"/>
      <c r="G770" s="131"/>
      <c r="H770" s="154">
        <v>0</v>
      </c>
      <c r="I770" s="128"/>
      <c r="J770" s="128"/>
      <c r="K770" s="128"/>
      <c r="L770" s="128"/>
      <c r="M770" s="128"/>
      <c r="N770" s="128"/>
      <c r="O770" s="128"/>
      <c r="P770" s="128"/>
      <c r="Q770" s="128"/>
      <c r="R770" s="128" t="s">
        <v>121</v>
      </c>
      <c r="S770" s="128">
        <v>0</v>
      </c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</row>
    <row r="771" spans="1:47" outlineLevel="1" x14ac:dyDescent="0.2">
      <c r="A771" s="129"/>
      <c r="B771" s="129"/>
      <c r="C771" s="145" t="s">
        <v>125</v>
      </c>
      <c r="D771" s="168"/>
      <c r="E771" s="159"/>
      <c r="F771" s="131"/>
      <c r="G771" s="131"/>
      <c r="H771" s="154">
        <v>0</v>
      </c>
      <c r="I771" s="128"/>
      <c r="J771" s="128"/>
      <c r="K771" s="128"/>
      <c r="L771" s="128"/>
      <c r="M771" s="128"/>
      <c r="N771" s="128"/>
      <c r="O771" s="128"/>
      <c r="P771" s="128"/>
      <c r="Q771" s="128"/>
      <c r="R771" s="128" t="s">
        <v>121</v>
      </c>
      <c r="S771" s="128">
        <v>0</v>
      </c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</row>
    <row r="772" spans="1:47" outlineLevel="1" x14ac:dyDescent="0.2">
      <c r="A772" s="129">
        <v>119</v>
      </c>
      <c r="B772" s="129" t="s">
        <v>562</v>
      </c>
      <c r="C772" s="144" t="s">
        <v>563</v>
      </c>
      <c r="D772" s="167" t="s">
        <v>118</v>
      </c>
      <c r="E772" s="131">
        <v>2.7</v>
      </c>
      <c r="F772" s="131"/>
      <c r="G772" s="131">
        <f>ROUND(E772*F772,2)</f>
        <v>0</v>
      </c>
      <c r="H772" s="154" t="s">
        <v>1140</v>
      </c>
      <c r="I772" s="128"/>
      <c r="J772" s="128"/>
      <c r="K772" s="128"/>
      <c r="L772" s="128"/>
      <c r="M772" s="128"/>
      <c r="N772" s="128"/>
      <c r="O772" s="128"/>
      <c r="P772" s="128"/>
      <c r="Q772" s="128"/>
      <c r="R772" s="128" t="s">
        <v>119</v>
      </c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</row>
    <row r="773" spans="1:47" outlineLevel="1" x14ac:dyDescent="0.2">
      <c r="A773" s="129"/>
      <c r="B773" s="129"/>
      <c r="C773" s="145" t="s">
        <v>131</v>
      </c>
      <c r="D773" s="168"/>
      <c r="E773" s="159"/>
      <c r="F773" s="131"/>
      <c r="G773" s="131"/>
      <c r="H773" s="154">
        <v>0</v>
      </c>
      <c r="I773" s="128"/>
      <c r="J773" s="128"/>
      <c r="K773" s="128"/>
      <c r="L773" s="128"/>
      <c r="M773" s="128"/>
      <c r="N773" s="128"/>
      <c r="O773" s="128"/>
      <c r="P773" s="128"/>
      <c r="Q773" s="128"/>
      <c r="R773" s="128" t="s">
        <v>121</v>
      </c>
      <c r="S773" s="128">
        <v>0</v>
      </c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</row>
    <row r="774" spans="1:47" outlineLevel="1" x14ac:dyDescent="0.2">
      <c r="A774" s="129"/>
      <c r="B774" s="129"/>
      <c r="C774" s="145" t="s">
        <v>164</v>
      </c>
      <c r="D774" s="168"/>
      <c r="E774" s="159"/>
      <c r="F774" s="131"/>
      <c r="G774" s="131"/>
      <c r="H774" s="154">
        <v>0</v>
      </c>
      <c r="I774" s="128"/>
      <c r="J774" s="128"/>
      <c r="K774" s="128"/>
      <c r="L774" s="128"/>
      <c r="M774" s="128"/>
      <c r="N774" s="128"/>
      <c r="O774" s="128"/>
      <c r="P774" s="128"/>
      <c r="Q774" s="128"/>
      <c r="R774" s="128" t="s">
        <v>121</v>
      </c>
      <c r="S774" s="128">
        <v>0</v>
      </c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</row>
    <row r="775" spans="1:47" outlineLevel="1" x14ac:dyDescent="0.2">
      <c r="A775" s="129"/>
      <c r="B775" s="129"/>
      <c r="C775" s="145" t="s">
        <v>165</v>
      </c>
      <c r="D775" s="168"/>
      <c r="E775" s="159"/>
      <c r="F775" s="131"/>
      <c r="G775" s="131"/>
      <c r="H775" s="154">
        <v>0</v>
      </c>
      <c r="I775" s="128"/>
      <c r="J775" s="128"/>
      <c r="K775" s="128"/>
      <c r="L775" s="128"/>
      <c r="M775" s="128"/>
      <c r="N775" s="128"/>
      <c r="O775" s="128"/>
      <c r="P775" s="128"/>
      <c r="Q775" s="128"/>
      <c r="R775" s="128" t="s">
        <v>121</v>
      </c>
      <c r="S775" s="128">
        <v>0</v>
      </c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</row>
    <row r="776" spans="1:47" outlineLevel="1" x14ac:dyDescent="0.2">
      <c r="A776" s="129"/>
      <c r="B776" s="129"/>
      <c r="C776" s="145" t="s">
        <v>564</v>
      </c>
      <c r="D776" s="168"/>
      <c r="E776" s="159">
        <v>2.7</v>
      </c>
      <c r="F776" s="131"/>
      <c r="G776" s="131"/>
      <c r="H776" s="154">
        <v>0</v>
      </c>
      <c r="I776" s="128"/>
      <c r="J776" s="128"/>
      <c r="K776" s="128"/>
      <c r="L776" s="128"/>
      <c r="M776" s="128"/>
      <c r="N776" s="128"/>
      <c r="O776" s="128"/>
      <c r="P776" s="128"/>
      <c r="Q776" s="128"/>
      <c r="R776" s="128" t="s">
        <v>121</v>
      </c>
      <c r="S776" s="128">
        <v>0</v>
      </c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</row>
    <row r="777" spans="1:47" outlineLevel="1" x14ac:dyDescent="0.2">
      <c r="A777" s="129">
        <v>120</v>
      </c>
      <c r="B777" s="129" t="s">
        <v>565</v>
      </c>
      <c r="C777" s="144" t="s">
        <v>566</v>
      </c>
      <c r="D777" s="167" t="s">
        <v>118</v>
      </c>
      <c r="E777" s="131">
        <v>2.7286250000000001</v>
      </c>
      <c r="F777" s="131"/>
      <c r="G777" s="131">
        <f>ROUND(E777*F777,2)</f>
        <v>0</v>
      </c>
      <c r="H777" s="154" t="s">
        <v>1140</v>
      </c>
      <c r="I777" s="128"/>
      <c r="J777" s="128"/>
      <c r="K777" s="128"/>
      <c r="L777" s="128"/>
      <c r="M777" s="128"/>
      <c r="N777" s="128"/>
      <c r="O777" s="128"/>
      <c r="P777" s="128"/>
      <c r="Q777" s="128"/>
      <c r="R777" s="128" t="s">
        <v>119</v>
      </c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</row>
    <row r="778" spans="1:47" outlineLevel="1" x14ac:dyDescent="0.2">
      <c r="A778" s="129"/>
      <c r="B778" s="129"/>
      <c r="C778" s="145" t="s">
        <v>567</v>
      </c>
      <c r="D778" s="168"/>
      <c r="E778" s="159">
        <v>2.7286250000000001</v>
      </c>
      <c r="F778" s="131"/>
      <c r="G778" s="131"/>
      <c r="H778" s="154">
        <v>0</v>
      </c>
      <c r="I778" s="128"/>
      <c r="J778" s="128"/>
      <c r="K778" s="128"/>
      <c r="L778" s="128"/>
      <c r="M778" s="128"/>
      <c r="N778" s="128"/>
      <c r="O778" s="128"/>
      <c r="P778" s="128"/>
      <c r="Q778" s="128"/>
      <c r="R778" s="128" t="s">
        <v>121</v>
      </c>
      <c r="S778" s="128">
        <v>0</v>
      </c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</row>
    <row r="779" spans="1:47" outlineLevel="1" x14ac:dyDescent="0.2">
      <c r="A779" s="129"/>
      <c r="B779" s="129"/>
      <c r="C779" s="145" t="s">
        <v>164</v>
      </c>
      <c r="D779" s="168"/>
      <c r="E779" s="159"/>
      <c r="F779" s="131"/>
      <c r="G779" s="131"/>
      <c r="H779" s="154">
        <v>0</v>
      </c>
      <c r="I779" s="128"/>
      <c r="J779" s="128"/>
      <c r="K779" s="128"/>
      <c r="L779" s="128"/>
      <c r="M779" s="128"/>
      <c r="N779" s="128"/>
      <c r="O779" s="128"/>
      <c r="P779" s="128"/>
      <c r="Q779" s="128"/>
      <c r="R779" s="128" t="s">
        <v>121</v>
      </c>
      <c r="S779" s="128">
        <v>0</v>
      </c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</row>
    <row r="780" spans="1:47" outlineLevel="1" x14ac:dyDescent="0.2">
      <c r="A780" s="129"/>
      <c r="B780" s="129"/>
      <c r="C780" s="145" t="s">
        <v>165</v>
      </c>
      <c r="D780" s="168"/>
      <c r="E780" s="159"/>
      <c r="F780" s="131"/>
      <c r="G780" s="131"/>
      <c r="H780" s="154">
        <v>0</v>
      </c>
      <c r="I780" s="128"/>
      <c r="J780" s="128"/>
      <c r="K780" s="128"/>
      <c r="L780" s="128"/>
      <c r="M780" s="128"/>
      <c r="N780" s="128"/>
      <c r="O780" s="128"/>
      <c r="P780" s="128"/>
      <c r="Q780" s="128"/>
      <c r="R780" s="128" t="s">
        <v>121</v>
      </c>
      <c r="S780" s="128">
        <v>0</v>
      </c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</row>
    <row r="781" spans="1:47" outlineLevel="1" x14ac:dyDescent="0.2">
      <c r="A781" s="129">
        <v>121</v>
      </c>
      <c r="B781" s="129" t="s">
        <v>568</v>
      </c>
      <c r="C781" s="144" t="s">
        <v>569</v>
      </c>
      <c r="D781" s="167" t="s">
        <v>118</v>
      </c>
      <c r="E781" s="131">
        <v>5.0309499999999998</v>
      </c>
      <c r="F781" s="131"/>
      <c r="G781" s="131">
        <f>ROUND(E781*F781,2)</f>
        <v>0</v>
      </c>
      <c r="H781" s="154" t="s">
        <v>1140</v>
      </c>
      <c r="I781" s="128"/>
      <c r="J781" s="128"/>
      <c r="K781" s="128"/>
      <c r="L781" s="128"/>
      <c r="M781" s="128"/>
      <c r="N781" s="128"/>
      <c r="O781" s="128"/>
      <c r="P781" s="128"/>
      <c r="Q781" s="128"/>
      <c r="R781" s="128" t="s">
        <v>119</v>
      </c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</row>
    <row r="782" spans="1:47" outlineLevel="1" x14ac:dyDescent="0.2">
      <c r="A782" s="129"/>
      <c r="B782" s="129"/>
      <c r="C782" s="145" t="s">
        <v>570</v>
      </c>
      <c r="D782" s="168"/>
      <c r="E782" s="159">
        <v>5.0309499999999998</v>
      </c>
      <c r="F782" s="131"/>
      <c r="G782" s="131"/>
      <c r="H782" s="154">
        <v>0</v>
      </c>
      <c r="I782" s="128"/>
      <c r="J782" s="128"/>
      <c r="K782" s="128"/>
      <c r="L782" s="128"/>
      <c r="M782" s="128"/>
      <c r="N782" s="128"/>
      <c r="O782" s="128"/>
      <c r="P782" s="128"/>
      <c r="Q782" s="128"/>
      <c r="R782" s="128" t="s">
        <v>121</v>
      </c>
      <c r="S782" s="128">
        <v>0</v>
      </c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</row>
    <row r="783" spans="1:47" outlineLevel="1" x14ac:dyDescent="0.2">
      <c r="A783" s="129"/>
      <c r="B783" s="129"/>
      <c r="C783" s="145" t="s">
        <v>164</v>
      </c>
      <c r="D783" s="168"/>
      <c r="E783" s="159"/>
      <c r="F783" s="131"/>
      <c r="G783" s="131"/>
      <c r="H783" s="154">
        <v>0</v>
      </c>
      <c r="I783" s="128"/>
      <c r="J783" s="128"/>
      <c r="K783" s="128"/>
      <c r="L783" s="128"/>
      <c r="M783" s="128"/>
      <c r="N783" s="128"/>
      <c r="O783" s="128"/>
      <c r="P783" s="128"/>
      <c r="Q783" s="128"/>
      <c r="R783" s="128" t="s">
        <v>121</v>
      </c>
      <c r="S783" s="128">
        <v>0</v>
      </c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</row>
    <row r="784" spans="1:47" outlineLevel="1" x14ac:dyDescent="0.2">
      <c r="A784" s="129"/>
      <c r="B784" s="129"/>
      <c r="C784" s="145" t="s">
        <v>165</v>
      </c>
      <c r="D784" s="168"/>
      <c r="E784" s="159"/>
      <c r="F784" s="131"/>
      <c r="G784" s="131"/>
      <c r="H784" s="154">
        <v>0</v>
      </c>
      <c r="I784" s="128"/>
      <c r="J784" s="128"/>
      <c r="K784" s="128"/>
      <c r="L784" s="128"/>
      <c r="M784" s="128"/>
      <c r="N784" s="128"/>
      <c r="O784" s="128"/>
      <c r="P784" s="128"/>
      <c r="Q784" s="128"/>
      <c r="R784" s="128" t="s">
        <v>121</v>
      </c>
      <c r="S784" s="128">
        <v>0</v>
      </c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</row>
    <row r="785" spans="1:47" outlineLevel="1" x14ac:dyDescent="0.2">
      <c r="A785" s="129">
        <v>122</v>
      </c>
      <c r="B785" s="129" t="s">
        <v>571</v>
      </c>
      <c r="C785" s="144" t="s">
        <v>572</v>
      </c>
      <c r="D785" s="167" t="s">
        <v>118</v>
      </c>
      <c r="E785" s="131">
        <v>6.44</v>
      </c>
      <c r="F785" s="131"/>
      <c r="G785" s="131">
        <f>ROUND(E785*F785,2)</f>
        <v>0</v>
      </c>
      <c r="H785" s="154" t="s">
        <v>1140</v>
      </c>
      <c r="I785" s="128"/>
      <c r="J785" s="128"/>
      <c r="K785" s="128"/>
      <c r="L785" s="128"/>
      <c r="M785" s="128"/>
      <c r="N785" s="128"/>
      <c r="O785" s="128"/>
      <c r="P785" s="128"/>
      <c r="Q785" s="128"/>
      <c r="R785" s="128" t="s">
        <v>119</v>
      </c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</row>
    <row r="786" spans="1:47" outlineLevel="1" x14ac:dyDescent="0.2">
      <c r="A786" s="129"/>
      <c r="B786" s="129"/>
      <c r="C786" s="145" t="s">
        <v>131</v>
      </c>
      <c r="D786" s="168"/>
      <c r="E786" s="159"/>
      <c r="F786" s="131"/>
      <c r="G786" s="131"/>
      <c r="H786" s="154">
        <v>0</v>
      </c>
      <c r="I786" s="128"/>
      <c r="J786" s="128"/>
      <c r="K786" s="128"/>
      <c r="L786" s="128"/>
      <c r="M786" s="128"/>
      <c r="N786" s="128"/>
      <c r="O786" s="128"/>
      <c r="P786" s="128"/>
      <c r="Q786" s="128"/>
      <c r="R786" s="128" t="s">
        <v>121</v>
      </c>
      <c r="S786" s="128">
        <v>0</v>
      </c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</row>
    <row r="787" spans="1:47" outlineLevel="1" x14ac:dyDescent="0.2">
      <c r="A787" s="129"/>
      <c r="B787" s="129"/>
      <c r="C787" s="145" t="s">
        <v>164</v>
      </c>
      <c r="D787" s="168"/>
      <c r="E787" s="159"/>
      <c r="F787" s="131"/>
      <c r="G787" s="131"/>
      <c r="H787" s="154">
        <v>0</v>
      </c>
      <c r="I787" s="128"/>
      <c r="J787" s="128"/>
      <c r="K787" s="128"/>
      <c r="L787" s="128"/>
      <c r="M787" s="128"/>
      <c r="N787" s="128"/>
      <c r="O787" s="128"/>
      <c r="P787" s="128"/>
      <c r="Q787" s="128"/>
      <c r="R787" s="128" t="s">
        <v>121</v>
      </c>
      <c r="S787" s="128">
        <v>0</v>
      </c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</row>
    <row r="788" spans="1:47" outlineLevel="1" x14ac:dyDescent="0.2">
      <c r="A788" s="129"/>
      <c r="B788" s="129"/>
      <c r="C788" s="145" t="s">
        <v>165</v>
      </c>
      <c r="D788" s="168"/>
      <c r="E788" s="159"/>
      <c r="F788" s="131"/>
      <c r="G788" s="131"/>
      <c r="H788" s="154">
        <v>0</v>
      </c>
      <c r="I788" s="128"/>
      <c r="J788" s="128"/>
      <c r="K788" s="128"/>
      <c r="L788" s="128"/>
      <c r="M788" s="128"/>
      <c r="N788" s="128"/>
      <c r="O788" s="128"/>
      <c r="P788" s="128"/>
      <c r="Q788" s="128"/>
      <c r="R788" s="128" t="s">
        <v>121</v>
      </c>
      <c r="S788" s="128">
        <v>0</v>
      </c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</row>
    <row r="789" spans="1:47" outlineLevel="1" x14ac:dyDescent="0.2">
      <c r="A789" s="129"/>
      <c r="B789" s="129"/>
      <c r="C789" s="145" t="s">
        <v>573</v>
      </c>
      <c r="D789" s="168"/>
      <c r="E789" s="159">
        <v>6.44</v>
      </c>
      <c r="F789" s="131"/>
      <c r="G789" s="131"/>
      <c r="H789" s="154">
        <v>0</v>
      </c>
      <c r="I789" s="128"/>
      <c r="J789" s="128"/>
      <c r="K789" s="128"/>
      <c r="L789" s="128"/>
      <c r="M789" s="128"/>
      <c r="N789" s="128"/>
      <c r="O789" s="128"/>
      <c r="P789" s="128"/>
      <c r="Q789" s="128"/>
      <c r="R789" s="128" t="s">
        <v>121</v>
      </c>
      <c r="S789" s="128">
        <v>0</v>
      </c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</row>
    <row r="790" spans="1:47" outlineLevel="1" x14ac:dyDescent="0.2">
      <c r="A790" s="129">
        <v>123</v>
      </c>
      <c r="B790" s="129" t="s">
        <v>574</v>
      </c>
      <c r="C790" s="144" t="s">
        <v>575</v>
      </c>
      <c r="D790" s="167" t="s">
        <v>144</v>
      </c>
      <c r="E790" s="131">
        <v>18.02</v>
      </c>
      <c r="F790" s="131"/>
      <c r="G790" s="131">
        <f>ROUND(E790*F790,2)</f>
        <v>0</v>
      </c>
      <c r="H790" s="154" t="s">
        <v>1140</v>
      </c>
      <c r="I790" s="128"/>
      <c r="J790" s="128"/>
      <c r="K790" s="128"/>
      <c r="L790" s="128"/>
      <c r="M790" s="128"/>
      <c r="N790" s="128"/>
      <c r="O790" s="128"/>
      <c r="P790" s="128"/>
      <c r="Q790" s="128"/>
      <c r="R790" s="128" t="s">
        <v>119</v>
      </c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</row>
    <row r="791" spans="1:47" outlineLevel="1" x14ac:dyDescent="0.2">
      <c r="A791" s="129"/>
      <c r="B791" s="129"/>
      <c r="C791" s="145" t="s">
        <v>576</v>
      </c>
      <c r="D791" s="168"/>
      <c r="E791" s="159">
        <v>4.32</v>
      </c>
      <c r="F791" s="131"/>
      <c r="G791" s="131"/>
      <c r="H791" s="154">
        <v>0</v>
      </c>
      <c r="I791" s="128"/>
      <c r="J791" s="128"/>
      <c r="K791" s="128"/>
      <c r="L791" s="128"/>
      <c r="M791" s="128"/>
      <c r="N791" s="128"/>
      <c r="O791" s="128"/>
      <c r="P791" s="128"/>
      <c r="Q791" s="128"/>
      <c r="R791" s="128" t="s">
        <v>121</v>
      </c>
      <c r="S791" s="128">
        <v>0</v>
      </c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</row>
    <row r="792" spans="1:47" outlineLevel="1" x14ac:dyDescent="0.2">
      <c r="A792" s="129"/>
      <c r="B792" s="129"/>
      <c r="C792" s="145" t="s">
        <v>164</v>
      </c>
      <c r="D792" s="168"/>
      <c r="E792" s="159"/>
      <c r="F792" s="131"/>
      <c r="G792" s="131"/>
      <c r="H792" s="154">
        <v>0</v>
      </c>
      <c r="I792" s="128"/>
      <c r="J792" s="128"/>
      <c r="K792" s="128"/>
      <c r="L792" s="128"/>
      <c r="M792" s="128"/>
      <c r="N792" s="128"/>
      <c r="O792" s="128"/>
      <c r="P792" s="128"/>
      <c r="Q792" s="128"/>
      <c r="R792" s="128" t="s">
        <v>121</v>
      </c>
      <c r="S792" s="128">
        <v>0</v>
      </c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</row>
    <row r="793" spans="1:47" outlineLevel="1" x14ac:dyDescent="0.2">
      <c r="A793" s="129"/>
      <c r="B793" s="129"/>
      <c r="C793" s="145" t="s">
        <v>165</v>
      </c>
      <c r="D793" s="168"/>
      <c r="E793" s="159"/>
      <c r="F793" s="131"/>
      <c r="G793" s="131"/>
      <c r="H793" s="154">
        <v>0</v>
      </c>
      <c r="I793" s="128"/>
      <c r="J793" s="128"/>
      <c r="K793" s="128"/>
      <c r="L793" s="128"/>
      <c r="M793" s="128"/>
      <c r="N793" s="128"/>
      <c r="O793" s="128"/>
      <c r="P793" s="128"/>
      <c r="Q793" s="128"/>
      <c r="R793" s="128" t="s">
        <v>121</v>
      </c>
      <c r="S793" s="128">
        <v>0</v>
      </c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</row>
    <row r="794" spans="1:47" outlineLevel="1" x14ac:dyDescent="0.2">
      <c r="A794" s="129"/>
      <c r="B794" s="129"/>
      <c r="C794" s="145" t="s">
        <v>577</v>
      </c>
      <c r="D794" s="168"/>
      <c r="E794" s="159">
        <v>13.7</v>
      </c>
      <c r="F794" s="131"/>
      <c r="G794" s="131"/>
      <c r="H794" s="154">
        <v>0</v>
      </c>
      <c r="I794" s="128"/>
      <c r="J794" s="128"/>
      <c r="K794" s="128"/>
      <c r="L794" s="128"/>
      <c r="M794" s="128"/>
      <c r="N794" s="128"/>
      <c r="O794" s="128"/>
      <c r="P794" s="128"/>
      <c r="Q794" s="128"/>
      <c r="R794" s="128" t="s">
        <v>121</v>
      </c>
      <c r="S794" s="128">
        <v>0</v>
      </c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</row>
    <row r="795" spans="1:47" outlineLevel="1" x14ac:dyDescent="0.2">
      <c r="A795" s="129">
        <v>124</v>
      </c>
      <c r="B795" s="129" t="s">
        <v>578</v>
      </c>
      <c r="C795" s="144" t="s">
        <v>579</v>
      </c>
      <c r="D795" s="167" t="s">
        <v>144</v>
      </c>
      <c r="E795" s="131">
        <v>4.32</v>
      </c>
      <c r="F795" s="131"/>
      <c r="G795" s="131">
        <f>ROUND(E795*F795,2)</f>
        <v>0</v>
      </c>
      <c r="H795" s="154" t="s">
        <v>1140</v>
      </c>
      <c r="I795" s="128"/>
      <c r="J795" s="128"/>
      <c r="K795" s="128"/>
      <c r="L795" s="128"/>
      <c r="M795" s="128"/>
      <c r="N795" s="128"/>
      <c r="O795" s="128"/>
      <c r="P795" s="128"/>
      <c r="Q795" s="128"/>
      <c r="R795" s="128" t="s">
        <v>119</v>
      </c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</row>
    <row r="796" spans="1:47" outlineLevel="1" x14ac:dyDescent="0.2">
      <c r="A796" s="129"/>
      <c r="B796" s="129"/>
      <c r="C796" s="145" t="s">
        <v>576</v>
      </c>
      <c r="D796" s="168"/>
      <c r="E796" s="159">
        <v>4.32</v>
      </c>
      <c r="F796" s="131"/>
      <c r="G796" s="131"/>
      <c r="H796" s="154">
        <v>0</v>
      </c>
      <c r="I796" s="128"/>
      <c r="J796" s="128"/>
      <c r="K796" s="128"/>
      <c r="L796" s="128"/>
      <c r="M796" s="128"/>
      <c r="N796" s="128"/>
      <c r="O796" s="128"/>
      <c r="P796" s="128"/>
      <c r="Q796" s="128"/>
      <c r="R796" s="128" t="s">
        <v>121</v>
      </c>
      <c r="S796" s="128">
        <v>0</v>
      </c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</row>
    <row r="797" spans="1:47" outlineLevel="1" x14ac:dyDescent="0.2">
      <c r="A797" s="129"/>
      <c r="B797" s="129"/>
      <c r="C797" s="145" t="s">
        <v>164</v>
      </c>
      <c r="D797" s="168"/>
      <c r="E797" s="159"/>
      <c r="F797" s="131"/>
      <c r="G797" s="131"/>
      <c r="H797" s="154">
        <v>0</v>
      </c>
      <c r="I797" s="128"/>
      <c r="J797" s="128"/>
      <c r="K797" s="128"/>
      <c r="L797" s="128"/>
      <c r="M797" s="128"/>
      <c r="N797" s="128"/>
      <c r="O797" s="128"/>
      <c r="P797" s="128"/>
      <c r="Q797" s="128"/>
      <c r="R797" s="128" t="s">
        <v>121</v>
      </c>
      <c r="S797" s="128">
        <v>0</v>
      </c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</row>
    <row r="798" spans="1:47" outlineLevel="1" x14ac:dyDescent="0.2">
      <c r="A798" s="129"/>
      <c r="B798" s="129"/>
      <c r="C798" s="145" t="s">
        <v>165</v>
      </c>
      <c r="D798" s="168"/>
      <c r="E798" s="159"/>
      <c r="F798" s="131"/>
      <c r="G798" s="131"/>
      <c r="H798" s="154">
        <v>0</v>
      </c>
      <c r="I798" s="128"/>
      <c r="J798" s="128"/>
      <c r="K798" s="128"/>
      <c r="L798" s="128"/>
      <c r="M798" s="128"/>
      <c r="N798" s="128"/>
      <c r="O798" s="128"/>
      <c r="P798" s="128"/>
      <c r="Q798" s="128"/>
      <c r="R798" s="128" t="s">
        <v>121</v>
      </c>
      <c r="S798" s="128">
        <v>0</v>
      </c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</row>
    <row r="799" spans="1:47" outlineLevel="1" x14ac:dyDescent="0.2">
      <c r="A799" s="129"/>
      <c r="B799" s="129"/>
      <c r="C799" s="145" t="s">
        <v>125</v>
      </c>
      <c r="D799" s="168"/>
      <c r="E799" s="159"/>
      <c r="F799" s="131"/>
      <c r="G799" s="131"/>
      <c r="H799" s="154">
        <v>0</v>
      </c>
      <c r="I799" s="128"/>
      <c r="J799" s="128"/>
      <c r="K799" s="128"/>
      <c r="L799" s="128"/>
      <c r="M799" s="128"/>
      <c r="N799" s="128"/>
      <c r="O799" s="128"/>
      <c r="P799" s="128"/>
      <c r="Q799" s="128"/>
      <c r="R799" s="128" t="s">
        <v>121</v>
      </c>
      <c r="S799" s="128">
        <v>0</v>
      </c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</row>
    <row r="800" spans="1:47" outlineLevel="1" x14ac:dyDescent="0.2">
      <c r="A800" s="129">
        <v>125</v>
      </c>
      <c r="B800" s="129" t="s">
        <v>580</v>
      </c>
      <c r="C800" s="144" t="s">
        <v>581</v>
      </c>
      <c r="D800" s="167" t="s">
        <v>144</v>
      </c>
      <c r="E800" s="131">
        <v>1.05</v>
      </c>
      <c r="F800" s="131"/>
      <c r="G800" s="131">
        <f>ROUND(E800*F800,2)</f>
        <v>0</v>
      </c>
      <c r="H800" s="154" t="s">
        <v>1140</v>
      </c>
      <c r="I800" s="128"/>
      <c r="J800" s="128"/>
      <c r="K800" s="128"/>
      <c r="L800" s="128"/>
      <c r="M800" s="128"/>
      <c r="N800" s="128"/>
      <c r="O800" s="128"/>
      <c r="P800" s="128"/>
      <c r="Q800" s="128"/>
      <c r="R800" s="128" t="s">
        <v>119</v>
      </c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</row>
    <row r="801" spans="1:47" outlineLevel="1" x14ac:dyDescent="0.2">
      <c r="A801" s="129"/>
      <c r="B801" s="129"/>
      <c r="C801" s="145" t="s">
        <v>131</v>
      </c>
      <c r="D801" s="168"/>
      <c r="E801" s="159"/>
      <c r="F801" s="131"/>
      <c r="G801" s="131"/>
      <c r="H801" s="154">
        <v>0</v>
      </c>
      <c r="I801" s="128"/>
      <c r="J801" s="128"/>
      <c r="K801" s="128"/>
      <c r="L801" s="128"/>
      <c r="M801" s="128"/>
      <c r="N801" s="128"/>
      <c r="O801" s="128"/>
      <c r="P801" s="128"/>
      <c r="Q801" s="128"/>
      <c r="R801" s="128" t="s">
        <v>121</v>
      </c>
      <c r="S801" s="128">
        <v>0</v>
      </c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</row>
    <row r="802" spans="1:47" outlineLevel="1" x14ac:dyDescent="0.2">
      <c r="A802" s="129"/>
      <c r="B802" s="129"/>
      <c r="C802" s="145" t="s">
        <v>582</v>
      </c>
      <c r="D802" s="168"/>
      <c r="E802" s="159">
        <v>1.05</v>
      </c>
      <c r="F802" s="131"/>
      <c r="G802" s="131"/>
      <c r="H802" s="154">
        <v>0</v>
      </c>
      <c r="I802" s="128"/>
      <c r="J802" s="128"/>
      <c r="K802" s="128"/>
      <c r="L802" s="128"/>
      <c r="M802" s="128"/>
      <c r="N802" s="128"/>
      <c r="O802" s="128"/>
      <c r="P802" s="128"/>
      <c r="Q802" s="128"/>
      <c r="R802" s="128" t="s">
        <v>121</v>
      </c>
      <c r="S802" s="128">
        <v>0</v>
      </c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</row>
    <row r="803" spans="1:47" outlineLevel="1" x14ac:dyDescent="0.2">
      <c r="A803" s="129"/>
      <c r="B803" s="129"/>
      <c r="C803" s="145" t="s">
        <v>165</v>
      </c>
      <c r="D803" s="168"/>
      <c r="E803" s="159"/>
      <c r="F803" s="131"/>
      <c r="G803" s="131"/>
      <c r="H803" s="154">
        <v>0</v>
      </c>
      <c r="I803" s="128"/>
      <c r="J803" s="128"/>
      <c r="K803" s="128"/>
      <c r="L803" s="128"/>
      <c r="M803" s="128"/>
      <c r="N803" s="128"/>
      <c r="O803" s="128"/>
      <c r="P803" s="128"/>
      <c r="Q803" s="128"/>
      <c r="R803" s="128" t="s">
        <v>121</v>
      </c>
      <c r="S803" s="128">
        <v>0</v>
      </c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</row>
    <row r="804" spans="1:47" outlineLevel="1" x14ac:dyDescent="0.2">
      <c r="A804" s="129"/>
      <c r="B804" s="129"/>
      <c r="C804" s="145" t="s">
        <v>125</v>
      </c>
      <c r="D804" s="168"/>
      <c r="E804" s="159"/>
      <c r="F804" s="131"/>
      <c r="G804" s="131"/>
      <c r="H804" s="154">
        <v>0</v>
      </c>
      <c r="I804" s="128"/>
      <c r="J804" s="128"/>
      <c r="K804" s="128"/>
      <c r="L804" s="128"/>
      <c r="M804" s="128"/>
      <c r="N804" s="128"/>
      <c r="O804" s="128"/>
      <c r="P804" s="128"/>
      <c r="Q804" s="128"/>
      <c r="R804" s="128" t="s">
        <v>121</v>
      </c>
      <c r="S804" s="128">
        <v>0</v>
      </c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</row>
    <row r="805" spans="1:47" outlineLevel="1" x14ac:dyDescent="0.2">
      <c r="A805" s="129">
        <v>126</v>
      </c>
      <c r="B805" s="129" t="s">
        <v>583</v>
      </c>
      <c r="C805" s="144" t="s">
        <v>584</v>
      </c>
      <c r="D805" s="167" t="s">
        <v>128</v>
      </c>
      <c r="E805" s="131">
        <v>8</v>
      </c>
      <c r="F805" s="131"/>
      <c r="G805" s="131">
        <f>ROUND(E805*F805,2)</f>
        <v>0</v>
      </c>
      <c r="H805" s="154" t="s">
        <v>1140</v>
      </c>
      <c r="I805" s="128"/>
      <c r="J805" s="128"/>
      <c r="K805" s="128"/>
      <c r="L805" s="128"/>
      <c r="M805" s="128"/>
      <c r="N805" s="128"/>
      <c r="O805" s="128"/>
      <c r="P805" s="128"/>
      <c r="Q805" s="128"/>
      <c r="R805" s="128" t="s">
        <v>119</v>
      </c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</row>
    <row r="806" spans="1:47" outlineLevel="1" x14ac:dyDescent="0.2">
      <c r="A806" s="129"/>
      <c r="B806" s="129"/>
      <c r="C806" s="145" t="s">
        <v>523</v>
      </c>
      <c r="D806" s="168"/>
      <c r="E806" s="159">
        <v>1</v>
      </c>
      <c r="F806" s="131"/>
      <c r="G806" s="131"/>
      <c r="H806" s="154">
        <v>0</v>
      </c>
      <c r="I806" s="128"/>
      <c r="J806" s="128"/>
      <c r="K806" s="128"/>
      <c r="L806" s="128"/>
      <c r="M806" s="128"/>
      <c r="N806" s="128"/>
      <c r="O806" s="128"/>
      <c r="P806" s="128"/>
      <c r="Q806" s="128"/>
      <c r="R806" s="128" t="s">
        <v>121</v>
      </c>
      <c r="S806" s="128">
        <v>0</v>
      </c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</row>
    <row r="807" spans="1:47" outlineLevel="1" x14ac:dyDescent="0.2">
      <c r="A807" s="129"/>
      <c r="B807" s="129"/>
      <c r="C807" s="145" t="s">
        <v>585</v>
      </c>
      <c r="D807" s="168"/>
      <c r="E807" s="159">
        <v>2</v>
      </c>
      <c r="F807" s="131"/>
      <c r="G807" s="131"/>
      <c r="H807" s="154">
        <v>0</v>
      </c>
      <c r="I807" s="128"/>
      <c r="J807" s="128"/>
      <c r="K807" s="128"/>
      <c r="L807" s="128"/>
      <c r="M807" s="128"/>
      <c r="N807" s="128"/>
      <c r="O807" s="128"/>
      <c r="P807" s="128"/>
      <c r="Q807" s="128"/>
      <c r="R807" s="128" t="s">
        <v>121</v>
      </c>
      <c r="S807" s="128">
        <v>0</v>
      </c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</row>
    <row r="808" spans="1:47" outlineLevel="1" x14ac:dyDescent="0.2">
      <c r="A808" s="129"/>
      <c r="B808" s="129"/>
      <c r="C808" s="145" t="s">
        <v>586</v>
      </c>
      <c r="D808" s="168"/>
      <c r="E808" s="159">
        <v>4</v>
      </c>
      <c r="F808" s="131"/>
      <c r="G808" s="131"/>
      <c r="H808" s="154">
        <v>0</v>
      </c>
      <c r="I808" s="128"/>
      <c r="J808" s="128"/>
      <c r="K808" s="128"/>
      <c r="L808" s="128"/>
      <c r="M808" s="128"/>
      <c r="N808" s="128"/>
      <c r="O808" s="128"/>
      <c r="P808" s="128"/>
      <c r="Q808" s="128"/>
      <c r="R808" s="128" t="s">
        <v>121</v>
      </c>
      <c r="S808" s="128">
        <v>0</v>
      </c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</row>
    <row r="809" spans="1:47" outlineLevel="1" x14ac:dyDescent="0.2">
      <c r="A809" s="129"/>
      <c r="B809" s="129"/>
      <c r="C809" s="145" t="s">
        <v>174</v>
      </c>
      <c r="D809" s="168"/>
      <c r="E809" s="159">
        <v>1</v>
      </c>
      <c r="F809" s="131"/>
      <c r="G809" s="131"/>
      <c r="H809" s="154">
        <v>0</v>
      </c>
      <c r="I809" s="128"/>
      <c r="J809" s="128"/>
      <c r="K809" s="128"/>
      <c r="L809" s="128"/>
      <c r="M809" s="128"/>
      <c r="N809" s="128"/>
      <c r="O809" s="128"/>
      <c r="P809" s="128"/>
      <c r="Q809" s="128"/>
      <c r="R809" s="128" t="s">
        <v>121</v>
      </c>
      <c r="S809" s="128">
        <v>0</v>
      </c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</row>
    <row r="810" spans="1:47" outlineLevel="1" x14ac:dyDescent="0.2">
      <c r="A810" s="129">
        <v>127</v>
      </c>
      <c r="B810" s="129" t="s">
        <v>587</v>
      </c>
      <c r="C810" s="144" t="s">
        <v>588</v>
      </c>
      <c r="D810" s="167" t="s">
        <v>128</v>
      </c>
      <c r="E810" s="131">
        <v>3</v>
      </c>
      <c r="F810" s="131"/>
      <c r="G810" s="131">
        <f>ROUND(E810*F810,2)</f>
        <v>0</v>
      </c>
      <c r="H810" s="154" t="s">
        <v>1140</v>
      </c>
      <c r="I810" s="128"/>
      <c r="J810" s="128"/>
      <c r="K810" s="128"/>
      <c r="L810" s="128"/>
      <c r="M810" s="128"/>
      <c r="N810" s="128"/>
      <c r="O810" s="128"/>
      <c r="P810" s="128"/>
      <c r="Q810" s="128"/>
      <c r="R810" s="128" t="s">
        <v>119</v>
      </c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</row>
    <row r="811" spans="1:47" outlineLevel="1" x14ac:dyDescent="0.2">
      <c r="A811" s="129"/>
      <c r="B811" s="129"/>
      <c r="C811" s="145" t="s">
        <v>589</v>
      </c>
      <c r="D811" s="168"/>
      <c r="E811" s="159">
        <v>3</v>
      </c>
      <c r="F811" s="131"/>
      <c r="G811" s="131"/>
      <c r="H811" s="154">
        <v>0</v>
      </c>
      <c r="I811" s="128"/>
      <c r="J811" s="128"/>
      <c r="K811" s="128"/>
      <c r="L811" s="128"/>
      <c r="M811" s="128"/>
      <c r="N811" s="128"/>
      <c r="O811" s="128"/>
      <c r="P811" s="128"/>
      <c r="Q811" s="128"/>
      <c r="R811" s="128" t="s">
        <v>121</v>
      </c>
      <c r="S811" s="128">
        <v>0</v>
      </c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</row>
    <row r="812" spans="1:47" outlineLevel="1" x14ac:dyDescent="0.2">
      <c r="A812" s="129"/>
      <c r="B812" s="129"/>
      <c r="C812" s="145" t="s">
        <v>164</v>
      </c>
      <c r="D812" s="168"/>
      <c r="E812" s="159"/>
      <c r="F812" s="131"/>
      <c r="G812" s="131"/>
      <c r="H812" s="154">
        <v>0</v>
      </c>
      <c r="I812" s="128"/>
      <c r="J812" s="128"/>
      <c r="K812" s="128"/>
      <c r="L812" s="128"/>
      <c r="M812" s="128"/>
      <c r="N812" s="128"/>
      <c r="O812" s="128"/>
      <c r="P812" s="128"/>
      <c r="Q812" s="128"/>
      <c r="R812" s="128" t="s">
        <v>121</v>
      </c>
      <c r="S812" s="128">
        <v>0</v>
      </c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</row>
    <row r="813" spans="1:47" outlineLevel="1" x14ac:dyDescent="0.2">
      <c r="A813" s="129"/>
      <c r="B813" s="129"/>
      <c r="C813" s="145" t="s">
        <v>165</v>
      </c>
      <c r="D813" s="168"/>
      <c r="E813" s="159"/>
      <c r="F813" s="131"/>
      <c r="G813" s="131"/>
      <c r="H813" s="154">
        <v>0</v>
      </c>
      <c r="I813" s="128"/>
      <c r="J813" s="128"/>
      <c r="K813" s="128"/>
      <c r="L813" s="128"/>
      <c r="M813" s="128"/>
      <c r="N813" s="128"/>
      <c r="O813" s="128"/>
      <c r="P813" s="128"/>
      <c r="Q813" s="128"/>
      <c r="R813" s="128" t="s">
        <v>121</v>
      </c>
      <c r="S813" s="128">
        <v>0</v>
      </c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</row>
    <row r="814" spans="1:47" outlineLevel="1" x14ac:dyDescent="0.2">
      <c r="A814" s="129"/>
      <c r="B814" s="129"/>
      <c r="C814" s="145" t="s">
        <v>125</v>
      </c>
      <c r="D814" s="168"/>
      <c r="E814" s="159"/>
      <c r="F814" s="131"/>
      <c r="G814" s="131"/>
      <c r="H814" s="154">
        <v>0</v>
      </c>
      <c r="I814" s="128"/>
      <c r="J814" s="128"/>
      <c r="K814" s="128"/>
      <c r="L814" s="128"/>
      <c r="M814" s="128"/>
      <c r="N814" s="128"/>
      <c r="O814" s="128"/>
      <c r="P814" s="128"/>
      <c r="Q814" s="128"/>
      <c r="R814" s="128" t="s">
        <v>121</v>
      </c>
      <c r="S814" s="128">
        <v>0</v>
      </c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</row>
    <row r="815" spans="1:47" outlineLevel="1" x14ac:dyDescent="0.2">
      <c r="A815" s="129">
        <v>128</v>
      </c>
      <c r="B815" s="129" t="s">
        <v>590</v>
      </c>
      <c r="C815" s="144" t="s">
        <v>591</v>
      </c>
      <c r="D815" s="167" t="s">
        <v>313</v>
      </c>
      <c r="E815" s="131">
        <v>124.38995</v>
      </c>
      <c r="F815" s="131"/>
      <c r="G815" s="131">
        <f>ROUND(E815*F815,2)</f>
        <v>0</v>
      </c>
      <c r="H815" s="154" t="s">
        <v>1140</v>
      </c>
      <c r="I815" s="128"/>
      <c r="J815" s="128"/>
      <c r="K815" s="128"/>
      <c r="L815" s="128"/>
      <c r="M815" s="128"/>
      <c r="N815" s="128"/>
      <c r="O815" s="128"/>
      <c r="P815" s="128"/>
      <c r="Q815" s="128"/>
      <c r="R815" s="128" t="s">
        <v>119</v>
      </c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</row>
    <row r="816" spans="1:47" outlineLevel="1" x14ac:dyDescent="0.2">
      <c r="A816" s="129"/>
      <c r="B816" s="129"/>
      <c r="C816" s="145" t="s">
        <v>592</v>
      </c>
      <c r="D816" s="168"/>
      <c r="E816" s="159">
        <v>0.17615</v>
      </c>
      <c r="F816" s="131"/>
      <c r="G816" s="131"/>
      <c r="H816" s="154">
        <v>0</v>
      </c>
      <c r="I816" s="128"/>
      <c r="J816" s="128"/>
      <c r="K816" s="128"/>
      <c r="L816" s="128"/>
      <c r="M816" s="128"/>
      <c r="N816" s="128"/>
      <c r="O816" s="128"/>
      <c r="P816" s="128"/>
      <c r="Q816" s="128"/>
      <c r="R816" s="128" t="s">
        <v>121</v>
      </c>
      <c r="S816" s="128">
        <v>0</v>
      </c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</row>
    <row r="817" spans="1:47" outlineLevel="1" x14ac:dyDescent="0.2">
      <c r="A817" s="129"/>
      <c r="B817" s="129"/>
      <c r="C817" s="145" t="s">
        <v>593</v>
      </c>
      <c r="D817" s="168"/>
      <c r="E817" s="159">
        <v>0.36499999999999999</v>
      </c>
      <c r="F817" s="131"/>
      <c r="G817" s="131"/>
      <c r="H817" s="154">
        <v>0</v>
      </c>
      <c r="I817" s="128"/>
      <c r="J817" s="128"/>
      <c r="K817" s="128"/>
      <c r="L817" s="128"/>
      <c r="M817" s="128"/>
      <c r="N817" s="128"/>
      <c r="O817" s="128"/>
      <c r="P817" s="128"/>
      <c r="Q817" s="128"/>
      <c r="R817" s="128" t="s">
        <v>121</v>
      </c>
      <c r="S817" s="128">
        <v>0</v>
      </c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</row>
    <row r="818" spans="1:47" outlineLevel="1" x14ac:dyDescent="0.2">
      <c r="A818" s="129"/>
      <c r="B818" s="129"/>
      <c r="C818" s="145" t="s">
        <v>164</v>
      </c>
      <c r="D818" s="168"/>
      <c r="E818" s="159"/>
      <c r="F818" s="131"/>
      <c r="G818" s="131"/>
      <c r="H818" s="154">
        <v>0</v>
      </c>
      <c r="I818" s="128"/>
      <c r="J818" s="128"/>
      <c r="K818" s="128"/>
      <c r="L818" s="128"/>
      <c r="M818" s="128"/>
      <c r="N818" s="128"/>
      <c r="O818" s="128"/>
      <c r="P818" s="128"/>
      <c r="Q818" s="128"/>
      <c r="R818" s="128" t="s">
        <v>121</v>
      </c>
      <c r="S818" s="128">
        <v>0</v>
      </c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</row>
    <row r="819" spans="1:47" outlineLevel="1" x14ac:dyDescent="0.2">
      <c r="A819" s="129"/>
      <c r="B819" s="129"/>
      <c r="C819" s="145" t="s">
        <v>594</v>
      </c>
      <c r="D819" s="168"/>
      <c r="E819" s="159">
        <v>6.7068000000000003</v>
      </c>
      <c r="F819" s="131"/>
      <c r="G819" s="131"/>
      <c r="H819" s="154">
        <v>0</v>
      </c>
      <c r="I819" s="128"/>
      <c r="J819" s="128"/>
      <c r="K819" s="128"/>
      <c r="L819" s="128"/>
      <c r="M819" s="128"/>
      <c r="N819" s="128"/>
      <c r="O819" s="128"/>
      <c r="P819" s="128"/>
      <c r="Q819" s="128"/>
      <c r="R819" s="128" t="s">
        <v>121</v>
      </c>
      <c r="S819" s="128">
        <v>0</v>
      </c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</row>
    <row r="820" spans="1:47" outlineLevel="1" x14ac:dyDescent="0.2">
      <c r="A820" s="129"/>
      <c r="B820" s="129"/>
      <c r="C820" s="145" t="s">
        <v>595</v>
      </c>
      <c r="D820" s="168"/>
      <c r="E820" s="159">
        <v>10.212999999999999</v>
      </c>
      <c r="F820" s="131"/>
      <c r="G820" s="131"/>
      <c r="H820" s="154">
        <v>0</v>
      </c>
      <c r="I820" s="128"/>
      <c r="J820" s="128"/>
      <c r="K820" s="128"/>
      <c r="L820" s="128"/>
      <c r="M820" s="128"/>
      <c r="N820" s="128"/>
      <c r="O820" s="128"/>
      <c r="P820" s="128"/>
      <c r="Q820" s="128"/>
      <c r="R820" s="128" t="s">
        <v>121</v>
      </c>
      <c r="S820" s="128">
        <v>0</v>
      </c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</row>
    <row r="821" spans="1:47" outlineLevel="1" x14ac:dyDescent="0.2">
      <c r="A821" s="129"/>
      <c r="B821" s="129"/>
      <c r="C821" s="145" t="s">
        <v>596</v>
      </c>
      <c r="D821" s="168"/>
      <c r="E821" s="159">
        <v>106.929</v>
      </c>
      <c r="F821" s="131"/>
      <c r="G821" s="131"/>
      <c r="H821" s="154">
        <v>0</v>
      </c>
      <c r="I821" s="128"/>
      <c r="J821" s="128"/>
      <c r="K821" s="128"/>
      <c r="L821" s="128"/>
      <c r="M821" s="128"/>
      <c r="N821" s="128"/>
      <c r="O821" s="128"/>
      <c r="P821" s="128"/>
      <c r="Q821" s="128"/>
      <c r="R821" s="128" t="s">
        <v>121</v>
      </c>
      <c r="S821" s="128">
        <v>0</v>
      </c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</row>
    <row r="822" spans="1:47" outlineLevel="1" x14ac:dyDescent="0.2">
      <c r="A822" s="129">
        <v>129</v>
      </c>
      <c r="B822" s="129" t="s">
        <v>597</v>
      </c>
      <c r="C822" s="144" t="s">
        <v>598</v>
      </c>
      <c r="D822" s="167" t="s">
        <v>313</v>
      </c>
      <c r="E822" s="131">
        <v>109.21</v>
      </c>
      <c r="F822" s="131"/>
      <c r="G822" s="131">
        <f>ROUND(E822*F822,2)</f>
        <v>0</v>
      </c>
      <c r="H822" s="154" t="s">
        <v>1140</v>
      </c>
      <c r="I822" s="128"/>
      <c r="J822" s="128"/>
      <c r="K822" s="128"/>
      <c r="L822" s="128"/>
      <c r="M822" s="128"/>
      <c r="N822" s="128"/>
      <c r="O822" s="128"/>
      <c r="P822" s="128"/>
      <c r="Q822" s="128"/>
      <c r="R822" s="128" t="s">
        <v>119</v>
      </c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</row>
    <row r="823" spans="1:47" outlineLevel="1" x14ac:dyDescent="0.2">
      <c r="A823" s="129"/>
      <c r="B823" s="129"/>
      <c r="C823" s="145" t="s">
        <v>131</v>
      </c>
      <c r="D823" s="168"/>
      <c r="E823" s="159"/>
      <c r="F823" s="131"/>
      <c r="G823" s="131"/>
      <c r="H823" s="154">
        <v>0</v>
      </c>
      <c r="I823" s="128"/>
      <c r="J823" s="128"/>
      <c r="K823" s="128"/>
      <c r="L823" s="128"/>
      <c r="M823" s="128"/>
      <c r="N823" s="128"/>
      <c r="O823" s="128"/>
      <c r="P823" s="128"/>
      <c r="Q823" s="128"/>
      <c r="R823" s="128" t="s">
        <v>121</v>
      </c>
      <c r="S823" s="128">
        <v>0</v>
      </c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</row>
    <row r="824" spans="1:47" outlineLevel="1" x14ac:dyDescent="0.2">
      <c r="A824" s="129"/>
      <c r="B824" s="129"/>
      <c r="C824" s="145" t="s">
        <v>164</v>
      </c>
      <c r="D824" s="168"/>
      <c r="E824" s="159"/>
      <c r="F824" s="131"/>
      <c r="G824" s="131"/>
      <c r="H824" s="154">
        <v>0</v>
      </c>
      <c r="I824" s="128"/>
      <c r="J824" s="128"/>
      <c r="K824" s="128"/>
      <c r="L824" s="128"/>
      <c r="M824" s="128"/>
      <c r="N824" s="128"/>
      <c r="O824" s="128"/>
      <c r="P824" s="128"/>
      <c r="Q824" s="128"/>
      <c r="R824" s="128" t="s">
        <v>121</v>
      </c>
      <c r="S824" s="128">
        <v>0</v>
      </c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</row>
    <row r="825" spans="1:47" outlineLevel="1" x14ac:dyDescent="0.2">
      <c r="A825" s="129"/>
      <c r="B825" s="129"/>
      <c r="C825" s="145" t="s">
        <v>165</v>
      </c>
      <c r="D825" s="168"/>
      <c r="E825" s="159"/>
      <c r="F825" s="131"/>
      <c r="G825" s="131"/>
      <c r="H825" s="154">
        <v>0</v>
      </c>
      <c r="I825" s="128"/>
      <c r="J825" s="128"/>
      <c r="K825" s="128"/>
      <c r="L825" s="128"/>
      <c r="M825" s="128"/>
      <c r="N825" s="128"/>
      <c r="O825" s="128"/>
      <c r="P825" s="128"/>
      <c r="Q825" s="128"/>
      <c r="R825" s="128" t="s">
        <v>121</v>
      </c>
      <c r="S825" s="128">
        <v>0</v>
      </c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</row>
    <row r="826" spans="1:47" outlineLevel="1" x14ac:dyDescent="0.2">
      <c r="A826" s="129"/>
      <c r="B826" s="129"/>
      <c r="C826" s="145" t="s">
        <v>599</v>
      </c>
      <c r="D826" s="168"/>
      <c r="E826" s="159">
        <v>98.625</v>
      </c>
      <c r="F826" s="131"/>
      <c r="G826" s="131"/>
      <c r="H826" s="154">
        <v>0</v>
      </c>
      <c r="I826" s="128"/>
      <c r="J826" s="128"/>
      <c r="K826" s="128"/>
      <c r="L826" s="128"/>
      <c r="M826" s="128"/>
      <c r="N826" s="128"/>
      <c r="O826" s="128"/>
      <c r="P826" s="128"/>
      <c r="Q826" s="128"/>
      <c r="R826" s="128" t="s">
        <v>121</v>
      </c>
      <c r="S826" s="128">
        <v>0</v>
      </c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</row>
    <row r="827" spans="1:47" ht="22.5" outlineLevel="1" x14ac:dyDescent="0.2">
      <c r="A827" s="129"/>
      <c r="B827" s="129"/>
      <c r="C827" s="145" t="s">
        <v>600</v>
      </c>
      <c r="D827" s="168"/>
      <c r="E827" s="159">
        <v>10.585000000000001</v>
      </c>
      <c r="F827" s="131"/>
      <c r="G827" s="131"/>
      <c r="H827" s="154">
        <v>0</v>
      </c>
      <c r="I827" s="128"/>
      <c r="J827" s="128"/>
      <c r="K827" s="128"/>
      <c r="L827" s="128"/>
      <c r="M827" s="128"/>
      <c r="N827" s="128"/>
      <c r="O827" s="128"/>
      <c r="P827" s="128"/>
      <c r="Q827" s="128"/>
      <c r="R827" s="128" t="s">
        <v>121</v>
      </c>
      <c r="S827" s="128">
        <v>0</v>
      </c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</row>
    <row r="828" spans="1:47" outlineLevel="1" x14ac:dyDescent="0.2">
      <c r="A828" s="129">
        <v>130</v>
      </c>
      <c r="B828" s="129" t="s">
        <v>601</v>
      </c>
      <c r="C828" s="144" t="s">
        <v>602</v>
      </c>
      <c r="D828" s="167" t="s">
        <v>118</v>
      </c>
      <c r="E828" s="131">
        <v>101.2191</v>
      </c>
      <c r="F828" s="131"/>
      <c r="G828" s="131">
        <f>ROUND(E828*F828,2)</f>
        <v>0</v>
      </c>
      <c r="H828" s="154" t="s">
        <v>1140</v>
      </c>
      <c r="I828" s="128"/>
      <c r="J828" s="128"/>
      <c r="K828" s="128"/>
      <c r="L828" s="128"/>
      <c r="M828" s="128"/>
      <c r="N828" s="128"/>
      <c r="O828" s="128"/>
      <c r="P828" s="128"/>
      <c r="Q828" s="128"/>
      <c r="R828" s="128" t="s">
        <v>119</v>
      </c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</row>
    <row r="829" spans="1:47" ht="22.5" outlineLevel="1" x14ac:dyDescent="0.2">
      <c r="A829" s="129"/>
      <c r="B829" s="129"/>
      <c r="C829" s="145" t="s">
        <v>603</v>
      </c>
      <c r="D829" s="168"/>
      <c r="E829" s="159">
        <v>6.5754999999999999</v>
      </c>
      <c r="F829" s="131"/>
      <c r="G829" s="131"/>
      <c r="H829" s="154">
        <v>0</v>
      </c>
      <c r="I829" s="128"/>
      <c r="J829" s="128"/>
      <c r="K829" s="128"/>
      <c r="L829" s="128"/>
      <c r="M829" s="128"/>
      <c r="N829" s="128"/>
      <c r="O829" s="128"/>
      <c r="P829" s="128"/>
      <c r="Q829" s="128"/>
      <c r="R829" s="128" t="s">
        <v>121</v>
      </c>
      <c r="S829" s="128">
        <v>0</v>
      </c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</row>
    <row r="830" spans="1:47" outlineLevel="1" x14ac:dyDescent="0.2">
      <c r="A830" s="129"/>
      <c r="B830" s="129"/>
      <c r="C830" s="145" t="s">
        <v>604</v>
      </c>
      <c r="D830" s="168"/>
      <c r="E830" s="159">
        <v>5.7111999999999998</v>
      </c>
      <c r="F830" s="131"/>
      <c r="G830" s="131"/>
      <c r="H830" s="154">
        <v>0</v>
      </c>
      <c r="I830" s="128"/>
      <c r="J830" s="128"/>
      <c r="K830" s="128"/>
      <c r="L830" s="128"/>
      <c r="M830" s="128"/>
      <c r="N830" s="128"/>
      <c r="O830" s="128"/>
      <c r="P830" s="128"/>
      <c r="Q830" s="128"/>
      <c r="R830" s="128" t="s">
        <v>121</v>
      </c>
      <c r="S830" s="128">
        <v>0</v>
      </c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</row>
    <row r="831" spans="1:47" outlineLevel="1" x14ac:dyDescent="0.2">
      <c r="A831" s="129"/>
      <c r="B831" s="129"/>
      <c r="C831" s="145" t="s">
        <v>605</v>
      </c>
      <c r="D831" s="168"/>
      <c r="E831" s="159">
        <v>6.6223999999999998</v>
      </c>
      <c r="F831" s="131"/>
      <c r="G831" s="131"/>
      <c r="H831" s="154">
        <v>0</v>
      </c>
      <c r="I831" s="128"/>
      <c r="J831" s="128"/>
      <c r="K831" s="128"/>
      <c r="L831" s="128"/>
      <c r="M831" s="128"/>
      <c r="N831" s="128"/>
      <c r="O831" s="128"/>
      <c r="P831" s="128"/>
      <c r="Q831" s="128"/>
      <c r="R831" s="128" t="s">
        <v>121</v>
      </c>
      <c r="S831" s="128">
        <v>0</v>
      </c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</row>
    <row r="832" spans="1:47" outlineLevel="1" x14ac:dyDescent="0.2">
      <c r="A832" s="129"/>
      <c r="B832" s="129"/>
      <c r="C832" s="145" t="s">
        <v>606</v>
      </c>
      <c r="D832" s="168"/>
      <c r="E832" s="159">
        <v>82.31</v>
      </c>
      <c r="F832" s="131"/>
      <c r="G832" s="131"/>
      <c r="H832" s="154">
        <v>0</v>
      </c>
      <c r="I832" s="128"/>
      <c r="J832" s="128"/>
      <c r="K832" s="128"/>
      <c r="L832" s="128"/>
      <c r="M832" s="128"/>
      <c r="N832" s="128"/>
      <c r="O832" s="128"/>
      <c r="P832" s="128"/>
      <c r="Q832" s="128"/>
      <c r="R832" s="128" t="s">
        <v>121</v>
      </c>
      <c r="S832" s="128">
        <v>0</v>
      </c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</row>
    <row r="833" spans="1:47" outlineLevel="1" x14ac:dyDescent="0.2">
      <c r="A833" s="129">
        <v>131</v>
      </c>
      <c r="B833" s="129" t="s">
        <v>607</v>
      </c>
      <c r="C833" s="144" t="s">
        <v>608</v>
      </c>
      <c r="D833" s="167" t="s">
        <v>144</v>
      </c>
      <c r="E833" s="131">
        <v>154.30000000000001</v>
      </c>
      <c r="F833" s="131"/>
      <c r="G833" s="131">
        <f>ROUND(E833*F833,2)</f>
        <v>0</v>
      </c>
      <c r="H833" s="154" t="s">
        <v>1140</v>
      </c>
      <c r="I833" s="128"/>
      <c r="J833" s="128"/>
      <c r="K833" s="128"/>
      <c r="L833" s="128"/>
      <c r="M833" s="128"/>
      <c r="N833" s="128"/>
      <c r="O833" s="128"/>
      <c r="P833" s="128"/>
      <c r="Q833" s="128"/>
      <c r="R833" s="128" t="s">
        <v>119</v>
      </c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</row>
    <row r="834" spans="1:47" outlineLevel="1" x14ac:dyDescent="0.2">
      <c r="A834" s="129"/>
      <c r="B834" s="129"/>
      <c r="C834" s="145" t="s">
        <v>131</v>
      </c>
      <c r="D834" s="168"/>
      <c r="E834" s="159"/>
      <c r="F834" s="131"/>
      <c r="G834" s="131"/>
      <c r="H834" s="154">
        <v>0</v>
      </c>
      <c r="I834" s="128"/>
      <c r="J834" s="128"/>
      <c r="K834" s="128"/>
      <c r="L834" s="128"/>
      <c r="M834" s="128"/>
      <c r="N834" s="128"/>
      <c r="O834" s="128"/>
      <c r="P834" s="128"/>
      <c r="Q834" s="128"/>
      <c r="R834" s="128" t="s">
        <v>121</v>
      </c>
      <c r="S834" s="128">
        <v>0</v>
      </c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</row>
    <row r="835" spans="1:47" outlineLevel="1" x14ac:dyDescent="0.2">
      <c r="A835" s="129"/>
      <c r="B835" s="129"/>
      <c r="C835" s="145" t="s">
        <v>164</v>
      </c>
      <c r="D835" s="168"/>
      <c r="E835" s="159"/>
      <c r="F835" s="131"/>
      <c r="G835" s="131"/>
      <c r="H835" s="154">
        <v>0</v>
      </c>
      <c r="I835" s="128"/>
      <c r="J835" s="128"/>
      <c r="K835" s="128"/>
      <c r="L835" s="128"/>
      <c r="M835" s="128"/>
      <c r="N835" s="128"/>
      <c r="O835" s="128"/>
      <c r="P835" s="128"/>
      <c r="Q835" s="128"/>
      <c r="R835" s="128" t="s">
        <v>121</v>
      </c>
      <c r="S835" s="128">
        <v>0</v>
      </c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</row>
    <row r="836" spans="1:47" outlineLevel="1" x14ac:dyDescent="0.2">
      <c r="A836" s="129"/>
      <c r="B836" s="129"/>
      <c r="C836" s="145" t="s">
        <v>165</v>
      </c>
      <c r="D836" s="168"/>
      <c r="E836" s="159"/>
      <c r="F836" s="131"/>
      <c r="G836" s="131"/>
      <c r="H836" s="154">
        <v>0</v>
      </c>
      <c r="I836" s="128"/>
      <c r="J836" s="128"/>
      <c r="K836" s="128"/>
      <c r="L836" s="128"/>
      <c r="M836" s="128"/>
      <c r="N836" s="128"/>
      <c r="O836" s="128"/>
      <c r="P836" s="128"/>
      <c r="Q836" s="128"/>
      <c r="R836" s="128" t="s">
        <v>121</v>
      </c>
      <c r="S836" s="128">
        <v>0</v>
      </c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</row>
    <row r="837" spans="1:47" outlineLevel="1" x14ac:dyDescent="0.2">
      <c r="A837" s="129"/>
      <c r="B837" s="129"/>
      <c r="C837" s="145" t="s">
        <v>609</v>
      </c>
      <c r="D837" s="168"/>
      <c r="E837" s="159">
        <v>154.30000000000001</v>
      </c>
      <c r="F837" s="131"/>
      <c r="G837" s="131"/>
      <c r="H837" s="154">
        <v>0</v>
      </c>
      <c r="I837" s="128"/>
      <c r="J837" s="128"/>
      <c r="K837" s="128"/>
      <c r="L837" s="128"/>
      <c r="M837" s="128"/>
      <c r="N837" s="128"/>
      <c r="O837" s="128"/>
      <c r="P837" s="128"/>
      <c r="Q837" s="128"/>
      <c r="R837" s="128" t="s">
        <v>121</v>
      </c>
      <c r="S837" s="128">
        <v>0</v>
      </c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</row>
    <row r="838" spans="1:47" outlineLevel="1" x14ac:dyDescent="0.2">
      <c r="A838" s="129">
        <v>132</v>
      </c>
      <c r="B838" s="129" t="s">
        <v>610</v>
      </c>
      <c r="C838" s="144" t="s">
        <v>611</v>
      </c>
      <c r="D838" s="167" t="s">
        <v>118</v>
      </c>
      <c r="E838" s="131">
        <v>3.9</v>
      </c>
      <c r="F838" s="131"/>
      <c r="G838" s="131">
        <f>ROUND(E838*F838,2)</f>
        <v>0</v>
      </c>
      <c r="H838" s="154" t="s">
        <v>1140</v>
      </c>
      <c r="I838" s="128"/>
      <c r="J838" s="128"/>
      <c r="K838" s="128"/>
      <c r="L838" s="128"/>
      <c r="M838" s="128"/>
      <c r="N838" s="128"/>
      <c r="O838" s="128"/>
      <c r="P838" s="128"/>
      <c r="Q838" s="128"/>
      <c r="R838" s="128" t="s">
        <v>119</v>
      </c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</row>
    <row r="839" spans="1:47" outlineLevel="1" x14ac:dyDescent="0.2">
      <c r="A839" s="129"/>
      <c r="B839" s="129"/>
      <c r="C839" s="145" t="s">
        <v>131</v>
      </c>
      <c r="D839" s="168"/>
      <c r="E839" s="159"/>
      <c r="F839" s="131"/>
      <c r="G839" s="131"/>
      <c r="H839" s="154">
        <v>0</v>
      </c>
      <c r="I839" s="128"/>
      <c r="J839" s="128"/>
      <c r="K839" s="128"/>
      <c r="L839" s="128"/>
      <c r="M839" s="128"/>
      <c r="N839" s="128"/>
      <c r="O839" s="128"/>
      <c r="P839" s="128"/>
      <c r="Q839" s="128"/>
      <c r="R839" s="128" t="s">
        <v>121</v>
      </c>
      <c r="S839" s="128">
        <v>0</v>
      </c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</row>
    <row r="840" spans="1:47" outlineLevel="1" x14ac:dyDescent="0.2">
      <c r="A840" s="129"/>
      <c r="B840" s="129"/>
      <c r="C840" s="145" t="s">
        <v>164</v>
      </c>
      <c r="D840" s="168"/>
      <c r="E840" s="159"/>
      <c r="F840" s="131"/>
      <c r="G840" s="131"/>
      <c r="H840" s="154">
        <v>0</v>
      </c>
      <c r="I840" s="128"/>
      <c r="J840" s="128"/>
      <c r="K840" s="128"/>
      <c r="L840" s="128"/>
      <c r="M840" s="128"/>
      <c r="N840" s="128"/>
      <c r="O840" s="128"/>
      <c r="P840" s="128"/>
      <c r="Q840" s="128"/>
      <c r="R840" s="128" t="s">
        <v>121</v>
      </c>
      <c r="S840" s="128">
        <v>0</v>
      </c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</row>
    <row r="841" spans="1:47" outlineLevel="1" x14ac:dyDescent="0.2">
      <c r="A841" s="129"/>
      <c r="B841" s="129"/>
      <c r="C841" s="145" t="s">
        <v>446</v>
      </c>
      <c r="D841" s="168"/>
      <c r="E841" s="159">
        <v>3.9</v>
      </c>
      <c r="F841" s="131"/>
      <c r="G841" s="131"/>
      <c r="H841" s="154">
        <v>0</v>
      </c>
      <c r="I841" s="128"/>
      <c r="J841" s="128"/>
      <c r="K841" s="128"/>
      <c r="L841" s="128"/>
      <c r="M841" s="128"/>
      <c r="N841" s="128"/>
      <c r="O841" s="128"/>
      <c r="P841" s="128"/>
      <c r="Q841" s="128"/>
      <c r="R841" s="128" t="s">
        <v>121</v>
      </c>
      <c r="S841" s="128">
        <v>0</v>
      </c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</row>
    <row r="842" spans="1:47" outlineLevel="1" x14ac:dyDescent="0.2">
      <c r="A842" s="129"/>
      <c r="B842" s="129"/>
      <c r="C842" s="145" t="s">
        <v>125</v>
      </c>
      <c r="D842" s="168"/>
      <c r="E842" s="159"/>
      <c r="F842" s="131"/>
      <c r="G842" s="131"/>
      <c r="H842" s="154">
        <v>0</v>
      </c>
      <c r="I842" s="128"/>
      <c r="J842" s="128"/>
      <c r="K842" s="128"/>
      <c r="L842" s="128"/>
      <c r="M842" s="128"/>
      <c r="N842" s="128"/>
      <c r="O842" s="128"/>
      <c r="P842" s="128"/>
      <c r="Q842" s="128"/>
      <c r="R842" s="128" t="s">
        <v>121</v>
      </c>
      <c r="S842" s="128">
        <v>0</v>
      </c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</row>
    <row r="843" spans="1:47" outlineLevel="1" x14ac:dyDescent="0.2">
      <c r="A843" s="129">
        <v>133</v>
      </c>
      <c r="B843" s="129" t="s">
        <v>612</v>
      </c>
      <c r="C843" s="144" t="s">
        <v>613</v>
      </c>
      <c r="D843" s="167" t="s">
        <v>144</v>
      </c>
      <c r="E843" s="131">
        <v>6.56</v>
      </c>
      <c r="F843" s="131"/>
      <c r="G843" s="131">
        <f>ROUND(E843*F843,2)</f>
        <v>0</v>
      </c>
      <c r="H843" s="154" t="s">
        <v>1140</v>
      </c>
      <c r="I843" s="128"/>
      <c r="J843" s="128"/>
      <c r="K843" s="128"/>
      <c r="L843" s="128"/>
      <c r="M843" s="128"/>
      <c r="N843" s="128"/>
      <c r="O843" s="128"/>
      <c r="P843" s="128"/>
      <c r="Q843" s="128"/>
      <c r="R843" s="128" t="s">
        <v>119</v>
      </c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</row>
    <row r="844" spans="1:47" outlineLevel="1" x14ac:dyDescent="0.2">
      <c r="A844" s="129"/>
      <c r="B844" s="129"/>
      <c r="C844" s="145" t="s">
        <v>131</v>
      </c>
      <c r="D844" s="168"/>
      <c r="E844" s="159"/>
      <c r="F844" s="131"/>
      <c r="G844" s="131"/>
      <c r="H844" s="154">
        <v>0</v>
      </c>
      <c r="I844" s="128"/>
      <c r="J844" s="128"/>
      <c r="K844" s="128"/>
      <c r="L844" s="128"/>
      <c r="M844" s="128"/>
      <c r="N844" s="128"/>
      <c r="O844" s="128"/>
      <c r="P844" s="128"/>
      <c r="Q844" s="128"/>
      <c r="R844" s="128" t="s">
        <v>121</v>
      </c>
      <c r="S844" s="128">
        <v>0</v>
      </c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</row>
    <row r="845" spans="1:47" outlineLevel="1" x14ac:dyDescent="0.2">
      <c r="A845" s="129"/>
      <c r="B845" s="129"/>
      <c r="C845" s="145" t="s">
        <v>164</v>
      </c>
      <c r="D845" s="168"/>
      <c r="E845" s="159"/>
      <c r="F845" s="131"/>
      <c r="G845" s="131"/>
      <c r="H845" s="154">
        <v>0</v>
      </c>
      <c r="I845" s="128"/>
      <c r="J845" s="128"/>
      <c r="K845" s="128"/>
      <c r="L845" s="128"/>
      <c r="M845" s="128"/>
      <c r="N845" s="128"/>
      <c r="O845" s="128"/>
      <c r="P845" s="128"/>
      <c r="Q845" s="128"/>
      <c r="R845" s="128" t="s">
        <v>121</v>
      </c>
      <c r="S845" s="128">
        <v>0</v>
      </c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</row>
    <row r="846" spans="1:47" outlineLevel="1" x14ac:dyDescent="0.2">
      <c r="A846" s="129"/>
      <c r="B846" s="129"/>
      <c r="C846" s="145" t="s">
        <v>165</v>
      </c>
      <c r="D846" s="168"/>
      <c r="E846" s="159"/>
      <c r="F846" s="131"/>
      <c r="G846" s="131"/>
      <c r="H846" s="154">
        <v>0</v>
      </c>
      <c r="I846" s="128"/>
      <c r="J846" s="128"/>
      <c r="K846" s="128"/>
      <c r="L846" s="128"/>
      <c r="M846" s="128"/>
      <c r="N846" s="128"/>
      <c r="O846" s="128"/>
      <c r="P846" s="128"/>
      <c r="Q846" s="128"/>
      <c r="R846" s="128" t="s">
        <v>121</v>
      </c>
      <c r="S846" s="128">
        <v>0</v>
      </c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</row>
    <row r="847" spans="1:47" outlineLevel="1" x14ac:dyDescent="0.2">
      <c r="A847" s="129"/>
      <c r="B847" s="129"/>
      <c r="C847" s="145" t="s">
        <v>614</v>
      </c>
      <c r="D847" s="168"/>
      <c r="E847" s="159">
        <v>6.56</v>
      </c>
      <c r="F847" s="131"/>
      <c r="G847" s="131"/>
      <c r="H847" s="154">
        <v>0</v>
      </c>
      <c r="I847" s="128"/>
      <c r="J847" s="128"/>
      <c r="K847" s="128"/>
      <c r="L847" s="128"/>
      <c r="M847" s="128"/>
      <c r="N847" s="128"/>
      <c r="O847" s="128"/>
      <c r="P847" s="128"/>
      <c r="Q847" s="128"/>
      <c r="R847" s="128" t="s">
        <v>121</v>
      </c>
      <c r="S847" s="128">
        <v>0</v>
      </c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</row>
    <row r="848" spans="1:47" outlineLevel="1" x14ac:dyDescent="0.2">
      <c r="A848" s="129">
        <v>134</v>
      </c>
      <c r="B848" s="129" t="s">
        <v>615</v>
      </c>
      <c r="C848" s="144" t="s">
        <v>616</v>
      </c>
      <c r="D848" s="167" t="s">
        <v>313</v>
      </c>
      <c r="E848" s="131">
        <v>28</v>
      </c>
      <c r="F848" s="131"/>
      <c r="G848" s="131">
        <f>ROUND(E848*F848,2)</f>
        <v>0</v>
      </c>
      <c r="H848" s="154" t="s">
        <v>1140</v>
      </c>
      <c r="I848" s="128"/>
      <c r="J848" s="128"/>
      <c r="K848" s="128"/>
      <c r="L848" s="128"/>
      <c r="M848" s="128"/>
      <c r="N848" s="128"/>
      <c r="O848" s="128"/>
      <c r="P848" s="128"/>
      <c r="Q848" s="128"/>
      <c r="R848" s="128" t="s">
        <v>119</v>
      </c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</row>
    <row r="849" spans="1:47" outlineLevel="1" x14ac:dyDescent="0.2">
      <c r="A849" s="129"/>
      <c r="B849" s="129"/>
      <c r="C849" s="145" t="s">
        <v>131</v>
      </c>
      <c r="D849" s="168"/>
      <c r="E849" s="159"/>
      <c r="F849" s="131"/>
      <c r="G849" s="131"/>
      <c r="H849" s="154">
        <v>0</v>
      </c>
      <c r="I849" s="128"/>
      <c r="J849" s="128"/>
      <c r="K849" s="128"/>
      <c r="L849" s="128"/>
      <c r="M849" s="128"/>
      <c r="N849" s="128"/>
      <c r="O849" s="128"/>
      <c r="P849" s="128"/>
      <c r="Q849" s="128"/>
      <c r="R849" s="128" t="s">
        <v>121</v>
      </c>
      <c r="S849" s="128">
        <v>0</v>
      </c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</row>
    <row r="850" spans="1:47" outlineLevel="1" x14ac:dyDescent="0.2">
      <c r="A850" s="129"/>
      <c r="B850" s="129"/>
      <c r="C850" s="145" t="s">
        <v>164</v>
      </c>
      <c r="D850" s="168"/>
      <c r="E850" s="159"/>
      <c r="F850" s="131"/>
      <c r="G850" s="131"/>
      <c r="H850" s="154">
        <v>0</v>
      </c>
      <c r="I850" s="128"/>
      <c r="J850" s="128"/>
      <c r="K850" s="128"/>
      <c r="L850" s="128"/>
      <c r="M850" s="128"/>
      <c r="N850" s="128"/>
      <c r="O850" s="128"/>
      <c r="P850" s="128"/>
      <c r="Q850" s="128"/>
      <c r="R850" s="128" t="s">
        <v>121</v>
      </c>
      <c r="S850" s="128">
        <v>0</v>
      </c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</row>
    <row r="851" spans="1:47" outlineLevel="1" x14ac:dyDescent="0.2">
      <c r="A851" s="129"/>
      <c r="B851" s="129"/>
      <c r="C851" s="145" t="s">
        <v>367</v>
      </c>
      <c r="D851" s="168"/>
      <c r="E851" s="159">
        <v>0.5</v>
      </c>
      <c r="F851" s="131"/>
      <c r="G851" s="131"/>
      <c r="H851" s="154">
        <v>0</v>
      </c>
      <c r="I851" s="128"/>
      <c r="J851" s="128"/>
      <c r="K851" s="128"/>
      <c r="L851" s="128"/>
      <c r="M851" s="128"/>
      <c r="N851" s="128"/>
      <c r="O851" s="128"/>
      <c r="P851" s="128"/>
      <c r="Q851" s="128"/>
      <c r="R851" s="128" t="s">
        <v>121</v>
      </c>
      <c r="S851" s="128">
        <v>0</v>
      </c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</row>
    <row r="852" spans="1:47" outlineLevel="1" x14ac:dyDescent="0.2">
      <c r="A852" s="129"/>
      <c r="B852" s="129"/>
      <c r="C852" s="145" t="s">
        <v>617</v>
      </c>
      <c r="D852" s="168"/>
      <c r="E852" s="159">
        <v>27.5</v>
      </c>
      <c r="F852" s="131"/>
      <c r="G852" s="131"/>
      <c r="H852" s="154">
        <v>0</v>
      </c>
      <c r="I852" s="128"/>
      <c r="J852" s="128"/>
      <c r="K852" s="128"/>
      <c r="L852" s="128"/>
      <c r="M852" s="128"/>
      <c r="N852" s="128"/>
      <c r="O852" s="128"/>
      <c r="P852" s="128"/>
      <c r="Q852" s="128"/>
      <c r="R852" s="128" t="s">
        <v>121</v>
      </c>
      <c r="S852" s="128">
        <v>0</v>
      </c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</row>
    <row r="853" spans="1:47" outlineLevel="1" x14ac:dyDescent="0.2">
      <c r="A853" s="129">
        <v>135</v>
      </c>
      <c r="B853" s="129" t="s">
        <v>618</v>
      </c>
      <c r="C853" s="144" t="s">
        <v>619</v>
      </c>
      <c r="D853" s="167" t="s">
        <v>144</v>
      </c>
      <c r="E853" s="131">
        <v>24.4</v>
      </c>
      <c r="F853" s="131"/>
      <c r="G853" s="131">
        <f>ROUND(E853*F853,2)</f>
        <v>0</v>
      </c>
      <c r="H853" s="154" t="s">
        <v>1140</v>
      </c>
      <c r="I853" s="128"/>
      <c r="J853" s="128"/>
      <c r="K853" s="128"/>
      <c r="L853" s="128"/>
      <c r="M853" s="128"/>
      <c r="N853" s="128"/>
      <c r="O853" s="128"/>
      <c r="P853" s="128"/>
      <c r="Q853" s="128"/>
      <c r="R853" s="128" t="s">
        <v>119</v>
      </c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</row>
    <row r="854" spans="1:47" outlineLevel="1" x14ac:dyDescent="0.2">
      <c r="A854" s="129"/>
      <c r="B854" s="129"/>
      <c r="C854" s="145" t="s">
        <v>131</v>
      </c>
      <c r="D854" s="168"/>
      <c r="E854" s="159"/>
      <c r="F854" s="131"/>
      <c r="G854" s="131"/>
      <c r="H854" s="154">
        <v>0</v>
      </c>
      <c r="I854" s="128"/>
      <c r="J854" s="128"/>
      <c r="K854" s="128"/>
      <c r="L854" s="128"/>
      <c r="M854" s="128"/>
      <c r="N854" s="128"/>
      <c r="O854" s="128"/>
      <c r="P854" s="128"/>
      <c r="Q854" s="128"/>
      <c r="R854" s="128" t="s">
        <v>121</v>
      </c>
      <c r="S854" s="128">
        <v>0</v>
      </c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</row>
    <row r="855" spans="1:47" outlineLevel="1" x14ac:dyDescent="0.2">
      <c r="A855" s="129"/>
      <c r="B855" s="129"/>
      <c r="C855" s="145" t="s">
        <v>164</v>
      </c>
      <c r="D855" s="168"/>
      <c r="E855" s="159"/>
      <c r="F855" s="131"/>
      <c r="G855" s="131"/>
      <c r="H855" s="154">
        <v>0</v>
      </c>
      <c r="I855" s="128"/>
      <c r="J855" s="128"/>
      <c r="K855" s="128"/>
      <c r="L855" s="128"/>
      <c r="M855" s="128"/>
      <c r="N855" s="128"/>
      <c r="O855" s="128"/>
      <c r="P855" s="128"/>
      <c r="Q855" s="128"/>
      <c r="R855" s="128" t="s">
        <v>121</v>
      </c>
      <c r="S855" s="128">
        <v>0</v>
      </c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</row>
    <row r="856" spans="1:47" outlineLevel="1" x14ac:dyDescent="0.2">
      <c r="A856" s="129"/>
      <c r="B856" s="129"/>
      <c r="C856" s="145" t="s">
        <v>620</v>
      </c>
      <c r="D856" s="168"/>
      <c r="E856" s="159">
        <v>3</v>
      </c>
      <c r="F856" s="131"/>
      <c r="G856" s="131"/>
      <c r="H856" s="154">
        <v>0</v>
      </c>
      <c r="I856" s="128"/>
      <c r="J856" s="128"/>
      <c r="K856" s="128"/>
      <c r="L856" s="128"/>
      <c r="M856" s="128"/>
      <c r="N856" s="128"/>
      <c r="O856" s="128"/>
      <c r="P856" s="128"/>
      <c r="Q856" s="128"/>
      <c r="R856" s="128" t="s">
        <v>121</v>
      </c>
      <c r="S856" s="128">
        <v>0</v>
      </c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</row>
    <row r="857" spans="1:47" outlineLevel="1" x14ac:dyDescent="0.2">
      <c r="A857" s="129"/>
      <c r="B857" s="129"/>
      <c r="C857" s="145" t="s">
        <v>621</v>
      </c>
      <c r="D857" s="168"/>
      <c r="E857" s="159">
        <v>21.4</v>
      </c>
      <c r="F857" s="131"/>
      <c r="G857" s="131"/>
      <c r="H857" s="154">
        <v>0</v>
      </c>
      <c r="I857" s="128"/>
      <c r="J857" s="128"/>
      <c r="K857" s="128"/>
      <c r="L857" s="128"/>
      <c r="M857" s="128"/>
      <c r="N857" s="128"/>
      <c r="O857" s="128"/>
      <c r="P857" s="128"/>
      <c r="Q857" s="128"/>
      <c r="R857" s="128" t="s">
        <v>121</v>
      </c>
      <c r="S857" s="128">
        <v>0</v>
      </c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</row>
    <row r="858" spans="1:47" outlineLevel="1" x14ac:dyDescent="0.2">
      <c r="A858" s="129">
        <v>136</v>
      </c>
      <c r="B858" s="129" t="s">
        <v>622</v>
      </c>
      <c r="C858" s="144" t="s">
        <v>623</v>
      </c>
      <c r="D858" s="167" t="s">
        <v>118</v>
      </c>
      <c r="E858" s="131">
        <v>37.749000000000002</v>
      </c>
      <c r="F858" s="131"/>
      <c r="G858" s="131">
        <f>ROUND(E858*F858,2)</f>
        <v>0</v>
      </c>
      <c r="H858" s="154" t="s">
        <v>1140</v>
      </c>
      <c r="I858" s="128"/>
      <c r="J858" s="128"/>
      <c r="K858" s="128"/>
      <c r="L858" s="128"/>
      <c r="M858" s="128"/>
      <c r="N858" s="128"/>
      <c r="O858" s="128"/>
      <c r="P858" s="128"/>
      <c r="Q858" s="128"/>
      <c r="R858" s="128" t="s">
        <v>119</v>
      </c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</row>
    <row r="859" spans="1:47" outlineLevel="1" x14ac:dyDescent="0.2">
      <c r="A859" s="129"/>
      <c r="B859" s="129"/>
      <c r="C859" s="145" t="s">
        <v>382</v>
      </c>
      <c r="D859" s="168"/>
      <c r="E859" s="159">
        <v>3.4239999999999999</v>
      </c>
      <c r="F859" s="131"/>
      <c r="G859" s="131"/>
      <c r="H859" s="154">
        <v>0</v>
      </c>
      <c r="I859" s="128"/>
      <c r="J859" s="128"/>
      <c r="K859" s="128"/>
      <c r="L859" s="128"/>
      <c r="M859" s="128"/>
      <c r="N859" s="128"/>
      <c r="O859" s="128"/>
      <c r="P859" s="128"/>
      <c r="Q859" s="128"/>
      <c r="R859" s="128" t="s">
        <v>121</v>
      </c>
      <c r="S859" s="128">
        <v>0</v>
      </c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</row>
    <row r="860" spans="1:47" outlineLevel="1" x14ac:dyDescent="0.2">
      <c r="A860" s="129"/>
      <c r="B860" s="129"/>
      <c r="C860" s="145" t="s">
        <v>383</v>
      </c>
      <c r="D860" s="168"/>
      <c r="E860" s="159">
        <v>5.9</v>
      </c>
      <c r="F860" s="131"/>
      <c r="G860" s="131"/>
      <c r="H860" s="154">
        <v>0</v>
      </c>
      <c r="I860" s="128"/>
      <c r="J860" s="128"/>
      <c r="K860" s="128"/>
      <c r="L860" s="128"/>
      <c r="M860" s="128"/>
      <c r="N860" s="128"/>
      <c r="O860" s="128"/>
      <c r="P860" s="128"/>
      <c r="Q860" s="128"/>
      <c r="R860" s="128" t="s">
        <v>121</v>
      </c>
      <c r="S860" s="128">
        <v>0</v>
      </c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</row>
    <row r="861" spans="1:47" outlineLevel="1" x14ac:dyDescent="0.2">
      <c r="A861" s="129"/>
      <c r="B861" s="129"/>
      <c r="C861" s="145" t="s">
        <v>384</v>
      </c>
      <c r="D861" s="168"/>
      <c r="E861" s="159">
        <v>28.425000000000001</v>
      </c>
      <c r="F861" s="131"/>
      <c r="G861" s="131"/>
      <c r="H861" s="154">
        <v>0</v>
      </c>
      <c r="I861" s="128"/>
      <c r="J861" s="128"/>
      <c r="K861" s="128"/>
      <c r="L861" s="128"/>
      <c r="M861" s="128"/>
      <c r="N861" s="128"/>
      <c r="O861" s="128"/>
      <c r="P861" s="128"/>
      <c r="Q861" s="128"/>
      <c r="R861" s="128" t="s">
        <v>121</v>
      </c>
      <c r="S861" s="128">
        <v>0</v>
      </c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</row>
    <row r="862" spans="1:47" outlineLevel="1" x14ac:dyDescent="0.2">
      <c r="A862" s="129"/>
      <c r="B862" s="129"/>
      <c r="C862" s="145" t="s">
        <v>125</v>
      </c>
      <c r="D862" s="168"/>
      <c r="E862" s="159"/>
      <c r="F862" s="131"/>
      <c r="G862" s="131"/>
      <c r="H862" s="154">
        <v>0</v>
      </c>
      <c r="I862" s="128"/>
      <c r="J862" s="128"/>
      <c r="K862" s="128"/>
      <c r="L862" s="128"/>
      <c r="M862" s="128"/>
      <c r="N862" s="128"/>
      <c r="O862" s="128"/>
      <c r="P862" s="128"/>
      <c r="Q862" s="128"/>
      <c r="R862" s="128" t="s">
        <v>121</v>
      </c>
      <c r="S862" s="128">
        <v>0</v>
      </c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</row>
    <row r="863" spans="1:47" outlineLevel="1" x14ac:dyDescent="0.2">
      <c r="A863" s="129">
        <v>137</v>
      </c>
      <c r="B863" s="129" t="s">
        <v>624</v>
      </c>
      <c r="C863" s="144" t="s">
        <v>625</v>
      </c>
      <c r="D863" s="167" t="s">
        <v>128</v>
      </c>
      <c r="E863" s="131">
        <v>3</v>
      </c>
      <c r="F863" s="131"/>
      <c r="G863" s="131">
        <f>ROUND(E863*F863,2)</f>
        <v>0</v>
      </c>
      <c r="H863" s="154" t="s">
        <v>1141</v>
      </c>
      <c r="I863" s="128"/>
      <c r="J863" s="128"/>
      <c r="K863" s="128"/>
      <c r="L863" s="128"/>
      <c r="M863" s="128"/>
      <c r="N863" s="128"/>
      <c r="O863" s="128"/>
      <c r="P863" s="128"/>
      <c r="Q863" s="128"/>
      <c r="R863" s="128" t="s">
        <v>119</v>
      </c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</row>
    <row r="864" spans="1:47" outlineLevel="1" x14ac:dyDescent="0.2">
      <c r="A864" s="129"/>
      <c r="B864" s="129"/>
      <c r="C864" s="145" t="s">
        <v>626</v>
      </c>
      <c r="D864" s="168"/>
      <c r="E864" s="159">
        <v>3</v>
      </c>
      <c r="F864" s="131"/>
      <c r="G864" s="131"/>
      <c r="H864" s="154">
        <v>0</v>
      </c>
      <c r="I864" s="128"/>
      <c r="J864" s="128"/>
      <c r="K864" s="128"/>
      <c r="L864" s="128"/>
      <c r="M864" s="128"/>
      <c r="N864" s="128"/>
      <c r="O864" s="128"/>
      <c r="P864" s="128"/>
      <c r="Q864" s="128"/>
      <c r="R864" s="128" t="s">
        <v>121</v>
      </c>
      <c r="S864" s="128">
        <v>0</v>
      </c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</row>
    <row r="865" spans="1:47" outlineLevel="1" x14ac:dyDescent="0.2">
      <c r="A865" s="129"/>
      <c r="B865" s="129"/>
      <c r="C865" s="145" t="s">
        <v>164</v>
      </c>
      <c r="D865" s="168"/>
      <c r="E865" s="159"/>
      <c r="F865" s="131"/>
      <c r="G865" s="131"/>
      <c r="H865" s="154">
        <v>0</v>
      </c>
      <c r="I865" s="128"/>
      <c r="J865" s="128"/>
      <c r="K865" s="128"/>
      <c r="L865" s="128"/>
      <c r="M865" s="128"/>
      <c r="N865" s="128"/>
      <c r="O865" s="128"/>
      <c r="P865" s="128"/>
      <c r="Q865" s="128"/>
      <c r="R865" s="128" t="s">
        <v>121</v>
      </c>
      <c r="S865" s="128">
        <v>0</v>
      </c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</row>
    <row r="866" spans="1:47" outlineLevel="1" x14ac:dyDescent="0.2">
      <c r="A866" s="129"/>
      <c r="B866" s="129"/>
      <c r="C866" s="145" t="s">
        <v>165</v>
      </c>
      <c r="D866" s="168"/>
      <c r="E866" s="159"/>
      <c r="F866" s="131"/>
      <c r="G866" s="131"/>
      <c r="H866" s="154">
        <v>0</v>
      </c>
      <c r="I866" s="128"/>
      <c r="J866" s="128"/>
      <c r="K866" s="128"/>
      <c r="L866" s="128"/>
      <c r="M866" s="128"/>
      <c r="N866" s="128"/>
      <c r="O866" s="128"/>
      <c r="P866" s="128"/>
      <c r="Q866" s="128"/>
      <c r="R866" s="128" t="s">
        <v>121</v>
      </c>
      <c r="S866" s="128">
        <v>0</v>
      </c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</row>
    <row r="867" spans="1:47" ht="22.5" outlineLevel="1" x14ac:dyDescent="0.2">
      <c r="A867" s="129">
        <v>138</v>
      </c>
      <c r="B867" s="129" t="s">
        <v>627</v>
      </c>
      <c r="C867" s="144" t="s">
        <v>628</v>
      </c>
      <c r="D867" s="167" t="s">
        <v>118</v>
      </c>
      <c r="E867" s="131">
        <v>13.5</v>
      </c>
      <c r="F867" s="131"/>
      <c r="G867" s="131">
        <f>ROUND(E867*F867,2)</f>
        <v>0</v>
      </c>
      <c r="H867" s="154" t="s">
        <v>1141</v>
      </c>
      <c r="I867" s="128"/>
      <c r="J867" s="128"/>
      <c r="K867" s="128"/>
      <c r="L867" s="128"/>
      <c r="M867" s="128"/>
      <c r="N867" s="128"/>
      <c r="O867" s="128"/>
      <c r="P867" s="128"/>
      <c r="Q867" s="128"/>
      <c r="R867" s="128" t="s">
        <v>119</v>
      </c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</row>
    <row r="868" spans="1:47" outlineLevel="1" x14ac:dyDescent="0.2">
      <c r="A868" s="129"/>
      <c r="B868" s="129"/>
      <c r="C868" s="145" t="s">
        <v>131</v>
      </c>
      <c r="D868" s="168"/>
      <c r="E868" s="159"/>
      <c r="F868" s="131"/>
      <c r="G868" s="131"/>
      <c r="H868" s="154">
        <v>0</v>
      </c>
      <c r="I868" s="128"/>
      <c r="J868" s="128"/>
      <c r="K868" s="128"/>
      <c r="L868" s="128"/>
      <c r="M868" s="128"/>
      <c r="N868" s="128"/>
      <c r="O868" s="128"/>
      <c r="P868" s="128"/>
      <c r="Q868" s="128"/>
      <c r="R868" s="128" t="s">
        <v>121</v>
      </c>
      <c r="S868" s="128">
        <v>0</v>
      </c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</row>
    <row r="869" spans="1:47" outlineLevel="1" x14ac:dyDescent="0.2">
      <c r="A869" s="129"/>
      <c r="B869" s="129"/>
      <c r="C869" s="145" t="s">
        <v>629</v>
      </c>
      <c r="D869" s="168"/>
      <c r="E869" s="159">
        <v>0.9</v>
      </c>
      <c r="F869" s="131"/>
      <c r="G869" s="131"/>
      <c r="H869" s="154">
        <v>0</v>
      </c>
      <c r="I869" s="128"/>
      <c r="J869" s="128"/>
      <c r="K869" s="128"/>
      <c r="L869" s="128"/>
      <c r="M869" s="128"/>
      <c r="N869" s="128"/>
      <c r="O869" s="128"/>
      <c r="P869" s="128"/>
      <c r="Q869" s="128"/>
      <c r="R869" s="128" t="s">
        <v>121</v>
      </c>
      <c r="S869" s="128">
        <v>0</v>
      </c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</row>
    <row r="870" spans="1:47" outlineLevel="1" x14ac:dyDescent="0.2">
      <c r="A870" s="129"/>
      <c r="B870" s="129"/>
      <c r="C870" s="145" t="s">
        <v>630</v>
      </c>
      <c r="D870" s="168"/>
      <c r="E870" s="159">
        <v>12.6</v>
      </c>
      <c r="F870" s="131"/>
      <c r="G870" s="131"/>
      <c r="H870" s="154">
        <v>0</v>
      </c>
      <c r="I870" s="128"/>
      <c r="J870" s="128"/>
      <c r="K870" s="128"/>
      <c r="L870" s="128"/>
      <c r="M870" s="128"/>
      <c r="N870" s="128"/>
      <c r="O870" s="128"/>
      <c r="P870" s="128"/>
      <c r="Q870" s="128"/>
      <c r="R870" s="128" t="s">
        <v>121</v>
      </c>
      <c r="S870" s="128">
        <v>0</v>
      </c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</row>
    <row r="871" spans="1:47" ht="22.5" outlineLevel="1" x14ac:dyDescent="0.2">
      <c r="A871" s="129">
        <v>139</v>
      </c>
      <c r="B871" s="129" t="s">
        <v>631</v>
      </c>
      <c r="C871" s="144" t="s">
        <v>632</v>
      </c>
      <c r="D871" s="167" t="s">
        <v>128</v>
      </c>
      <c r="E871" s="131">
        <v>3</v>
      </c>
      <c r="F871" s="131"/>
      <c r="G871" s="131">
        <f>ROUND(E871*F871,2)</f>
        <v>0</v>
      </c>
      <c r="H871" s="154" t="s">
        <v>1141</v>
      </c>
      <c r="I871" s="128"/>
      <c r="J871" s="128"/>
      <c r="K871" s="128"/>
      <c r="L871" s="128"/>
      <c r="M871" s="128"/>
      <c r="N871" s="128"/>
      <c r="O871" s="128"/>
      <c r="P871" s="128"/>
      <c r="Q871" s="128"/>
      <c r="R871" s="128" t="s">
        <v>119</v>
      </c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</row>
    <row r="872" spans="1:47" outlineLevel="1" x14ac:dyDescent="0.2">
      <c r="A872" s="129"/>
      <c r="B872" s="129"/>
      <c r="C872" s="145" t="s">
        <v>626</v>
      </c>
      <c r="D872" s="168"/>
      <c r="E872" s="159">
        <v>3</v>
      </c>
      <c r="F872" s="131"/>
      <c r="G872" s="131"/>
      <c r="H872" s="154">
        <v>0</v>
      </c>
      <c r="I872" s="128"/>
      <c r="J872" s="128"/>
      <c r="K872" s="128"/>
      <c r="L872" s="128"/>
      <c r="M872" s="128"/>
      <c r="N872" s="128"/>
      <c r="O872" s="128"/>
      <c r="P872" s="128"/>
      <c r="Q872" s="128"/>
      <c r="R872" s="128" t="s">
        <v>121</v>
      </c>
      <c r="S872" s="128">
        <v>0</v>
      </c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</row>
    <row r="873" spans="1:47" outlineLevel="1" x14ac:dyDescent="0.2">
      <c r="A873" s="129"/>
      <c r="B873" s="129"/>
      <c r="C873" s="145" t="s">
        <v>164</v>
      </c>
      <c r="D873" s="168"/>
      <c r="E873" s="159"/>
      <c r="F873" s="131"/>
      <c r="G873" s="131"/>
      <c r="H873" s="154">
        <v>0</v>
      </c>
      <c r="I873" s="128"/>
      <c r="J873" s="128"/>
      <c r="K873" s="128"/>
      <c r="L873" s="128"/>
      <c r="M873" s="128"/>
      <c r="N873" s="128"/>
      <c r="O873" s="128"/>
      <c r="P873" s="128"/>
      <c r="Q873" s="128"/>
      <c r="R873" s="128" t="s">
        <v>121</v>
      </c>
      <c r="S873" s="128">
        <v>0</v>
      </c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</row>
    <row r="874" spans="1:47" outlineLevel="1" x14ac:dyDescent="0.2">
      <c r="A874" s="129"/>
      <c r="B874" s="129"/>
      <c r="C874" s="145" t="s">
        <v>165</v>
      </c>
      <c r="D874" s="168"/>
      <c r="E874" s="159"/>
      <c r="F874" s="131"/>
      <c r="G874" s="131"/>
      <c r="H874" s="154">
        <v>0</v>
      </c>
      <c r="I874" s="128"/>
      <c r="J874" s="128"/>
      <c r="K874" s="128"/>
      <c r="L874" s="128"/>
      <c r="M874" s="128"/>
      <c r="N874" s="128"/>
      <c r="O874" s="128"/>
      <c r="P874" s="128"/>
      <c r="Q874" s="128"/>
      <c r="R874" s="128" t="s">
        <v>121</v>
      </c>
      <c r="S874" s="128">
        <v>0</v>
      </c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</row>
    <row r="875" spans="1:47" outlineLevel="1" x14ac:dyDescent="0.2">
      <c r="A875" s="129"/>
      <c r="B875" s="129"/>
      <c r="C875" s="145" t="s">
        <v>125</v>
      </c>
      <c r="D875" s="168"/>
      <c r="E875" s="159"/>
      <c r="F875" s="131"/>
      <c r="G875" s="131"/>
      <c r="H875" s="154">
        <v>0</v>
      </c>
      <c r="I875" s="128"/>
      <c r="J875" s="128"/>
      <c r="K875" s="128"/>
      <c r="L875" s="128"/>
      <c r="M875" s="128"/>
      <c r="N875" s="128"/>
      <c r="O875" s="128"/>
      <c r="P875" s="128"/>
      <c r="Q875" s="128"/>
      <c r="R875" s="128" t="s">
        <v>121</v>
      </c>
      <c r="S875" s="128">
        <v>0</v>
      </c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</row>
    <row r="876" spans="1:47" ht="22.5" outlineLevel="1" x14ac:dyDescent="0.2">
      <c r="A876" s="129">
        <v>140</v>
      </c>
      <c r="B876" s="129" t="s">
        <v>633</v>
      </c>
      <c r="C876" s="144" t="s">
        <v>634</v>
      </c>
      <c r="D876" s="167" t="s">
        <v>128</v>
      </c>
      <c r="E876" s="131">
        <v>8</v>
      </c>
      <c r="F876" s="131"/>
      <c r="G876" s="131">
        <f>ROUND(E876*F876,2)</f>
        <v>0</v>
      </c>
      <c r="H876" s="154" t="s">
        <v>1141</v>
      </c>
      <c r="I876" s="128"/>
      <c r="J876" s="128"/>
      <c r="K876" s="128"/>
      <c r="L876" s="128"/>
      <c r="M876" s="128"/>
      <c r="N876" s="128"/>
      <c r="O876" s="128"/>
      <c r="P876" s="128"/>
      <c r="Q876" s="128"/>
      <c r="R876" s="128" t="s">
        <v>119</v>
      </c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</row>
    <row r="877" spans="1:47" outlineLevel="1" x14ac:dyDescent="0.2">
      <c r="A877" s="129"/>
      <c r="B877" s="129"/>
      <c r="C877" s="145" t="s">
        <v>635</v>
      </c>
      <c r="D877" s="168"/>
      <c r="E877" s="159">
        <v>8</v>
      </c>
      <c r="F877" s="131"/>
      <c r="G877" s="131"/>
      <c r="H877" s="154">
        <v>0</v>
      </c>
      <c r="I877" s="128"/>
      <c r="J877" s="128"/>
      <c r="K877" s="128"/>
      <c r="L877" s="128"/>
      <c r="M877" s="128"/>
      <c r="N877" s="128"/>
      <c r="O877" s="128"/>
      <c r="P877" s="128"/>
      <c r="Q877" s="128"/>
      <c r="R877" s="128" t="s">
        <v>121</v>
      </c>
      <c r="S877" s="128">
        <v>0</v>
      </c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</row>
    <row r="878" spans="1:47" outlineLevel="1" x14ac:dyDescent="0.2">
      <c r="A878" s="129"/>
      <c r="B878" s="129"/>
      <c r="C878" s="145" t="s">
        <v>164</v>
      </c>
      <c r="D878" s="168"/>
      <c r="E878" s="159"/>
      <c r="F878" s="131"/>
      <c r="G878" s="131"/>
      <c r="H878" s="154">
        <v>0</v>
      </c>
      <c r="I878" s="128"/>
      <c r="J878" s="128"/>
      <c r="K878" s="128"/>
      <c r="L878" s="128"/>
      <c r="M878" s="128"/>
      <c r="N878" s="128"/>
      <c r="O878" s="128"/>
      <c r="P878" s="128"/>
      <c r="Q878" s="128"/>
      <c r="R878" s="128" t="s">
        <v>121</v>
      </c>
      <c r="S878" s="128">
        <v>0</v>
      </c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</row>
    <row r="879" spans="1:47" outlineLevel="1" x14ac:dyDescent="0.2">
      <c r="A879" s="129"/>
      <c r="B879" s="129"/>
      <c r="C879" s="145" t="s">
        <v>165</v>
      </c>
      <c r="D879" s="168"/>
      <c r="E879" s="159"/>
      <c r="F879" s="131"/>
      <c r="G879" s="131"/>
      <c r="H879" s="154">
        <v>0</v>
      </c>
      <c r="I879" s="128"/>
      <c r="J879" s="128"/>
      <c r="K879" s="128"/>
      <c r="L879" s="128"/>
      <c r="M879" s="128"/>
      <c r="N879" s="128"/>
      <c r="O879" s="128"/>
      <c r="P879" s="128"/>
      <c r="Q879" s="128"/>
      <c r="R879" s="128" t="s">
        <v>121</v>
      </c>
      <c r="S879" s="128">
        <v>0</v>
      </c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</row>
    <row r="880" spans="1:47" outlineLevel="1" x14ac:dyDescent="0.2">
      <c r="A880" s="129"/>
      <c r="B880" s="129"/>
      <c r="C880" s="145" t="s">
        <v>125</v>
      </c>
      <c r="D880" s="168"/>
      <c r="E880" s="159"/>
      <c r="F880" s="131"/>
      <c r="G880" s="131"/>
      <c r="H880" s="154">
        <v>0</v>
      </c>
      <c r="I880" s="128"/>
      <c r="J880" s="128"/>
      <c r="K880" s="128"/>
      <c r="L880" s="128"/>
      <c r="M880" s="128"/>
      <c r="N880" s="128"/>
      <c r="O880" s="128"/>
      <c r="P880" s="128"/>
      <c r="Q880" s="128"/>
      <c r="R880" s="128" t="s">
        <v>121</v>
      </c>
      <c r="S880" s="128">
        <v>0</v>
      </c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</row>
    <row r="881" spans="1:47" outlineLevel="1" x14ac:dyDescent="0.2">
      <c r="A881" s="129">
        <v>141</v>
      </c>
      <c r="B881" s="129" t="s">
        <v>633</v>
      </c>
      <c r="C881" s="144" t="s">
        <v>636</v>
      </c>
      <c r="D881" s="167" t="s">
        <v>118</v>
      </c>
      <c r="E881" s="131">
        <v>24.1</v>
      </c>
      <c r="F881" s="131"/>
      <c r="G881" s="131">
        <f>ROUND(E881*F881,2)</f>
        <v>0</v>
      </c>
      <c r="H881" s="154" t="s">
        <v>1141</v>
      </c>
      <c r="I881" s="128"/>
      <c r="J881" s="128"/>
      <c r="K881" s="128"/>
      <c r="L881" s="128"/>
      <c r="M881" s="128"/>
      <c r="N881" s="128"/>
      <c r="O881" s="128"/>
      <c r="P881" s="128"/>
      <c r="Q881" s="128"/>
      <c r="R881" s="128" t="s">
        <v>119</v>
      </c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</row>
    <row r="882" spans="1:47" outlineLevel="1" x14ac:dyDescent="0.2">
      <c r="A882" s="129"/>
      <c r="B882" s="129"/>
      <c r="C882" s="145" t="s">
        <v>637</v>
      </c>
      <c r="D882" s="168"/>
      <c r="E882" s="159">
        <v>21.7</v>
      </c>
      <c r="F882" s="131"/>
      <c r="G882" s="131"/>
      <c r="H882" s="154">
        <v>0</v>
      </c>
      <c r="I882" s="128"/>
      <c r="J882" s="128"/>
      <c r="K882" s="128"/>
      <c r="L882" s="128"/>
      <c r="M882" s="128"/>
      <c r="N882" s="128"/>
      <c r="O882" s="128"/>
      <c r="P882" s="128"/>
      <c r="Q882" s="128"/>
      <c r="R882" s="128" t="s">
        <v>121</v>
      </c>
      <c r="S882" s="128">
        <v>0</v>
      </c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</row>
    <row r="883" spans="1:47" outlineLevel="1" x14ac:dyDescent="0.2">
      <c r="A883" s="129"/>
      <c r="B883" s="129"/>
      <c r="C883" s="145" t="s">
        <v>164</v>
      </c>
      <c r="D883" s="168"/>
      <c r="E883" s="159"/>
      <c r="F883" s="131"/>
      <c r="G883" s="131"/>
      <c r="H883" s="154">
        <v>0</v>
      </c>
      <c r="I883" s="128"/>
      <c r="J883" s="128"/>
      <c r="K883" s="128"/>
      <c r="L883" s="128"/>
      <c r="M883" s="128"/>
      <c r="N883" s="128"/>
      <c r="O883" s="128"/>
      <c r="P883" s="128"/>
      <c r="Q883" s="128"/>
      <c r="R883" s="128" t="s">
        <v>121</v>
      </c>
      <c r="S883" s="128">
        <v>0</v>
      </c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</row>
    <row r="884" spans="1:47" outlineLevel="1" x14ac:dyDescent="0.2">
      <c r="A884" s="129"/>
      <c r="B884" s="129"/>
      <c r="C884" s="145" t="s">
        <v>638</v>
      </c>
      <c r="D884" s="168"/>
      <c r="E884" s="159">
        <v>2.4</v>
      </c>
      <c r="F884" s="131"/>
      <c r="G884" s="131"/>
      <c r="H884" s="154">
        <v>0</v>
      </c>
      <c r="I884" s="128"/>
      <c r="J884" s="128"/>
      <c r="K884" s="128"/>
      <c r="L884" s="128"/>
      <c r="M884" s="128"/>
      <c r="N884" s="128"/>
      <c r="O884" s="128"/>
      <c r="P884" s="128"/>
      <c r="Q884" s="128"/>
      <c r="R884" s="128" t="s">
        <v>121</v>
      </c>
      <c r="S884" s="128">
        <v>0</v>
      </c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</row>
    <row r="885" spans="1:47" outlineLevel="1" x14ac:dyDescent="0.2">
      <c r="A885" s="129"/>
      <c r="B885" s="129"/>
      <c r="C885" s="145" t="s">
        <v>125</v>
      </c>
      <c r="D885" s="168"/>
      <c r="E885" s="159"/>
      <c r="F885" s="131"/>
      <c r="G885" s="131"/>
      <c r="H885" s="154">
        <v>0</v>
      </c>
      <c r="I885" s="128"/>
      <c r="J885" s="128"/>
      <c r="K885" s="128"/>
      <c r="L885" s="128"/>
      <c r="M885" s="128"/>
      <c r="N885" s="128"/>
      <c r="O885" s="128"/>
      <c r="P885" s="128"/>
      <c r="Q885" s="128"/>
      <c r="R885" s="128" t="s">
        <v>121</v>
      </c>
      <c r="S885" s="128">
        <v>0</v>
      </c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</row>
    <row r="886" spans="1:47" outlineLevel="1" x14ac:dyDescent="0.2">
      <c r="A886" s="129">
        <v>142</v>
      </c>
      <c r="B886" s="129" t="s">
        <v>639</v>
      </c>
      <c r="C886" s="144" t="s">
        <v>640</v>
      </c>
      <c r="D886" s="167" t="s">
        <v>128</v>
      </c>
      <c r="E886" s="131">
        <v>2</v>
      </c>
      <c r="F886" s="131"/>
      <c r="G886" s="131">
        <f>ROUND(E886*F886,2)</f>
        <v>0</v>
      </c>
      <c r="H886" s="154" t="s">
        <v>1141</v>
      </c>
      <c r="I886" s="128"/>
      <c r="J886" s="128"/>
      <c r="K886" s="128"/>
      <c r="L886" s="128"/>
      <c r="M886" s="128"/>
      <c r="N886" s="128"/>
      <c r="O886" s="128"/>
      <c r="P886" s="128"/>
      <c r="Q886" s="128"/>
      <c r="R886" s="128" t="s">
        <v>119</v>
      </c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</row>
    <row r="887" spans="1:47" outlineLevel="1" x14ac:dyDescent="0.2">
      <c r="A887" s="129"/>
      <c r="B887" s="129"/>
      <c r="C887" s="145" t="s">
        <v>537</v>
      </c>
      <c r="D887" s="168"/>
      <c r="E887" s="159">
        <v>2</v>
      </c>
      <c r="F887" s="131"/>
      <c r="G887" s="131"/>
      <c r="H887" s="154">
        <v>0</v>
      </c>
      <c r="I887" s="128"/>
      <c r="J887" s="128"/>
      <c r="K887" s="128"/>
      <c r="L887" s="128"/>
      <c r="M887" s="128"/>
      <c r="N887" s="128"/>
      <c r="O887" s="128"/>
      <c r="P887" s="128"/>
      <c r="Q887" s="128"/>
      <c r="R887" s="128" t="s">
        <v>121</v>
      </c>
      <c r="S887" s="128">
        <v>0</v>
      </c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</row>
    <row r="888" spans="1:47" outlineLevel="1" x14ac:dyDescent="0.2">
      <c r="A888" s="129"/>
      <c r="B888" s="129"/>
      <c r="C888" s="145" t="s">
        <v>164</v>
      </c>
      <c r="D888" s="168"/>
      <c r="E888" s="159"/>
      <c r="F888" s="131"/>
      <c r="G888" s="131"/>
      <c r="H888" s="154">
        <v>0</v>
      </c>
      <c r="I888" s="128"/>
      <c r="J888" s="128"/>
      <c r="K888" s="128"/>
      <c r="L888" s="128"/>
      <c r="M888" s="128"/>
      <c r="N888" s="128"/>
      <c r="O888" s="128"/>
      <c r="P888" s="128"/>
      <c r="Q888" s="128"/>
      <c r="R888" s="128" t="s">
        <v>121</v>
      </c>
      <c r="S888" s="128">
        <v>0</v>
      </c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</row>
    <row r="889" spans="1:47" outlineLevel="1" x14ac:dyDescent="0.2">
      <c r="A889" s="129"/>
      <c r="B889" s="129"/>
      <c r="C889" s="145" t="s">
        <v>165</v>
      </c>
      <c r="D889" s="168"/>
      <c r="E889" s="159"/>
      <c r="F889" s="131"/>
      <c r="G889" s="131"/>
      <c r="H889" s="154">
        <v>0</v>
      </c>
      <c r="I889" s="128"/>
      <c r="J889" s="128"/>
      <c r="K889" s="128"/>
      <c r="L889" s="128"/>
      <c r="M889" s="128"/>
      <c r="N889" s="128"/>
      <c r="O889" s="128"/>
      <c r="P889" s="128"/>
      <c r="Q889" s="128"/>
      <c r="R889" s="128" t="s">
        <v>121</v>
      </c>
      <c r="S889" s="128">
        <v>0</v>
      </c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</row>
    <row r="890" spans="1:47" outlineLevel="1" x14ac:dyDescent="0.2">
      <c r="A890" s="129"/>
      <c r="B890" s="129"/>
      <c r="C890" s="145" t="s">
        <v>125</v>
      </c>
      <c r="D890" s="168"/>
      <c r="E890" s="159"/>
      <c r="F890" s="131"/>
      <c r="G890" s="131"/>
      <c r="H890" s="154">
        <v>0</v>
      </c>
      <c r="I890" s="128"/>
      <c r="J890" s="128"/>
      <c r="K890" s="128"/>
      <c r="L890" s="128"/>
      <c r="M890" s="128"/>
      <c r="N890" s="128"/>
      <c r="O890" s="128"/>
      <c r="P890" s="128"/>
      <c r="Q890" s="128"/>
      <c r="R890" s="128" t="s">
        <v>121</v>
      </c>
      <c r="S890" s="128">
        <v>0</v>
      </c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</row>
    <row r="891" spans="1:47" outlineLevel="1" x14ac:dyDescent="0.2">
      <c r="A891" s="129">
        <v>143</v>
      </c>
      <c r="B891" s="129" t="s">
        <v>641</v>
      </c>
      <c r="C891" s="144" t="s">
        <v>642</v>
      </c>
      <c r="D891" s="167" t="s">
        <v>128</v>
      </c>
      <c r="E891" s="131">
        <v>1</v>
      </c>
      <c r="F891" s="131"/>
      <c r="G891" s="131">
        <f>ROUND(E891*F891,2)</f>
        <v>0</v>
      </c>
      <c r="H891" s="154" t="s">
        <v>1141</v>
      </c>
      <c r="I891" s="128"/>
      <c r="J891" s="128"/>
      <c r="K891" s="128"/>
      <c r="L891" s="128"/>
      <c r="M891" s="128"/>
      <c r="N891" s="128"/>
      <c r="O891" s="128"/>
      <c r="P891" s="128"/>
      <c r="Q891" s="128"/>
      <c r="R891" s="128" t="s">
        <v>119</v>
      </c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</row>
    <row r="892" spans="1:47" outlineLevel="1" x14ac:dyDescent="0.2">
      <c r="A892" s="129"/>
      <c r="B892" s="129"/>
      <c r="C892" s="145" t="s">
        <v>523</v>
      </c>
      <c r="D892" s="168"/>
      <c r="E892" s="159">
        <v>1</v>
      </c>
      <c r="F892" s="131"/>
      <c r="G892" s="131"/>
      <c r="H892" s="154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</row>
    <row r="893" spans="1:47" outlineLevel="1" x14ac:dyDescent="0.2">
      <c r="A893" s="129">
        <v>144</v>
      </c>
      <c r="B893" s="129" t="s">
        <v>643</v>
      </c>
      <c r="C893" s="144" t="s">
        <v>644</v>
      </c>
      <c r="D893" s="167" t="s">
        <v>118</v>
      </c>
      <c r="E893" s="131">
        <v>4.2</v>
      </c>
      <c r="F893" s="131"/>
      <c r="G893" s="131">
        <f>ROUND(E893*F893,2)</f>
        <v>0</v>
      </c>
      <c r="H893" s="154" t="s">
        <v>1141</v>
      </c>
      <c r="I893" s="128"/>
      <c r="J893" s="128"/>
      <c r="K893" s="128"/>
      <c r="L893" s="128"/>
      <c r="M893" s="128"/>
      <c r="N893" s="128"/>
      <c r="O893" s="128"/>
      <c r="P893" s="128"/>
      <c r="Q893" s="128"/>
      <c r="R893" s="128" t="s">
        <v>119</v>
      </c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</row>
    <row r="894" spans="1:47" outlineLevel="1" x14ac:dyDescent="0.2">
      <c r="A894" s="129"/>
      <c r="B894" s="129"/>
      <c r="C894" s="145" t="s">
        <v>645</v>
      </c>
      <c r="D894" s="168"/>
      <c r="E894" s="159">
        <v>4.2</v>
      </c>
      <c r="F894" s="131"/>
      <c r="G894" s="131"/>
      <c r="H894" s="154">
        <v>0</v>
      </c>
      <c r="I894" s="128"/>
      <c r="J894" s="128"/>
      <c r="K894" s="128"/>
      <c r="L894" s="128"/>
      <c r="M894" s="128"/>
      <c r="N894" s="128"/>
      <c r="O894" s="128"/>
      <c r="P894" s="128"/>
      <c r="Q894" s="128"/>
      <c r="R894" s="128" t="s">
        <v>121</v>
      </c>
      <c r="S894" s="128">
        <v>0</v>
      </c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</row>
    <row r="895" spans="1:47" outlineLevel="1" x14ac:dyDescent="0.2">
      <c r="A895" s="129"/>
      <c r="B895" s="129"/>
      <c r="C895" s="145" t="s">
        <v>164</v>
      </c>
      <c r="D895" s="168"/>
      <c r="E895" s="159"/>
      <c r="F895" s="131"/>
      <c r="G895" s="131"/>
      <c r="H895" s="154">
        <v>0</v>
      </c>
      <c r="I895" s="128"/>
      <c r="J895" s="128"/>
      <c r="K895" s="128"/>
      <c r="L895" s="128"/>
      <c r="M895" s="128"/>
      <c r="N895" s="128"/>
      <c r="O895" s="128"/>
      <c r="P895" s="128"/>
      <c r="Q895" s="128"/>
      <c r="R895" s="128" t="s">
        <v>121</v>
      </c>
      <c r="S895" s="128">
        <v>0</v>
      </c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</row>
    <row r="896" spans="1:47" outlineLevel="1" x14ac:dyDescent="0.2">
      <c r="A896" s="129"/>
      <c r="B896" s="129"/>
      <c r="C896" s="145" t="s">
        <v>165</v>
      </c>
      <c r="D896" s="168"/>
      <c r="E896" s="159"/>
      <c r="F896" s="131"/>
      <c r="G896" s="131"/>
      <c r="H896" s="154">
        <v>0</v>
      </c>
      <c r="I896" s="128"/>
      <c r="J896" s="128"/>
      <c r="K896" s="128"/>
      <c r="L896" s="128"/>
      <c r="M896" s="128"/>
      <c r="N896" s="128"/>
      <c r="O896" s="128"/>
      <c r="P896" s="128"/>
      <c r="Q896" s="128"/>
      <c r="R896" s="128" t="s">
        <v>121</v>
      </c>
      <c r="S896" s="128">
        <v>0</v>
      </c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</row>
    <row r="897" spans="1:47" outlineLevel="1" x14ac:dyDescent="0.2">
      <c r="A897" s="129"/>
      <c r="B897" s="129"/>
      <c r="C897" s="145" t="s">
        <v>125</v>
      </c>
      <c r="D897" s="168"/>
      <c r="E897" s="159"/>
      <c r="F897" s="131"/>
      <c r="G897" s="131"/>
      <c r="H897" s="154">
        <v>0</v>
      </c>
      <c r="I897" s="128"/>
      <c r="J897" s="128"/>
      <c r="K897" s="128"/>
      <c r="L897" s="128"/>
      <c r="M897" s="128"/>
      <c r="N897" s="128"/>
      <c r="O897" s="128"/>
      <c r="P897" s="128"/>
      <c r="Q897" s="128"/>
      <c r="R897" s="128" t="s">
        <v>121</v>
      </c>
      <c r="S897" s="128">
        <v>0</v>
      </c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</row>
    <row r="898" spans="1:47" ht="22.5" outlineLevel="1" x14ac:dyDescent="0.2">
      <c r="A898" s="129">
        <v>145</v>
      </c>
      <c r="B898" s="129" t="s">
        <v>646</v>
      </c>
      <c r="C898" s="144" t="s">
        <v>647</v>
      </c>
      <c r="D898" s="167" t="s">
        <v>128</v>
      </c>
      <c r="E898" s="131">
        <v>1</v>
      </c>
      <c r="F898" s="131"/>
      <c r="G898" s="131">
        <f>ROUND(E898*F898,2)</f>
        <v>0</v>
      </c>
      <c r="H898" s="154" t="s">
        <v>1141</v>
      </c>
      <c r="I898" s="128"/>
      <c r="J898" s="128"/>
      <c r="K898" s="128"/>
      <c r="L898" s="128"/>
      <c r="M898" s="128"/>
      <c r="N898" s="128"/>
      <c r="O898" s="128"/>
      <c r="P898" s="128"/>
      <c r="Q898" s="128"/>
      <c r="R898" s="128" t="s">
        <v>119</v>
      </c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</row>
    <row r="899" spans="1:47" outlineLevel="1" x14ac:dyDescent="0.2">
      <c r="A899" s="129"/>
      <c r="B899" s="129"/>
      <c r="C899" s="145" t="s">
        <v>523</v>
      </c>
      <c r="D899" s="168"/>
      <c r="E899" s="159">
        <v>1</v>
      </c>
      <c r="F899" s="131"/>
      <c r="G899" s="131"/>
      <c r="H899" s="154">
        <v>0</v>
      </c>
      <c r="I899" s="128"/>
      <c r="J899" s="128"/>
      <c r="K899" s="128"/>
      <c r="L899" s="128"/>
      <c r="M899" s="128"/>
      <c r="N899" s="128"/>
      <c r="O899" s="128"/>
      <c r="P899" s="128"/>
      <c r="Q899" s="128"/>
      <c r="R899" s="128" t="s">
        <v>121</v>
      </c>
      <c r="S899" s="128">
        <v>0</v>
      </c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</row>
    <row r="900" spans="1:47" outlineLevel="1" x14ac:dyDescent="0.2">
      <c r="A900" s="129"/>
      <c r="B900" s="129"/>
      <c r="C900" s="145" t="s">
        <v>164</v>
      </c>
      <c r="D900" s="168"/>
      <c r="E900" s="159"/>
      <c r="F900" s="131"/>
      <c r="G900" s="131"/>
      <c r="H900" s="154">
        <v>0</v>
      </c>
      <c r="I900" s="128"/>
      <c r="J900" s="128"/>
      <c r="K900" s="128"/>
      <c r="L900" s="128"/>
      <c r="M900" s="128"/>
      <c r="N900" s="128"/>
      <c r="O900" s="128"/>
      <c r="P900" s="128"/>
      <c r="Q900" s="128"/>
      <c r="R900" s="128" t="s">
        <v>121</v>
      </c>
      <c r="S900" s="128">
        <v>0</v>
      </c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</row>
    <row r="901" spans="1:47" outlineLevel="1" x14ac:dyDescent="0.2">
      <c r="A901" s="129"/>
      <c r="B901" s="129"/>
      <c r="C901" s="145" t="s">
        <v>165</v>
      </c>
      <c r="D901" s="168"/>
      <c r="E901" s="159"/>
      <c r="F901" s="131"/>
      <c r="G901" s="131"/>
      <c r="H901" s="154">
        <v>0</v>
      </c>
      <c r="I901" s="128"/>
      <c r="J901" s="128"/>
      <c r="K901" s="128"/>
      <c r="L901" s="128"/>
      <c r="M901" s="128"/>
      <c r="N901" s="128"/>
      <c r="O901" s="128"/>
      <c r="P901" s="128"/>
      <c r="Q901" s="128"/>
      <c r="R901" s="128" t="s">
        <v>121</v>
      </c>
      <c r="S901" s="128">
        <v>0</v>
      </c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</row>
    <row r="902" spans="1:47" outlineLevel="1" x14ac:dyDescent="0.2">
      <c r="A902" s="129"/>
      <c r="B902" s="129"/>
      <c r="C902" s="145" t="s">
        <v>125</v>
      </c>
      <c r="D902" s="168"/>
      <c r="E902" s="159"/>
      <c r="F902" s="131"/>
      <c r="G902" s="131"/>
      <c r="H902" s="154">
        <v>0</v>
      </c>
      <c r="I902" s="128"/>
      <c r="J902" s="128"/>
      <c r="K902" s="128"/>
      <c r="L902" s="128"/>
      <c r="M902" s="128"/>
      <c r="N902" s="128"/>
      <c r="O902" s="128"/>
      <c r="P902" s="128"/>
      <c r="Q902" s="128"/>
      <c r="R902" s="128" t="s">
        <v>121</v>
      </c>
      <c r="S902" s="128">
        <v>0</v>
      </c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</row>
    <row r="903" spans="1:47" ht="22.5" outlineLevel="1" x14ac:dyDescent="0.2">
      <c r="A903" s="129">
        <v>146</v>
      </c>
      <c r="B903" s="129" t="s">
        <v>648</v>
      </c>
      <c r="C903" s="144" t="s">
        <v>649</v>
      </c>
      <c r="D903" s="167" t="s">
        <v>128</v>
      </c>
      <c r="E903" s="131">
        <v>1</v>
      </c>
      <c r="F903" s="131"/>
      <c r="G903" s="131">
        <f>ROUND(E903*F903,2)</f>
        <v>0</v>
      </c>
      <c r="H903" s="154" t="s">
        <v>1141</v>
      </c>
      <c r="I903" s="128"/>
      <c r="J903" s="128"/>
      <c r="K903" s="128"/>
      <c r="L903" s="128"/>
      <c r="M903" s="128"/>
      <c r="N903" s="128"/>
      <c r="O903" s="128"/>
      <c r="P903" s="128"/>
      <c r="Q903" s="128"/>
      <c r="R903" s="128" t="s">
        <v>119</v>
      </c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</row>
    <row r="904" spans="1:47" outlineLevel="1" x14ac:dyDescent="0.2">
      <c r="A904" s="129"/>
      <c r="B904" s="129"/>
      <c r="C904" s="145" t="s">
        <v>523</v>
      </c>
      <c r="D904" s="168"/>
      <c r="E904" s="159">
        <v>1</v>
      </c>
      <c r="F904" s="131"/>
      <c r="G904" s="131"/>
      <c r="H904" s="154">
        <v>0</v>
      </c>
      <c r="I904" s="128"/>
      <c r="J904" s="128"/>
      <c r="K904" s="128"/>
      <c r="L904" s="128"/>
      <c r="M904" s="128"/>
      <c r="N904" s="128"/>
      <c r="O904" s="128"/>
      <c r="P904" s="128"/>
      <c r="Q904" s="128"/>
      <c r="R904" s="128" t="s">
        <v>121</v>
      </c>
      <c r="S904" s="128">
        <v>0</v>
      </c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</row>
    <row r="905" spans="1:47" outlineLevel="1" x14ac:dyDescent="0.2">
      <c r="A905" s="129"/>
      <c r="B905" s="129"/>
      <c r="C905" s="145" t="s">
        <v>164</v>
      </c>
      <c r="D905" s="168"/>
      <c r="E905" s="159"/>
      <c r="F905" s="131"/>
      <c r="G905" s="131"/>
      <c r="H905" s="154">
        <v>0</v>
      </c>
      <c r="I905" s="128"/>
      <c r="J905" s="128"/>
      <c r="K905" s="128"/>
      <c r="L905" s="128"/>
      <c r="M905" s="128"/>
      <c r="N905" s="128"/>
      <c r="O905" s="128"/>
      <c r="P905" s="128"/>
      <c r="Q905" s="128"/>
      <c r="R905" s="128" t="s">
        <v>121</v>
      </c>
      <c r="S905" s="128">
        <v>0</v>
      </c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</row>
    <row r="906" spans="1:47" outlineLevel="1" x14ac:dyDescent="0.2">
      <c r="A906" s="129"/>
      <c r="B906" s="129"/>
      <c r="C906" s="145" t="s">
        <v>165</v>
      </c>
      <c r="D906" s="168"/>
      <c r="E906" s="159"/>
      <c r="F906" s="131"/>
      <c r="G906" s="131"/>
      <c r="H906" s="154">
        <v>0</v>
      </c>
      <c r="I906" s="128"/>
      <c r="J906" s="128"/>
      <c r="K906" s="128"/>
      <c r="L906" s="128"/>
      <c r="M906" s="128"/>
      <c r="N906" s="128"/>
      <c r="O906" s="128"/>
      <c r="P906" s="128"/>
      <c r="Q906" s="128"/>
      <c r="R906" s="128" t="s">
        <v>121</v>
      </c>
      <c r="S906" s="128">
        <v>0</v>
      </c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</row>
    <row r="907" spans="1:47" outlineLevel="1" x14ac:dyDescent="0.2">
      <c r="A907" s="129"/>
      <c r="B907" s="129"/>
      <c r="C907" s="145" t="s">
        <v>125</v>
      </c>
      <c r="D907" s="168"/>
      <c r="E907" s="159"/>
      <c r="F907" s="131"/>
      <c r="G907" s="131"/>
      <c r="H907" s="154">
        <v>0</v>
      </c>
      <c r="I907" s="128"/>
      <c r="J907" s="128"/>
      <c r="K907" s="128"/>
      <c r="L907" s="128"/>
      <c r="M907" s="128"/>
      <c r="N907" s="128"/>
      <c r="O907" s="128"/>
      <c r="P907" s="128"/>
      <c r="Q907" s="128"/>
      <c r="R907" s="128" t="s">
        <v>121</v>
      </c>
      <c r="S907" s="128">
        <v>0</v>
      </c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</row>
    <row r="908" spans="1:47" ht="22.5" outlineLevel="1" x14ac:dyDescent="0.2">
      <c r="A908" s="129">
        <v>147</v>
      </c>
      <c r="B908" s="129" t="s">
        <v>650</v>
      </c>
      <c r="C908" s="144" t="s">
        <v>651</v>
      </c>
      <c r="D908" s="167" t="s">
        <v>128</v>
      </c>
      <c r="E908" s="131">
        <v>2</v>
      </c>
      <c r="F908" s="131"/>
      <c r="G908" s="131">
        <f>ROUND(E908*F908,2)</f>
        <v>0</v>
      </c>
      <c r="H908" s="154" t="s">
        <v>1141</v>
      </c>
      <c r="I908" s="128"/>
      <c r="J908" s="128"/>
      <c r="K908" s="128"/>
      <c r="L908" s="128"/>
      <c r="M908" s="128"/>
      <c r="N908" s="128"/>
      <c r="O908" s="128"/>
      <c r="P908" s="128"/>
      <c r="Q908" s="128"/>
      <c r="R908" s="128" t="s">
        <v>119</v>
      </c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</row>
    <row r="909" spans="1:47" outlineLevel="1" x14ac:dyDescent="0.2">
      <c r="A909" s="129"/>
      <c r="B909" s="129"/>
      <c r="C909" s="145" t="s">
        <v>131</v>
      </c>
      <c r="D909" s="168"/>
      <c r="E909" s="159"/>
      <c r="F909" s="131"/>
      <c r="G909" s="131"/>
      <c r="H909" s="154">
        <v>0</v>
      </c>
      <c r="I909" s="128"/>
      <c r="J909" s="128"/>
      <c r="K909" s="128"/>
      <c r="L909" s="128"/>
      <c r="M909" s="128"/>
      <c r="N909" s="128"/>
      <c r="O909" s="128"/>
      <c r="P909" s="128"/>
      <c r="Q909" s="128"/>
      <c r="R909" s="128" t="s">
        <v>121</v>
      </c>
      <c r="S909" s="128">
        <v>0</v>
      </c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</row>
    <row r="910" spans="1:47" outlineLevel="1" x14ac:dyDescent="0.2">
      <c r="A910" s="129"/>
      <c r="B910" s="129"/>
      <c r="C910" s="145" t="s">
        <v>528</v>
      </c>
      <c r="D910" s="168"/>
      <c r="E910" s="159">
        <v>1</v>
      </c>
      <c r="F910" s="131"/>
      <c r="G910" s="131"/>
      <c r="H910" s="154">
        <v>0</v>
      </c>
      <c r="I910" s="128"/>
      <c r="J910" s="128"/>
      <c r="K910" s="128"/>
      <c r="L910" s="128"/>
      <c r="M910" s="128"/>
      <c r="N910" s="128"/>
      <c r="O910" s="128"/>
      <c r="P910" s="128"/>
      <c r="Q910" s="128"/>
      <c r="R910" s="128" t="s">
        <v>121</v>
      </c>
      <c r="S910" s="128">
        <v>0</v>
      </c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</row>
    <row r="911" spans="1:47" outlineLevel="1" x14ac:dyDescent="0.2">
      <c r="A911" s="129"/>
      <c r="B911" s="129"/>
      <c r="C911" s="145" t="s">
        <v>303</v>
      </c>
      <c r="D911" s="168"/>
      <c r="E911" s="159">
        <v>1</v>
      </c>
      <c r="F911" s="131"/>
      <c r="G911" s="131"/>
      <c r="H911" s="154">
        <v>0</v>
      </c>
      <c r="I911" s="128"/>
      <c r="J911" s="128"/>
      <c r="K911" s="128"/>
      <c r="L911" s="128"/>
      <c r="M911" s="128"/>
      <c r="N911" s="128"/>
      <c r="O911" s="128"/>
      <c r="P911" s="128"/>
      <c r="Q911" s="128"/>
      <c r="R911" s="128" t="s">
        <v>121</v>
      </c>
      <c r="S911" s="128">
        <v>0</v>
      </c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</row>
    <row r="912" spans="1:47" outlineLevel="1" x14ac:dyDescent="0.2">
      <c r="A912" s="129"/>
      <c r="B912" s="129"/>
      <c r="C912" s="145" t="s">
        <v>125</v>
      </c>
      <c r="D912" s="168"/>
      <c r="E912" s="159"/>
      <c r="F912" s="131"/>
      <c r="G912" s="131"/>
      <c r="H912" s="154">
        <v>0</v>
      </c>
      <c r="I912" s="128"/>
      <c r="J912" s="128"/>
      <c r="K912" s="128"/>
      <c r="L912" s="128"/>
      <c r="M912" s="128"/>
      <c r="N912" s="128"/>
      <c r="O912" s="128"/>
      <c r="P912" s="128"/>
      <c r="Q912" s="128"/>
      <c r="R912" s="128" t="s">
        <v>121</v>
      </c>
      <c r="S912" s="128">
        <v>0</v>
      </c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</row>
    <row r="913" spans="1:47" ht="22.5" outlineLevel="1" x14ac:dyDescent="0.2">
      <c r="A913" s="129">
        <v>148</v>
      </c>
      <c r="B913" s="129" t="s">
        <v>652</v>
      </c>
      <c r="C913" s="144" t="s">
        <v>653</v>
      </c>
      <c r="D913" s="167" t="s">
        <v>128</v>
      </c>
      <c r="E913" s="131">
        <v>2</v>
      </c>
      <c r="F913" s="131"/>
      <c r="G913" s="131">
        <f>ROUND(E913*F913,2)</f>
        <v>0</v>
      </c>
      <c r="H913" s="154" t="s">
        <v>1141</v>
      </c>
      <c r="I913" s="128"/>
      <c r="J913" s="128"/>
      <c r="K913" s="128"/>
      <c r="L913" s="128"/>
      <c r="M913" s="128"/>
      <c r="N913" s="128"/>
      <c r="O913" s="128"/>
      <c r="P913" s="128"/>
      <c r="Q913" s="128"/>
      <c r="R913" s="128" t="s">
        <v>119</v>
      </c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</row>
    <row r="914" spans="1:47" outlineLevel="1" x14ac:dyDescent="0.2">
      <c r="A914" s="129"/>
      <c r="B914" s="129"/>
      <c r="C914" s="145" t="s">
        <v>131</v>
      </c>
      <c r="D914" s="168"/>
      <c r="E914" s="159"/>
      <c r="F914" s="131"/>
      <c r="G914" s="131"/>
      <c r="H914" s="154">
        <v>0</v>
      </c>
      <c r="I914" s="128"/>
      <c r="J914" s="128"/>
      <c r="K914" s="128"/>
      <c r="L914" s="128"/>
      <c r="M914" s="128"/>
      <c r="N914" s="128"/>
      <c r="O914" s="128"/>
      <c r="P914" s="128"/>
      <c r="Q914" s="128"/>
      <c r="R914" s="128" t="s">
        <v>121</v>
      </c>
      <c r="S914" s="128">
        <v>0</v>
      </c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</row>
    <row r="915" spans="1:47" outlineLevel="1" x14ac:dyDescent="0.2">
      <c r="A915" s="129"/>
      <c r="B915" s="129"/>
      <c r="C915" s="145" t="s">
        <v>528</v>
      </c>
      <c r="D915" s="168"/>
      <c r="E915" s="159">
        <v>1</v>
      </c>
      <c r="F915" s="131"/>
      <c r="G915" s="131"/>
      <c r="H915" s="154">
        <v>0</v>
      </c>
      <c r="I915" s="128"/>
      <c r="J915" s="128"/>
      <c r="K915" s="128"/>
      <c r="L915" s="128"/>
      <c r="M915" s="128"/>
      <c r="N915" s="128"/>
      <c r="O915" s="128"/>
      <c r="P915" s="128"/>
      <c r="Q915" s="128"/>
      <c r="R915" s="128" t="s">
        <v>121</v>
      </c>
      <c r="S915" s="128">
        <v>0</v>
      </c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</row>
    <row r="916" spans="1:47" outlineLevel="1" x14ac:dyDescent="0.2">
      <c r="A916" s="129"/>
      <c r="B916" s="129"/>
      <c r="C916" s="145" t="s">
        <v>303</v>
      </c>
      <c r="D916" s="168"/>
      <c r="E916" s="159">
        <v>1</v>
      </c>
      <c r="F916" s="131"/>
      <c r="G916" s="131"/>
      <c r="H916" s="154">
        <v>0</v>
      </c>
      <c r="I916" s="128"/>
      <c r="J916" s="128"/>
      <c r="K916" s="128"/>
      <c r="L916" s="128"/>
      <c r="M916" s="128"/>
      <c r="N916" s="128"/>
      <c r="O916" s="128"/>
      <c r="P916" s="128"/>
      <c r="Q916" s="128"/>
      <c r="R916" s="128" t="s">
        <v>121</v>
      </c>
      <c r="S916" s="128">
        <v>0</v>
      </c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</row>
    <row r="917" spans="1:47" outlineLevel="1" x14ac:dyDescent="0.2">
      <c r="A917" s="129"/>
      <c r="B917" s="129"/>
      <c r="C917" s="145" t="s">
        <v>125</v>
      </c>
      <c r="D917" s="168"/>
      <c r="E917" s="159"/>
      <c r="F917" s="131"/>
      <c r="G917" s="131"/>
      <c r="H917" s="154">
        <v>0</v>
      </c>
      <c r="I917" s="128"/>
      <c r="J917" s="128"/>
      <c r="K917" s="128"/>
      <c r="L917" s="128"/>
      <c r="M917" s="128"/>
      <c r="N917" s="128"/>
      <c r="O917" s="128"/>
      <c r="P917" s="128"/>
      <c r="Q917" s="128"/>
      <c r="R917" s="128" t="s">
        <v>121</v>
      </c>
      <c r="S917" s="128">
        <v>0</v>
      </c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</row>
    <row r="918" spans="1:47" outlineLevel="1" x14ac:dyDescent="0.2">
      <c r="A918" s="129">
        <v>149</v>
      </c>
      <c r="B918" s="129" t="s">
        <v>654</v>
      </c>
      <c r="C918" s="144" t="s">
        <v>655</v>
      </c>
      <c r="D918" s="167" t="s">
        <v>128</v>
      </c>
      <c r="E918" s="131">
        <v>76</v>
      </c>
      <c r="F918" s="131"/>
      <c r="G918" s="131">
        <f>ROUND(E918*F918,2)</f>
        <v>0</v>
      </c>
      <c r="H918" s="154" t="s">
        <v>1141</v>
      </c>
      <c r="I918" s="128"/>
      <c r="J918" s="128"/>
      <c r="K918" s="128"/>
      <c r="L918" s="128"/>
      <c r="M918" s="128"/>
      <c r="N918" s="128"/>
      <c r="O918" s="128"/>
      <c r="P918" s="128"/>
      <c r="Q918" s="128"/>
      <c r="R918" s="128" t="s">
        <v>119</v>
      </c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</row>
    <row r="919" spans="1:47" outlineLevel="1" x14ac:dyDescent="0.2">
      <c r="A919" s="129"/>
      <c r="B919" s="129"/>
      <c r="C919" s="145" t="s">
        <v>131</v>
      </c>
      <c r="D919" s="168"/>
      <c r="E919" s="159"/>
      <c r="F919" s="131"/>
      <c r="G919" s="131"/>
      <c r="H919" s="154">
        <v>0</v>
      </c>
      <c r="I919" s="128"/>
      <c r="J919" s="128"/>
      <c r="K919" s="128"/>
      <c r="L919" s="128"/>
      <c r="M919" s="128"/>
      <c r="N919" s="128"/>
      <c r="O919" s="128"/>
      <c r="P919" s="128"/>
      <c r="Q919" s="128"/>
      <c r="R919" s="128" t="s">
        <v>121</v>
      </c>
      <c r="S919" s="128">
        <v>0</v>
      </c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</row>
    <row r="920" spans="1:47" outlineLevel="1" x14ac:dyDescent="0.2">
      <c r="A920" s="129"/>
      <c r="B920" s="129"/>
      <c r="C920" s="145" t="s">
        <v>164</v>
      </c>
      <c r="D920" s="168"/>
      <c r="E920" s="159"/>
      <c r="F920" s="131"/>
      <c r="G920" s="131"/>
      <c r="H920" s="154">
        <v>0</v>
      </c>
      <c r="I920" s="128"/>
      <c r="J920" s="128"/>
      <c r="K920" s="128"/>
      <c r="L920" s="128"/>
      <c r="M920" s="128"/>
      <c r="N920" s="128"/>
      <c r="O920" s="128"/>
      <c r="P920" s="128"/>
      <c r="Q920" s="128"/>
      <c r="R920" s="128" t="s">
        <v>121</v>
      </c>
      <c r="S920" s="128">
        <v>0</v>
      </c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</row>
    <row r="921" spans="1:47" outlineLevel="1" x14ac:dyDescent="0.2">
      <c r="A921" s="129"/>
      <c r="B921" s="129"/>
      <c r="C921" s="145" t="s">
        <v>656</v>
      </c>
      <c r="D921" s="168"/>
      <c r="E921" s="159">
        <v>73</v>
      </c>
      <c r="F921" s="131"/>
      <c r="G921" s="131"/>
      <c r="H921" s="154">
        <v>0</v>
      </c>
      <c r="I921" s="128"/>
      <c r="J921" s="128"/>
      <c r="K921" s="128"/>
      <c r="L921" s="128"/>
      <c r="M921" s="128"/>
      <c r="N921" s="128"/>
      <c r="O921" s="128"/>
      <c r="P921" s="128"/>
      <c r="Q921" s="128"/>
      <c r="R921" s="128" t="s">
        <v>121</v>
      </c>
      <c r="S921" s="128">
        <v>0</v>
      </c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</row>
    <row r="922" spans="1:47" outlineLevel="1" x14ac:dyDescent="0.2">
      <c r="A922" s="129"/>
      <c r="B922" s="129"/>
      <c r="C922" s="145" t="s">
        <v>657</v>
      </c>
      <c r="D922" s="168"/>
      <c r="E922" s="159">
        <v>3</v>
      </c>
      <c r="F922" s="131"/>
      <c r="G922" s="131"/>
      <c r="H922" s="154">
        <v>0</v>
      </c>
      <c r="I922" s="128"/>
      <c r="J922" s="128"/>
      <c r="K922" s="128"/>
      <c r="L922" s="128"/>
      <c r="M922" s="128"/>
      <c r="N922" s="128"/>
      <c r="O922" s="128"/>
      <c r="P922" s="128"/>
      <c r="Q922" s="128"/>
      <c r="R922" s="128" t="s">
        <v>121</v>
      </c>
      <c r="S922" s="128">
        <v>0</v>
      </c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</row>
    <row r="923" spans="1:47" outlineLevel="1" x14ac:dyDescent="0.2">
      <c r="A923" s="129">
        <v>150</v>
      </c>
      <c r="B923" s="129" t="s">
        <v>658</v>
      </c>
      <c r="C923" s="144" t="s">
        <v>659</v>
      </c>
      <c r="D923" s="167" t="s">
        <v>144</v>
      </c>
      <c r="E923" s="131">
        <v>2.4</v>
      </c>
      <c r="F923" s="131"/>
      <c r="G923" s="131">
        <f>ROUND(E923*F923,2)</f>
        <v>0</v>
      </c>
      <c r="H923" s="154" t="s">
        <v>1141</v>
      </c>
      <c r="I923" s="128"/>
      <c r="J923" s="128"/>
      <c r="K923" s="128"/>
      <c r="L923" s="128"/>
      <c r="M923" s="128"/>
      <c r="N923" s="128"/>
      <c r="O923" s="128"/>
      <c r="P923" s="128"/>
      <c r="Q923" s="128"/>
      <c r="R923" s="128" t="s">
        <v>119</v>
      </c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</row>
    <row r="924" spans="1:47" outlineLevel="1" x14ac:dyDescent="0.2">
      <c r="A924" s="129"/>
      <c r="B924" s="129"/>
      <c r="C924" s="145" t="s">
        <v>131</v>
      </c>
      <c r="D924" s="168"/>
      <c r="E924" s="159"/>
      <c r="F924" s="131"/>
      <c r="G924" s="131"/>
      <c r="H924" s="154">
        <v>0</v>
      </c>
      <c r="I924" s="128"/>
      <c r="J924" s="128"/>
      <c r="K924" s="128"/>
      <c r="L924" s="128"/>
      <c r="M924" s="128"/>
      <c r="N924" s="128"/>
      <c r="O924" s="128"/>
      <c r="P924" s="128"/>
      <c r="Q924" s="128"/>
      <c r="R924" s="128" t="s">
        <v>121</v>
      </c>
      <c r="S924" s="128">
        <v>0</v>
      </c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</row>
    <row r="925" spans="1:47" outlineLevel="1" x14ac:dyDescent="0.2">
      <c r="A925" s="129"/>
      <c r="B925" s="129"/>
      <c r="C925" s="145" t="s">
        <v>164</v>
      </c>
      <c r="D925" s="168"/>
      <c r="E925" s="159"/>
      <c r="F925" s="131"/>
      <c r="G925" s="131"/>
      <c r="H925" s="154">
        <v>0</v>
      </c>
      <c r="I925" s="128"/>
      <c r="J925" s="128"/>
      <c r="K925" s="128"/>
      <c r="L925" s="128"/>
      <c r="M925" s="128"/>
      <c r="N925" s="128"/>
      <c r="O925" s="128"/>
      <c r="P925" s="128"/>
      <c r="Q925" s="128"/>
      <c r="R925" s="128" t="s">
        <v>121</v>
      </c>
      <c r="S925" s="128">
        <v>0</v>
      </c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</row>
    <row r="926" spans="1:47" outlineLevel="1" x14ac:dyDescent="0.2">
      <c r="A926" s="129"/>
      <c r="B926" s="129"/>
      <c r="C926" s="145" t="s">
        <v>638</v>
      </c>
      <c r="D926" s="168"/>
      <c r="E926" s="159">
        <v>2.4</v>
      </c>
      <c r="F926" s="131"/>
      <c r="G926" s="131"/>
      <c r="H926" s="154">
        <v>0</v>
      </c>
      <c r="I926" s="128"/>
      <c r="J926" s="128"/>
      <c r="K926" s="128"/>
      <c r="L926" s="128"/>
      <c r="M926" s="128"/>
      <c r="N926" s="128"/>
      <c r="O926" s="128"/>
      <c r="P926" s="128"/>
      <c r="Q926" s="128"/>
      <c r="R926" s="128" t="s">
        <v>121</v>
      </c>
      <c r="S926" s="128">
        <v>0</v>
      </c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</row>
    <row r="927" spans="1:47" outlineLevel="1" x14ac:dyDescent="0.2">
      <c r="A927" s="129"/>
      <c r="B927" s="129"/>
      <c r="C927" s="145" t="s">
        <v>125</v>
      </c>
      <c r="D927" s="168"/>
      <c r="E927" s="159"/>
      <c r="F927" s="131"/>
      <c r="G927" s="131"/>
      <c r="H927" s="154">
        <v>0</v>
      </c>
      <c r="I927" s="128"/>
      <c r="J927" s="128"/>
      <c r="K927" s="128"/>
      <c r="L927" s="128"/>
      <c r="M927" s="128"/>
      <c r="N927" s="128"/>
      <c r="O927" s="128"/>
      <c r="P927" s="128"/>
      <c r="Q927" s="128"/>
      <c r="R927" s="128" t="s">
        <v>121</v>
      </c>
      <c r="S927" s="128">
        <v>0</v>
      </c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</row>
    <row r="928" spans="1:47" ht="22.5" outlineLevel="1" x14ac:dyDescent="0.2">
      <c r="A928" s="129">
        <v>151</v>
      </c>
      <c r="B928" s="129" t="s">
        <v>660</v>
      </c>
      <c r="C928" s="144" t="s">
        <v>661</v>
      </c>
      <c r="D928" s="167" t="s">
        <v>128</v>
      </c>
      <c r="E928" s="131">
        <v>1</v>
      </c>
      <c r="F928" s="131"/>
      <c r="G928" s="131">
        <f>ROUND(E928*F928,2)</f>
        <v>0</v>
      </c>
      <c r="H928" s="154" t="s">
        <v>1141</v>
      </c>
      <c r="I928" s="128"/>
      <c r="J928" s="128"/>
      <c r="K928" s="128"/>
      <c r="L928" s="128"/>
      <c r="M928" s="128"/>
      <c r="N928" s="128"/>
      <c r="O928" s="128"/>
      <c r="P928" s="128"/>
      <c r="Q928" s="128"/>
      <c r="R928" s="128" t="s">
        <v>119</v>
      </c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</row>
    <row r="929" spans="1:47" outlineLevel="1" x14ac:dyDescent="0.2">
      <c r="A929" s="129"/>
      <c r="B929" s="129"/>
      <c r="C929" s="145" t="s">
        <v>131</v>
      </c>
      <c r="D929" s="168"/>
      <c r="E929" s="159"/>
      <c r="F929" s="131"/>
      <c r="G929" s="131"/>
      <c r="H929" s="154">
        <v>0</v>
      </c>
      <c r="I929" s="128"/>
      <c r="J929" s="128"/>
      <c r="K929" s="128"/>
      <c r="L929" s="128"/>
      <c r="M929" s="128"/>
      <c r="N929" s="128"/>
      <c r="O929" s="128"/>
      <c r="P929" s="128"/>
      <c r="Q929" s="128"/>
      <c r="R929" s="128" t="s">
        <v>121</v>
      </c>
      <c r="S929" s="128">
        <v>0</v>
      </c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</row>
    <row r="930" spans="1:47" outlineLevel="1" x14ac:dyDescent="0.2">
      <c r="A930" s="129"/>
      <c r="B930" s="129"/>
      <c r="C930" s="145" t="s">
        <v>164</v>
      </c>
      <c r="D930" s="168"/>
      <c r="E930" s="159"/>
      <c r="F930" s="131"/>
      <c r="G930" s="131"/>
      <c r="H930" s="154">
        <v>0</v>
      </c>
      <c r="I930" s="128"/>
      <c r="J930" s="128"/>
      <c r="K930" s="128"/>
      <c r="L930" s="128"/>
      <c r="M930" s="128"/>
      <c r="N930" s="128"/>
      <c r="O930" s="128"/>
      <c r="P930" s="128"/>
      <c r="Q930" s="128"/>
      <c r="R930" s="128" t="s">
        <v>121</v>
      </c>
      <c r="S930" s="128">
        <v>0</v>
      </c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</row>
    <row r="931" spans="1:47" outlineLevel="1" x14ac:dyDescent="0.2">
      <c r="A931" s="129"/>
      <c r="B931" s="129"/>
      <c r="C931" s="145" t="s">
        <v>165</v>
      </c>
      <c r="D931" s="168"/>
      <c r="E931" s="159"/>
      <c r="F931" s="131"/>
      <c r="G931" s="131"/>
      <c r="H931" s="154">
        <v>0</v>
      </c>
      <c r="I931" s="128"/>
      <c r="J931" s="128"/>
      <c r="K931" s="128"/>
      <c r="L931" s="128"/>
      <c r="M931" s="128"/>
      <c r="N931" s="128"/>
      <c r="O931" s="128"/>
      <c r="P931" s="128"/>
      <c r="Q931" s="128"/>
      <c r="R931" s="128" t="s">
        <v>121</v>
      </c>
      <c r="S931" s="128">
        <v>0</v>
      </c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</row>
    <row r="932" spans="1:47" outlineLevel="1" x14ac:dyDescent="0.2">
      <c r="A932" s="129"/>
      <c r="B932" s="129"/>
      <c r="C932" s="145" t="s">
        <v>174</v>
      </c>
      <c r="D932" s="168"/>
      <c r="E932" s="159">
        <v>1</v>
      </c>
      <c r="F932" s="131"/>
      <c r="G932" s="131"/>
      <c r="H932" s="154">
        <v>0</v>
      </c>
      <c r="I932" s="128"/>
      <c r="J932" s="128"/>
      <c r="K932" s="128"/>
      <c r="L932" s="128"/>
      <c r="M932" s="128"/>
      <c r="N932" s="128"/>
      <c r="O932" s="128"/>
      <c r="P932" s="128"/>
      <c r="Q932" s="128"/>
      <c r="R932" s="128" t="s">
        <v>121</v>
      </c>
      <c r="S932" s="128">
        <v>0</v>
      </c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</row>
    <row r="933" spans="1:47" ht="22.5" outlineLevel="1" x14ac:dyDescent="0.2">
      <c r="A933" s="129">
        <v>152</v>
      </c>
      <c r="B933" s="129" t="s">
        <v>662</v>
      </c>
      <c r="C933" s="144" t="s">
        <v>663</v>
      </c>
      <c r="D933" s="167" t="s">
        <v>128</v>
      </c>
      <c r="E933" s="131">
        <v>1</v>
      </c>
      <c r="F933" s="131"/>
      <c r="G933" s="131">
        <f>ROUND(E933*F933,2)</f>
        <v>0</v>
      </c>
      <c r="H933" s="154" t="s">
        <v>1141</v>
      </c>
      <c r="I933" s="128"/>
      <c r="J933" s="128"/>
      <c r="K933" s="128"/>
      <c r="L933" s="128"/>
      <c r="M933" s="128"/>
      <c r="N933" s="128"/>
      <c r="O933" s="128"/>
      <c r="P933" s="128"/>
      <c r="Q933" s="128"/>
      <c r="R933" s="128" t="s">
        <v>119</v>
      </c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</row>
    <row r="934" spans="1:47" outlineLevel="1" x14ac:dyDescent="0.2">
      <c r="A934" s="129"/>
      <c r="B934" s="129"/>
      <c r="C934" s="145" t="s">
        <v>131</v>
      </c>
      <c r="D934" s="168"/>
      <c r="E934" s="159"/>
      <c r="F934" s="131"/>
      <c r="G934" s="131"/>
      <c r="H934" s="154">
        <v>0</v>
      </c>
      <c r="I934" s="128"/>
      <c r="J934" s="128"/>
      <c r="K934" s="128"/>
      <c r="L934" s="128"/>
      <c r="M934" s="128"/>
      <c r="N934" s="128"/>
      <c r="O934" s="128"/>
      <c r="P934" s="128"/>
      <c r="Q934" s="128"/>
      <c r="R934" s="128" t="s">
        <v>121</v>
      </c>
      <c r="S934" s="128">
        <v>0</v>
      </c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</row>
    <row r="935" spans="1:47" outlineLevel="1" x14ac:dyDescent="0.2">
      <c r="A935" s="129"/>
      <c r="B935" s="129"/>
      <c r="C935" s="145" t="s">
        <v>164</v>
      </c>
      <c r="D935" s="168"/>
      <c r="E935" s="159"/>
      <c r="F935" s="131"/>
      <c r="G935" s="131"/>
      <c r="H935" s="154">
        <v>0</v>
      </c>
      <c r="I935" s="128"/>
      <c r="J935" s="128"/>
      <c r="K935" s="128"/>
      <c r="L935" s="128"/>
      <c r="M935" s="128"/>
      <c r="N935" s="128"/>
      <c r="O935" s="128"/>
      <c r="P935" s="128"/>
      <c r="Q935" s="128"/>
      <c r="R935" s="128" t="s">
        <v>121</v>
      </c>
      <c r="S935" s="128">
        <v>0</v>
      </c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</row>
    <row r="936" spans="1:47" outlineLevel="1" x14ac:dyDescent="0.2">
      <c r="A936" s="129"/>
      <c r="B936" s="129"/>
      <c r="C936" s="145" t="s">
        <v>165</v>
      </c>
      <c r="D936" s="168"/>
      <c r="E936" s="159"/>
      <c r="F936" s="131"/>
      <c r="G936" s="131"/>
      <c r="H936" s="154">
        <v>0</v>
      </c>
      <c r="I936" s="128"/>
      <c r="J936" s="128"/>
      <c r="K936" s="128"/>
      <c r="L936" s="128"/>
      <c r="M936" s="128"/>
      <c r="N936" s="128"/>
      <c r="O936" s="128"/>
      <c r="P936" s="128"/>
      <c r="Q936" s="128"/>
      <c r="R936" s="128" t="s">
        <v>121</v>
      </c>
      <c r="S936" s="128">
        <v>0</v>
      </c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</row>
    <row r="937" spans="1:47" outlineLevel="1" x14ac:dyDescent="0.2">
      <c r="A937" s="129"/>
      <c r="B937" s="129"/>
      <c r="C937" s="145" t="s">
        <v>174</v>
      </c>
      <c r="D937" s="168"/>
      <c r="E937" s="159">
        <v>1</v>
      </c>
      <c r="F937" s="131"/>
      <c r="G937" s="131"/>
      <c r="H937" s="154">
        <v>0</v>
      </c>
      <c r="I937" s="128"/>
      <c r="J937" s="128"/>
      <c r="K937" s="128"/>
      <c r="L937" s="128"/>
      <c r="M937" s="128"/>
      <c r="N937" s="128"/>
      <c r="O937" s="128"/>
      <c r="P937" s="128"/>
      <c r="Q937" s="128"/>
      <c r="R937" s="128" t="s">
        <v>121</v>
      </c>
      <c r="S937" s="128">
        <v>0</v>
      </c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</row>
    <row r="938" spans="1:47" ht="22.5" outlineLevel="1" x14ac:dyDescent="0.2">
      <c r="A938" s="129">
        <v>153</v>
      </c>
      <c r="B938" s="129" t="s">
        <v>664</v>
      </c>
      <c r="C938" s="144" t="s">
        <v>665</v>
      </c>
      <c r="D938" s="167" t="s">
        <v>128</v>
      </c>
      <c r="E938" s="131">
        <v>17</v>
      </c>
      <c r="F938" s="131"/>
      <c r="G938" s="131">
        <f>ROUND(E938*F938,2)</f>
        <v>0</v>
      </c>
      <c r="H938" s="154" t="s">
        <v>1141</v>
      </c>
      <c r="I938" s="128"/>
      <c r="J938" s="128"/>
      <c r="K938" s="128"/>
      <c r="L938" s="128"/>
      <c r="M938" s="128"/>
      <c r="N938" s="128"/>
      <c r="O938" s="128"/>
      <c r="P938" s="128"/>
      <c r="Q938" s="128"/>
      <c r="R938" s="128" t="s">
        <v>119</v>
      </c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</row>
    <row r="939" spans="1:47" outlineLevel="1" x14ac:dyDescent="0.2">
      <c r="A939" s="129"/>
      <c r="B939" s="129"/>
      <c r="C939" s="145" t="s">
        <v>131</v>
      </c>
      <c r="D939" s="168"/>
      <c r="E939" s="159"/>
      <c r="F939" s="131"/>
      <c r="G939" s="131"/>
      <c r="H939" s="154">
        <v>0</v>
      </c>
      <c r="I939" s="128"/>
      <c r="J939" s="128"/>
      <c r="K939" s="128"/>
      <c r="L939" s="128"/>
      <c r="M939" s="128"/>
      <c r="N939" s="128"/>
      <c r="O939" s="128"/>
      <c r="P939" s="128"/>
      <c r="Q939" s="128"/>
      <c r="R939" s="128" t="s">
        <v>121</v>
      </c>
      <c r="S939" s="128">
        <v>0</v>
      </c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</row>
    <row r="940" spans="1:47" outlineLevel="1" x14ac:dyDescent="0.2">
      <c r="A940" s="129"/>
      <c r="B940" s="129"/>
      <c r="C940" s="145" t="s">
        <v>164</v>
      </c>
      <c r="D940" s="168"/>
      <c r="E940" s="159"/>
      <c r="F940" s="131"/>
      <c r="G940" s="131"/>
      <c r="H940" s="154">
        <v>0</v>
      </c>
      <c r="I940" s="128"/>
      <c r="J940" s="128"/>
      <c r="K940" s="128"/>
      <c r="L940" s="128"/>
      <c r="M940" s="128"/>
      <c r="N940" s="128"/>
      <c r="O940" s="128"/>
      <c r="P940" s="128"/>
      <c r="Q940" s="128"/>
      <c r="R940" s="128" t="s">
        <v>121</v>
      </c>
      <c r="S940" s="128">
        <v>0</v>
      </c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</row>
    <row r="941" spans="1:47" outlineLevel="1" x14ac:dyDescent="0.2">
      <c r="A941" s="129"/>
      <c r="B941" s="129"/>
      <c r="C941" s="145" t="s">
        <v>165</v>
      </c>
      <c r="D941" s="168"/>
      <c r="E941" s="159"/>
      <c r="F941" s="131"/>
      <c r="G941" s="131"/>
      <c r="H941" s="154">
        <v>0</v>
      </c>
      <c r="I941" s="128"/>
      <c r="J941" s="128"/>
      <c r="K941" s="128"/>
      <c r="L941" s="128"/>
      <c r="M941" s="128"/>
      <c r="N941" s="128"/>
      <c r="O941" s="128"/>
      <c r="P941" s="128"/>
      <c r="Q941" s="128"/>
      <c r="R941" s="128" t="s">
        <v>121</v>
      </c>
      <c r="S941" s="128">
        <v>0</v>
      </c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</row>
    <row r="942" spans="1:47" outlineLevel="1" x14ac:dyDescent="0.2">
      <c r="A942" s="129"/>
      <c r="B942" s="129"/>
      <c r="C942" s="145" t="s">
        <v>666</v>
      </c>
      <c r="D942" s="168"/>
      <c r="E942" s="159">
        <v>17</v>
      </c>
      <c r="F942" s="131"/>
      <c r="G942" s="131"/>
      <c r="H942" s="154">
        <v>0</v>
      </c>
      <c r="I942" s="128"/>
      <c r="J942" s="128"/>
      <c r="K942" s="128"/>
      <c r="L942" s="128"/>
      <c r="M942" s="128"/>
      <c r="N942" s="128"/>
      <c r="O942" s="128"/>
      <c r="P942" s="128"/>
      <c r="Q942" s="128"/>
      <c r="R942" s="128" t="s">
        <v>121</v>
      </c>
      <c r="S942" s="128">
        <v>0</v>
      </c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</row>
    <row r="943" spans="1:47" outlineLevel="1" x14ac:dyDescent="0.2">
      <c r="A943" s="129">
        <v>154</v>
      </c>
      <c r="B943" s="129" t="s">
        <v>667</v>
      </c>
      <c r="C943" s="144" t="s">
        <v>668</v>
      </c>
      <c r="D943" s="167" t="s">
        <v>128</v>
      </c>
      <c r="E943" s="131">
        <v>6</v>
      </c>
      <c r="F943" s="131"/>
      <c r="G943" s="131">
        <f>ROUND(E943*F943,2)</f>
        <v>0</v>
      </c>
      <c r="H943" s="154" t="s">
        <v>1140</v>
      </c>
      <c r="I943" s="128"/>
      <c r="J943" s="128"/>
      <c r="K943" s="128"/>
      <c r="L943" s="128"/>
      <c r="M943" s="128"/>
      <c r="N943" s="128"/>
      <c r="O943" s="128"/>
      <c r="P943" s="128"/>
      <c r="Q943" s="128"/>
      <c r="R943" s="128" t="s">
        <v>119</v>
      </c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</row>
    <row r="944" spans="1:47" outlineLevel="1" x14ac:dyDescent="0.2">
      <c r="A944" s="129"/>
      <c r="B944" s="129"/>
      <c r="C944" s="145" t="s">
        <v>669</v>
      </c>
      <c r="D944" s="168"/>
      <c r="E944" s="159">
        <v>6</v>
      </c>
      <c r="F944" s="131"/>
      <c r="G944" s="131"/>
      <c r="H944" s="154">
        <v>0</v>
      </c>
      <c r="I944" s="128"/>
      <c r="J944" s="128"/>
      <c r="K944" s="128"/>
      <c r="L944" s="128"/>
      <c r="M944" s="128"/>
      <c r="N944" s="128"/>
      <c r="O944" s="128"/>
      <c r="P944" s="128"/>
      <c r="Q944" s="128"/>
      <c r="R944" s="128" t="s">
        <v>121</v>
      </c>
      <c r="S944" s="128">
        <v>0</v>
      </c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</row>
    <row r="945" spans="1:47" outlineLevel="1" x14ac:dyDescent="0.2">
      <c r="A945" s="129">
        <v>155</v>
      </c>
      <c r="B945" s="129" t="s">
        <v>670</v>
      </c>
      <c r="C945" s="144" t="s">
        <v>671</v>
      </c>
      <c r="D945" s="167" t="s">
        <v>144</v>
      </c>
      <c r="E945" s="131">
        <v>150</v>
      </c>
      <c r="F945" s="131"/>
      <c r="G945" s="131">
        <f>ROUND(E945*F945,2)</f>
        <v>0</v>
      </c>
      <c r="H945" s="154" t="s">
        <v>1140</v>
      </c>
      <c r="I945" s="128"/>
      <c r="J945" s="128"/>
      <c r="K945" s="128"/>
      <c r="L945" s="128"/>
      <c r="M945" s="128"/>
      <c r="N945" s="128"/>
      <c r="O945" s="128"/>
      <c r="P945" s="128"/>
      <c r="Q945" s="128"/>
      <c r="R945" s="128" t="s">
        <v>119</v>
      </c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</row>
    <row r="946" spans="1:47" outlineLevel="1" x14ac:dyDescent="0.2">
      <c r="A946" s="129"/>
      <c r="B946" s="129"/>
      <c r="C946" s="145" t="s">
        <v>672</v>
      </c>
      <c r="D946" s="168"/>
      <c r="E946" s="159">
        <v>150</v>
      </c>
      <c r="F946" s="131"/>
      <c r="G946" s="131"/>
      <c r="H946" s="154">
        <v>0</v>
      </c>
      <c r="I946" s="128"/>
      <c r="J946" s="128"/>
      <c r="K946" s="128"/>
      <c r="L946" s="128"/>
      <c r="M946" s="128"/>
      <c r="N946" s="128"/>
      <c r="O946" s="128"/>
      <c r="P946" s="128"/>
      <c r="Q946" s="128"/>
      <c r="R946" s="128" t="s">
        <v>121</v>
      </c>
      <c r="S946" s="128">
        <v>0</v>
      </c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</row>
    <row r="947" spans="1:47" outlineLevel="1" x14ac:dyDescent="0.2">
      <c r="A947" s="129">
        <v>156</v>
      </c>
      <c r="B947" s="129" t="s">
        <v>673</v>
      </c>
      <c r="C947" s="144" t="s">
        <v>674</v>
      </c>
      <c r="D947" s="167" t="s">
        <v>144</v>
      </c>
      <c r="E947" s="131">
        <v>70</v>
      </c>
      <c r="F947" s="131"/>
      <c r="G947" s="131">
        <f>ROUND(E947*F947,2)</f>
        <v>0</v>
      </c>
      <c r="H947" s="154" t="s">
        <v>1140</v>
      </c>
      <c r="I947" s="128"/>
      <c r="J947" s="128"/>
      <c r="K947" s="128"/>
      <c r="L947" s="128"/>
      <c r="M947" s="128"/>
      <c r="N947" s="128"/>
      <c r="O947" s="128"/>
      <c r="P947" s="128"/>
      <c r="Q947" s="128"/>
      <c r="R947" s="128" t="s">
        <v>119</v>
      </c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</row>
    <row r="948" spans="1:47" outlineLevel="1" x14ac:dyDescent="0.2">
      <c r="A948" s="129"/>
      <c r="B948" s="129"/>
      <c r="C948" s="145" t="s">
        <v>675</v>
      </c>
      <c r="D948" s="168"/>
      <c r="E948" s="159">
        <v>70</v>
      </c>
      <c r="F948" s="131"/>
      <c r="G948" s="131"/>
      <c r="H948" s="154">
        <v>0</v>
      </c>
      <c r="I948" s="128"/>
      <c r="J948" s="128"/>
      <c r="K948" s="128"/>
      <c r="L948" s="128"/>
      <c r="M948" s="128"/>
      <c r="N948" s="128"/>
      <c r="O948" s="128"/>
      <c r="P948" s="128"/>
      <c r="Q948" s="128"/>
      <c r="R948" s="128" t="s">
        <v>121</v>
      </c>
      <c r="S948" s="128">
        <v>0</v>
      </c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</row>
    <row r="949" spans="1:47" outlineLevel="1" x14ac:dyDescent="0.2">
      <c r="A949" s="129">
        <v>157</v>
      </c>
      <c r="B949" s="129" t="s">
        <v>676</v>
      </c>
      <c r="C949" s="144" t="s">
        <v>677</v>
      </c>
      <c r="D949" s="167" t="s">
        <v>144</v>
      </c>
      <c r="E949" s="131">
        <v>35</v>
      </c>
      <c r="F949" s="131"/>
      <c r="G949" s="131">
        <f>ROUND(E949*F949,2)</f>
        <v>0</v>
      </c>
      <c r="H949" s="154" t="s">
        <v>1140</v>
      </c>
      <c r="I949" s="128"/>
      <c r="J949" s="128"/>
      <c r="K949" s="128"/>
      <c r="L949" s="128"/>
      <c r="M949" s="128"/>
      <c r="N949" s="128"/>
      <c r="O949" s="128"/>
      <c r="P949" s="128"/>
      <c r="Q949" s="128"/>
      <c r="R949" s="128" t="s">
        <v>119</v>
      </c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</row>
    <row r="950" spans="1:47" outlineLevel="1" x14ac:dyDescent="0.2">
      <c r="A950" s="129"/>
      <c r="B950" s="129"/>
      <c r="C950" s="145" t="s">
        <v>678</v>
      </c>
      <c r="D950" s="168"/>
      <c r="E950" s="159">
        <v>35</v>
      </c>
      <c r="F950" s="131"/>
      <c r="G950" s="131"/>
      <c r="H950" s="154">
        <v>0</v>
      </c>
      <c r="I950" s="128"/>
      <c r="J950" s="128"/>
      <c r="K950" s="128"/>
      <c r="L950" s="128"/>
      <c r="M950" s="128"/>
      <c r="N950" s="128"/>
      <c r="O950" s="128"/>
      <c r="P950" s="128"/>
      <c r="Q950" s="128"/>
      <c r="R950" s="128" t="s">
        <v>121</v>
      </c>
      <c r="S950" s="128">
        <v>0</v>
      </c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</row>
    <row r="951" spans="1:47" outlineLevel="1" x14ac:dyDescent="0.2">
      <c r="A951" s="129">
        <v>158</v>
      </c>
      <c r="B951" s="129" t="s">
        <v>679</v>
      </c>
      <c r="C951" s="144" t="s">
        <v>680</v>
      </c>
      <c r="D951" s="167" t="s">
        <v>128</v>
      </c>
      <c r="E951" s="131">
        <v>13</v>
      </c>
      <c r="F951" s="131"/>
      <c r="G951" s="131">
        <f>ROUND(E951*F951,2)</f>
        <v>0</v>
      </c>
      <c r="H951" s="154" t="s">
        <v>1140</v>
      </c>
      <c r="I951" s="128"/>
      <c r="J951" s="128"/>
      <c r="K951" s="128"/>
      <c r="L951" s="128"/>
      <c r="M951" s="128"/>
      <c r="N951" s="128"/>
      <c r="O951" s="128"/>
      <c r="P951" s="128"/>
      <c r="Q951" s="128"/>
      <c r="R951" s="128" t="s">
        <v>119</v>
      </c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</row>
    <row r="952" spans="1:47" outlineLevel="1" x14ac:dyDescent="0.2">
      <c r="A952" s="129"/>
      <c r="B952" s="129"/>
      <c r="C952" s="145" t="s">
        <v>681</v>
      </c>
      <c r="D952" s="168"/>
      <c r="E952" s="159">
        <v>13</v>
      </c>
      <c r="F952" s="131"/>
      <c r="G952" s="131"/>
      <c r="H952" s="154">
        <v>0</v>
      </c>
      <c r="I952" s="128"/>
      <c r="J952" s="128"/>
      <c r="K952" s="128"/>
      <c r="L952" s="128"/>
      <c r="M952" s="128"/>
      <c r="N952" s="128"/>
      <c r="O952" s="128"/>
      <c r="P952" s="128"/>
      <c r="Q952" s="128"/>
      <c r="R952" s="128" t="s">
        <v>121</v>
      </c>
      <c r="S952" s="128">
        <v>0</v>
      </c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</row>
    <row r="953" spans="1:47" outlineLevel="1" x14ac:dyDescent="0.2">
      <c r="A953" s="129">
        <v>159</v>
      </c>
      <c r="B953" s="129" t="s">
        <v>682</v>
      </c>
      <c r="C953" s="144" t="s">
        <v>683</v>
      </c>
      <c r="D953" s="167" t="s">
        <v>128</v>
      </c>
      <c r="E953" s="131">
        <v>9</v>
      </c>
      <c r="F953" s="131"/>
      <c r="G953" s="131">
        <f>ROUND(E953*F953,2)</f>
        <v>0</v>
      </c>
      <c r="H953" s="154" t="s">
        <v>1140</v>
      </c>
      <c r="I953" s="128"/>
      <c r="J953" s="128"/>
      <c r="K953" s="128"/>
      <c r="L953" s="128"/>
      <c r="M953" s="128"/>
      <c r="N953" s="128"/>
      <c r="O953" s="128"/>
      <c r="P953" s="128"/>
      <c r="Q953" s="128"/>
      <c r="R953" s="128" t="s">
        <v>119</v>
      </c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</row>
    <row r="954" spans="1:47" outlineLevel="1" x14ac:dyDescent="0.2">
      <c r="A954" s="129"/>
      <c r="B954" s="129"/>
      <c r="C954" s="145" t="s">
        <v>684</v>
      </c>
      <c r="D954" s="168"/>
      <c r="E954" s="159">
        <v>9</v>
      </c>
      <c r="F954" s="131"/>
      <c r="G954" s="131"/>
      <c r="H954" s="154">
        <v>0</v>
      </c>
      <c r="I954" s="128"/>
      <c r="J954" s="128"/>
      <c r="K954" s="128"/>
      <c r="L954" s="128"/>
      <c r="M954" s="128"/>
      <c r="N954" s="128"/>
      <c r="O954" s="128"/>
      <c r="P954" s="128"/>
      <c r="Q954" s="128"/>
      <c r="R954" s="128" t="s">
        <v>121</v>
      </c>
      <c r="S954" s="128">
        <v>0</v>
      </c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</row>
    <row r="955" spans="1:47" outlineLevel="1" x14ac:dyDescent="0.2">
      <c r="A955" s="129">
        <v>160</v>
      </c>
      <c r="B955" s="129" t="s">
        <v>685</v>
      </c>
      <c r="C955" s="144" t="s">
        <v>686</v>
      </c>
      <c r="D955" s="167" t="s">
        <v>128</v>
      </c>
      <c r="E955" s="131">
        <v>8</v>
      </c>
      <c r="F955" s="131"/>
      <c r="G955" s="131">
        <f>ROUND(E955*F955,2)</f>
        <v>0</v>
      </c>
      <c r="H955" s="154" t="s">
        <v>1140</v>
      </c>
      <c r="I955" s="128"/>
      <c r="J955" s="128"/>
      <c r="K955" s="128"/>
      <c r="L955" s="128"/>
      <c r="M955" s="128"/>
      <c r="N955" s="128"/>
      <c r="O955" s="128"/>
      <c r="P955" s="128"/>
      <c r="Q955" s="128"/>
      <c r="R955" s="128" t="s">
        <v>119</v>
      </c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</row>
    <row r="956" spans="1:47" outlineLevel="1" x14ac:dyDescent="0.2">
      <c r="A956" s="129"/>
      <c r="B956" s="129"/>
      <c r="C956" s="145" t="s">
        <v>687</v>
      </c>
      <c r="D956" s="168"/>
      <c r="E956" s="159">
        <v>8</v>
      </c>
      <c r="F956" s="131"/>
      <c r="G956" s="131"/>
      <c r="H956" s="154">
        <v>0</v>
      </c>
      <c r="I956" s="128"/>
      <c r="J956" s="128"/>
      <c r="K956" s="128"/>
      <c r="L956" s="128"/>
      <c r="M956" s="128"/>
      <c r="N956" s="128"/>
      <c r="O956" s="128"/>
      <c r="P956" s="128"/>
      <c r="Q956" s="128"/>
      <c r="R956" s="128" t="s">
        <v>121</v>
      </c>
      <c r="S956" s="128">
        <v>0</v>
      </c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</row>
    <row r="957" spans="1:47" outlineLevel="1" x14ac:dyDescent="0.2">
      <c r="A957" s="129">
        <v>161</v>
      </c>
      <c r="B957" s="129" t="s">
        <v>688</v>
      </c>
      <c r="C957" s="144" t="s">
        <v>689</v>
      </c>
      <c r="D957" s="167" t="s">
        <v>128</v>
      </c>
      <c r="E957" s="131">
        <v>7</v>
      </c>
      <c r="F957" s="131"/>
      <c r="G957" s="131">
        <f>ROUND(E957*F957,2)</f>
        <v>0</v>
      </c>
      <c r="H957" s="154" t="s">
        <v>1140</v>
      </c>
      <c r="I957" s="128"/>
      <c r="J957" s="128"/>
      <c r="K957" s="128"/>
      <c r="L957" s="128"/>
      <c r="M957" s="128"/>
      <c r="N957" s="128"/>
      <c r="O957" s="128"/>
      <c r="P957" s="128"/>
      <c r="Q957" s="128"/>
      <c r="R957" s="128" t="s">
        <v>119</v>
      </c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</row>
    <row r="958" spans="1:47" outlineLevel="1" x14ac:dyDescent="0.2">
      <c r="A958" s="129"/>
      <c r="B958" s="129"/>
      <c r="C958" s="145" t="s">
        <v>690</v>
      </c>
      <c r="D958" s="168"/>
      <c r="E958" s="159">
        <v>7</v>
      </c>
      <c r="F958" s="131"/>
      <c r="G958" s="131"/>
      <c r="H958" s="154">
        <v>0</v>
      </c>
      <c r="I958" s="128"/>
      <c r="J958" s="128"/>
      <c r="K958" s="128"/>
      <c r="L958" s="128"/>
      <c r="M958" s="128"/>
      <c r="N958" s="128"/>
      <c r="O958" s="128"/>
      <c r="P958" s="128"/>
      <c r="Q958" s="128"/>
      <c r="R958" s="128" t="s">
        <v>121</v>
      </c>
      <c r="S958" s="128">
        <v>0</v>
      </c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</row>
    <row r="959" spans="1:47" outlineLevel="1" x14ac:dyDescent="0.2">
      <c r="A959" s="129">
        <v>162</v>
      </c>
      <c r="B959" s="129" t="s">
        <v>691</v>
      </c>
      <c r="C959" s="144" t="s">
        <v>692</v>
      </c>
      <c r="D959" s="167" t="s">
        <v>128</v>
      </c>
      <c r="E959" s="131">
        <v>6</v>
      </c>
      <c r="F959" s="131"/>
      <c r="G959" s="131">
        <f>ROUND(E959*F959,2)</f>
        <v>0</v>
      </c>
      <c r="H959" s="154" t="s">
        <v>1140</v>
      </c>
      <c r="I959" s="128"/>
      <c r="J959" s="128"/>
      <c r="K959" s="128"/>
      <c r="L959" s="128"/>
      <c r="M959" s="128"/>
      <c r="N959" s="128"/>
      <c r="O959" s="128"/>
      <c r="P959" s="128"/>
      <c r="Q959" s="128"/>
      <c r="R959" s="128" t="s">
        <v>119</v>
      </c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</row>
    <row r="960" spans="1:47" outlineLevel="1" x14ac:dyDescent="0.2">
      <c r="A960" s="129"/>
      <c r="B960" s="129"/>
      <c r="C960" s="145" t="s">
        <v>693</v>
      </c>
      <c r="D960" s="168"/>
      <c r="E960" s="159">
        <v>6</v>
      </c>
      <c r="F960" s="131"/>
      <c r="G960" s="131"/>
      <c r="H960" s="154">
        <v>0</v>
      </c>
      <c r="I960" s="128"/>
      <c r="J960" s="128"/>
      <c r="K960" s="128"/>
      <c r="L960" s="128"/>
      <c r="M960" s="128"/>
      <c r="N960" s="128"/>
      <c r="O960" s="128"/>
      <c r="P960" s="128"/>
      <c r="Q960" s="128"/>
      <c r="R960" s="128" t="s">
        <v>121</v>
      </c>
      <c r="S960" s="128">
        <v>0</v>
      </c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</row>
    <row r="961" spans="1:47" outlineLevel="1" x14ac:dyDescent="0.2">
      <c r="A961" s="129">
        <v>163</v>
      </c>
      <c r="B961" s="129" t="s">
        <v>694</v>
      </c>
      <c r="C961" s="144" t="s">
        <v>695</v>
      </c>
      <c r="D961" s="167" t="s">
        <v>128</v>
      </c>
      <c r="E961" s="131">
        <v>5</v>
      </c>
      <c r="F961" s="131"/>
      <c r="G961" s="131">
        <f>ROUND(E961*F961,2)</f>
        <v>0</v>
      </c>
      <c r="H961" s="154" t="s">
        <v>1140</v>
      </c>
      <c r="I961" s="128"/>
      <c r="J961" s="128"/>
      <c r="K961" s="128"/>
      <c r="L961" s="128"/>
      <c r="M961" s="128"/>
      <c r="N961" s="128"/>
      <c r="O961" s="128"/>
      <c r="P961" s="128"/>
      <c r="Q961" s="128"/>
      <c r="R961" s="128" t="s">
        <v>119</v>
      </c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</row>
    <row r="962" spans="1:47" outlineLevel="1" x14ac:dyDescent="0.2">
      <c r="A962" s="129"/>
      <c r="B962" s="129"/>
      <c r="C962" s="145" t="s">
        <v>696</v>
      </c>
      <c r="D962" s="168"/>
      <c r="E962" s="159">
        <v>5</v>
      </c>
      <c r="F962" s="131"/>
      <c r="G962" s="131"/>
      <c r="H962" s="154">
        <v>0</v>
      </c>
      <c r="I962" s="128"/>
      <c r="J962" s="128"/>
      <c r="K962" s="128"/>
      <c r="L962" s="128"/>
      <c r="M962" s="128"/>
      <c r="N962" s="128"/>
      <c r="O962" s="128"/>
      <c r="P962" s="128"/>
      <c r="Q962" s="128"/>
      <c r="R962" s="128" t="s">
        <v>121</v>
      </c>
      <c r="S962" s="128">
        <v>0</v>
      </c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</row>
    <row r="963" spans="1:47" outlineLevel="1" x14ac:dyDescent="0.2">
      <c r="A963" s="129">
        <v>164</v>
      </c>
      <c r="B963" s="129" t="s">
        <v>697</v>
      </c>
      <c r="C963" s="144" t="s">
        <v>698</v>
      </c>
      <c r="D963" s="167" t="s">
        <v>144</v>
      </c>
      <c r="E963" s="131">
        <v>3</v>
      </c>
      <c r="F963" s="131"/>
      <c r="G963" s="131">
        <f>ROUND(E963*F963,2)</f>
        <v>0</v>
      </c>
      <c r="H963" s="154" t="s">
        <v>1140</v>
      </c>
      <c r="I963" s="128"/>
      <c r="J963" s="128"/>
      <c r="K963" s="128"/>
      <c r="L963" s="128"/>
      <c r="M963" s="128"/>
      <c r="N963" s="128"/>
      <c r="O963" s="128"/>
      <c r="P963" s="128"/>
      <c r="Q963" s="128"/>
      <c r="R963" s="128" t="s">
        <v>119</v>
      </c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</row>
    <row r="964" spans="1:47" outlineLevel="1" x14ac:dyDescent="0.2">
      <c r="A964" s="129"/>
      <c r="B964" s="129"/>
      <c r="C964" s="145" t="s">
        <v>699</v>
      </c>
      <c r="D964" s="168"/>
      <c r="E964" s="159">
        <v>0.6</v>
      </c>
      <c r="F964" s="131"/>
      <c r="G964" s="131"/>
      <c r="H964" s="154">
        <v>0</v>
      </c>
      <c r="I964" s="128"/>
      <c r="J964" s="128"/>
      <c r="K964" s="128"/>
      <c r="L964" s="128"/>
      <c r="M964" s="128"/>
      <c r="N964" s="128"/>
      <c r="O964" s="128"/>
      <c r="P964" s="128"/>
      <c r="Q964" s="128"/>
      <c r="R964" s="128" t="s">
        <v>121</v>
      </c>
      <c r="S964" s="128">
        <v>0</v>
      </c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</row>
    <row r="965" spans="1:47" outlineLevel="1" x14ac:dyDescent="0.2">
      <c r="A965" s="129"/>
      <c r="B965" s="129"/>
      <c r="C965" s="145" t="s">
        <v>700</v>
      </c>
      <c r="D965" s="168"/>
      <c r="E965" s="159">
        <v>0.6</v>
      </c>
      <c r="F965" s="131"/>
      <c r="G965" s="131"/>
      <c r="H965" s="154">
        <v>0</v>
      </c>
      <c r="I965" s="128"/>
      <c r="J965" s="128"/>
      <c r="K965" s="128"/>
      <c r="L965" s="128"/>
      <c r="M965" s="128"/>
      <c r="N965" s="128"/>
      <c r="O965" s="128"/>
      <c r="P965" s="128"/>
      <c r="Q965" s="128"/>
      <c r="R965" s="128" t="s">
        <v>121</v>
      </c>
      <c r="S965" s="128">
        <v>0</v>
      </c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</row>
    <row r="966" spans="1:47" outlineLevel="1" x14ac:dyDescent="0.2">
      <c r="A966" s="129"/>
      <c r="B966" s="129"/>
      <c r="C966" s="145" t="s">
        <v>701</v>
      </c>
      <c r="D966" s="168"/>
      <c r="E966" s="159">
        <v>1.2</v>
      </c>
      <c r="F966" s="131"/>
      <c r="G966" s="131"/>
      <c r="H966" s="154">
        <v>0</v>
      </c>
      <c r="I966" s="128"/>
      <c r="J966" s="128"/>
      <c r="K966" s="128"/>
      <c r="L966" s="128"/>
      <c r="M966" s="128"/>
      <c r="N966" s="128"/>
      <c r="O966" s="128"/>
      <c r="P966" s="128"/>
      <c r="Q966" s="128"/>
      <c r="R966" s="128" t="s">
        <v>121</v>
      </c>
      <c r="S966" s="128">
        <v>0</v>
      </c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</row>
    <row r="967" spans="1:47" outlineLevel="1" x14ac:dyDescent="0.2">
      <c r="A967" s="129"/>
      <c r="B967" s="129"/>
      <c r="C967" s="145" t="s">
        <v>702</v>
      </c>
      <c r="D967" s="168"/>
      <c r="E967" s="159">
        <v>0.6</v>
      </c>
      <c r="F967" s="131"/>
      <c r="G967" s="131"/>
      <c r="H967" s="154">
        <v>0</v>
      </c>
      <c r="I967" s="128"/>
      <c r="J967" s="128"/>
      <c r="K967" s="128"/>
      <c r="L967" s="128"/>
      <c r="M967" s="128"/>
      <c r="N967" s="128"/>
      <c r="O967" s="128"/>
      <c r="P967" s="128"/>
      <c r="Q967" s="128"/>
      <c r="R967" s="128" t="s">
        <v>121</v>
      </c>
      <c r="S967" s="128">
        <v>0</v>
      </c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</row>
    <row r="968" spans="1:47" outlineLevel="1" x14ac:dyDescent="0.2">
      <c r="A968" s="129"/>
      <c r="B968" s="129"/>
      <c r="C968" s="145" t="s">
        <v>125</v>
      </c>
      <c r="D968" s="168"/>
      <c r="E968" s="159"/>
      <c r="F968" s="131"/>
      <c r="G968" s="131"/>
      <c r="H968" s="154">
        <v>0</v>
      </c>
      <c r="I968" s="128"/>
      <c r="J968" s="128"/>
      <c r="K968" s="128"/>
      <c r="L968" s="128"/>
      <c r="M968" s="128"/>
      <c r="N968" s="128"/>
      <c r="O968" s="128"/>
      <c r="P968" s="128"/>
      <c r="Q968" s="128"/>
      <c r="R968" s="128" t="s">
        <v>121</v>
      </c>
      <c r="S968" s="128">
        <v>0</v>
      </c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</row>
    <row r="969" spans="1:47" outlineLevel="1" x14ac:dyDescent="0.2">
      <c r="A969" s="129">
        <v>165</v>
      </c>
      <c r="B969" s="129" t="s">
        <v>703</v>
      </c>
      <c r="C969" s="144" t="s">
        <v>704</v>
      </c>
      <c r="D969" s="167" t="s">
        <v>144</v>
      </c>
      <c r="E969" s="131">
        <v>4.2</v>
      </c>
      <c r="F969" s="131"/>
      <c r="G969" s="131">
        <f>ROUND(E969*F969,2)</f>
        <v>0</v>
      </c>
      <c r="H969" s="154" t="s">
        <v>1140</v>
      </c>
      <c r="I969" s="128"/>
      <c r="J969" s="128"/>
      <c r="K969" s="128"/>
      <c r="L969" s="128"/>
      <c r="M969" s="128"/>
      <c r="N969" s="128"/>
      <c r="O969" s="128"/>
      <c r="P969" s="128"/>
      <c r="Q969" s="128"/>
      <c r="R969" s="128" t="s">
        <v>119</v>
      </c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</row>
    <row r="970" spans="1:47" outlineLevel="1" x14ac:dyDescent="0.2">
      <c r="A970" s="129"/>
      <c r="B970" s="129"/>
      <c r="C970" s="145" t="s">
        <v>705</v>
      </c>
      <c r="D970" s="168"/>
      <c r="E970" s="159">
        <v>2.1</v>
      </c>
      <c r="F970" s="131"/>
      <c r="G970" s="131"/>
      <c r="H970" s="154">
        <v>0</v>
      </c>
      <c r="I970" s="128"/>
      <c r="J970" s="128"/>
      <c r="K970" s="128"/>
      <c r="L970" s="128"/>
      <c r="M970" s="128"/>
      <c r="N970" s="128"/>
      <c r="O970" s="128"/>
      <c r="P970" s="128"/>
      <c r="Q970" s="128"/>
      <c r="R970" s="128" t="s">
        <v>121</v>
      </c>
      <c r="S970" s="128">
        <v>0</v>
      </c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</row>
    <row r="971" spans="1:47" outlineLevel="1" x14ac:dyDescent="0.2">
      <c r="A971" s="129"/>
      <c r="B971" s="129"/>
      <c r="C971" s="145" t="s">
        <v>700</v>
      </c>
      <c r="D971" s="168"/>
      <c r="E971" s="159">
        <v>0.6</v>
      </c>
      <c r="F971" s="131"/>
      <c r="G971" s="131"/>
      <c r="H971" s="154">
        <v>0</v>
      </c>
      <c r="I971" s="128"/>
      <c r="J971" s="128"/>
      <c r="K971" s="128"/>
      <c r="L971" s="128"/>
      <c r="M971" s="128"/>
      <c r="N971" s="128"/>
      <c r="O971" s="128"/>
      <c r="P971" s="128"/>
      <c r="Q971" s="128"/>
      <c r="R971" s="128" t="s">
        <v>121</v>
      </c>
      <c r="S971" s="128">
        <v>0</v>
      </c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</row>
    <row r="972" spans="1:47" outlineLevel="1" x14ac:dyDescent="0.2">
      <c r="A972" s="129"/>
      <c r="B972" s="129"/>
      <c r="C972" s="145" t="s">
        <v>706</v>
      </c>
      <c r="D972" s="168"/>
      <c r="E972" s="159">
        <v>0.9</v>
      </c>
      <c r="F972" s="131"/>
      <c r="G972" s="131"/>
      <c r="H972" s="154">
        <v>0</v>
      </c>
      <c r="I972" s="128"/>
      <c r="J972" s="128"/>
      <c r="K972" s="128"/>
      <c r="L972" s="128"/>
      <c r="M972" s="128"/>
      <c r="N972" s="128"/>
      <c r="O972" s="128"/>
      <c r="P972" s="128"/>
      <c r="Q972" s="128"/>
      <c r="R972" s="128" t="s">
        <v>121</v>
      </c>
      <c r="S972" s="128">
        <v>0</v>
      </c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</row>
    <row r="973" spans="1:47" outlineLevel="1" x14ac:dyDescent="0.2">
      <c r="A973" s="129"/>
      <c r="B973" s="129"/>
      <c r="C973" s="145" t="s">
        <v>702</v>
      </c>
      <c r="D973" s="168"/>
      <c r="E973" s="159">
        <v>0.6</v>
      </c>
      <c r="F973" s="131"/>
      <c r="G973" s="131"/>
      <c r="H973" s="154">
        <v>0</v>
      </c>
      <c r="I973" s="128"/>
      <c r="J973" s="128"/>
      <c r="K973" s="128"/>
      <c r="L973" s="128"/>
      <c r="M973" s="128"/>
      <c r="N973" s="128"/>
      <c r="O973" s="128"/>
      <c r="P973" s="128"/>
      <c r="Q973" s="128"/>
      <c r="R973" s="128" t="s">
        <v>121</v>
      </c>
      <c r="S973" s="128">
        <v>0</v>
      </c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</row>
    <row r="974" spans="1:47" outlineLevel="1" x14ac:dyDescent="0.2">
      <c r="A974" s="129"/>
      <c r="B974" s="129"/>
      <c r="C974" s="145" t="s">
        <v>125</v>
      </c>
      <c r="D974" s="168"/>
      <c r="E974" s="159"/>
      <c r="F974" s="131"/>
      <c r="G974" s="131"/>
      <c r="H974" s="154">
        <v>0</v>
      </c>
      <c r="I974" s="128"/>
      <c r="J974" s="128"/>
      <c r="K974" s="128"/>
      <c r="L974" s="128"/>
      <c r="M974" s="128"/>
      <c r="N974" s="128"/>
      <c r="O974" s="128"/>
      <c r="P974" s="128"/>
      <c r="Q974" s="128"/>
      <c r="R974" s="128" t="s">
        <v>121</v>
      </c>
      <c r="S974" s="128">
        <v>0</v>
      </c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</row>
    <row r="975" spans="1:47" outlineLevel="1" x14ac:dyDescent="0.2">
      <c r="A975" s="129">
        <v>166</v>
      </c>
      <c r="B975" s="129" t="s">
        <v>707</v>
      </c>
      <c r="C975" s="144" t="s">
        <v>708</v>
      </c>
      <c r="D975" s="167" t="s">
        <v>144</v>
      </c>
      <c r="E975" s="131">
        <v>2.7</v>
      </c>
      <c r="F975" s="131"/>
      <c r="G975" s="131">
        <f>ROUND(E975*F975,2)</f>
        <v>0</v>
      </c>
      <c r="H975" s="154" t="s">
        <v>1140</v>
      </c>
      <c r="I975" s="128"/>
      <c r="J975" s="128"/>
      <c r="K975" s="128"/>
      <c r="L975" s="128"/>
      <c r="M975" s="128"/>
      <c r="N975" s="128"/>
      <c r="O975" s="128"/>
      <c r="P975" s="128"/>
      <c r="Q975" s="128"/>
      <c r="R975" s="128" t="s">
        <v>119</v>
      </c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</row>
    <row r="976" spans="1:47" outlineLevel="1" x14ac:dyDescent="0.2">
      <c r="A976" s="129"/>
      <c r="B976" s="129"/>
      <c r="C976" s="145" t="s">
        <v>709</v>
      </c>
      <c r="D976" s="168"/>
      <c r="E976" s="159">
        <v>0.9</v>
      </c>
      <c r="F976" s="131"/>
      <c r="G976" s="131"/>
      <c r="H976" s="154">
        <v>0</v>
      </c>
      <c r="I976" s="128"/>
      <c r="J976" s="128"/>
      <c r="K976" s="128"/>
      <c r="L976" s="128"/>
      <c r="M976" s="128"/>
      <c r="N976" s="128"/>
      <c r="O976" s="128"/>
      <c r="P976" s="128"/>
      <c r="Q976" s="128"/>
      <c r="R976" s="128" t="s">
        <v>121</v>
      </c>
      <c r="S976" s="128">
        <v>0</v>
      </c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</row>
    <row r="977" spans="1:47" outlineLevel="1" x14ac:dyDescent="0.2">
      <c r="A977" s="129"/>
      <c r="B977" s="129"/>
      <c r="C977" s="145" t="s">
        <v>700</v>
      </c>
      <c r="D977" s="168"/>
      <c r="E977" s="159">
        <v>0.6</v>
      </c>
      <c r="F977" s="131"/>
      <c r="G977" s="131"/>
      <c r="H977" s="154">
        <v>0</v>
      </c>
      <c r="I977" s="128"/>
      <c r="J977" s="128"/>
      <c r="K977" s="128"/>
      <c r="L977" s="128"/>
      <c r="M977" s="128"/>
      <c r="N977" s="128"/>
      <c r="O977" s="128"/>
      <c r="P977" s="128"/>
      <c r="Q977" s="128"/>
      <c r="R977" s="128" t="s">
        <v>121</v>
      </c>
      <c r="S977" s="128">
        <v>0</v>
      </c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</row>
    <row r="978" spans="1:47" outlineLevel="1" x14ac:dyDescent="0.2">
      <c r="A978" s="129"/>
      <c r="B978" s="129"/>
      <c r="C978" s="145" t="s">
        <v>710</v>
      </c>
      <c r="D978" s="168"/>
      <c r="E978" s="159">
        <v>0.6</v>
      </c>
      <c r="F978" s="131"/>
      <c r="G978" s="131"/>
      <c r="H978" s="154">
        <v>0</v>
      </c>
      <c r="I978" s="128"/>
      <c r="J978" s="128"/>
      <c r="K978" s="128"/>
      <c r="L978" s="128"/>
      <c r="M978" s="128"/>
      <c r="N978" s="128"/>
      <c r="O978" s="128"/>
      <c r="P978" s="128"/>
      <c r="Q978" s="128"/>
      <c r="R978" s="128" t="s">
        <v>121</v>
      </c>
      <c r="S978" s="128">
        <v>0</v>
      </c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</row>
    <row r="979" spans="1:47" outlineLevel="1" x14ac:dyDescent="0.2">
      <c r="A979" s="129"/>
      <c r="B979" s="129"/>
      <c r="C979" s="145" t="s">
        <v>702</v>
      </c>
      <c r="D979" s="168"/>
      <c r="E979" s="159">
        <v>0.6</v>
      </c>
      <c r="F979" s="131"/>
      <c r="G979" s="131"/>
      <c r="H979" s="154">
        <v>0</v>
      </c>
      <c r="I979" s="128"/>
      <c r="J979" s="128"/>
      <c r="K979" s="128"/>
      <c r="L979" s="128"/>
      <c r="M979" s="128"/>
      <c r="N979" s="128"/>
      <c r="O979" s="128"/>
      <c r="P979" s="128"/>
      <c r="Q979" s="128"/>
      <c r="R979" s="128" t="s">
        <v>121</v>
      </c>
      <c r="S979" s="128">
        <v>0</v>
      </c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</row>
    <row r="980" spans="1:47" outlineLevel="1" x14ac:dyDescent="0.2">
      <c r="A980" s="129"/>
      <c r="B980" s="129"/>
      <c r="C980" s="145" t="s">
        <v>125</v>
      </c>
      <c r="D980" s="168"/>
      <c r="E980" s="159"/>
      <c r="F980" s="131"/>
      <c r="G980" s="131"/>
      <c r="H980" s="154">
        <v>0</v>
      </c>
      <c r="I980" s="128"/>
      <c r="J980" s="128"/>
      <c r="K980" s="128"/>
      <c r="L980" s="128"/>
      <c r="M980" s="128"/>
      <c r="N980" s="128"/>
      <c r="O980" s="128"/>
      <c r="P980" s="128"/>
      <c r="Q980" s="128"/>
      <c r="R980" s="128" t="s">
        <v>121</v>
      </c>
      <c r="S980" s="128">
        <v>0</v>
      </c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</row>
    <row r="981" spans="1:47" outlineLevel="1" x14ac:dyDescent="0.2">
      <c r="A981" s="129">
        <v>167</v>
      </c>
      <c r="B981" s="129" t="s">
        <v>711</v>
      </c>
      <c r="C981" s="144" t="s">
        <v>712</v>
      </c>
      <c r="D981" s="167" t="s">
        <v>144</v>
      </c>
      <c r="E981" s="131">
        <v>158</v>
      </c>
      <c r="F981" s="131"/>
      <c r="G981" s="131">
        <f>ROUND(E981*F981,2)</f>
        <v>0</v>
      </c>
      <c r="H981" s="154" t="s">
        <v>1140</v>
      </c>
      <c r="I981" s="128"/>
      <c r="J981" s="128"/>
      <c r="K981" s="128"/>
      <c r="L981" s="128"/>
      <c r="M981" s="128"/>
      <c r="N981" s="128"/>
      <c r="O981" s="128"/>
      <c r="P981" s="128"/>
      <c r="Q981" s="128"/>
      <c r="R981" s="128" t="s">
        <v>119</v>
      </c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</row>
    <row r="982" spans="1:47" outlineLevel="1" x14ac:dyDescent="0.2">
      <c r="A982" s="129"/>
      <c r="B982" s="129"/>
      <c r="C982" s="145" t="s">
        <v>713</v>
      </c>
      <c r="D982" s="168"/>
      <c r="E982" s="159">
        <v>158</v>
      </c>
      <c r="F982" s="131"/>
      <c r="G982" s="131"/>
      <c r="H982" s="154">
        <v>0</v>
      </c>
      <c r="I982" s="128"/>
      <c r="J982" s="128"/>
      <c r="K982" s="128"/>
      <c r="L982" s="128"/>
      <c r="M982" s="128"/>
      <c r="N982" s="128"/>
      <c r="O982" s="128"/>
      <c r="P982" s="128"/>
      <c r="Q982" s="128"/>
      <c r="R982" s="128" t="s">
        <v>121</v>
      </c>
      <c r="S982" s="128">
        <v>0</v>
      </c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</row>
    <row r="983" spans="1:47" outlineLevel="1" x14ac:dyDescent="0.2">
      <c r="A983" s="129">
        <v>168</v>
      </c>
      <c r="B983" s="129" t="s">
        <v>714</v>
      </c>
      <c r="C983" s="144" t="s">
        <v>715</v>
      </c>
      <c r="D983" s="167" t="s">
        <v>144</v>
      </c>
      <c r="E983" s="131">
        <v>54.1</v>
      </c>
      <c r="F983" s="131"/>
      <c r="G983" s="131">
        <f>ROUND(E983*F983,2)</f>
        <v>0</v>
      </c>
      <c r="H983" s="154" t="s">
        <v>1140</v>
      </c>
      <c r="I983" s="128"/>
      <c r="J983" s="128"/>
      <c r="K983" s="128"/>
      <c r="L983" s="128"/>
      <c r="M983" s="128"/>
      <c r="N983" s="128"/>
      <c r="O983" s="128"/>
      <c r="P983" s="128"/>
      <c r="Q983" s="128"/>
      <c r="R983" s="128" t="s">
        <v>119</v>
      </c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</row>
    <row r="984" spans="1:47" outlineLevel="1" x14ac:dyDescent="0.2">
      <c r="A984" s="129"/>
      <c r="B984" s="129"/>
      <c r="C984" s="145" t="s">
        <v>716</v>
      </c>
      <c r="D984" s="168"/>
      <c r="E984" s="159">
        <v>54.1</v>
      </c>
      <c r="F984" s="131"/>
      <c r="G984" s="131"/>
      <c r="H984" s="154">
        <v>0</v>
      </c>
      <c r="I984" s="128"/>
      <c r="J984" s="128"/>
      <c r="K984" s="128"/>
      <c r="L984" s="128"/>
      <c r="M984" s="128"/>
      <c r="N984" s="128"/>
      <c r="O984" s="128"/>
      <c r="P984" s="128"/>
      <c r="Q984" s="128"/>
      <c r="R984" s="128" t="s">
        <v>121</v>
      </c>
      <c r="S984" s="128">
        <v>0</v>
      </c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</row>
    <row r="985" spans="1:47" outlineLevel="1" x14ac:dyDescent="0.2">
      <c r="A985" s="129">
        <v>169</v>
      </c>
      <c r="B985" s="129" t="s">
        <v>717</v>
      </c>
      <c r="C985" s="144" t="s">
        <v>718</v>
      </c>
      <c r="D985" s="167" t="s">
        <v>118</v>
      </c>
      <c r="E985" s="131">
        <v>20</v>
      </c>
      <c r="F985" s="131"/>
      <c r="G985" s="131">
        <f>ROUND(E985*F985,2)</f>
        <v>0</v>
      </c>
      <c r="H985" s="154" t="s">
        <v>1140</v>
      </c>
      <c r="I985" s="128"/>
      <c r="J985" s="128"/>
      <c r="K985" s="128"/>
      <c r="L985" s="128"/>
      <c r="M985" s="128"/>
      <c r="N985" s="128"/>
      <c r="O985" s="128"/>
      <c r="P985" s="128"/>
      <c r="Q985" s="128"/>
      <c r="R985" s="128" t="s">
        <v>119</v>
      </c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</row>
    <row r="986" spans="1:47" outlineLevel="1" x14ac:dyDescent="0.2">
      <c r="A986" s="129"/>
      <c r="B986" s="129"/>
      <c r="C986" s="145" t="s">
        <v>719</v>
      </c>
      <c r="D986" s="168"/>
      <c r="E986" s="159">
        <v>20</v>
      </c>
      <c r="F986" s="131"/>
      <c r="G986" s="131"/>
      <c r="H986" s="154">
        <v>0</v>
      </c>
      <c r="I986" s="128"/>
      <c r="J986" s="128"/>
      <c r="K986" s="128"/>
      <c r="L986" s="128"/>
      <c r="M986" s="128"/>
      <c r="N986" s="128"/>
      <c r="O986" s="128"/>
      <c r="P986" s="128"/>
      <c r="Q986" s="128"/>
      <c r="R986" s="128" t="s">
        <v>121</v>
      </c>
      <c r="S986" s="128">
        <v>0</v>
      </c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</row>
    <row r="987" spans="1:47" outlineLevel="1" x14ac:dyDescent="0.2">
      <c r="A987" s="129">
        <v>170</v>
      </c>
      <c r="B987" s="129" t="s">
        <v>720</v>
      </c>
      <c r="C987" s="144" t="s">
        <v>721</v>
      </c>
      <c r="D987" s="167" t="s">
        <v>118</v>
      </c>
      <c r="E987" s="131">
        <v>20</v>
      </c>
      <c r="F987" s="131"/>
      <c r="G987" s="131">
        <f>ROUND(E987*F987,2)</f>
        <v>0</v>
      </c>
      <c r="H987" s="154" t="s">
        <v>1140</v>
      </c>
      <c r="I987" s="128"/>
      <c r="J987" s="128"/>
      <c r="K987" s="128"/>
      <c r="L987" s="128"/>
      <c r="M987" s="128"/>
      <c r="N987" s="128"/>
      <c r="O987" s="128"/>
      <c r="P987" s="128"/>
      <c r="Q987" s="128"/>
      <c r="R987" s="128" t="s">
        <v>119</v>
      </c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</row>
    <row r="988" spans="1:47" outlineLevel="1" x14ac:dyDescent="0.2">
      <c r="A988" s="129"/>
      <c r="B988" s="129"/>
      <c r="C988" s="145" t="s">
        <v>722</v>
      </c>
      <c r="D988" s="168"/>
      <c r="E988" s="159">
        <v>20</v>
      </c>
      <c r="F988" s="131"/>
      <c r="G988" s="131"/>
      <c r="H988" s="154">
        <v>0</v>
      </c>
      <c r="I988" s="128"/>
      <c r="J988" s="128"/>
      <c r="K988" s="128"/>
      <c r="L988" s="128"/>
      <c r="M988" s="128"/>
      <c r="N988" s="128"/>
      <c r="O988" s="128"/>
      <c r="P988" s="128"/>
      <c r="Q988" s="128"/>
      <c r="R988" s="128" t="s">
        <v>121</v>
      </c>
      <c r="S988" s="128">
        <v>0</v>
      </c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</row>
    <row r="989" spans="1:47" outlineLevel="1" x14ac:dyDescent="0.2">
      <c r="A989" s="129">
        <v>171</v>
      </c>
      <c r="B989" s="129" t="s">
        <v>723</v>
      </c>
      <c r="C989" s="144" t="s">
        <v>724</v>
      </c>
      <c r="D989" s="167" t="s">
        <v>118</v>
      </c>
      <c r="E989" s="131">
        <v>1160.46</v>
      </c>
      <c r="F989" s="131"/>
      <c r="G989" s="131">
        <f>ROUND(E989*F989,2)</f>
        <v>0</v>
      </c>
      <c r="H989" s="154" t="s">
        <v>1140</v>
      </c>
      <c r="I989" s="128"/>
      <c r="J989" s="128"/>
      <c r="K989" s="128"/>
      <c r="L989" s="128"/>
      <c r="M989" s="128"/>
      <c r="N989" s="128"/>
      <c r="O989" s="128"/>
      <c r="P989" s="128"/>
      <c r="Q989" s="128"/>
      <c r="R989" s="128" t="s">
        <v>119</v>
      </c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</row>
    <row r="990" spans="1:47" outlineLevel="1" x14ac:dyDescent="0.2">
      <c r="A990" s="129"/>
      <c r="B990" s="129"/>
      <c r="C990" s="145" t="s">
        <v>725</v>
      </c>
      <c r="D990" s="168"/>
      <c r="E990" s="159">
        <v>1160.46</v>
      </c>
      <c r="F990" s="131"/>
      <c r="G990" s="131"/>
      <c r="H990" s="154">
        <v>0</v>
      </c>
      <c r="I990" s="128"/>
      <c r="J990" s="128"/>
      <c r="K990" s="128"/>
      <c r="L990" s="128"/>
      <c r="M990" s="128"/>
      <c r="N990" s="128"/>
      <c r="O990" s="128"/>
      <c r="P990" s="128"/>
      <c r="Q990" s="128"/>
      <c r="R990" s="128" t="s">
        <v>121</v>
      </c>
      <c r="S990" s="128">
        <v>0</v>
      </c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</row>
    <row r="991" spans="1:47" outlineLevel="1" x14ac:dyDescent="0.2">
      <c r="A991" s="129">
        <v>172</v>
      </c>
      <c r="B991" s="129" t="s">
        <v>726</v>
      </c>
      <c r="C991" s="144" t="s">
        <v>727</v>
      </c>
      <c r="D991" s="167" t="s">
        <v>118</v>
      </c>
      <c r="E991" s="131">
        <v>1160.46</v>
      </c>
      <c r="F991" s="131"/>
      <c r="G991" s="131">
        <f>ROUND(E991*F991,2)</f>
        <v>0</v>
      </c>
      <c r="H991" s="154" t="s">
        <v>1140</v>
      </c>
      <c r="I991" s="128"/>
      <c r="J991" s="128"/>
      <c r="K991" s="128"/>
      <c r="L991" s="128"/>
      <c r="M991" s="128"/>
      <c r="N991" s="128"/>
      <c r="O991" s="128"/>
      <c r="P991" s="128"/>
      <c r="Q991" s="128"/>
      <c r="R991" s="128" t="s">
        <v>119</v>
      </c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</row>
    <row r="992" spans="1:47" outlineLevel="1" x14ac:dyDescent="0.2">
      <c r="A992" s="129"/>
      <c r="B992" s="129"/>
      <c r="C992" s="145" t="s">
        <v>725</v>
      </c>
      <c r="D992" s="168"/>
      <c r="E992" s="159">
        <v>1160.46</v>
      </c>
      <c r="F992" s="131"/>
      <c r="G992" s="131"/>
      <c r="H992" s="154">
        <v>0</v>
      </c>
      <c r="I992" s="128"/>
      <c r="J992" s="128"/>
      <c r="K992" s="128"/>
      <c r="L992" s="128"/>
      <c r="M992" s="128"/>
      <c r="N992" s="128"/>
      <c r="O992" s="128"/>
      <c r="P992" s="128"/>
      <c r="Q992" s="128"/>
      <c r="R992" s="128" t="s">
        <v>121</v>
      </c>
      <c r="S992" s="128">
        <v>0</v>
      </c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</row>
    <row r="993" spans="1:47" outlineLevel="1" x14ac:dyDescent="0.2">
      <c r="A993" s="129">
        <v>173</v>
      </c>
      <c r="B993" s="129" t="s">
        <v>728</v>
      </c>
      <c r="C993" s="144" t="s">
        <v>729</v>
      </c>
      <c r="D993" s="167" t="s">
        <v>118</v>
      </c>
      <c r="E993" s="131">
        <v>1160.46</v>
      </c>
      <c r="F993" s="131"/>
      <c r="G993" s="131">
        <f>ROUND(E993*F993,2)</f>
        <v>0</v>
      </c>
      <c r="H993" s="154" t="s">
        <v>1140</v>
      </c>
      <c r="I993" s="128"/>
      <c r="J993" s="128"/>
      <c r="K993" s="128"/>
      <c r="L993" s="128"/>
      <c r="M993" s="128"/>
      <c r="N993" s="128"/>
      <c r="O993" s="128"/>
      <c r="P993" s="128"/>
      <c r="Q993" s="128"/>
      <c r="R993" s="128" t="s">
        <v>119</v>
      </c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</row>
    <row r="994" spans="1:47" outlineLevel="1" x14ac:dyDescent="0.2">
      <c r="A994" s="129"/>
      <c r="B994" s="129"/>
      <c r="C994" s="145" t="s">
        <v>725</v>
      </c>
      <c r="D994" s="168"/>
      <c r="E994" s="159">
        <v>1160.46</v>
      </c>
      <c r="F994" s="131"/>
      <c r="G994" s="131"/>
      <c r="H994" s="154">
        <v>0</v>
      </c>
      <c r="I994" s="128"/>
      <c r="J994" s="128"/>
      <c r="K994" s="128"/>
      <c r="L994" s="128"/>
      <c r="M994" s="128"/>
      <c r="N994" s="128"/>
      <c r="O994" s="128"/>
      <c r="P994" s="128"/>
      <c r="Q994" s="128"/>
      <c r="R994" s="128" t="s">
        <v>121</v>
      </c>
      <c r="S994" s="128">
        <v>0</v>
      </c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</row>
    <row r="995" spans="1:47" outlineLevel="1" x14ac:dyDescent="0.2">
      <c r="A995" s="129">
        <v>174</v>
      </c>
      <c r="B995" s="129" t="s">
        <v>730</v>
      </c>
      <c r="C995" s="144" t="s">
        <v>731</v>
      </c>
      <c r="D995" s="167" t="s">
        <v>118</v>
      </c>
      <c r="E995" s="131">
        <v>1160.46</v>
      </c>
      <c r="F995" s="131"/>
      <c r="G995" s="131">
        <f>ROUND(E995*F995,2)</f>
        <v>0</v>
      </c>
      <c r="H995" s="154" t="s">
        <v>1140</v>
      </c>
      <c r="I995" s="128"/>
      <c r="J995" s="128"/>
      <c r="K995" s="128"/>
      <c r="L995" s="128"/>
      <c r="M995" s="128"/>
      <c r="N995" s="128"/>
      <c r="O995" s="128"/>
      <c r="P995" s="128"/>
      <c r="Q995" s="128"/>
      <c r="R995" s="128" t="s">
        <v>732</v>
      </c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</row>
    <row r="996" spans="1:47" outlineLevel="1" x14ac:dyDescent="0.2">
      <c r="A996" s="129"/>
      <c r="B996" s="129"/>
      <c r="C996" s="145" t="s">
        <v>725</v>
      </c>
      <c r="D996" s="168"/>
      <c r="E996" s="159">
        <v>1160.46</v>
      </c>
      <c r="F996" s="131"/>
      <c r="G996" s="131"/>
      <c r="H996" s="154">
        <v>0</v>
      </c>
      <c r="I996" s="128"/>
      <c r="J996" s="128"/>
      <c r="K996" s="128"/>
      <c r="L996" s="128"/>
      <c r="M996" s="128"/>
      <c r="N996" s="128"/>
      <c r="O996" s="128"/>
      <c r="P996" s="128"/>
      <c r="Q996" s="128"/>
      <c r="R996" s="128" t="s">
        <v>121</v>
      </c>
      <c r="S996" s="128">
        <v>0</v>
      </c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</row>
    <row r="997" spans="1:47" outlineLevel="1" x14ac:dyDescent="0.2">
      <c r="A997" s="129">
        <v>175</v>
      </c>
      <c r="B997" s="129" t="s">
        <v>733</v>
      </c>
      <c r="C997" s="144" t="s">
        <v>734</v>
      </c>
      <c r="D997" s="167" t="s">
        <v>118</v>
      </c>
      <c r="E997" s="131">
        <v>27.5</v>
      </c>
      <c r="F997" s="131"/>
      <c r="G997" s="131">
        <f>ROUND(E997*F997,2)</f>
        <v>0</v>
      </c>
      <c r="H997" s="154" t="s">
        <v>1140</v>
      </c>
      <c r="I997" s="128"/>
      <c r="J997" s="128"/>
      <c r="K997" s="128"/>
      <c r="L997" s="128"/>
      <c r="M997" s="128"/>
      <c r="N997" s="128"/>
      <c r="O997" s="128"/>
      <c r="P997" s="128"/>
      <c r="Q997" s="128"/>
      <c r="R997" s="128" t="s">
        <v>119</v>
      </c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</row>
    <row r="998" spans="1:47" outlineLevel="1" x14ac:dyDescent="0.2">
      <c r="A998" s="129"/>
      <c r="B998" s="129"/>
      <c r="C998" s="145" t="s">
        <v>131</v>
      </c>
      <c r="D998" s="168"/>
      <c r="E998" s="159"/>
      <c r="F998" s="131"/>
      <c r="G998" s="131"/>
      <c r="H998" s="154">
        <v>0</v>
      </c>
      <c r="I998" s="128"/>
      <c r="J998" s="128"/>
      <c r="K998" s="128"/>
      <c r="L998" s="128"/>
      <c r="M998" s="128"/>
      <c r="N998" s="128"/>
      <c r="O998" s="128"/>
      <c r="P998" s="128"/>
      <c r="Q998" s="128"/>
      <c r="R998" s="128" t="s">
        <v>121</v>
      </c>
      <c r="S998" s="128">
        <v>0</v>
      </c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</row>
    <row r="999" spans="1:47" outlineLevel="1" x14ac:dyDescent="0.2">
      <c r="A999" s="129"/>
      <c r="B999" s="129"/>
      <c r="C999" s="145" t="s">
        <v>164</v>
      </c>
      <c r="D999" s="168"/>
      <c r="E999" s="159"/>
      <c r="F999" s="131"/>
      <c r="G999" s="131"/>
      <c r="H999" s="154">
        <v>0</v>
      </c>
      <c r="I999" s="128"/>
      <c r="J999" s="128"/>
      <c r="K999" s="128"/>
      <c r="L999" s="128"/>
      <c r="M999" s="128"/>
      <c r="N999" s="128"/>
      <c r="O999" s="128"/>
      <c r="P999" s="128"/>
      <c r="Q999" s="128"/>
      <c r="R999" s="128" t="s">
        <v>121</v>
      </c>
      <c r="S999" s="128">
        <v>0</v>
      </c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</row>
    <row r="1000" spans="1:47" outlineLevel="1" x14ac:dyDescent="0.2">
      <c r="A1000" s="129"/>
      <c r="B1000" s="129"/>
      <c r="C1000" s="145" t="s">
        <v>165</v>
      </c>
      <c r="D1000" s="168"/>
      <c r="E1000" s="159"/>
      <c r="F1000" s="131"/>
      <c r="G1000" s="131"/>
      <c r="H1000" s="154">
        <v>0</v>
      </c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 t="s">
        <v>121</v>
      </c>
      <c r="S1000" s="128">
        <v>0</v>
      </c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</row>
    <row r="1001" spans="1:47" outlineLevel="1" x14ac:dyDescent="0.2">
      <c r="A1001" s="129"/>
      <c r="B1001" s="129"/>
      <c r="C1001" s="145" t="s">
        <v>735</v>
      </c>
      <c r="D1001" s="168"/>
      <c r="E1001" s="159">
        <v>27.5</v>
      </c>
      <c r="F1001" s="131"/>
      <c r="G1001" s="131"/>
      <c r="H1001" s="154">
        <v>0</v>
      </c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 t="s">
        <v>121</v>
      </c>
      <c r="S1001" s="128">
        <v>0</v>
      </c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</row>
    <row r="1002" spans="1:47" outlineLevel="1" x14ac:dyDescent="0.2">
      <c r="A1002" s="129">
        <v>176</v>
      </c>
      <c r="B1002" s="129" t="s">
        <v>736</v>
      </c>
      <c r="C1002" s="144" t="s">
        <v>737</v>
      </c>
      <c r="D1002" s="167" t="s">
        <v>118</v>
      </c>
      <c r="E1002" s="131">
        <v>27.5</v>
      </c>
      <c r="F1002" s="131"/>
      <c r="G1002" s="131">
        <f>ROUND(E1002*F1002,2)</f>
        <v>0</v>
      </c>
      <c r="H1002" s="154" t="s">
        <v>1140</v>
      </c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 t="s">
        <v>119</v>
      </c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</row>
    <row r="1003" spans="1:47" outlineLevel="1" x14ac:dyDescent="0.2">
      <c r="A1003" s="129"/>
      <c r="B1003" s="129"/>
      <c r="C1003" s="145" t="s">
        <v>131</v>
      </c>
      <c r="D1003" s="168"/>
      <c r="E1003" s="159"/>
      <c r="F1003" s="131"/>
      <c r="G1003" s="131"/>
      <c r="H1003" s="154">
        <v>0</v>
      </c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 t="s">
        <v>121</v>
      </c>
      <c r="S1003" s="128">
        <v>0</v>
      </c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</row>
    <row r="1004" spans="1:47" outlineLevel="1" x14ac:dyDescent="0.2">
      <c r="A1004" s="129"/>
      <c r="B1004" s="129"/>
      <c r="C1004" s="145" t="s">
        <v>164</v>
      </c>
      <c r="D1004" s="168"/>
      <c r="E1004" s="159"/>
      <c r="F1004" s="131"/>
      <c r="G1004" s="131"/>
      <c r="H1004" s="154">
        <v>0</v>
      </c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 t="s">
        <v>121</v>
      </c>
      <c r="S1004" s="128">
        <v>0</v>
      </c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</row>
    <row r="1005" spans="1:47" outlineLevel="1" x14ac:dyDescent="0.2">
      <c r="A1005" s="129"/>
      <c r="B1005" s="129"/>
      <c r="C1005" s="145" t="s">
        <v>165</v>
      </c>
      <c r="D1005" s="168"/>
      <c r="E1005" s="159"/>
      <c r="F1005" s="131"/>
      <c r="G1005" s="131"/>
      <c r="H1005" s="154">
        <v>0</v>
      </c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 t="s">
        <v>121</v>
      </c>
      <c r="S1005" s="128">
        <v>0</v>
      </c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</row>
    <row r="1006" spans="1:47" outlineLevel="1" x14ac:dyDescent="0.2">
      <c r="A1006" s="129"/>
      <c r="B1006" s="129"/>
      <c r="C1006" s="145" t="s">
        <v>735</v>
      </c>
      <c r="D1006" s="168"/>
      <c r="E1006" s="159">
        <v>27.5</v>
      </c>
      <c r="F1006" s="131"/>
      <c r="G1006" s="131"/>
      <c r="H1006" s="154">
        <v>0</v>
      </c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 t="s">
        <v>121</v>
      </c>
      <c r="S1006" s="128">
        <v>0</v>
      </c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</row>
    <row r="1007" spans="1:47" outlineLevel="1" x14ac:dyDescent="0.2">
      <c r="A1007" s="129">
        <v>177</v>
      </c>
      <c r="B1007" s="129" t="s">
        <v>738</v>
      </c>
      <c r="C1007" s="144" t="s">
        <v>739</v>
      </c>
      <c r="D1007" s="167" t="s">
        <v>118</v>
      </c>
      <c r="E1007" s="131">
        <v>2.1</v>
      </c>
      <c r="F1007" s="131"/>
      <c r="G1007" s="131">
        <f>ROUND(E1007*F1007,2)</f>
        <v>0</v>
      </c>
      <c r="H1007" s="154" t="s">
        <v>1140</v>
      </c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 t="s">
        <v>119</v>
      </c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</row>
    <row r="1008" spans="1:47" outlineLevel="1" x14ac:dyDescent="0.2">
      <c r="A1008" s="129"/>
      <c r="B1008" s="129"/>
      <c r="C1008" s="145" t="s">
        <v>131</v>
      </c>
      <c r="D1008" s="168"/>
      <c r="E1008" s="159"/>
      <c r="F1008" s="131"/>
      <c r="G1008" s="131"/>
      <c r="H1008" s="154">
        <v>0</v>
      </c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 t="s">
        <v>121</v>
      </c>
      <c r="S1008" s="128">
        <v>0</v>
      </c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</row>
    <row r="1009" spans="1:47" outlineLevel="1" x14ac:dyDescent="0.2">
      <c r="A1009" s="129"/>
      <c r="B1009" s="129"/>
      <c r="C1009" s="145" t="s">
        <v>629</v>
      </c>
      <c r="D1009" s="168"/>
      <c r="E1009" s="159">
        <v>0.9</v>
      </c>
      <c r="F1009" s="131"/>
      <c r="G1009" s="131"/>
      <c r="H1009" s="154">
        <v>0</v>
      </c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 t="s">
        <v>121</v>
      </c>
      <c r="S1009" s="128">
        <v>0</v>
      </c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</row>
    <row r="1010" spans="1:47" outlineLevel="1" x14ac:dyDescent="0.2">
      <c r="A1010" s="129"/>
      <c r="B1010" s="129"/>
      <c r="C1010" s="145" t="s">
        <v>740</v>
      </c>
      <c r="D1010" s="168"/>
      <c r="E1010" s="159">
        <v>1.2</v>
      </c>
      <c r="F1010" s="131"/>
      <c r="G1010" s="131"/>
      <c r="H1010" s="154">
        <v>0</v>
      </c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 t="s">
        <v>121</v>
      </c>
      <c r="S1010" s="128">
        <v>0</v>
      </c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</row>
    <row r="1011" spans="1:47" outlineLevel="1" x14ac:dyDescent="0.2">
      <c r="A1011" s="129"/>
      <c r="B1011" s="129"/>
      <c r="C1011" s="145" t="s">
        <v>125</v>
      </c>
      <c r="D1011" s="168"/>
      <c r="E1011" s="159"/>
      <c r="F1011" s="131"/>
      <c r="G1011" s="131"/>
      <c r="H1011" s="154">
        <v>0</v>
      </c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 t="s">
        <v>121</v>
      </c>
      <c r="S1011" s="128">
        <v>0</v>
      </c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</row>
    <row r="1012" spans="1:47" ht="22.5" outlineLevel="1" x14ac:dyDescent="0.2">
      <c r="A1012" s="129">
        <v>178</v>
      </c>
      <c r="B1012" s="129" t="s">
        <v>741</v>
      </c>
      <c r="C1012" s="144" t="s">
        <v>742</v>
      </c>
      <c r="D1012" s="167" t="s">
        <v>144</v>
      </c>
      <c r="E1012" s="131">
        <v>4</v>
      </c>
      <c r="F1012" s="131"/>
      <c r="G1012" s="131">
        <f>ROUND(E1012*F1012,2)</f>
        <v>0</v>
      </c>
      <c r="H1012" s="154" t="s">
        <v>1140</v>
      </c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 t="s">
        <v>119</v>
      </c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</row>
    <row r="1013" spans="1:47" outlineLevel="1" x14ac:dyDescent="0.2">
      <c r="A1013" s="129"/>
      <c r="B1013" s="129"/>
      <c r="C1013" s="145" t="s">
        <v>131</v>
      </c>
      <c r="D1013" s="168"/>
      <c r="E1013" s="159"/>
      <c r="F1013" s="131"/>
      <c r="G1013" s="131"/>
      <c r="H1013" s="154">
        <v>0</v>
      </c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 t="s">
        <v>121</v>
      </c>
      <c r="S1013" s="128">
        <v>0</v>
      </c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</row>
    <row r="1014" spans="1:47" outlineLevel="1" x14ac:dyDescent="0.2">
      <c r="A1014" s="129"/>
      <c r="B1014" s="129"/>
      <c r="C1014" s="145" t="s">
        <v>743</v>
      </c>
      <c r="D1014" s="168"/>
      <c r="E1014" s="159">
        <v>1.5</v>
      </c>
      <c r="F1014" s="131"/>
      <c r="G1014" s="131"/>
      <c r="H1014" s="154">
        <v>0</v>
      </c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 t="s">
        <v>121</v>
      </c>
      <c r="S1014" s="128">
        <v>0</v>
      </c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</row>
    <row r="1015" spans="1:47" outlineLevel="1" x14ac:dyDescent="0.2">
      <c r="A1015" s="129"/>
      <c r="B1015" s="129"/>
      <c r="C1015" s="145" t="s">
        <v>744</v>
      </c>
      <c r="D1015" s="168"/>
      <c r="E1015" s="159">
        <v>2.5</v>
      </c>
      <c r="F1015" s="131"/>
      <c r="G1015" s="131"/>
      <c r="H1015" s="154">
        <v>0</v>
      </c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 t="s">
        <v>121</v>
      </c>
      <c r="S1015" s="128">
        <v>0</v>
      </c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</row>
    <row r="1016" spans="1:47" outlineLevel="1" x14ac:dyDescent="0.2">
      <c r="A1016" s="129"/>
      <c r="B1016" s="129"/>
      <c r="C1016" s="145" t="s">
        <v>125</v>
      </c>
      <c r="D1016" s="168"/>
      <c r="E1016" s="159"/>
      <c r="F1016" s="131"/>
      <c r="G1016" s="131"/>
      <c r="H1016" s="154">
        <v>0</v>
      </c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 t="s">
        <v>121</v>
      </c>
      <c r="S1016" s="128">
        <v>0</v>
      </c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</row>
    <row r="1017" spans="1:47" outlineLevel="1" x14ac:dyDescent="0.2">
      <c r="A1017" s="129">
        <v>179</v>
      </c>
      <c r="B1017" s="129" t="s">
        <v>745</v>
      </c>
      <c r="C1017" s="144" t="s">
        <v>746</v>
      </c>
      <c r="D1017" s="167" t="s">
        <v>118</v>
      </c>
      <c r="E1017" s="131">
        <v>12.42</v>
      </c>
      <c r="F1017" s="131"/>
      <c r="G1017" s="131">
        <f>ROUND(E1017*F1017,2)</f>
        <v>0</v>
      </c>
      <c r="H1017" s="154" t="s">
        <v>1140</v>
      </c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 t="s">
        <v>119</v>
      </c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</row>
    <row r="1018" spans="1:47" outlineLevel="1" x14ac:dyDescent="0.2">
      <c r="A1018" s="129"/>
      <c r="B1018" s="129"/>
      <c r="C1018" s="145" t="s">
        <v>131</v>
      </c>
      <c r="D1018" s="168"/>
      <c r="E1018" s="159"/>
      <c r="F1018" s="131"/>
      <c r="G1018" s="131"/>
      <c r="H1018" s="154">
        <v>0</v>
      </c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 t="s">
        <v>121</v>
      </c>
      <c r="S1018" s="128">
        <v>0</v>
      </c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</row>
    <row r="1019" spans="1:47" outlineLevel="1" x14ac:dyDescent="0.2">
      <c r="A1019" s="129"/>
      <c r="B1019" s="129"/>
      <c r="C1019" s="145" t="s">
        <v>164</v>
      </c>
      <c r="D1019" s="168"/>
      <c r="E1019" s="159"/>
      <c r="F1019" s="131"/>
      <c r="G1019" s="131"/>
      <c r="H1019" s="154">
        <v>0</v>
      </c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 t="s">
        <v>121</v>
      </c>
      <c r="S1019" s="128">
        <v>0</v>
      </c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</row>
    <row r="1020" spans="1:47" outlineLevel="1" x14ac:dyDescent="0.2">
      <c r="A1020" s="129"/>
      <c r="B1020" s="129"/>
      <c r="C1020" s="145" t="s">
        <v>747</v>
      </c>
      <c r="D1020" s="168"/>
      <c r="E1020" s="159">
        <v>11.4</v>
      </c>
      <c r="F1020" s="131"/>
      <c r="G1020" s="131"/>
      <c r="H1020" s="154">
        <v>0</v>
      </c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 t="s">
        <v>121</v>
      </c>
      <c r="S1020" s="128">
        <v>0</v>
      </c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</row>
    <row r="1021" spans="1:47" outlineLevel="1" x14ac:dyDescent="0.2">
      <c r="A1021" s="129"/>
      <c r="B1021" s="129"/>
      <c r="C1021" s="145" t="s">
        <v>125</v>
      </c>
      <c r="D1021" s="168"/>
      <c r="E1021" s="159"/>
      <c r="F1021" s="131"/>
      <c r="G1021" s="131"/>
      <c r="H1021" s="154">
        <v>0</v>
      </c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 t="s">
        <v>121</v>
      </c>
      <c r="S1021" s="128">
        <v>0</v>
      </c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</row>
    <row r="1022" spans="1:47" outlineLevel="1" x14ac:dyDescent="0.2">
      <c r="A1022" s="129"/>
      <c r="B1022" s="129"/>
      <c r="C1022" s="145" t="s">
        <v>748</v>
      </c>
      <c r="D1022" s="168"/>
      <c r="E1022" s="159">
        <v>1.02</v>
      </c>
      <c r="F1022" s="131"/>
      <c r="G1022" s="131"/>
      <c r="H1022" s="154">
        <v>0</v>
      </c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 t="s">
        <v>121</v>
      </c>
      <c r="S1022" s="128">
        <v>0</v>
      </c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</row>
    <row r="1023" spans="1:47" outlineLevel="1" x14ac:dyDescent="0.2">
      <c r="A1023" s="129">
        <v>180</v>
      </c>
      <c r="B1023" s="129" t="s">
        <v>749</v>
      </c>
      <c r="C1023" s="144" t="s">
        <v>750</v>
      </c>
      <c r="D1023" s="167" t="s">
        <v>118</v>
      </c>
      <c r="E1023" s="131">
        <v>12.9</v>
      </c>
      <c r="F1023" s="131"/>
      <c r="G1023" s="131">
        <f>ROUND(E1023*F1023,2)</f>
        <v>0</v>
      </c>
      <c r="H1023" s="154" t="s">
        <v>1140</v>
      </c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 t="s">
        <v>119</v>
      </c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</row>
    <row r="1024" spans="1:47" outlineLevel="1" x14ac:dyDescent="0.2">
      <c r="A1024" s="129"/>
      <c r="B1024" s="129"/>
      <c r="C1024" s="145" t="s">
        <v>751</v>
      </c>
      <c r="D1024" s="168"/>
      <c r="E1024" s="159"/>
      <c r="F1024" s="131"/>
      <c r="G1024" s="131"/>
      <c r="H1024" s="154">
        <v>0</v>
      </c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 t="s">
        <v>121</v>
      </c>
      <c r="S1024" s="128">
        <v>0</v>
      </c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</row>
    <row r="1025" spans="1:47" outlineLevel="1" x14ac:dyDescent="0.2">
      <c r="A1025" s="129"/>
      <c r="B1025" s="129"/>
      <c r="C1025" s="145" t="s">
        <v>752</v>
      </c>
      <c r="D1025" s="168"/>
      <c r="E1025" s="159">
        <v>10.5</v>
      </c>
      <c r="F1025" s="131"/>
      <c r="G1025" s="131"/>
      <c r="H1025" s="154">
        <v>0</v>
      </c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 t="s">
        <v>121</v>
      </c>
      <c r="S1025" s="128">
        <v>0</v>
      </c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</row>
    <row r="1026" spans="1:47" outlineLevel="1" x14ac:dyDescent="0.2">
      <c r="A1026" s="129"/>
      <c r="B1026" s="129"/>
      <c r="C1026" s="145" t="s">
        <v>164</v>
      </c>
      <c r="D1026" s="168"/>
      <c r="E1026" s="159"/>
      <c r="F1026" s="131"/>
      <c r="G1026" s="131"/>
      <c r="H1026" s="154">
        <v>0</v>
      </c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 t="s">
        <v>121</v>
      </c>
      <c r="S1026" s="128">
        <v>0</v>
      </c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</row>
    <row r="1027" spans="1:47" outlineLevel="1" x14ac:dyDescent="0.2">
      <c r="A1027" s="129"/>
      <c r="B1027" s="129"/>
      <c r="C1027" s="145" t="s">
        <v>753</v>
      </c>
      <c r="D1027" s="168"/>
      <c r="E1027" s="159">
        <v>2.4</v>
      </c>
      <c r="F1027" s="131"/>
      <c r="G1027" s="131"/>
      <c r="H1027" s="154">
        <v>0</v>
      </c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 t="s">
        <v>121</v>
      </c>
      <c r="S1027" s="128">
        <v>0</v>
      </c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</row>
    <row r="1028" spans="1:47" outlineLevel="1" x14ac:dyDescent="0.2">
      <c r="A1028" s="129"/>
      <c r="B1028" s="129"/>
      <c r="C1028" s="145" t="s">
        <v>125</v>
      </c>
      <c r="D1028" s="168"/>
      <c r="E1028" s="159"/>
      <c r="F1028" s="131"/>
      <c r="G1028" s="131"/>
      <c r="H1028" s="154">
        <v>0</v>
      </c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 t="s">
        <v>121</v>
      </c>
      <c r="S1028" s="128">
        <v>0</v>
      </c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</row>
    <row r="1029" spans="1:47" outlineLevel="1" x14ac:dyDescent="0.2">
      <c r="A1029" s="129">
        <v>181</v>
      </c>
      <c r="B1029" s="129" t="s">
        <v>754</v>
      </c>
      <c r="C1029" s="144" t="s">
        <v>755</v>
      </c>
      <c r="D1029" s="167" t="s">
        <v>118</v>
      </c>
      <c r="E1029" s="131">
        <v>12.9</v>
      </c>
      <c r="F1029" s="131"/>
      <c r="G1029" s="131">
        <f>ROUND(E1029*F1029,2)</f>
        <v>0</v>
      </c>
      <c r="H1029" s="154" t="s">
        <v>1140</v>
      </c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 t="s">
        <v>119</v>
      </c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</row>
    <row r="1030" spans="1:47" outlineLevel="1" x14ac:dyDescent="0.2">
      <c r="A1030" s="129"/>
      <c r="B1030" s="129"/>
      <c r="C1030" s="145" t="s">
        <v>751</v>
      </c>
      <c r="D1030" s="168"/>
      <c r="E1030" s="159"/>
      <c r="F1030" s="131"/>
      <c r="G1030" s="131"/>
      <c r="H1030" s="154">
        <v>0</v>
      </c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 t="s">
        <v>121</v>
      </c>
      <c r="S1030" s="128">
        <v>0</v>
      </c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</row>
    <row r="1031" spans="1:47" outlineLevel="1" x14ac:dyDescent="0.2">
      <c r="A1031" s="129"/>
      <c r="B1031" s="129"/>
      <c r="C1031" s="145" t="s">
        <v>752</v>
      </c>
      <c r="D1031" s="168"/>
      <c r="E1031" s="159">
        <v>10.5</v>
      </c>
      <c r="F1031" s="131"/>
      <c r="G1031" s="131"/>
      <c r="H1031" s="154">
        <v>0</v>
      </c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 t="s">
        <v>121</v>
      </c>
      <c r="S1031" s="128">
        <v>0</v>
      </c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</row>
    <row r="1032" spans="1:47" outlineLevel="1" x14ac:dyDescent="0.2">
      <c r="A1032" s="129"/>
      <c r="B1032" s="129"/>
      <c r="C1032" s="145" t="s">
        <v>164</v>
      </c>
      <c r="D1032" s="168"/>
      <c r="E1032" s="159"/>
      <c r="F1032" s="131"/>
      <c r="G1032" s="131"/>
      <c r="H1032" s="154">
        <v>0</v>
      </c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 t="s">
        <v>121</v>
      </c>
      <c r="S1032" s="128">
        <v>0</v>
      </c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</row>
    <row r="1033" spans="1:47" outlineLevel="1" x14ac:dyDescent="0.2">
      <c r="A1033" s="129"/>
      <c r="B1033" s="129"/>
      <c r="C1033" s="145" t="s">
        <v>753</v>
      </c>
      <c r="D1033" s="168"/>
      <c r="E1033" s="159">
        <v>2.4</v>
      </c>
      <c r="F1033" s="131"/>
      <c r="G1033" s="131"/>
      <c r="H1033" s="154">
        <v>0</v>
      </c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 t="s">
        <v>121</v>
      </c>
      <c r="S1033" s="128">
        <v>0</v>
      </c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</row>
    <row r="1034" spans="1:47" outlineLevel="1" x14ac:dyDescent="0.2">
      <c r="A1034" s="129"/>
      <c r="B1034" s="129"/>
      <c r="C1034" s="145" t="s">
        <v>125</v>
      </c>
      <c r="D1034" s="168"/>
      <c r="E1034" s="159"/>
      <c r="F1034" s="131"/>
      <c r="G1034" s="131"/>
      <c r="H1034" s="154">
        <v>0</v>
      </c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 t="s">
        <v>121</v>
      </c>
      <c r="S1034" s="128">
        <v>0</v>
      </c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</row>
    <row r="1035" spans="1:47" outlineLevel="1" x14ac:dyDescent="0.2">
      <c r="A1035" s="129">
        <v>182</v>
      </c>
      <c r="B1035" s="129" t="s">
        <v>756</v>
      </c>
      <c r="C1035" s="144" t="s">
        <v>757</v>
      </c>
      <c r="D1035" s="167" t="s">
        <v>118</v>
      </c>
      <c r="E1035" s="131">
        <v>19.41</v>
      </c>
      <c r="F1035" s="131"/>
      <c r="G1035" s="131">
        <f>ROUND(E1035*F1035,2)</f>
        <v>0</v>
      </c>
      <c r="H1035" s="154" t="s">
        <v>1140</v>
      </c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 t="s">
        <v>119</v>
      </c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</row>
    <row r="1036" spans="1:47" outlineLevel="1" x14ac:dyDescent="0.2">
      <c r="A1036" s="129"/>
      <c r="B1036" s="129"/>
      <c r="C1036" s="145" t="s">
        <v>758</v>
      </c>
      <c r="D1036" s="168"/>
      <c r="E1036" s="159">
        <v>14.37</v>
      </c>
      <c r="F1036" s="131"/>
      <c r="G1036" s="131"/>
      <c r="H1036" s="154">
        <v>0</v>
      </c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 t="s">
        <v>121</v>
      </c>
      <c r="S1036" s="128">
        <v>0</v>
      </c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</row>
    <row r="1037" spans="1:47" outlineLevel="1" x14ac:dyDescent="0.2">
      <c r="A1037" s="129"/>
      <c r="B1037" s="129"/>
      <c r="C1037" s="145" t="s">
        <v>759</v>
      </c>
      <c r="D1037" s="168"/>
      <c r="E1037" s="159">
        <v>2.52</v>
      </c>
      <c r="F1037" s="131"/>
      <c r="G1037" s="131"/>
      <c r="H1037" s="154">
        <v>0</v>
      </c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 t="s">
        <v>121</v>
      </c>
      <c r="S1037" s="128">
        <v>0</v>
      </c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</row>
    <row r="1038" spans="1:47" outlineLevel="1" x14ac:dyDescent="0.2">
      <c r="A1038" s="129"/>
      <c r="B1038" s="129"/>
      <c r="C1038" s="145" t="s">
        <v>760</v>
      </c>
      <c r="D1038" s="168"/>
      <c r="E1038" s="159">
        <v>2.52</v>
      </c>
      <c r="F1038" s="131"/>
      <c r="G1038" s="131"/>
      <c r="H1038" s="154">
        <v>0</v>
      </c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 t="s">
        <v>121</v>
      </c>
      <c r="S1038" s="128">
        <v>0</v>
      </c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</row>
    <row r="1039" spans="1:47" outlineLevel="1" x14ac:dyDescent="0.2">
      <c r="A1039" s="129"/>
      <c r="B1039" s="129"/>
      <c r="C1039" s="145" t="s">
        <v>125</v>
      </c>
      <c r="D1039" s="168"/>
      <c r="E1039" s="159"/>
      <c r="F1039" s="131"/>
      <c r="G1039" s="131"/>
      <c r="H1039" s="154">
        <v>0</v>
      </c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 t="s">
        <v>121</v>
      </c>
      <c r="S1039" s="128">
        <v>0</v>
      </c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</row>
    <row r="1040" spans="1:47" outlineLevel="1" x14ac:dyDescent="0.2">
      <c r="A1040" s="129">
        <v>183</v>
      </c>
      <c r="B1040" s="129" t="s">
        <v>761</v>
      </c>
      <c r="C1040" s="144" t="s">
        <v>762</v>
      </c>
      <c r="D1040" s="167" t="s">
        <v>118</v>
      </c>
      <c r="E1040" s="131">
        <v>13.204800000000001</v>
      </c>
      <c r="F1040" s="131"/>
      <c r="G1040" s="131">
        <f>ROUND(E1040*F1040,2)</f>
        <v>0</v>
      </c>
      <c r="H1040" s="154" t="s">
        <v>1140</v>
      </c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 t="s">
        <v>119</v>
      </c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</row>
    <row r="1041" spans="1:47" outlineLevel="1" x14ac:dyDescent="0.2">
      <c r="A1041" s="129"/>
      <c r="B1041" s="129"/>
      <c r="C1041" s="145" t="s">
        <v>131</v>
      </c>
      <c r="D1041" s="168"/>
      <c r="E1041" s="159"/>
      <c r="F1041" s="131"/>
      <c r="G1041" s="131"/>
      <c r="H1041" s="154">
        <v>0</v>
      </c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 t="s">
        <v>121</v>
      </c>
      <c r="S1041" s="128">
        <v>0</v>
      </c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</row>
    <row r="1042" spans="1:47" outlineLevel="1" x14ac:dyDescent="0.2">
      <c r="A1042" s="129"/>
      <c r="B1042" s="129"/>
      <c r="C1042" s="145" t="s">
        <v>763</v>
      </c>
      <c r="D1042" s="168"/>
      <c r="E1042" s="159">
        <v>7.2240000000000002</v>
      </c>
      <c r="F1042" s="131"/>
      <c r="G1042" s="131"/>
      <c r="H1042" s="154">
        <v>0</v>
      </c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 t="s">
        <v>121</v>
      </c>
      <c r="S1042" s="128">
        <v>0</v>
      </c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</row>
    <row r="1043" spans="1:47" outlineLevel="1" x14ac:dyDescent="0.2">
      <c r="A1043" s="129"/>
      <c r="B1043" s="129"/>
      <c r="C1043" s="145" t="s">
        <v>764</v>
      </c>
      <c r="D1043" s="168"/>
      <c r="E1043" s="159">
        <v>5.9808000000000003</v>
      </c>
      <c r="F1043" s="131"/>
      <c r="G1043" s="131"/>
      <c r="H1043" s="154">
        <v>0</v>
      </c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 t="s">
        <v>121</v>
      </c>
      <c r="S1043" s="128">
        <v>0</v>
      </c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</row>
    <row r="1044" spans="1:47" outlineLevel="1" x14ac:dyDescent="0.2">
      <c r="A1044" s="129"/>
      <c r="B1044" s="129"/>
      <c r="C1044" s="145" t="s">
        <v>125</v>
      </c>
      <c r="D1044" s="168"/>
      <c r="E1044" s="159"/>
      <c r="F1044" s="131"/>
      <c r="G1044" s="131"/>
      <c r="H1044" s="154">
        <v>0</v>
      </c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 t="s">
        <v>121</v>
      </c>
      <c r="S1044" s="128">
        <v>0</v>
      </c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</row>
    <row r="1045" spans="1:47" ht="22.5" outlineLevel="1" x14ac:dyDescent="0.2">
      <c r="A1045" s="129" t="s">
        <v>1903</v>
      </c>
      <c r="B1045" s="129" t="s">
        <v>1896</v>
      </c>
      <c r="C1045" s="144" t="s">
        <v>1897</v>
      </c>
      <c r="D1045" s="167" t="s">
        <v>313</v>
      </c>
      <c r="E1045" s="131">
        <v>33.75</v>
      </c>
      <c r="F1045" s="131"/>
      <c r="G1045" s="131">
        <f>ROUND(E1045*F1045,2)</f>
        <v>0</v>
      </c>
      <c r="H1045" s="154" t="s">
        <v>1140</v>
      </c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</row>
    <row r="1046" spans="1:47" outlineLevel="1" x14ac:dyDescent="0.2">
      <c r="A1046" s="129"/>
      <c r="B1046" s="129"/>
      <c r="C1046" s="145" t="s">
        <v>125</v>
      </c>
      <c r="D1046" s="168"/>
      <c r="E1046" s="159"/>
      <c r="F1046" s="131"/>
      <c r="G1046" s="131"/>
      <c r="H1046" s="154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</row>
    <row r="1047" spans="1:47" outlineLevel="1" x14ac:dyDescent="0.2">
      <c r="A1047" s="129"/>
      <c r="B1047" s="129"/>
      <c r="C1047" s="145" t="s">
        <v>1898</v>
      </c>
      <c r="D1047" s="168"/>
      <c r="E1047" s="159">
        <v>33.75</v>
      </c>
      <c r="F1047" s="131"/>
      <c r="G1047" s="131"/>
      <c r="H1047" s="154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</row>
    <row r="1048" spans="1:47" outlineLevel="1" x14ac:dyDescent="0.2">
      <c r="A1048" s="129" t="s">
        <v>1904</v>
      </c>
      <c r="B1048" s="129" t="s">
        <v>1899</v>
      </c>
      <c r="C1048" s="144" t="s">
        <v>1900</v>
      </c>
      <c r="D1048" s="167" t="s">
        <v>313</v>
      </c>
      <c r="E1048" s="131">
        <v>70.87</v>
      </c>
      <c r="F1048" s="131"/>
      <c r="G1048" s="131">
        <f>ROUND(E1048*F1048,2)</f>
        <v>0</v>
      </c>
      <c r="H1048" s="154" t="s">
        <v>1140</v>
      </c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</row>
    <row r="1049" spans="1:47" outlineLevel="1" x14ac:dyDescent="0.2">
      <c r="A1049" s="129"/>
      <c r="B1049" s="129"/>
      <c r="C1049" s="145" t="s">
        <v>125</v>
      </c>
      <c r="D1049" s="168"/>
      <c r="E1049" s="159"/>
      <c r="F1049" s="131"/>
      <c r="G1049" s="131"/>
      <c r="H1049" s="154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</row>
    <row r="1050" spans="1:47" outlineLevel="1" x14ac:dyDescent="0.2">
      <c r="A1050" s="129"/>
      <c r="B1050" s="129"/>
      <c r="C1050" s="145" t="s">
        <v>1901</v>
      </c>
      <c r="D1050" s="168"/>
      <c r="E1050" s="159">
        <v>70.87</v>
      </c>
      <c r="F1050" s="131"/>
      <c r="G1050" s="131"/>
      <c r="H1050" s="154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</row>
    <row r="1051" spans="1:47" outlineLevel="1" x14ac:dyDescent="0.2">
      <c r="A1051" s="129" t="s">
        <v>1905</v>
      </c>
      <c r="B1051" s="129" t="s">
        <v>736</v>
      </c>
      <c r="C1051" s="144" t="s">
        <v>737</v>
      </c>
      <c r="D1051" s="167" t="s">
        <v>118</v>
      </c>
      <c r="E1051" s="131">
        <v>373</v>
      </c>
      <c r="F1051" s="131"/>
      <c r="G1051" s="131">
        <f>ROUND(E1051*F1051,2)</f>
        <v>0</v>
      </c>
      <c r="H1051" s="154" t="s">
        <v>1140</v>
      </c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</row>
    <row r="1052" spans="1:47" outlineLevel="1" x14ac:dyDescent="0.2">
      <c r="A1052" s="129"/>
      <c r="B1052" s="129"/>
      <c r="C1052" s="145" t="s">
        <v>125</v>
      </c>
      <c r="D1052" s="168"/>
      <c r="E1052" s="159"/>
      <c r="F1052" s="131"/>
      <c r="G1052" s="131"/>
      <c r="H1052" s="154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</row>
    <row r="1053" spans="1:47" outlineLevel="1" x14ac:dyDescent="0.2">
      <c r="A1053" s="129"/>
      <c r="B1053" s="129"/>
      <c r="C1053" s="145" t="s">
        <v>1902</v>
      </c>
      <c r="D1053" s="168"/>
      <c r="E1053" s="159">
        <v>373</v>
      </c>
      <c r="F1053" s="131"/>
      <c r="G1053" s="131"/>
      <c r="H1053" s="154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</row>
    <row r="1054" spans="1:47" outlineLevel="1" x14ac:dyDescent="0.2">
      <c r="A1054" s="129">
        <v>184</v>
      </c>
      <c r="B1054" s="129" t="s">
        <v>765</v>
      </c>
      <c r="C1054" s="144" t="s">
        <v>766</v>
      </c>
      <c r="D1054" s="167" t="s">
        <v>327</v>
      </c>
      <c r="E1054" s="131">
        <v>827.4</v>
      </c>
      <c r="F1054" s="131"/>
      <c r="G1054" s="131">
        <f>ROUND(E1054*F1054,2)</f>
        <v>0</v>
      </c>
      <c r="H1054" s="154" t="s">
        <v>1140</v>
      </c>
      <c r="I1054" s="128"/>
      <c r="J1054" s="276"/>
      <c r="K1054" s="128"/>
      <c r="L1054" s="128"/>
      <c r="M1054" s="128"/>
      <c r="N1054" s="128"/>
      <c r="O1054" s="128"/>
      <c r="P1054" s="128"/>
      <c r="Q1054" s="128"/>
      <c r="R1054" s="128" t="s">
        <v>119</v>
      </c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</row>
    <row r="1055" spans="1:47" outlineLevel="1" x14ac:dyDescent="0.2">
      <c r="A1055" s="129"/>
      <c r="B1055" s="129"/>
      <c r="C1055" s="145" t="s">
        <v>1906</v>
      </c>
      <c r="D1055" s="168"/>
      <c r="E1055" s="159">
        <v>827.4</v>
      </c>
      <c r="F1055" s="131"/>
      <c r="G1055" s="131"/>
      <c r="H1055" s="154">
        <v>0</v>
      </c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 t="s">
        <v>121</v>
      </c>
      <c r="S1055" s="128">
        <v>0</v>
      </c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</row>
    <row r="1056" spans="1:47" outlineLevel="1" x14ac:dyDescent="0.2">
      <c r="A1056" s="129">
        <v>185</v>
      </c>
      <c r="B1056" s="129" t="s">
        <v>767</v>
      </c>
      <c r="C1056" s="144" t="s">
        <v>768</v>
      </c>
      <c r="D1056" s="167" t="s">
        <v>327</v>
      </c>
      <c r="E1056" s="131">
        <v>9101.4</v>
      </c>
      <c r="F1056" s="131"/>
      <c r="G1056" s="131">
        <f>ROUND(E1056*F1056,2)</f>
        <v>0</v>
      </c>
      <c r="H1056" s="154" t="s">
        <v>1140</v>
      </c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 t="s">
        <v>119</v>
      </c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</row>
    <row r="1057" spans="1:47" outlineLevel="1" x14ac:dyDescent="0.2">
      <c r="A1057" s="129"/>
      <c r="B1057" s="129"/>
      <c r="C1057" s="145" t="s">
        <v>1907</v>
      </c>
      <c r="D1057" s="168"/>
      <c r="E1057" s="159">
        <v>9101.4</v>
      </c>
      <c r="F1057" s="131"/>
      <c r="G1057" s="131"/>
      <c r="H1057" s="154">
        <v>0</v>
      </c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 t="s">
        <v>121</v>
      </c>
      <c r="S1057" s="128">
        <v>0</v>
      </c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</row>
    <row r="1058" spans="1:47" outlineLevel="1" x14ac:dyDescent="0.2">
      <c r="A1058" s="129">
        <v>186</v>
      </c>
      <c r="B1058" s="129" t="s">
        <v>769</v>
      </c>
      <c r="C1058" s="144" t="s">
        <v>770</v>
      </c>
      <c r="D1058" s="167" t="s">
        <v>327</v>
      </c>
      <c r="E1058" s="131">
        <v>827.4</v>
      </c>
      <c r="F1058" s="131"/>
      <c r="G1058" s="131">
        <f>ROUND(E1058*F1058,2)</f>
        <v>0</v>
      </c>
      <c r="H1058" s="154" t="s">
        <v>1140</v>
      </c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 t="s">
        <v>119</v>
      </c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</row>
    <row r="1059" spans="1:47" outlineLevel="1" x14ac:dyDescent="0.2">
      <c r="A1059" s="129"/>
      <c r="B1059" s="129"/>
      <c r="C1059" s="145" t="s">
        <v>1906</v>
      </c>
      <c r="D1059" s="168"/>
      <c r="E1059" s="159">
        <v>827.4</v>
      </c>
      <c r="F1059" s="131"/>
      <c r="G1059" s="131"/>
      <c r="H1059" s="154">
        <v>0</v>
      </c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 t="s">
        <v>121</v>
      </c>
      <c r="S1059" s="128">
        <v>0</v>
      </c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</row>
    <row r="1060" spans="1:47" outlineLevel="1" x14ac:dyDescent="0.2">
      <c r="A1060" s="129">
        <v>187</v>
      </c>
      <c r="B1060" s="129" t="s">
        <v>771</v>
      </c>
      <c r="C1060" s="144" t="s">
        <v>772</v>
      </c>
      <c r="D1060" s="167" t="s">
        <v>327</v>
      </c>
      <c r="E1060" s="131">
        <v>1654.8</v>
      </c>
      <c r="F1060" s="131"/>
      <c r="G1060" s="131">
        <f>ROUND(E1060*F1060,2)</f>
        <v>0</v>
      </c>
      <c r="H1060" s="154" t="s">
        <v>1140</v>
      </c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 t="s">
        <v>119</v>
      </c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</row>
    <row r="1061" spans="1:47" outlineLevel="1" x14ac:dyDescent="0.2">
      <c r="A1061" s="129"/>
      <c r="B1061" s="129"/>
      <c r="C1061" s="145" t="s">
        <v>1908</v>
      </c>
      <c r="D1061" s="168"/>
      <c r="E1061" s="159">
        <v>1654.8</v>
      </c>
      <c r="F1061" s="131"/>
      <c r="G1061" s="131"/>
      <c r="H1061" s="154">
        <v>0</v>
      </c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 t="s">
        <v>121</v>
      </c>
      <c r="S1061" s="128">
        <v>0</v>
      </c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</row>
    <row r="1062" spans="1:47" outlineLevel="1" x14ac:dyDescent="0.2">
      <c r="A1062" s="129">
        <v>188</v>
      </c>
      <c r="B1062" s="129" t="s">
        <v>773</v>
      </c>
      <c r="C1062" s="144" t="s">
        <v>774</v>
      </c>
      <c r="D1062" s="167" t="s">
        <v>327</v>
      </c>
      <c r="E1062" s="131">
        <v>827.4</v>
      </c>
      <c r="F1062" s="131"/>
      <c r="G1062" s="131">
        <f>ROUND(E1062*F1062,2)</f>
        <v>0</v>
      </c>
      <c r="H1062" s="154" t="s">
        <v>1140</v>
      </c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 t="s">
        <v>119</v>
      </c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</row>
    <row r="1063" spans="1:47" outlineLevel="1" x14ac:dyDescent="0.2">
      <c r="A1063" s="129"/>
      <c r="B1063" s="129"/>
      <c r="C1063" s="145" t="s">
        <v>1906</v>
      </c>
      <c r="D1063" s="168"/>
      <c r="E1063" s="159">
        <v>827.4</v>
      </c>
      <c r="F1063" s="131"/>
      <c r="G1063" s="131"/>
      <c r="H1063" s="154">
        <v>0</v>
      </c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 t="s">
        <v>121</v>
      </c>
      <c r="S1063" s="128">
        <v>0</v>
      </c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</row>
    <row r="1064" spans="1:47" outlineLevel="1" x14ac:dyDescent="0.2">
      <c r="A1064" s="129">
        <v>189</v>
      </c>
      <c r="B1064" s="129" t="s">
        <v>775</v>
      </c>
      <c r="C1064" s="144" t="s">
        <v>776</v>
      </c>
      <c r="D1064" s="167" t="s">
        <v>327</v>
      </c>
      <c r="E1064" s="131">
        <v>8274</v>
      </c>
      <c r="F1064" s="131"/>
      <c r="G1064" s="131">
        <f>ROUND(E1064*F1064,2)</f>
        <v>0</v>
      </c>
      <c r="H1064" s="154" t="s">
        <v>1140</v>
      </c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 t="s">
        <v>119</v>
      </c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</row>
    <row r="1065" spans="1:47" outlineLevel="1" x14ac:dyDescent="0.2">
      <c r="A1065" s="129"/>
      <c r="B1065" s="129"/>
      <c r="C1065" s="145" t="s">
        <v>1909</v>
      </c>
      <c r="D1065" s="168"/>
      <c r="E1065" s="159">
        <v>8274</v>
      </c>
      <c r="F1065" s="131"/>
      <c r="G1065" s="131"/>
      <c r="H1065" s="154">
        <v>0</v>
      </c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 t="s">
        <v>121</v>
      </c>
      <c r="S1065" s="128">
        <v>0</v>
      </c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</row>
    <row r="1066" spans="1:47" ht="22.5" outlineLevel="1" x14ac:dyDescent="0.2">
      <c r="A1066" s="129">
        <v>190</v>
      </c>
      <c r="B1066" s="129" t="s">
        <v>777</v>
      </c>
      <c r="C1066" s="144" t="s">
        <v>778</v>
      </c>
      <c r="D1066" s="167" t="s">
        <v>327</v>
      </c>
      <c r="E1066" s="131">
        <v>0.161</v>
      </c>
      <c r="F1066" s="131"/>
      <c r="G1066" s="131">
        <f>ROUND(E1066*F1066,2)</f>
        <v>0</v>
      </c>
      <c r="H1066" s="154" t="s">
        <v>1140</v>
      </c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 t="s">
        <v>119</v>
      </c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</row>
    <row r="1067" spans="1:47" outlineLevel="1" x14ac:dyDescent="0.2">
      <c r="A1067" s="129"/>
      <c r="B1067" s="129"/>
      <c r="C1067" s="145" t="s">
        <v>779</v>
      </c>
      <c r="D1067" s="168"/>
      <c r="E1067" s="159">
        <v>0.161</v>
      </c>
      <c r="F1067" s="131"/>
      <c r="G1067" s="131"/>
      <c r="H1067" s="154">
        <v>0</v>
      </c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 t="s">
        <v>121</v>
      </c>
      <c r="S1067" s="128">
        <v>0</v>
      </c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</row>
    <row r="1068" spans="1:47" outlineLevel="1" x14ac:dyDescent="0.2">
      <c r="A1068" s="129">
        <v>191</v>
      </c>
      <c r="B1068" s="129" t="s">
        <v>780</v>
      </c>
      <c r="C1068" s="144" t="s">
        <v>781</v>
      </c>
      <c r="D1068" s="167" t="s">
        <v>327</v>
      </c>
      <c r="E1068" s="131">
        <v>48.97</v>
      </c>
      <c r="F1068" s="131"/>
      <c r="G1068" s="131">
        <f>ROUND(E1068*F1068,2)</f>
        <v>0</v>
      </c>
      <c r="H1068" s="154" t="s">
        <v>1140</v>
      </c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 t="s">
        <v>119</v>
      </c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</row>
    <row r="1069" spans="1:47" outlineLevel="1" x14ac:dyDescent="0.2">
      <c r="A1069" s="129"/>
      <c r="B1069" s="129"/>
      <c r="C1069" s="145" t="s">
        <v>782</v>
      </c>
      <c r="D1069" s="168"/>
      <c r="E1069" s="159">
        <v>48.97</v>
      </c>
      <c r="F1069" s="131"/>
      <c r="G1069" s="131"/>
      <c r="H1069" s="154">
        <v>0</v>
      </c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 t="s">
        <v>121</v>
      </c>
      <c r="S1069" s="128">
        <v>0</v>
      </c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</row>
    <row r="1070" spans="1:47" outlineLevel="1" x14ac:dyDescent="0.2">
      <c r="A1070" s="129">
        <v>192</v>
      </c>
      <c r="B1070" s="129" t="s">
        <v>783</v>
      </c>
      <c r="C1070" s="144" t="s">
        <v>784</v>
      </c>
      <c r="D1070" s="167" t="s">
        <v>327</v>
      </c>
      <c r="E1070" s="131">
        <v>0.06</v>
      </c>
      <c r="F1070" s="131"/>
      <c r="G1070" s="131">
        <f>ROUND(E1070*F1070,2)</f>
        <v>0</v>
      </c>
      <c r="H1070" s="154" t="s">
        <v>1140</v>
      </c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 t="s">
        <v>119</v>
      </c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</row>
    <row r="1071" spans="1:47" outlineLevel="1" x14ac:dyDescent="0.2">
      <c r="A1071" s="129"/>
      <c r="B1071" s="129"/>
      <c r="C1071" s="145" t="s">
        <v>785</v>
      </c>
      <c r="D1071" s="168"/>
      <c r="E1071" s="159">
        <v>0.06</v>
      </c>
      <c r="F1071" s="131"/>
      <c r="G1071" s="131"/>
      <c r="H1071" s="154">
        <v>0</v>
      </c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 t="s">
        <v>121</v>
      </c>
      <c r="S1071" s="128">
        <v>0</v>
      </c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</row>
    <row r="1072" spans="1:47" ht="22.5" outlineLevel="1" x14ac:dyDescent="0.2">
      <c r="A1072" s="129">
        <v>193</v>
      </c>
      <c r="B1072" s="129" t="s">
        <v>786</v>
      </c>
      <c r="C1072" s="144" t="s">
        <v>787</v>
      </c>
      <c r="D1072" s="167" t="s">
        <v>327</v>
      </c>
      <c r="E1072" s="131">
        <v>2E-3</v>
      </c>
      <c r="F1072" s="131"/>
      <c r="G1072" s="131">
        <f>ROUND(E1072*F1072,2)</f>
        <v>0</v>
      </c>
      <c r="H1072" s="154" t="s">
        <v>1140</v>
      </c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 t="s">
        <v>119</v>
      </c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</row>
    <row r="1073" spans="1:47" outlineLevel="1" x14ac:dyDescent="0.2">
      <c r="A1073" s="129"/>
      <c r="B1073" s="129"/>
      <c r="C1073" s="145" t="s">
        <v>788</v>
      </c>
      <c r="D1073" s="168"/>
      <c r="E1073" s="159">
        <v>2E-3</v>
      </c>
      <c r="F1073" s="131"/>
      <c r="G1073" s="131"/>
      <c r="H1073" s="154">
        <v>0</v>
      </c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 t="s">
        <v>121</v>
      </c>
      <c r="S1073" s="128">
        <v>0</v>
      </c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</row>
    <row r="1074" spans="1:47" outlineLevel="1" x14ac:dyDescent="0.2">
      <c r="A1074" s="129">
        <v>194</v>
      </c>
      <c r="B1074" s="129" t="s">
        <v>789</v>
      </c>
      <c r="C1074" s="144" t="s">
        <v>790</v>
      </c>
      <c r="D1074" s="167" t="s">
        <v>327</v>
      </c>
      <c r="E1074" s="131">
        <v>778.21</v>
      </c>
      <c r="F1074" s="131"/>
      <c r="G1074" s="131">
        <f>ROUND(E1074*F1074,2)</f>
        <v>0</v>
      </c>
      <c r="H1074" s="154" t="s">
        <v>1140</v>
      </c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 t="s">
        <v>119</v>
      </c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</row>
    <row r="1075" spans="1:47" outlineLevel="1" x14ac:dyDescent="0.2">
      <c r="A1075" s="129"/>
      <c r="B1075" s="129"/>
      <c r="C1075" s="145" t="s">
        <v>1910</v>
      </c>
      <c r="D1075" s="168"/>
      <c r="E1075" s="159">
        <v>778.21</v>
      </c>
      <c r="F1075" s="131"/>
      <c r="G1075" s="131"/>
      <c r="H1075" s="154">
        <v>0</v>
      </c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 t="s">
        <v>121</v>
      </c>
      <c r="S1075" s="128">
        <v>0</v>
      </c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</row>
    <row r="1076" spans="1:47" x14ac:dyDescent="0.2">
      <c r="A1076" s="130" t="s">
        <v>114</v>
      </c>
      <c r="B1076" s="130" t="s">
        <v>68</v>
      </c>
      <c r="C1076" s="146" t="s">
        <v>69</v>
      </c>
      <c r="D1076" s="169"/>
      <c r="E1076" s="132"/>
      <c r="F1076" s="132"/>
      <c r="G1076" s="132">
        <f>SUMIF(R1077:R1078,"&lt;&gt;NOR",G1077:G1078)</f>
        <v>0</v>
      </c>
      <c r="H1076" s="155"/>
      <c r="I1076" s="128"/>
      <c r="R1076" t="s">
        <v>115</v>
      </c>
    </row>
    <row r="1077" spans="1:47" outlineLevel="1" x14ac:dyDescent="0.2">
      <c r="A1077" s="129">
        <v>195</v>
      </c>
      <c r="B1077" s="129" t="s">
        <v>791</v>
      </c>
      <c r="C1077" s="144" t="s">
        <v>792</v>
      </c>
      <c r="D1077" s="167" t="s">
        <v>327</v>
      </c>
      <c r="E1077" s="131">
        <v>605.28</v>
      </c>
      <c r="F1077" s="131"/>
      <c r="G1077" s="131">
        <f>ROUND(E1077*F1077,2)</f>
        <v>0</v>
      </c>
      <c r="H1077" s="154" t="s">
        <v>1140</v>
      </c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 t="s">
        <v>119</v>
      </c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</row>
    <row r="1078" spans="1:47" outlineLevel="1" x14ac:dyDescent="0.2">
      <c r="A1078" s="129"/>
      <c r="B1078" s="129"/>
      <c r="C1078" s="145" t="s">
        <v>793</v>
      </c>
      <c r="D1078" s="168"/>
      <c r="E1078" s="159">
        <v>605.28</v>
      </c>
      <c r="F1078" s="131"/>
      <c r="G1078" s="131"/>
      <c r="H1078" s="154">
        <v>0</v>
      </c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 t="s">
        <v>121</v>
      </c>
      <c r="S1078" s="128">
        <v>0</v>
      </c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</row>
    <row r="1079" spans="1:47" x14ac:dyDescent="0.2">
      <c r="A1079" s="130" t="s">
        <v>114</v>
      </c>
      <c r="B1079" s="130" t="s">
        <v>70</v>
      </c>
      <c r="C1079" s="146" t="s">
        <v>71</v>
      </c>
      <c r="D1079" s="169"/>
      <c r="E1079" s="132"/>
      <c r="F1079" s="132"/>
      <c r="G1079" s="132">
        <f>SUMIF(R1080:R1092,"&lt;&gt;NOR",G1080:G1092)</f>
        <v>0</v>
      </c>
      <c r="H1079" s="155"/>
      <c r="I1079" s="128"/>
      <c r="R1079" t="s">
        <v>115</v>
      </c>
    </row>
    <row r="1080" spans="1:47" ht="22.5" outlineLevel="1" x14ac:dyDescent="0.2">
      <c r="A1080" s="129">
        <v>196</v>
      </c>
      <c r="B1080" s="129" t="s">
        <v>794</v>
      </c>
      <c r="C1080" s="144" t="s">
        <v>795</v>
      </c>
      <c r="D1080" s="167" t="s">
        <v>118</v>
      </c>
      <c r="E1080" s="131">
        <v>128.19999999999999</v>
      </c>
      <c r="F1080" s="131"/>
      <c r="G1080" s="131">
        <f>ROUND(E1080*F1080,2)</f>
        <v>0</v>
      </c>
      <c r="H1080" s="154" t="s">
        <v>1140</v>
      </c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 t="s">
        <v>119</v>
      </c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</row>
    <row r="1081" spans="1:47" outlineLevel="1" x14ac:dyDescent="0.2">
      <c r="A1081" s="129"/>
      <c r="B1081" s="129"/>
      <c r="C1081" s="145" t="s">
        <v>432</v>
      </c>
      <c r="D1081" s="168"/>
      <c r="E1081" s="159"/>
      <c r="F1081" s="131"/>
      <c r="G1081" s="131"/>
      <c r="H1081" s="154">
        <v>0</v>
      </c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 t="s">
        <v>121</v>
      </c>
      <c r="S1081" s="128">
        <v>0</v>
      </c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</row>
    <row r="1082" spans="1:47" outlineLevel="1" x14ac:dyDescent="0.2">
      <c r="A1082" s="129"/>
      <c r="B1082" s="129"/>
      <c r="C1082" s="145" t="s">
        <v>243</v>
      </c>
      <c r="D1082" s="168"/>
      <c r="E1082" s="159"/>
      <c r="F1082" s="131"/>
      <c r="G1082" s="131"/>
      <c r="H1082" s="154">
        <v>0</v>
      </c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 t="s">
        <v>121</v>
      </c>
      <c r="S1082" s="128">
        <v>0</v>
      </c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</row>
    <row r="1083" spans="1:47" outlineLevel="1" x14ac:dyDescent="0.2">
      <c r="A1083" s="129"/>
      <c r="B1083" s="129"/>
      <c r="C1083" s="145" t="s">
        <v>131</v>
      </c>
      <c r="D1083" s="168"/>
      <c r="E1083" s="159"/>
      <c r="F1083" s="131"/>
      <c r="G1083" s="131"/>
      <c r="H1083" s="154">
        <v>0</v>
      </c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 t="s">
        <v>121</v>
      </c>
      <c r="S1083" s="128">
        <v>0</v>
      </c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</row>
    <row r="1084" spans="1:47" outlineLevel="1" x14ac:dyDescent="0.2">
      <c r="A1084" s="129"/>
      <c r="B1084" s="129"/>
      <c r="C1084" s="145" t="s">
        <v>164</v>
      </c>
      <c r="D1084" s="168"/>
      <c r="E1084" s="159"/>
      <c r="F1084" s="131"/>
      <c r="G1084" s="131"/>
      <c r="H1084" s="154">
        <v>0</v>
      </c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 t="s">
        <v>121</v>
      </c>
      <c r="S1084" s="128">
        <v>0</v>
      </c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</row>
    <row r="1085" spans="1:47" outlineLevel="1" x14ac:dyDescent="0.2">
      <c r="A1085" s="129"/>
      <c r="B1085" s="129"/>
      <c r="C1085" s="145" t="s">
        <v>796</v>
      </c>
      <c r="D1085" s="168"/>
      <c r="E1085" s="159">
        <v>5.6</v>
      </c>
      <c r="F1085" s="131"/>
      <c r="G1085" s="131"/>
      <c r="H1085" s="154">
        <v>0</v>
      </c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 t="s">
        <v>121</v>
      </c>
      <c r="S1085" s="128">
        <v>0</v>
      </c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</row>
    <row r="1086" spans="1:47" outlineLevel="1" x14ac:dyDescent="0.2">
      <c r="A1086" s="129"/>
      <c r="B1086" s="129"/>
      <c r="C1086" s="145" t="s">
        <v>243</v>
      </c>
      <c r="D1086" s="168"/>
      <c r="E1086" s="159"/>
      <c r="F1086" s="131"/>
      <c r="G1086" s="131"/>
      <c r="H1086" s="154">
        <v>0</v>
      </c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 t="s">
        <v>121</v>
      </c>
      <c r="S1086" s="128">
        <v>0</v>
      </c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</row>
    <row r="1087" spans="1:47" outlineLevel="1" x14ac:dyDescent="0.2">
      <c r="A1087" s="129"/>
      <c r="B1087" s="129"/>
      <c r="C1087" s="145" t="s">
        <v>447</v>
      </c>
      <c r="D1087" s="168"/>
      <c r="E1087" s="159"/>
      <c r="F1087" s="131"/>
      <c r="G1087" s="131"/>
      <c r="H1087" s="154">
        <v>0</v>
      </c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 t="s">
        <v>121</v>
      </c>
      <c r="S1087" s="128">
        <v>0</v>
      </c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</row>
    <row r="1088" spans="1:47" outlineLevel="1" x14ac:dyDescent="0.2">
      <c r="A1088" s="129"/>
      <c r="B1088" s="129"/>
      <c r="C1088" s="145" t="s">
        <v>453</v>
      </c>
      <c r="D1088" s="168"/>
      <c r="E1088" s="159">
        <v>54.3</v>
      </c>
      <c r="F1088" s="131"/>
      <c r="G1088" s="131"/>
      <c r="H1088" s="154">
        <v>0</v>
      </c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 t="s">
        <v>121</v>
      </c>
      <c r="S1088" s="128">
        <v>0</v>
      </c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</row>
    <row r="1089" spans="1:47" outlineLevel="1" x14ac:dyDescent="0.2">
      <c r="A1089" s="129"/>
      <c r="B1089" s="129"/>
      <c r="C1089" s="145" t="s">
        <v>243</v>
      </c>
      <c r="D1089" s="168"/>
      <c r="E1089" s="159"/>
      <c r="F1089" s="131"/>
      <c r="G1089" s="131"/>
      <c r="H1089" s="154">
        <v>0</v>
      </c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 t="s">
        <v>121</v>
      </c>
      <c r="S1089" s="128">
        <v>0</v>
      </c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</row>
    <row r="1090" spans="1:47" outlineLevel="1" x14ac:dyDescent="0.2">
      <c r="A1090" s="129"/>
      <c r="B1090" s="129"/>
      <c r="C1090" s="145" t="s">
        <v>797</v>
      </c>
      <c r="D1090" s="168"/>
      <c r="E1090" s="159"/>
      <c r="F1090" s="131"/>
      <c r="G1090" s="131"/>
      <c r="H1090" s="154">
        <v>0</v>
      </c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 t="s">
        <v>121</v>
      </c>
      <c r="S1090" s="128">
        <v>0</v>
      </c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</row>
    <row r="1091" spans="1:47" outlineLevel="1" x14ac:dyDescent="0.2">
      <c r="A1091" s="129"/>
      <c r="B1091" s="129"/>
      <c r="C1091" s="145" t="s">
        <v>798</v>
      </c>
      <c r="D1091" s="168"/>
      <c r="E1091" s="159">
        <v>68.3</v>
      </c>
      <c r="F1091" s="131"/>
      <c r="G1091" s="131"/>
      <c r="H1091" s="154">
        <v>0</v>
      </c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 t="s">
        <v>121</v>
      </c>
      <c r="S1091" s="128">
        <v>0</v>
      </c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</row>
    <row r="1092" spans="1:47" outlineLevel="1" x14ac:dyDescent="0.2">
      <c r="A1092" s="129">
        <v>197</v>
      </c>
      <c r="B1092" s="129" t="s">
        <v>799</v>
      </c>
      <c r="C1092" s="144" t="s">
        <v>800</v>
      </c>
      <c r="D1092" s="167" t="s">
        <v>0</v>
      </c>
      <c r="E1092" s="131">
        <v>6</v>
      </c>
      <c r="F1092" s="131"/>
      <c r="G1092" s="131">
        <f>ROUND(E1092*F1092,2)</f>
        <v>0</v>
      </c>
      <c r="H1092" s="154" t="s">
        <v>1140</v>
      </c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 t="s">
        <v>119</v>
      </c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</row>
    <row r="1093" spans="1:47" x14ac:dyDescent="0.2">
      <c r="A1093" s="130" t="s">
        <v>114</v>
      </c>
      <c r="B1093" s="130" t="s">
        <v>72</v>
      </c>
      <c r="C1093" s="146" t="s">
        <v>73</v>
      </c>
      <c r="D1093" s="169"/>
      <c r="E1093" s="132"/>
      <c r="F1093" s="132"/>
      <c r="G1093" s="132">
        <f>SUMIF(R1094:R1132,"&lt;&gt;NOR",G1094:G1132)</f>
        <v>0</v>
      </c>
      <c r="H1093" s="155"/>
      <c r="I1093" s="128"/>
      <c r="R1093" t="s">
        <v>115</v>
      </c>
    </row>
    <row r="1094" spans="1:47" outlineLevel="1" x14ac:dyDescent="0.2">
      <c r="A1094" s="129">
        <v>198</v>
      </c>
      <c r="B1094" s="129" t="s">
        <v>801</v>
      </c>
      <c r="C1094" s="144" t="s">
        <v>802</v>
      </c>
      <c r="D1094" s="167" t="s">
        <v>118</v>
      </c>
      <c r="E1094" s="131">
        <v>534.79999999999995</v>
      </c>
      <c r="F1094" s="131"/>
      <c r="G1094" s="131">
        <f>ROUND(E1094*F1094,2)</f>
        <v>0</v>
      </c>
      <c r="H1094" s="154" t="s">
        <v>1140</v>
      </c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 t="s">
        <v>119</v>
      </c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</row>
    <row r="1095" spans="1:47" outlineLevel="1" x14ac:dyDescent="0.2">
      <c r="A1095" s="129"/>
      <c r="B1095" s="129"/>
      <c r="C1095" s="145" t="s">
        <v>447</v>
      </c>
      <c r="D1095" s="168"/>
      <c r="E1095" s="159"/>
      <c r="F1095" s="131"/>
      <c r="G1095" s="131"/>
      <c r="H1095" s="154">
        <v>0</v>
      </c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 t="s">
        <v>121</v>
      </c>
      <c r="S1095" s="128">
        <v>0</v>
      </c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</row>
    <row r="1096" spans="1:47" outlineLevel="1" x14ac:dyDescent="0.2">
      <c r="A1096" s="129"/>
      <c r="B1096" s="129"/>
      <c r="C1096" s="145" t="s">
        <v>456</v>
      </c>
      <c r="D1096" s="168"/>
      <c r="E1096" s="159"/>
      <c r="F1096" s="131"/>
      <c r="G1096" s="131"/>
      <c r="H1096" s="154">
        <v>0</v>
      </c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 t="s">
        <v>121</v>
      </c>
      <c r="S1096" s="128">
        <v>0</v>
      </c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</row>
    <row r="1097" spans="1:47" outlineLevel="1" x14ac:dyDescent="0.2">
      <c r="A1097" s="129"/>
      <c r="B1097" s="129"/>
      <c r="C1097" s="145" t="s">
        <v>451</v>
      </c>
      <c r="D1097" s="168"/>
      <c r="E1097" s="159">
        <v>11</v>
      </c>
      <c r="F1097" s="131"/>
      <c r="G1097" s="131"/>
      <c r="H1097" s="154">
        <v>0</v>
      </c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 t="s">
        <v>121</v>
      </c>
      <c r="S1097" s="128">
        <v>0</v>
      </c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</row>
    <row r="1098" spans="1:47" outlineLevel="1" x14ac:dyDescent="0.2">
      <c r="A1098" s="129"/>
      <c r="B1098" s="129"/>
      <c r="C1098" s="145" t="s">
        <v>452</v>
      </c>
      <c r="D1098" s="168"/>
      <c r="E1098" s="159">
        <v>469.5</v>
      </c>
      <c r="F1098" s="131"/>
      <c r="G1098" s="131"/>
      <c r="H1098" s="154">
        <v>0</v>
      </c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 t="s">
        <v>121</v>
      </c>
      <c r="S1098" s="128">
        <v>0</v>
      </c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</row>
    <row r="1099" spans="1:47" outlineLevel="1" x14ac:dyDescent="0.2">
      <c r="A1099" s="129"/>
      <c r="B1099" s="129"/>
      <c r="C1099" s="145" t="s">
        <v>453</v>
      </c>
      <c r="D1099" s="168"/>
      <c r="E1099" s="159">
        <v>54.3</v>
      </c>
      <c r="F1099" s="131"/>
      <c r="G1099" s="131"/>
      <c r="H1099" s="154">
        <v>0</v>
      </c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 t="s">
        <v>121</v>
      </c>
      <c r="S1099" s="128">
        <v>0</v>
      </c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</row>
    <row r="1100" spans="1:47" outlineLevel="1" x14ac:dyDescent="0.2">
      <c r="A1100" s="129">
        <v>199</v>
      </c>
      <c r="B1100" s="129" t="s">
        <v>803</v>
      </c>
      <c r="C1100" s="144" t="s">
        <v>804</v>
      </c>
      <c r="D1100" s="167" t="s">
        <v>118</v>
      </c>
      <c r="E1100" s="131">
        <v>588.28</v>
      </c>
      <c r="F1100" s="131"/>
      <c r="G1100" s="131">
        <f>ROUND(E1100*F1100,2)</f>
        <v>0</v>
      </c>
      <c r="H1100" s="154" t="s">
        <v>1140</v>
      </c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 t="s">
        <v>805</v>
      </c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</row>
    <row r="1101" spans="1:47" outlineLevel="1" x14ac:dyDescent="0.2">
      <c r="A1101" s="129"/>
      <c r="B1101" s="129"/>
      <c r="C1101" s="145" t="s">
        <v>447</v>
      </c>
      <c r="D1101" s="168"/>
      <c r="E1101" s="159"/>
      <c r="F1101" s="131"/>
      <c r="G1101" s="131"/>
      <c r="H1101" s="154">
        <v>0</v>
      </c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 t="s">
        <v>121</v>
      </c>
      <c r="S1101" s="128">
        <v>0</v>
      </c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</row>
    <row r="1102" spans="1:47" outlineLevel="1" x14ac:dyDescent="0.2">
      <c r="A1102" s="129"/>
      <c r="B1102" s="129"/>
      <c r="C1102" s="145" t="s">
        <v>456</v>
      </c>
      <c r="D1102" s="168"/>
      <c r="E1102" s="159"/>
      <c r="F1102" s="131"/>
      <c r="G1102" s="131"/>
      <c r="H1102" s="154">
        <v>0</v>
      </c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 t="s">
        <v>121</v>
      </c>
      <c r="S1102" s="128">
        <v>0</v>
      </c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</row>
    <row r="1103" spans="1:47" outlineLevel="1" x14ac:dyDescent="0.2">
      <c r="A1103" s="129"/>
      <c r="B1103" s="129"/>
      <c r="C1103" s="147" t="s">
        <v>434</v>
      </c>
      <c r="D1103" s="170"/>
      <c r="E1103" s="160"/>
      <c r="F1103" s="131"/>
      <c r="G1103" s="131"/>
      <c r="H1103" s="154">
        <v>0</v>
      </c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 t="s">
        <v>121</v>
      </c>
      <c r="S1103" s="128">
        <v>2</v>
      </c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</row>
    <row r="1104" spans="1:47" outlineLevel="1" x14ac:dyDescent="0.2">
      <c r="A1104" s="129"/>
      <c r="B1104" s="129"/>
      <c r="C1104" s="148" t="s">
        <v>806</v>
      </c>
      <c r="D1104" s="170"/>
      <c r="E1104" s="160">
        <v>11</v>
      </c>
      <c r="F1104" s="131"/>
      <c r="G1104" s="131"/>
      <c r="H1104" s="154">
        <v>0</v>
      </c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 t="s">
        <v>121</v>
      </c>
      <c r="S1104" s="128">
        <v>2</v>
      </c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</row>
    <row r="1105" spans="1:47" outlineLevel="1" x14ac:dyDescent="0.2">
      <c r="A1105" s="129"/>
      <c r="B1105" s="129"/>
      <c r="C1105" s="148" t="s">
        <v>807</v>
      </c>
      <c r="D1105" s="170"/>
      <c r="E1105" s="160">
        <v>469.5</v>
      </c>
      <c r="F1105" s="131"/>
      <c r="G1105" s="131"/>
      <c r="H1105" s="154">
        <v>0</v>
      </c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 t="s">
        <v>121</v>
      </c>
      <c r="S1105" s="128">
        <v>2</v>
      </c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</row>
    <row r="1106" spans="1:47" outlineLevel="1" x14ac:dyDescent="0.2">
      <c r="A1106" s="129"/>
      <c r="B1106" s="129"/>
      <c r="C1106" s="148" t="s">
        <v>808</v>
      </c>
      <c r="D1106" s="170"/>
      <c r="E1106" s="160">
        <v>54.3</v>
      </c>
      <c r="F1106" s="131"/>
      <c r="G1106" s="131"/>
      <c r="H1106" s="154">
        <v>0</v>
      </c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 t="s">
        <v>121</v>
      </c>
      <c r="S1106" s="128">
        <v>2</v>
      </c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</row>
    <row r="1107" spans="1:47" outlineLevel="1" x14ac:dyDescent="0.2">
      <c r="A1107" s="129"/>
      <c r="B1107" s="129"/>
      <c r="C1107" s="147" t="s">
        <v>439</v>
      </c>
      <c r="D1107" s="170"/>
      <c r="E1107" s="160"/>
      <c r="F1107" s="131"/>
      <c r="G1107" s="131"/>
      <c r="H1107" s="154">
        <v>0</v>
      </c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 t="s">
        <v>121</v>
      </c>
      <c r="S1107" s="128">
        <v>0</v>
      </c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</row>
    <row r="1108" spans="1:47" outlineLevel="1" x14ac:dyDescent="0.2">
      <c r="A1108" s="129"/>
      <c r="B1108" s="129"/>
      <c r="C1108" s="145" t="s">
        <v>809</v>
      </c>
      <c r="D1108" s="168"/>
      <c r="E1108" s="159">
        <v>588.28</v>
      </c>
      <c r="F1108" s="131"/>
      <c r="G1108" s="131"/>
      <c r="H1108" s="154">
        <v>0</v>
      </c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 t="s">
        <v>121</v>
      </c>
      <c r="S1108" s="128">
        <v>0</v>
      </c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</row>
    <row r="1109" spans="1:47" outlineLevel="1" x14ac:dyDescent="0.2">
      <c r="A1109" s="129">
        <v>200</v>
      </c>
      <c r="B1109" s="129" t="s">
        <v>810</v>
      </c>
      <c r="C1109" s="144" t="s">
        <v>811</v>
      </c>
      <c r="D1109" s="167" t="s">
        <v>118</v>
      </c>
      <c r="E1109" s="131">
        <v>615.01999999999987</v>
      </c>
      <c r="F1109" s="131"/>
      <c r="G1109" s="131">
        <f>ROUND(E1109*F1109,2)</f>
        <v>0</v>
      </c>
      <c r="H1109" s="154" t="s">
        <v>1140</v>
      </c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 t="s">
        <v>119</v>
      </c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</row>
    <row r="1110" spans="1:47" outlineLevel="1" x14ac:dyDescent="0.2">
      <c r="A1110" s="129"/>
      <c r="B1110" s="129"/>
      <c r="C1110" s="145" t="s">
        <v>447</v>
      </c>
      <c r="D1110" s="168"/>
      <c r="E1110" s="159"/>
      <c r="F1110" s="131"/>
      <c r="G1110" s="131"/>
      <c r="H1110" s="154">
        <v>0</v>
      </c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 t="s">
        <v>121</v>
      </c>
      <c r="S1110" s="128">
        <v>0</v>
      </c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</row>
    <row r="1111" spans="1:47" outlineLevel="1" x14ac:dyDescent="0.2">
      <c r="A1111" s="129"/>
      <c r="B1111" s="129"/>
      <c r="C1111" s="145" t="s">
        <v>456</v>
      </c>
      <c r="D1111" s="168"/>
      <c r="E1111" s="159"/>
      <c r="F1111" s="131"/>
      <c r="G1111" s="131"/>
      <c r="H1111" s="154">
        <v>0</v>
      </c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 t="s">
        <v>121</v>
      </c>
      <c r="S1111" s="128">
        <v>0</v>
      </c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</row>
    <row r="1112" spans="1:47" outlineLevel="1" x14ac:dyDescent="0.2">
      <c r="A1112" s="129"/>
      <c r="B1112" s="129"/>
      <c r="C1112" s="147" t="s">
        <v>434</v>
      </c>
      <c r="D1112" s="170"/>
      <c r="E1112" s="160"/>
      <c r="F1112" s="131"/>
      <c r="G1112" s="131"/>
      <c r="H1112" s="154">
        <v>0</v>
      </c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 t="s">
        <v>121</v>
      </c>
      <c r="S1112" s="128">
        <v>2</v>
      </c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</row>
    <row r="1113" spans="1:47" outlineLevel="1" x14ac:dyDescent="0.2">
      <c r="A1113" s="129"/>
      <c r="B1113" s="129"/>
      <c r="C1113" s="148" t="s">
        <v>806</v>
      </c>
      <c r="D1113" s="170"/>
      <c r="E1113" s="160">
        <v>11</v>
      </c>
      <c r="F1113" s="131"/>
      <c r="G1113" s="131"/>
      <c r="H1113" s="154">
        <v>0</v>
      </c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 t="s">
        <v>121</v>
      </c>
      <c r="S1113" s="128">
        <v>2</v>
      </c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</row>
    <row r="1114" spans="1:47" outlineLevel="1" x14ac:dyDescent="0.2">
      <c r="A1114" s="129"/>
      <c r="B1114" s="129"/>
      <c r="C1114" s="148" t="s">
        <v>807</v>
      </c>
      <c r="D1114" s="170"/>
      <c r="E1114" s="160">
        <v>469.5</v>
      </c>
      <c r="F1114" s="131"/>
      <c r="G1114" s="131"/>
      <c r="H1114" s="154">
        <v>0</v>
      </c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 t="s">
        <v>121</v>
      </c>
      <c r="S1114" s="128">
        <v>2</v>
      </c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</row>
    <row r="1115" spans="1:47" outlineLevel="1" x14ac:dyDescent="0.2">
      <c r="A1115" s="129"/>
      <c r="B1115" s="129"/>
      <c r="C1115" s="148" t="s">
        <v>808</v>
      </c>
      <c r="D1115" s="170"/>
      <c r="E1115" s="160">
        <v>54.3</v>
      </c>
      <c r="F1115" s="131"/>
      <c r="G1115" s="131"/>
      <c r="H1115" s="154">
        <v>0</v>
      </c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 t="s">
        <v>121</v>
      </c>
      <c r="S1115" s="128">
        <v>2</v>
      </c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</row>
    <row r="1116" spans="1:47" outlineLevel="1" x14ac:dyDescent="0.2">
      <c r="A1116" s="129"/>
      <c r="B1116" s="129"/>
      <c r="C1116" s="147" t="s">
        <v>439</v>
      </c>
      <c r="D1116" s="170"/>
      <c r="E1116" s="160"/>
      <c r="F1116" s="131"/>
      <c r="G1116" s="131"/>
      <c r="H1116" s="154">
        <v>0</v>
      </c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 t="s">
        <v>121</v>
      </c>
      <c r="S1116" s="128">
        <v>0</v>
      </c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</row>
    <row r="1117" spans="1:47" outlineLevel="1" x14ac:dyDescent="0.2">
      <c r="A1117" s="129"/>
      <c r="B1117" s="129"/>
      <c r="C1117" s="145" t="s">
        <v>812</v>
      </c>
      <c r="D1117" s="168"/>
      <c r="E1117" s="159">
        <v>615.02</v>
      </c>
      <c r="F1117" s="131"/>
      <c r="G1117" s="131"/>
      <c r="H1117" s="154">
        <v>0</v>
      </c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 t="s">
        <v>121</v>
      </c>
      <c r="S1117" s="128">
        <v>0</v>
      </c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</row>
    <row r="1118" spans="1:47" ht="22.5" outlineLevel="1" x14ac:dyDescent="0.2">
      <c r="A1118" s="129">
        <v>201</v>
      </c>
      <c r="B1118" s="129" t="s">
        <v>813</v>
      </c>
      <c r="C1118" s="144" t="s">
        <v>814</v>
      </c>
      <c r="D1118" s="167" t="s">
        <v>144</v>
      </c>
      <c r="E1118" s="131">
        <v>370.1</v>
      </c>
      <c r="F1118" s="131"/>
      <c r="G1118" s="131">
        <f>ROUND(E1118*F1118,2)</f>
        <v>0</v>
      </c>
      <c r="H1118" s="154" t="s">
        <v>1140</v>
      </c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 t="s">
        <v>119</v>
      </c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</row>
    <row r="1119" spans="1:47" outlineLevel="1" x14ac:dyDescent="0.2">
      <c r="A1119" s="129"/>
      <c r="B1119" s="129"/>
      <c r="C1119" s="145" t="s">
        <v>447</v>
      </c>
      <c r="D1119" s="168"/>
      <c r="E1119" s="159"/>
      <c r="F1119" s="131"/>
      <c r="G1119" s="131"/>
      <c r="H1119" s="154">
        <v>0</v>
      </c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 t="s">
        <v>121</v>
      </c>
      <c r="S1119" s="128">
        <v>0</v>
      </c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</row>
    <row r="1120" spans="1:47" outlineLevel="1" x14ac:dyDescent="0.2">
      <c r="A1120" s="129"/>
      <c r="B1120" s="129"/>
      <c r="C1120" s="145" t="s">
        <v>456</v>
      </c>
      <c r="D1120" s="168"/>
      <c r="E1120" s="159"/>
      <c r="F1120" s="131"/>
      <c r="G1120" s="131"/>
      <c r="H1120" s="154">
        <v>0</v>
      </c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 t="s">
        <v>121</v>
      </c>
      <c r="S1120" s="128">
        <v>0</v>
      </c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</row>
    <row r="1121" spans="1:47" outlineLevel="1" x14ac:dyDescent="0.2">
      <c r="A1121" s="129"/>
      <c r="B1121" s="129"/>
      <c r="C1121" s="145" t="s">
        <v>815</v>
      </c>
      <c r="D1121" s="168"/>
      <c r="E1121" s="159">
        <v>13.8</v>
      </c>
      <c r="F1121" s="131"/>
      <c r="G1121" s="131"/>
      <c r="H1121" s="154">
        <v>0</v>
      </c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 t="s">
        <v>121</v>
      </c>
      <c r="S1121" s="128">
        <v>0</v>
      </c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</row>
    <row r="1122" spans="1:47" outlineLevel="1" x14ac:dyDescent="0.2">
      <c r="A1122" s="129"/>
      <c r="B1122" s="129"/>
      <c r="C1122" s="145" t="s">
        <v>816</v>
      </c>
      <c r="D1122" s="168"/>
      <c r="E1122" s="159">
        <v>268.3</v>
      </c>
      <c r="F1122" s="131"/>
      <c r="G1122" s="131"/>
      <c r="H1122" s="154">
        <v>0</v>
      </c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 t="s">
        <v>121</v>
      </c>
      <c r="S1122" s="128">
        <v>0</v>
      </c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</row>
    <row r="1123" spans="1:47" outlineLevel="1" x14ac:dyDescent="0.2">
      <c r="A1123" s="129"/>
      <c r="B1123" s="129"/>
      <c r="C1123" s="145" t="s">
        <v>817</v>
      </c>
      <c r="D1123" s="168"/>
      <c r="E1123" s="159">
        <v>88</v>
      </c>
      <c r="F1123" s="131"/>
      <c r="G1123" s="131"/>
      <c r="H1123" s="154">
        <v>0</v>
      </c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 t="s">
        <v>121</v>
      </c>
      <c r="S1123" s="128">
        <v>0</v>
      </c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</row>
    <row r="1124" spans="1:47" ht="22.5" outlineLevel="1" x14ac:dyDescent="0.2">
      <c r="A1124" s="129">
        <v>202</v>
      </c>
      <c r="B1124" s="129" t="s">
        <v>818</v>
      </c>
      <c r="C1124" s="144" t="s">
        <v>819</v>
      </c>
      <c r="D1124" s="167" t="s">
        <v>118</v>
      </c>
      <c r="E1124" s="131">
        <v>1159.67</v>
      </c>
      <c r="F1124" s="131"/>
      <c r="G1124" s="131">
        <f>ROUND(E1124*F1124,2)</f>
        <v>0</v>
      </c>
      <c r="H1124" s="154" t="s">
        <v>1140</v>
      </c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 t="s">
        <v>119</v>
      </c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</row>
    <row r="1125" spans="1:47" outlineLevel="1" x14ac:dyDescent="0.2">
      <c r="A1125" s="129"/>
      <c r="B1125" s="129"/>
      <c r="C1125" s="145" t="s">
        <v>820</v>
      </c>
      <c r="D1125" s="168"/>
      <c r="E1125" s="159"/>
      <c r="F1125" s="131"/>
      <c r="G1125" s="131"/>
      <c r="H1125" s="154">
        <v>0</v>
      </c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 t="s">
        <v>121</v>
      </c>
      <c r="S1125" s="128">
        <v>0</v>
      </c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</row>
    <row r="1126" spans="1:47" outlineLevel="1" x14ac:dyDescent="0.2">
      <c r="A1126" s="129"/>
      <c r="B1126" s="129"/>
      <c r="C1126" s="145" t="s">
        <v>456</v>
      </c>
      <c r="D1126" s="168"/>
      <c r="E1126" s="159"/>
      <c r="F1126" s="131"/>
      <c r="G1126" s="131"/>
      <c r="H1126" s="154">
        <v>0</v>
      </c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 t="s">
        <v>121</v>
      </c>
      <c r="S1126" s="128">
        <v>0</v>
      </c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</row>
    <row r="1127" spans="1:47" outlineLevel="1" x14ac:dyDescent="0.2">
      <c r="A1127" s="129"/>
      <c r="B1127" s="129"/>
      <c r="C1127" s="145" t="s">
        <v>821</v>
      </c>
      <c r="D1127" s="168"/>
      <c r="E1127" s="159">
        <v>1159.67</v>
      </c>
      <c r="F1127" s="131"/>
      <c r="G1127" s="131"/>
      <c r="H1127" s="154">
        <v>0</v>
      </c>
      <c r="I1127" s="128"/>
      <c r="J1127" s="128"/>
      <c r="K1127" s="128"/>
      <c r="L1127" s="128"/>
      <c r="M1127" s="128"/>
      <c r="N1127" s="128"/>
      <c r="O1127" s="128"/>
      <c r="P1127" s="128"/>
      <c r="Q1127" s="128"/>
      <c r="R1127" s="128" t="s">
        <v>121</v>
      </c>
      <c r="S1127" s="128">
        <v>0</v>
      </c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</row>
    <row r="1128" spans="1:47" outlineLevel="1" x14ac:dyDescent="0.2">
      <c r="A1128" s="129">
        <v>203</v>
      </c>
      <c r="B1128" s="129" t="s">
        <v>822</v>
      </c>
      <c r="C1128" s="144" t="s">
        <v>823</v>
      </c>
      <c r="D1128" s="167" t="s">
        <v>118</v>
      </c>
      <c r="E1128" s="131">
        <v>2551.2740000000003</v>
      </c>
      <c r="F1128" s="131"/>
      <c r="G1128" s="131">
        <f>ROUND(E1128*F1128,2)</f>
        <v>0</v>
      </c>
      <c r="H1128" s="154" t="s">
        <v>1140</v>
      </c>
      <c r="I1128" s="128"/>
      <c r="J1128" s="128"/>
      <c r="K1128" s="128"/>
      <c r="L1128" s="128"/>
      <c r="M1128" s="128"/>
      <c r="N1128" s="128"/>
      <c r="O1128" s="128"/>
      <c r="P1128" s="128"/>
      <c r="Q1128" s="128"/>
      <c r="R1128" s="128" t="s">
        <v>805</v>
      </c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</row>
    <row r="1129" spans="1:47" outlineLevel="1" x14ac:dyDescent="0.2">
      <c r="A1129" s="129"/>
      <c r="B1129" s="129"/>
      <c r="C1129" s="145" t="s">
        <v>820</v>
      </c>
      <c r="D1129" s="168"/>
      <c r="E1129" s="159"/>
      <c r="F1129" s="131"/>
      <c r="G1129" s="131"/>
      <c r="H1129" s="154">
        <v>0</v>
      </c>
      <c r="I1129" s="128"/>
      <c r="J1129" s="128"/>
      <c r="K1129" s="128"/>
      <c r="L1129" s="128"/>
      <c r="M1129" s="128"/>
      <c r="N1129" s="128"/>
      <c r="O1129" s="128"/>
      <c r="P1129" s="128"/>
      <c r="Q1129" s="128"/>
      <c r="R1129" s="128" t="s">
        <v>121</v>
      </c>
      <c r="S1129" s="128">
        <v>0</v>
      </c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</row>
    <row r="1130" spans="1:47" outlineLevel="1" x14ac:dyDescent="0.2">
      <c r="A1130" s="129"/>
      <c r="B1130" s="129"/>
      <c r="C1130" s="145" t="s">
        <v>456</v>
      </c>
      <c r="D1130" s="168"/>
      <c r="E1130" s="159"/>
      <c r="F1130" s="131"/>
      <c r="G1130" s="131"/>
      <c r="H1130" s="154">
        <v>0</v>
      </c>
      <c r="I1130" s="128"/>
      <c r="J1130" s="128"/>
      <c r="K1130" s="128"/>
      <c r="L1130" s="128"/>
      <c r="M1130" s="128"/>
      <c r="N1130" s="128"/>
      <c r="O1130" s="128"/>
      <c r="P1130" s="128"/>
      <c r="Q1130" s="128"/>
      <c r="R1130" s="128" t="s">
        <v>121</v>
      </c>
      <c r="S1130" s="128">
        <v>0</v>
      </c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</row>
    <row r="1131" spans="1:47" outlineLevel="1" x14ac:dyDescent="0.2">
      <c r="A1131" s="129"/>
      <c r="B1131" s="129"/>
      <c r="C1131" s="145" t="s">
        <v>824</v>
      </c>
      <c r="D1131" s="168"/>
      <c r="E1131" s="159">
        <v>2551.2739999999999</v>
      </c>
      <c r="F1131" s="131"/>
      <c r="G1131" s="131"/>
      <c r="H1131" s="154">
        <v>0</v>
      </c>
      <c r="I1131" s="128"/>
      <c r="J1131" s="128"/>
      <c r="K1131" s="128"/>
      <c r="L1131" s="128"/>
      <c r="M1131" s="128"/>
      <c r="N1131" s="128"/>
      <c r="O1131" s="128"/>
      <c r="P1131" s="128"/>
      <c r="Q1131" s="128"/>
      <c r="R1131" s="128" t="s">
        <v>121</v>
      </c>
      <c r="S1131" s="128">
        <v>0</v>
      </c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</row>
    <row r="1132" spans="1:47" outlineLevel="1" x14ac:dyDescent="0.2">
      <c r="A1132" s="129">
        <v>204</v>
      </c>
      <c r="B1132" s="129" t="s">
        <v>825</v>
      </c>
      <c r="C1132" s="144" t="s">
        <v>826</v>
      </c>
      <c r="D1132" s="167" t="s">
        <v>0</v>
      </c>
      <c r="E1132" s="131">
        <v>3.15</v>
      </c>
      <c r="F1132" s="131"/>
      <c r="G1132" s="131">
        <f>ROUND(E1132*F1132,2)</f>
        <v>0</v>
      </c>
      <c r="H1132" s="154" t="s">
        <v>1140</v>
      </c>
      <c r="I1132" s="128"/>
      <c r="J1132" s="128"/>
      <c r="K1132" s="128"/>
      <c r="L1132" s="128"/>
      <c r="M1132" s="128"/>
      <c r="N1132" s="128"/>
      <c r="O1132" s="128"/>
      <c r="P1132" s="128"/>
      <c r="Q1132" s="128"/>
      <c r="R1132" s="128" t="s">
        <v>119</v>
      </c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</row>
    <row r="1133" spans="1:47" x14ac:dyDescent="0.2">
      <c r="A1133" s="130" t="s">
        <v>114</v>
      </c>
      <c r="B1133" s="130" t="s">
        <v>74</v>
      </c>
      <c r="C1133" s="146" t="s">
        <v>75</v>
      </c>
      <c r="D1133" s="169"/>
      <c r="E1133" s="132"/>
      <c r="F1133" s="132"/>
      <c r="G1133" s="132">
        <f>SUMIF(R1134:R1170,"&lt;&gt;NOR",G1134:G1170)</f>
        <v>0</v>
      </c>
      <c r="H1133" s="155"/>
      <c r="I1133" s="128"/>
      <c r="R1133" t="s">
        <v>115</v>
      </c>
    </row>
    <row r="1134" spans="1:47" outlineLevel="1" x14ac:dyDescent="0.2">
      <c r="A1134" s="129">
        <v>205</v>
      </c>
      <c r="B1134" s="129" t="s">
        <v>827</v>
      </c>
      <c r="C1134" s="144" t="s">
        <v>828</v>
      </c>
      <c r="D1134" s="167" t="s">
        <v>144</v>
      </c>
      <c r="E1134" s="131">
        <v>1614</v>
      </c>
      <c r="F1134" s="131"/>
      <c r="G1134" s="131">
        <f>ROUND(E1134*F1134,2)</f>
        <v>0</v>
      </c>
      <c r="H1134" s="154" t="s">
        <v>1140</v>
      </c>
      <c r="I1134" s="128"/>
      <c r="J1134" s="128"/>
      <c r="K1134" s="128"/>
      <c r="L1134" s="128"/>
      <c r="M1134" s="128"/>
      <c r="N1134" s="128"/>
      <c r="O1134" s="128"/>
      <c r="P1134" s="128"/>
      <c r="Q1134" s="128"/>
      <c r="R1134" s="128" t="s">
        <v>119</v>
      </c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</row>
    <row r="1135" spans="1:47" outlineLevel="1" x14ac:dyDescent="0.2">
      <c r="A1135" s="129"/>
      <c r="B1135" s="129"/>
      <c r="C1135" s="145" t="s">
        <v>314</v>
      </c>
      <c r="D1135" s="168"/>
      <c r="E1135" s="159"/>
      <c r="F1135" s="131"/>
      <c r="G1135" s="131"/>
      <c r="H1135" s="154">
        <v>0</v>
      </c>
      <c r="I1135" s="128"/>
      <c r="J1135" s="128"/>
      <c r="K1135" s="128"/>
      <c r="L1135" s="128"/>
      <c r="M1135" s="128"/>
      <c r="N1135" s="128"/>
      <c r="O1135" s="128"/>
      <c r="P1135" s="128"/>
      <c r="Q1135" s="128"/>
      <c r="R1135" s="128" t="s">
        <v>121</v>
      </c>
      <c r="S1135" s="128">
        <v>0</v>
      </c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</row>
    <row r="1136" spans="1:47" outlineLevel="1" x14ac:dyDescent="0.2">
      <c r="A1136" s="129"/>
      <c r="B1136" s="129"/>
      <c r="C1136" s="145" t="s">
        <v>829</v>
      </c>
      <c r="D1136" s="168"/>
      <c r="E1136" s="159"/>
      <c r="F1136" s="131"/>
      <c r="G1136" s="131"/>
      <c r="H1136" s="154">
        <v>0</v>
      </c>
      <c r="I1136" s="128"/>
      <c r="J1136" s="128"/>
      <c r="K1136" s="128"/>
      <c r="L1136" s="128"/>
      <c r="M1136" s="128"/>
      <c r="N1136" s="128"/>
      <c r="O1136" s="128"/>
      <c r="P1136" s="128"/>
      <c r="Q1136" s="128"/>
      <c r="R1136" s="128" t="s">
        <v>121</v>
      </c>
      <c r="S1136" s="128">
        <v>0</v>
      </c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</row>
    <row r="1137" spans="1:47" outlineLevel="1" x14ac:dyDescent="0.2">
      <c r="A1137" s="129"/>
      <c r="B1137" s="129"/>
      <c r="C1137" s="145" t="s">
        <v>1886</v>
      </c>
      <c r="D1137" s="168"/>
      <c r="E1137" s="159">
        <v>1608</v>
      </c>
      <c r="F1137" s="131"/>
      <c r="G1137" s="131"/>
      <c r="H1137" s="154">
        <v>0</v>
      </c>
      <c r="I1137" s="128"/>
      <c r="J1137" s="128"/>
      <c r="K1137" s="128"/>
      <c r="L1137" s="128"/>
      <c r="M1137" s="128"/>
      <c r="N1137" s="128"/>
      <c r="O1137" s="128"/>
      <c r="P1137" s="128"/>
      <c r="Q1137" s="128"/>
      <c r="R1137" s="128" t="s">
        <v>121</v>
      </c>
      <c r="S1137" s="128">
        <v>0</v>
      </c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</row>
    <row r="1138" spans="1:47" outlineLevel="1" x14ac:dyDescent="0.2">
      <c r="A1138" s="129"/>
      <c r="B1138" s="129"/>
      <c r="C1138" s="145" t="s">
        <v>1882</v>
      </c>
      <c r="D1138" s="168"/>
      <c r="E1138" s="159">
        <v>6</v>
      </c>
      <c r="F1138" s="131"/>
      <c r="G1138" s="131"/>
      <c r="H1138" s="154"/>
      <c r="I1138" s="128"/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</row>
    <row r="1139" spans="1:47" outlineLevel="1" x14ac:dyDescent="0.2">
      <c r="A1139" s="129">
        <v>206</v>
      </c>
      <c r="B1139" s="129" t="s">
        <v>830</v>
      </c>
      <c r="C1139" s="144" t="s">
        <v>831</v>
      </c>
      <c r="D1139" s="167" t="s">
        <v>313</v>
      </c>
      <c r="E1139" s="131">
        <v>28.39</v>
      </c>
      <c r="F1139" s="131"/>
      <c r="G1139" s="131">
        <f>ROUND(E1139*F1139,2)</f>
        <v>0</v>
      </c>
      <c r="H1139" s="154" t="s">
        <v>1140</v>
      </c>
      <c r="I1139" s="128"/>
      <c r="J1139" s="128"/>
      <c r="K1139" s="128"/>
      <c r="L1139" s="128"/>
      <c r="M1139" s="128"/>
      <c r="N1139" s="128"/>
      <c r="O1139" s="128"/>
      <c r="P1139" s="128"/>
      <c r="Q1139" s="128"/>
      <c r="R1139" s="128" t="s">
        <v>805</v>
      </c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</row>
    <row r="1140" spans="1:47" outlineLevel="1" x14ac:dyDescent="0.2">
      <c r="A1140" s="129"/>
      <c r="B1140" s="129"/>
      <c r="C1140" s="145" t="s">
        <v>314</v>
      </c>
      <c r="D1140" s="168"/>
      <c r="E1140" s="159"/>
      <c r="F1140" s="131"/>
      <c r="G1140" s="131"/>
      <c r="H1140" s="154">
        <v>0</v>
      </c>
      <c r="I1140" s="128"/>
      <c r="J1140" s="128"/>
      <c r="K1140" s="128"/>
      <c r="L1140" s="128"/>
      <c r="M1140" s="128"/>
      <c r="N1140" s="128"/>
      <c r="O1140" s="128"/>
      <c r="P1140" s="128"/>
      <c r="Q1140" s="128"/>
      <c r="R1140" s="128" t="s">
        <v>121</v>
      </c>
      <c r="S1140" s="128">
        <v>0</v>
      </c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</row>
    <row r="1141" spans="1:47" outlineLevel="1" x14ac:dyDescent="0.2">
      <c r="A1141" s="129"/>
      <c r="B1141" s="129"/>
      <c r="C1141" s="145" t="s">
        <v>829</v>
      </c>
      <c r="D1141" s="168"/>
      <c r="E1141" s="159"/>
      <c r="F1141" s="131"/>
      <c r="G1141" s="131"/>
      <c r="H1141" s="154">
        <v>0</v>
      </c>
      <c r="I1141" s="128"/>
      <c r="J1141" s="128"/>
      <c r="K1141" s="128"/>
      <c r="L1141" s="128"/>
      <c r="M1141" s="128"/>
      <c r="N1141" s="128"/>
      <c r="O1141" s="128"/>
      <c r="P1141" s="128"/>
      <c r="Q1141" s="128"/>
      <c r="R1141" s="128" t="s">
        <v>121</v>
      </c>
      <c r="S1141" s="128">
        <v>0</v>
      </c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</row>
    <row r="1142" spans="1:47" outlineLevel="1" x14ac:dyDescent="0.2">
      <c r="A1142" s="129"/>
      <c r="B1142" s="129"/>
      <c r="C1142" s="145" t="s">
        <v>1887</v>
      </c>
      <c r="D1142" s="168"/>
      <c r="E1142" s="159">
        <v>28.3</v>
      </c>
      <c r="F1142" s="131"/>
      <c r="G1142" s="131"/>
      <c r="H1142" s="154">
        <v>0</v>
      </c>
      <c r="I1142" s="128"/>
      <c r="J1142" s="128"/>
      <c r="K1142" s="128"/>
      <c r="L1142" s="128"/>
      <c r="M1142" s="128"/>
      <c r="N1142" s="128"/>
      <c r="O1142" s="128"/>
      <c r="P1142" s="128"/>
      <c r="Q1142" s="128"/>
      <c r="R1142" s="128" t="s">
        <v>121</v>
      </c>
      <c r="S1142" s="128">
        <v>0</v>
      </c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</row>
    <row r="1143" spans="1:47" outlineLevel="1" x14ac:dyDescent="0.2">
      <c r="A1143" s="129"/>
      <c r="B1143" s="129"/>
      <c r="C1143" s="145" t="s">
        <v>1883</v>
      </c>
      <c r="D1143" s="168"/>
      <c r="E1143" s="159">
        <v>0.09</v>
      </c>
      <c r="F1143" s="131"/>
      <c r="G1143" s="131"/>
      <c r="H1143" s="154"/>
      <c r="I1143" s="128"/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</row>
    <row r="1144" spans="1:47" outlineLevel="1" x14ac:dyDescent="0.2">
      <c r="A1144" s="129">
        <v>207</v>
      </c>
      <c r="B1144" s="129" t="s">
        <v>832</v>
      </c>
      <c r="C1144" s="144" t="s">
        <v>833</v>
      </c>
      <c r="D1144" s="167" t="s">
        <v>313</v>
      </c>
      <c r="E1144" s="131">
        <v>25.6</v>
      </c>
      <c r="F1144" s="131"/>
      <c r="G1144" s="131">
        <f>ROUND(E1144*F1144,2)</f>
        <v>0</v>
      </c>
      <c r="H1144" s="154" t="s">
        <v>1140</v>
      </c>
      <c r="I1144" s="128"/>
      <c r="J1144" s="128"/>
      <c r="K1144" s="128"/>
      <c r="L1144" s="128"/>
      <c r="M1144" s="128"/>
      <c r="N1144" s="128"/>
      <c r="O1144" s="128"/>
      <c r="P1144" s="128"/>
      <c r="Q1144" s="128"/>
      <c r="R1144" s="128" t="s">
        <v>119</v>
      </c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</row>
    <row r="1145" spans="1:47" outlineLevel="1" x14ac:dyDescent="0.2">
      <c r="A1145" s="129"/>
      <c r="B1145" s="129"/>
      <c r="C1145" s="145" t="s">
        <v>314</v>
      </c>
      <c r="D1145" s="168"/>
      <c r="E1145" s="159"/>
      <c r="F1145" s="131"/>
      <c r="G1145" s="131"/>
      <c r="H1145" s="154">
        <v>0</v>
      </c>
      <c r="I1145" s="128"/>
      <c r="J1145" s="128"/>
      <c r="K1145" s="128"/>
      <c r="L1145" s="128"/>
      <c r="M1145" s="128"/>
      <c r="N1145" s="128"/>
      <c r="O1145" s="128"/>
      <c r="P1145" s="128"/>
      <c r="Q1145" s="128"/>
      <c r="R1145" s="128" t="s">
        <v>121</v>
      </c>
      <c r="S1145" s="128">
        <v>0</v>
      </c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</row>
    <row r="1146" spans="1:47" outlineLevel="1" x14ac:dyDescent="0.2">
      <c r="A1146" s="129"/>
      <c r="B1146" s="129"/>
      <c r="C1146" s="145" t="s">
        <v>829</v>
      </c>
      <c r="D1146" s="168"/>
      <c r="E1146" s="159"/>
      <c r="F1146" s="131"/>
      <c r="G1146" s="131"/>
      <c r="H1146" s="154">
        <v>0</v>
      </c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 t="s">
        <v>121</v>
      </c>
      <c r="S1146" s="128">
        <v>0</v>
      </c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</row>
    <row r="1147" spans="1:47" outlineLevel="1" x14ac:dyDescent="0.2">
      <c r="A1147" s="129"/>
      <c r="B1147" s="129"/>
      <c r="C1147" s="145" t="s">
        <v>1888</v>
      </c>
      <c r="D1147" s="168"/>
      <c r="E1147" s="159">
        <v>25.73</v>
      </c>
      <c r="F1147" s="131"/>
      <c r="G1147" s="131"/>
      <c r="H1147" s="154">
        <v>0</v>
      </c>
      <c r="I1147" s="128"/>
      <c r="J1147" s="128"/>
      <c r="K1147" s="128"/>
      <c r="L1147" s="128"/>
      <c r="M1147" s="128"/>
      <c r="N1147" s="128"/>
      <c r="O1147" s="128"/>
      <c r="P1147" s="128"/>
      <c r="Q1147" s="128"/>
      <c r="R1147" s="128" t="s">
        <v>121</v>
      </c>
      <c r="S1147" s="128">
        <v>0</v>
      </c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</row>
    <row r="1148" spans="1:47" outlineLevel="1" x14ac:dyDescent="0.2">
      <c r="A1148" s="129"/>
      <c r="B1148" s="129"/>
      <c r="C1148" s="145" t="s">
        <v>1883</v>
      </c>
      <c r="D1148" s="168"/>
      <c r="E1148" s="159">
        <v>8.1818181818181804E-2</v>
      </c>
      <c r="F1148" s="131"/>
      <c r="G1148" s="131"/>
      <c r="H1148" s="154"/>
      <c r="I1148" s="128"/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</row>
    <row r="1149" spans="1:47" outlineLevel="1" x14ac:dyDescent="0.2">
      <c r="A1149" s="129">
        <v>208</v>
      </c>
      <c r="B1149" s="129" t="s">
        <v>834</v>
      </c>
      <c r="C1149" s="144" t="s">
        <v>835</v>
      </c>
      <c r="D1149" s="167" t="s">
        <v>118</v>
      </c>
      <c r="E1149" s="131">
        <v>1159.67</v>
      </c>
      <c r="F1149" s="131"/>
      <c r="G1149" s="131">
        <f>ROUND(E1149*F1149,2)</f>
        <v>0</v>
      </c>
      <c r="H1149" s="154" t="s">
        <v>1140</v>
      </c>
      <c r="I1149" s="128"/>
      <c r="J1149" s="128"/>
      <c r="K1149" s="128"/>
      <c r="L1149" s="128"/>
      <c r="M1149" s="128"/>
      <c r="N1149" s="128"/>
      <c r="O1149" s="128"/>
      <c r="P1149" s="128"/>
      <c r="Q1149" s="128"/>
      <c r="R1149" s="128" t="s">
        <v>119</v>
      </c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</row>
    <row r="1150" spans="1:47" outlineLevel="1" x14ac:dyDescent="0.2">
      <c r="A1150" s="129"/>
      <c r="B1150" s="129"/>
      <c r="C1150" s="145" t="s">
        <v>820</v>
      </c>
      <c r="D1150" s="168"/>
      <c r="E1150" s="159"/>
      <c r="F1150" s="131"/>
      <c r="G1150" s="131"/>
      <c r="H1150" s="154">
        <v>0</v>
      </c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 t="s">
        <v>121</v>
      </c>
      <c r="S1150" s="128">
        <v>0</v>
      </c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</row>
    <row r="1151" spans="1:47" outlineLevel="1" x14ac:dyDescent="0.2">
      <c r="A1151" s="129"/>
      <c r="B1151" s="129"/>
      <c r="C1151" s="145" t="s">
        <v>456</v>
      </c>
      <c r="D1151" s="168"/>
      <c r="E1151" s="159"/>
      <c r="F1151" s="131"/>
      <c r="G1151" s="131"/>
      <c r="H1151" s="154">
        <v>0</v>
      </c>
      <c r="I1151" s="128"/>
      <c r="J1151" s="128"/>
      <c r="K1151" s="128"/>
      <c r="L1151" s="128"/>
      <c r="M1151" s="128"/>
      <c r="N1151" s="128"/>
      <c r="O1151" s="128"/>
      <c r="P1151" s="128"/>
      <c r="Q1151" s="128"/>
      <c r="R1151" s="128" t="s">
        <v>121</v>
      </c>
      <c r="S1151" s="128">
        <v>0</v>
      </c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</row>
    <row r="1152" spans="1:47" outlineLevel="1" x14ac:dyDescent="0.2">
      <c r="A1152" s="129"/>
      <c r="B1152" s="129"/>
      <c r="C1152" s="145" t="s">
        <v>821</v>
      </c>
      <c r="D1152" s="168"/>
      <c r="E1152" s="159">
        <v>1159.67</v>
      </c>
      <c r="F1152" s="131"/>
      <c r="G1152" s="131"/>
      <c r="H1152" s="154">
        <v>0</v>
      </c>
      <c r="I1152" s="128"/>
      <c r="J1152" s="128"/>
      <c r="K1152" s="128"/>
      <c r="L1152" s="128"/>
      <c r="M1152" s="128"/>
      <c r="N1152" s="128"/>
      <c r="O1152" s="128"/>
      <c r="P1152" s="128"/>
      <c r="Q1152" s="128"/>
      <c r="R1152" s="128" t="s">
        <v>121</v>
      </c>
      <c r="S1152" s="128">
        <v>0</v>
      </c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</row>
    <row r="1153" spans="1:47" outlineLevel="1" x14ac:dyDescent="0.2">
      <c r="A1153" s="129">
        <v>209</v>
      </c>
      <c r="B1153" s="129" t="s">
        <v>836</v>
      </c>
      <c r="C1153" s="144" t="s">
        <v>837</v>
      </c>
      <c r="D1153" s="167" t="s">
        <v>118</v>
      </c>
      <c r="E1153" s="131">
        <v>1275.6370000000002</v>
      </c>
      <c r="F1153" s="131"/>
      <c r="G1153" s="131">
        <f>ROUND(E1153*F1153,2)</f>
        <v>0</v>
      </c>
      <c r="H1153" s="154" t="s">
        <v>1140</v>
      </c>
      <c r="I1153" s="128"/>
      <c r="J1153" s="128"/>
      <c r="K1153" s="128"/>
      <c r="L1153" s="128"/>
      <c r="M1153" s="128"/>
      <c r="N1153" s="128"/>
      <c r="O1153" s="128"/>
      <c r="P1153" s="128"/>
      <c r="Q1153" s="128"/>
      <c r="R1153" s="128" t="s">
        <v>805</v>
      </c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</row>
    <row r="1154" spans="1:47" outlineLevel="1" x14ac:dyDescent="0.2">
      <c r="A1154" s="129"/>
      <c r="B1154" s="129"/>
      <c r="C1154" s="145" t="s">
        <v>820</v>
      </c>
      <c r="D1154" s="168"/>
      <c r="E1154" s="159"/>
      <c r="F1154" s="131"/>
      <c r="G1154" s="131"/>
      <c r="H1154" s="154">
        <v>0</v>
      </c>
      <c r="I1154" s="128"/>
      <c r="J1154" s="128"/>
      <c r="K1154" s="128"/>
      <c r="L1154" s="128"/>
      <c r="M1154" s="128"/>
      <c r="N1154" s="128"/>
      <c r="O1154" s="128"/>
      <c r="P1154" s="128"/>
      <c r="Q1154" s="128"/>
      <c r="R1154" s="128" t="s">
        <v>121</v>
      </c>
      <c r="S1154" s="128">
        <v>0</v>
      </c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</row>
    <row r="1155" spans="1:47" outlineLevel="1" x14ac:dyDescent="0.2">
      <c r="A1155" s="129"/>
      <c r="B1155" s="129"/>
      <c r="C1155" s="145" t="s">
        <v>456</v>
      </c>
      <c r="D1155" s="168"/>
      <c r="E1155" s="159"/>
      <c r="F1155" s="131"/>
      <c r="G1155" s="131"/>
      <c r="H1155" s="154">
        <v>0</v>
      </c>
      <c r="I1155" s="128"/>
      <c r="J1155" s="128"/>
      <c r="K1155" s="128"/>
      <c r="L1155" s="128"/>
      <c r="M1155" s="128"/>
      <c r="N1155" s="128"/>
      <c r="O1155" s="128"/>
      <c r="P1155" s="128"/>
      <c r="Q1155" s="128"/>
      <c r="R1155" s="128" t="s">
        <v>121</v>
      </c>
      <c r="S1155" s="128">
        <v>0</v>
      </c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</row>
    <row r="1156" spans="1:47" outlineLevel="1" x14ac:dyDescent="0.2">
      <c r="A1156" s="129"/>
      <c r="B1156" s="129"/>
      <c r="C1156" s="145" t="s">
        <v>838</v>
      </c>
      <c r="D1156" s="168"/>
      <c r="E1156" s="159">
        <v>1275.6369999999999</v>
      </c>
      <c r="F1156" s="131"/>
      <c r="G1156" s="131"/>
      <c r="H1156" s="154">
        <v>0</v>
      </c>
      <c r="I1156" s="128"/>
      <c r="J1156" s="128"/>
      <c r="K1156" s="128"/>
      <c r="L1156" s="128"/>
      <c r="M1156" s="128"/>
      <c r="N1156" s="128"/>
      <c r="O1156" s="128"/>
      <c r="P1156" s="128"/>
      <c r="Q1156" s="128"/>
      <c r="R1156" s="128" t="s">
        <v>121</v>
      </c>
      <c r="S1156" s="128">
        <v>0</v>
      </c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</row>
    <row r="1157" spans="1:47" ht="22.5" outlineLevel="1" x14ac:dyDescent="0.2">
      <c r="A1157" s="129">
        <v>210</v>
      </c>
      <c r="B1157" s="129" t="s">
        <v>839</v>
      </c>
      <c r="C1157" s="144" t="s">
        <v>840</v>
      </c>
      <c r="D1157" s="167" t="s">
        <v>118</v>
      </c>
      <c r="E1157" s="131">
        <v>1159.67</v>
      </c>
      <c r="F1157" s="131"/>
      <c r="G1157" s="131">
        <f>ROUND(E1157*F1157,2)</f>
        <v>0</v>
      </c>
      <c r="H1157" s="154" t="s">
        <v>1140</v>
      </c>
      <c r="I1157" s="128"/>
      <c r="J1157" s="128"/>
      <c r="K1157" s="128"/>
      <c r="L1157" s="128"/>
      <c r="M1157" s="128"/>
      <c r="N1157" s="128"/>
      <c r="O1157" s="128"/>
      <c r="P1157" s="128"/>
      <c r="Q1157" s="128"/>
      <c r="R1157" s="128" t="s">
        <v>119</v>
      </c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</row>
    <row r="1158" spans="1:47" outlineLevel="1" x14ac:dyDescent="0.2">
      <c r="A1158" s="129"/>
      <c r="B1158" s="129"/>
      <c r="C1158" s="145" t="s">
        <v>820</v>
      </c>
      <c r="D1158" s="168"/>
      <c r="E1158" s="159"/>
      <c r="F1158" s="131"/>
      <c r="G1158" s="131"/>
      <c r="H1158" s="154">
        <v>0</v>
      </c>
      <c r="I1158" s="128"/>
      <c r="J1158" s="128"/>
      <c r="K1158" s="128"/>
      <c r="L1158" s="128"/>
      <c r="M1158" s="128"/>
      <c r="N1158" s="128"/>
      <c r="O1158" s="128"/>
      <c r="P1158" s="128"/>
      <c r="Q1158" s="128"/>
      <c r="R1158" s="128" t="s">
        <v>121</v>
      </c>
      <c r="S1158" s="128">
        <v>0</v>
      </c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</row>
    <row r="1159" spans="1:47" outlineLevel="1" x14ac:dyDescent="0.2">
      <c r="A1159" s="129"/>
      <c r="B1159" s="129"/>
      <c r="C1159" s="145" t="s">
        <v>456</v>
      </c>
      <c r="D1159" s="168"/>
      <c r="E1159" s="159"/>
      <c r="F1159" s="131"/>
      <c r="G1159" s="131"/>
      <c r="H1159" s="154">
        <v>0</v>
      </c>
      <c r="I1159" s="128"/>
      <c r="J1159" s="128"/>
      <c r="K1159" s="128"/>
      <c r="L1159" s="128"/>
      <c r="M1159" s="128"/>
      <c r="N1159" s="128"/>
      <c r="O1159" s="128"/>
      <c r="P1159" s="128"/>
      <c r="Q1159" s="128"/>
      <c r="R1159" s="128" t="s">
        <v>121</v>
      </c>
      <c r="S1159" s="128">
        <v>0</v>
      </c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</row>
    <row r="1160" spans="1:47" outlineLevel="1" x14ac:dyDescent="0.2">
      <c r="A1160" s="129"/>
      <c r="B1160" s="129"/>
      <c r="C1160" s="145" t="s">
        <v>821</v>
      </c>
      <c r="D1160" s="168"/>
      <c r="E1160" s="159">
        <v>1159.67</v>
      </c>
      <c r="F1160" s="131"/>
      <c r="G1160" s="131"/>
      <c r="H1160" s="154">
        <v>0</v>
      </c>
      <c r="I1160" s="128"/>
      <c r="J1160" s="128"/>
      <c r="K1160" s="128"/>
      <c r="L1160" s="128"/>
      <c r="M1160" s="128"/>
      <c r="N1160" s="128"/>
      <c r="O1160" s="128"/>
      <c r="P1160" s="128"/>
      <c r="Q1160" s="128"/>
      <c r="R1160" s="128" t="s">
        <v>121</v>
      </c>
      <c r="S1160" s="128">
        <v>0</v>
      </c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</row>
    <row r="1161" spans="1:47" ht="22.5" outlineLevel="1" x14ac:dyDescent="0.2">
      <c r="A1161" s="129">
        <v>211</v>
      </c>
      <c r="B1161" s="129" t="s">
        <v>841</v>
      </c>
      <c r="C1161" s="144" t="s">
        <v>842</v>
      </c>
      <c r="D1161" s="167" t="s">
        <v>118</v>
      </c>
      <c r="E1161" s="131">
        <v>1159.67</v>
      </c>
      <c r="F1161" s="131"/>
      <c r="G1161" s="131">
        <f>ROUND(E1161*F1161,2)</f>
        <v>0</v>
      </c>
      <c r="H1161" s="154" t="s">
        <v>1140</v>
      </c>
      <c r="I1161" s="128"/>
      <c r="J1161" s="128"/>
      <c r="K1161" s="128"/>
      <c r="L1161" s="128"/>
      <c r="M1161" s="128"/>
      <c r="N1161" s="128"/>
      <c r="O1161" s="128"/>
      <c r="P1161" s="128"/>
      <c r="Q1161" s="128"/>
      <c r="R1161" s="128" t="s">
        <v>119</v>
      </c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</row>
    <row r="1162" spans="1:47" outlineLevel="1" x14ac:dyDescent="0.2">
      <c r="A1162" s="129"/>
      <c r="B1162" s="129"/>
      <c r="C1162" s="145" t="s">
        <v>820</v>
      </c>
      <c r="D1162" s="168"/>
      <c r="E1162" s="159"/>
      <c r="F1162" s="131"/>
      <c r="G1162" s="131"/>
      <c r="H1162" s="154">
        <v>0</v>
      </c>
      <c r="I1162" s="128"/>
      <c r="J1162" s="128"/>
      <c r="K1162" s="128"/>
      <c r="L1162" s="128"/>
      <c r="M1162" s="128"/>
      <c r="N1162" s="128"/>
      <c r="O1162" s="128"/>
      <c r="P1162" s="128"/>
      <c r="Q1162" s="128"/>
      <c r="R1162" s="128" t="s">
        <v>121</v>
      </c>
      <c r="S1162" s="128">
        <v>0</v>
      </c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</row>
    <row r="1163" spans="1:47" outlineLevel="1" x14ac:dyDescent="0.2">
      <c r="A1163" s="129"/>
      <c r="B1163" s="129"/>
      <c r="C1163" s="145" t="s">
        <v>456</v>
      </c>
      <c r="D1163" s="168"/>
      <c r="E1163" s="159"/>
      <c r="F1163" s="131"/>
      <c r="G1163" s="131"/>
      <c r="H1163" s="154">
        <v>0</v>
      </c>
      <c r="I1163" s="128"/>
      <c r="J1163" s="128"/>
      <c r="K1163" s="128"/>
      <c r="L1163" s="128"/>
      <c r="M1163" s="128"/>
      <c r="N1163" s="128"/>
      <c r="O1163" s="128"/>
      <c r="P1163" s="128"/>
      <c r="Q1163" s="128"/>
      <c r="R1163" s="128" t="s">
        <v>121</v>
      </c>
      <c r="S1163" s="128">
        <v>0</v>
      </c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</row>
    <row r="1164" spans="1:47" outlineLevel="1" x14ac:dyDescent="0.2">
      <c r="A1164" s="129"/>
      <c r="B1164" s="129"/>
      <c r="C1164" s="145" t="s">
        <v>821</v>
      </c>
      <c r="D1164" s="168"/>
      <c r="E1164" s="159">
        <v>1159.67</v>
      </c>
      <c r="F1164" s="131"/>
      <c r="G1164" s="131"/>
      <c r="H1164" s="154">
        <v>0</v>
      </c>
      <c r="I1164" s="128"/>
      <c r="J1164" s="128"/>
      <c r="K1164" s="128"/>
      <c r="L1164" s="128"/>
      <c r="M1164" s="128"/>
      <c r="N1164" s="128"/>
      <c r="O1164" s="128"/>
      <c r="P1164" s="128"/>
      <c r="Q1164" s="128"/>
      <c r="R1164" s="128" t="s">
        <v>121</v>
      </c>
      <c r="S1164" s="128">
        <v>0</v>
      </c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</row>
    <row r="1165" spans="1:47" outlineLevel="1" x14ac:dyDescent="0.2">
      <c r="A1165" s="129">
        <v>212</v>
      </c>
      <c r="B1165" s="129" t="s">
        <v>843</v>
      </c>
      <c r="C1165" s="144" t="s">
        <v>844</v>
      </c>
      <c r="D1165" s="167" t="s">
        <v>313</v>
      </c>
      <c r="E1165" s="131">
        <v>31.31109</v>
      </c>
      <c r="F1165" s="131"/>
      <c r="G1165" s="131">
        <f>ROUND(E1165*F1165,2)</f>
        <v>0</v>
      </c>
      <c r="H1165" s="154" t="s">
        <v>1140</v>
      </c>
      <c r="I1165" s="128"/>
      <c r="J1165" s="128"/>
      <c r="K1165" s="128"/>
      <c r="L1165" s="128"/>
      <c r="M1165" s="128"/>
      <c r="N1165" s="128"/>
      <c r="O1165" s="128"/>
      <c r="P1165" s="128"/>
      <c r="Q1165" s="128"/>
      <c r="R1165" s="128" t="s">
        <v>119</v>
      </c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</row>
    <row r="1166" spans="1:47" outlineLevel="1" x14ac:dyDescent="0.2">
      <c r="A1166" s="129"/>
      <c r="B1166" s="129"/>
      <c r="C1166" s="145" t="s">
        <v>820</v>
      </c>
      <c r="D1166" s="168"/>
      <c r="E1166" s="159"/>
      <c r="F1166" s="131"/>
      <c r="G1166" s="131"/>
      <c r="H1166" s="154">
        <v>0</v>
      </c>
      <c r="I1166" s="128"/>
      <c r="J1166" s="128"/>
      <c r="K1166" s="128"/>
      <c r="L1166" s="128"/>
      <c r="M1166" s="128"/>
      <c r="N1166" s="128"/>
      <c r="O1166" s="128"/>
      <c r="P1166" s="128"/>
      <c r="Q1166" s="128"/>
      <c r="R1166" s="128" t="s">
        <v>121</v>
      </c>
      <c r="S1166" s="128">
        <v>0</v>
      </c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</row>
    <row r="1167" spans="1:47" outlineLevel="1" x14ac:dyDescent="0.2">
      <c r="A1167" s="129"/>
      <c r="B1167" s="129"/>
      <c r="C1167" s="145" t="s">
        <v>456</v>
      </c>
      <c r="D1167" s="168"/>
      <c r="E1167" s="159"/>
      <c r="F1167" s="131"/>
      <c r="G1167" s="131"/>
      <c r="H1167" s="154">
        <v>0</v>
      </c>
      <c r="I1167" s="128"/>
      <c r="J1167" s="128"/>
      <c r="K1167" s="128"/>
      <c r="L1167" s="128"/>
      <c r="M1167" s="128"/>
      <c r="N1167" s="128"/>
      <c r="O1167" s="128"/>
      <c r="P1167" s="128"/>
      <c r="Q1167" s="128"/>
      <c r="R1167" s="128" t="s">
        <v>121</v>
      </c>
      <c r="S1167" s="128">
        <v>0</v>
      </c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</row>
    <row r="1168" spans="1:47" outlineLevel="1" x14ac:dyDescent="0.2">
      <c r="A1168" s="129"/>
      <c r="B1168" s="129"/>
      <c r="C1168" s="145" t="s">
        <v>845</v>
      </c>
      <c r="D1168" s="168"/>
      <c r="E1168" s="159">
        <v>17.395050000000001</v>
      </c>
      <c r="F1168" s="131"/>
      <c r="G1168" s="131"/>
      <c r="H1168" s="154">
        <v>0</v>
      </c>
      <c r="I1168" s="128"/>
      <c r="J1168" s="128"/>
      <c r="K1168" s="128"/>
      <c r="L1168" s="128"/>
      <c r="M1168" s="128"/>
      <c r="N1168" s="128"/>
      <c r="O1168" s="128"/>
      <c r="P1168" s="128"/>
      <c r="Q1168" s="128"/>
      <c r="R1168" s="128" t="s">
        <v>121</v>
      </c>
      <c r="S1168" s="128">
        <v>0</v>
      </c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</row>
    <row r="1169" spans="1:47" ht="22.5" outlineLevel="1" x14ac:dyDescent="0.2">
      <c r="A1169" s="129"/>
      <c r="B1169" s="129"/>
      <c r="C1169" s="145" t="s">
        <v>846</v>
      </c>
      <c r="D1169" s="168"/>
      <c r="E1169" s="159">
        <v>13.916040000000001</v>
      </c>
      <c r="F1169" s="131"/>
      <c r="G1169" s="131"/>
      <c r="H1169" s="154">
        <v>0</v>
      </c>
      <c r="I1169" s="128"/>
      <c r="J1169" s="128"/>
      <c r="K1169" s="128"/>
      <c r="L1169" s="128"/>
      <c r="M1169" s="128"/>
      <c r="N1169" s="128"/>
      <c r="O1169" s="128"/>
      <c r="P1169" s="128"/>
      <c r="Q1169" s="128"/>
      <c r="R1169" s="128" t="s">
        <v>121</v>
      </c>
      <c r="S1169" s="128">
        <v>0</v>
      </c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</row>
    <row r="1170" spans="1:47" outlineLevel="1" x14ac:dyDescent="0.2">
      <c r="A1170" s="129">
        <v>213</v>
      </c>
      <c r="B1170" s="129" t="s">
        <v>847</v>
      </c>
      <c r="C1170" s="144" t="s">
        <v>848</v>
      </c>
      <c r="D1170" s="167" t="s">
        <v>0</v>
      </c>
      <c r="E1170" s="131">
        <v>9.6</v>
      </c>
      <c r="F1170" s="131"/>
      <c r="G1170" s="131">
        <f>ROUND(E1170*F1170,2)</f>
        <v>0</v>
      </c>
      <c r="H1170" s="154" t="s">
        <v>1140</v>
      </c>
      <c r="I1170" s="128"/>
      <c r="J1170" s="128"/>
      <c r="K1170" s="128"/>
      <c r="L1170" s="128"/>
      <c r="M1170" s="128"/>
      <c r="N1170" s="128"/>
      <c r="O1170" s="128"/>
      <c r="P1170" s="128"/>
      <c r="Q1170" s="128"/>
      <c r="R1170" s="128" t="s">
        <v>119</v>
      </c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</row>
    <row r="1171" spans="1:47" x14ac:dyDescent="0.2">
      <c r="A1171" s="130" t="s">
        <v>114</v>
      </c>
      <c r="B1171" s="130" t="s">
        <v>76</v>
      </c>
      <c r="C1171" s="146" t="s">
        <v>77</v>
      </c>
      <c r="D1171" s="169"/>
      <c r="E1171" s="132"/>
      <c r="F1171" s="132"/>
      <c r="G1171" s="132">
        <f>SUMIF(R1172:R1188,"&lt;&gt;NOR",G1172:G1188)</f>
        <v>0</v>
      </c>
      <c r="H1171" s="155"/>
      <c r="I1171" s="128"/>
      <c r="R1171" t="s">
        <v>115</v>
      </c>
    </row>
    <row r="1172" spans="1:47" ht="22.5" outlineLevel="1" x14ac:dyDescent="0.2">
      <c r="A1172" s="129">
        <v>214</v>
      </c>
      <c r="B1172" s="129" t="s">
        <v>849</v>
      </c>
      <c r="C1172" s="144" t="s">
        <v>1913</v>
      </c>
      <c r="D1172" s="167" t="s">
        <v>144</v>
      </c>
      <c r="E1172" s="131">
        <v>25.114999999999998</v>
      </c>
      <c r="F1172" s="131"/>
      <c r="G1172" s="131">
        <f t="shared" ref="G1172:G1179" si="0">ROUND(E1172*F1172,2)</f>
        <v>0</v>
      </c>
      <c r="H1172" s="154" t="s">
        <v>1141</v>
      </c>
      <c r="I1172" s="128"/>
      <c r="J1172" s="128"/>
      <c r="K1172" s="128"/>
      <c r="L1172" s="128"/>
      <c r="M1172" s="128"/>
      <c r="N1172" s="128"/>
      <c r="O1172" s="128"/>
      <c r="P1172" s="128"/>
      <c r="Q1172" s="128"/>
      <c r="R1172" s="128" t="s">
        <v>119</v>
      </c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</row>
    <row r="1173" spans="1:47" ht="22.5" outlineLevel="1" x14ac:dyDescent="0.2">
      <c r="A1173" s="129">
        <v>215</v>
      </c>
      <c r="B1173" s="129" t="s">
        <v>850</v>
      </c>
      <c r="C1173" s="144" t="s">
        <v>1914</v>
      </c>
      <c r="D1173" s="167" t="s">
        <v>144</v>
      </c>
      <c r="E1173" s="131">
        <v>1.95</v>
      </c>
      <c r="F1173" s="131"/>
      <c r="G1173" s="131">
        <f t="shared" si="0"/>
        <v>0</v>
      </c>
      <c r="H1173" s="154" t="s">
        <v>1141</v>
      </c>
      <c r="I1173" s="128"/>
      <c r="J1173" s="128"/>
      <c r="K1173" s="128"/>
      <c r="L1173" s="128"/>
      <c r="M1173" s="128"/>
      <c r="N1173" s="128"/>
      <c r="O1173" s="128"/>
      <c r="P1173" s="128"/>
      <c r="Q1173" s="128"/>
      <c r="R1173" s="128" t="s">
        <v>119</v>
      </c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</row>
    <row r="1174" spans="1:47" ht="22.5" outlineLevel="1" x14ac:dyDescent="0.2">
      <c r="A1174" s="129">
        <v>216</v>
      </c>
      <c r="B1174" s="129" t="s">
        <v>851</v>
      </c>
      <c r="C1174" s="144" t="s">
        <v>1915</v>
      </c>
      <c r="D1174" s="167" t="s">
        <v>144</v>
      </c>
      <c r="E1174" s="131">
        <v>2.38</v>
      </c>
      <c r="F1174" s="131"/>
      <c r="G1174" s="131">
        <f t="shared" si="0"/>
        <v>0</v>
      </c>
      <c r="H1174" s="154" t="s">
        <v>1141</v>
      </c>
      <c r="I1174" s="128"/>
      <c r="J1174" s="128"/>
      <c r="K1174" s="128"/>
      <c r="L1174" s="128"/>
      <c r="M1174" s="128"/>
      <c r="N1174" s="128"/>
      <c r="O1174" s="128"/>
      <c r="P1174" s="128"/>
      <c r="Q1174" s="128"/>
      <c r="R1174" s="128" t="s">
        <v>119</v>
      </c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</row>
    <row r="1175" spans="1:47" ht="22.5" outlineLevel="1" x14ac:dyDescent="0.2">
      <c r="A1175" s="129">
        <v>217</v>
      </c>
      <c r="B1175" s="129" t="s">
        <v>852</v>
      </c>
      <c r="C1175" s="144" t="s">
        <v>1924</v>
      </c>
      <c r="D1175" s="167" t="s">
        <v>144</v>
      </c>
      <c r="E1175" s="131">
        <v>156.12200000000001</v>
      </c>
      <c r="F1175" s="131"/>
      <c r="G1175" s="131">
        <f t="shared" si="0"/>
        <v>0</v>
      </c>
      <c r="H1175" s="154" t="s">
        <v>1141</v>
      </c>
      <c r="I1175" s="128"/>
      <c r="J1175" s="128"/>
      <c r="K1175" s="128"/>
      <c r="L1175" s="128"/>
      <c r="M1175" s="128"/>
      <c r="N1175" s="128"/>
      <c r="O1175" s="128"/>
      <c r="P1175" s="128"/>
      <c r="Q1175" s="128"/>
      <c r="R1175" s="128" t="s">
        <v>119</v>
      </c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</row>
    <row r="1176" spans="1:47" ht="22.5" outlineLevel="1" x14ac:dyDescent="0.2">
      <c r="A1176" s="129">
        <v>218</v>
      </c>
      <c r="B1176" s="129" t="s">
        <v>853</v>
      </c>
      <c r="C1176" s="144" t="s">
        <v>1916</v>
      </c>
      <c r="D1176" s="167" t="s">
        <v>144</v>
      </c>
      <c r="E1176" s="131">
        <v>156.19900000000001</v>
      </c>
      <c r="F1176" s="131"/>
      <c r="G1176" s="131">
        <f t="shared" si="0"/>
        <v>0</v>
      </c>
      <c r="H1176" s="154" t="s">
        <v>1141</v>
      </c>
      <c r="I1176" s="128"/>
      <c r="J1176" s="128"/>
      <c r="K1176" s="128"/>
      <c r="L1176" s="128"/>
      <c r="M1176" s="128"/>
      <c r="N1176" s="128"/>
      <c r="O1176" s="128"/>
      <c r="P1176" s="128"/>
      <c r="Q1176" s="128"/>
      <c r="R1176" s="128" t="s">
        <v>119</v>
      </c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</row>
    <row r="1177" spans="1:47" ht="22.5" outlineLevel="1" x14ac:dyDescent="0.2">
      <c r="A1177" s="129">
        <v>219</v>
      </c>
      <c r="B1177" s="129" t="s">
        <v>854</v>
      </c>
      <c r="C1177" s="144" t="s">
        <v>1925</v>
      </c>
      <c r="D1177" s="167" t="s">
        <v>144</v>
      </c>
      <c r="E1177" s="131">
        <v>21</v>
      </c>
      <c r="F1177" s="131"/>
      <c r="G1177" s="131">
        <f t="shared" si="0"/>
        <v>0</v>
      </c>
      <c r="H1177" s="154" t="s">
        <v>1141</v>
      </c>
      <c r="I1177" s="128"/>
      <c r="J1177" s="128"/>
      <c r="K1177" s="128"/>
      <c r="L1177" s="128"/>
      <c r="M1177" s="128"/>
      <c r="N1177" s="128"/>
      <c r="O1177" s="128"/>
      <c r="P1177" s="128"/>
      <c r="Q1177" s="128"/>
      <c r="R1177" s="128" t="s">
        <v>119</v>
      </c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</row>
    <row r="1178" spans="1:47" ht="22.5" outlineLevel="1" x14ac:dyDescent="0.2">
      <c r="A1178" s="129">
        <v>220</v>
      </c>
      <c r="B1178" s="129" t="s">
        <v>855</v>
      </c>
      <c r="C1178" s="144" t="s">
        <v>1917</v>
      </c>
      <c r="D1178" s="167" t="s">
        <v>118</v>
      </c>
      <c r="E1178" s="131">
        <v>0.8</v>
      </c>
      <c r="F1178" s="131"/>
      <c r="G1178" s="131">
        <f t="shared" si="0"/>
        <v>0</v>
      </c>
      <c r="H1178" s="154" t="s">
        <v>1141</v>
      </c>
      <c r="I1178" s="128"/>
      <c r="J1178" s="128"/>
      <c r="K1178" s="128"/>
      <c r="L1178" s="128"/>
      <c r="M1178" s="128"/>
      <c r="N1178" s="128"/>
      <c r="O1178" s="128"/>
      <c r="P1178" s="128"/>
      <c r="Q1178" s="128"/>
      <c r="R1178" s="128" t="s">
        <v>119</v>
      </c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</row>
    <row r="1179" spans="1:47" ht="22.5" outlineLevel="1" x14ac:dyDescent="0.2">
      <c r="A1179" s="129">
        <v>221</v>
      </c>
      <c r="B1179" s="129" t="s">
        <v>856</v>
      </c>
      <c r="C1179" s="144" t="s">
        <v>1918</v>
      </c>
      <c r="D1179" s="167" t="s">
        <v>118</v>
      </c>
      <c r="E1179" s="131">
        <v>1.8</v>
      </c>
      <c r="F1179" s="131"/>
      <c r="G1179" s="131">
        <f t="shared" si="0"/>
        <v>0</v>
      </c>
      <c r="H1179" s="154" t="s">
        <v>1141</v>
      </c>
      <c r="I1179" s="128"/>
      <c r="J1179" s="128"/>
      <c r="K1179" s="128"/>
      <c r="L1179" s="128"/>
      <c r="M1179" s="128"/>
      <c r="N1179" s="128"/>
      <c r="O1179" s="128"/>
      <c r="P1179" s="128"/>
      <c r="Q1179" s="128"/>
      <c r="R1179" s="128" t="s">
        <v>119</v>
      </c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</row>
    <row r="1180" spans="1:47" outlineLevel="1" x14ac:dyDescent="0.2">
      <c r="A1180" s="129"/>
      <c r="B1180" s="129"/>
      <c r="C1180" s="145" t="s">
        <v>857</v>
      </c>
      <c r="D1180" s="168"/>
      <c r="E1180" s="159">
        <v>1.8</v>
      </c>
      <c r="F1180" s="131"/>
      <c r="G1180" s="131"/>
      <c r="H1180" s="154">
        <v>0</v>
      </c>
      <c r="I1180" s="128"/>
      <c r="J1180" s="128"/>
      <c r="K1180" s="128"/>
      <c r="L1180" s="128"/>
      <c r="M1180" s="128"/>
      <c r="N1180" s="128"/>
      <c r="O1180" s="128"/>
      <c r="P1180" s="128"/>
      <c r="Q1180" s="128"/>
      <c r="R1180" s="128" t="s">
        <v>121</v>
      </c>
      <c r="S1180" s="128">
        <v>0</v>
      </c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</row>
    <row r="1181" spans="1:47" ht="22.5" outlineLevel="1" x14ac:dyDescent="0.2">
      <c r="A1181" s="129">
        <v>222</v>
      </c>
      <c r="B1181" s="129" t="s">
        <v>858</v>
      </c>
      <c r="C1181" s="144" t="s">
        <v>1919</v>
      </c>
      <c r="D1181" s="167" t="s">
        <v>118</v>
      </c>
      <c r="E1181" s="131">
        <v>1.05</v>
      </c>
      <c r="F1181" s="131"/>
      <c r="G1181" s="131">
        <f t="shared" ref="G1181:G1186" si="1">ROUND(E1181*F1181,2)</f>
        <v>0</v>
      </c>
      <c r="H1181" s="154" t="s">
        <v>1141</v>
      </c>
      <c r="I1181" s="128"/>
      <c r="J1181" s="128"/>
      <c r="K1181" s="128"/>
      <c r="L1181" s="128"/>
      <c r="M1181" s="128"/>
      <c r="N1181" s="128"/>
      <c r="O1181" s="128"/>
      <c r="P1181" s="128"/>
      <c r="Q1181" s="128"/>
      <c r="R1181" s="128" t="s">
        <v>119</v>
      </c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</row>
    <row r="1182" spans="1:47" ht="22.5" outlineLevel="1" x14ac:dyDescent="0.2">
      <c r="A1182" s="129">
        <v>223</v>
      </c>
      <c r="B1182" s="129" t="s">
        <v>859</v>
      </c>
      <c r="C1182" s="144" t="s">
        <v>1920</v>
      </c>
      <c r="D1182" s="167" t="s">
        <v>144</v>
      </c>
      <c r="E1182" s="131">
        <v>7.9</v>
      </c>
      <c r="F1182" s="131"/>
      <c r="G1182" s="131">
        <f t="shared" si="1"/>
        <v>0</v>
      </c>
      <c r="H1182" s="154" t="s">
        <v>1141</v>
      </c>
      <c r="I1182" s="128"/>
      <c r="J1182" s="128"/>
      <c r="K1182" s="128"/>
      <c r="L1182" s="128"/>
      <c r="M1182" s="128"/>
      <c r="N1182" s="128"/>
      <c r="O1182" s="128"/>
      <c r="P1182" s="128"/>
      <c r="Q1182" s="128"/>
      <c r="R1182" s="128" t="s">
        <v>119</v>
      </c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</row>
    <row r="1183" spans="1:47" ht="22.5" outlineLevel="1" x14ac:dyDescent="0.2">
      <c r="A1183" s="129">
        <v>224</v>
      </c>
      <c r="B1183" s="129" t="s">
        <v>860</v>
      </c>
      <c r="C1183" s="144" t="s">
        <v>1921</v>
      </c>
      <c r="D1183" s="167" t="s">
        <v>144</v>
      </c>
      <c r="E1183" s="131">
        <v>6.1</v>
      </c>
      <c r="F1183" s="131"/>
      <c r="G1183" s="131">
        <f t="shared" si="1"/>
        <v>0</v>
      </c>
      <c r="H1183" s="154" t="s">
        <v>1141</v>
      </c>
      <c r="I1183" s="128"/>
      <c r="J1183" s="128"/>
      <c r="K1183" s="128"/>
      <c r="L1183" s="128"/>
      <c r="M1183" s="128"/>
      <c r="N1183" s="128"/>
      <c r="O1183" s="128"/>
      <c r="P1183" s="128"/>
      <c r="Q1183" s="128"/>
      <c r="R1183" s="128" t="s">
        <v>119</v>
      </c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</row>
    <row r="1184" spans="1:47" ht="22.5" outlineLevel="1" x14ac:dyDescent="0.2">
      <c r="A1184" s="129">
        <v>225</v>
      </c>
      <c r="B1184" s="129" t="s">
        <v>861</v>
      </c>
      <c r="C1184" s="144" t="s">
        <v>1922</v>
      </c>
      <c r="D1184" s="167" t="s">
        <v>144</v>
      </c>
      <c r="E1184" s="131">
        <v>6.1</v>
      </c>
      <c r="F1184" s="131"/>
      <c r="G1184" s="131">
        <f t="shared" si="1"/>
        <v>0</v>
      </c>
      <c r="H1184" s="154" t="s">
        <v>1141</v>
      </c>
      <c r="I1184" s="128"/>
      <c r="J1184" s="128"/>
      <c r="K1184" s="128"/>
      <c r="L1184" s="128"/>
      <c r="M1184" s="128"/>
      <c r="N1184" s="128"/>
      <c r="O1184" s="128"/>
      <c r="P1184" s="128"/>
      <c r="Q1184" s="128"/>
      <c r="R1184" s="128" t="s">
        <v>119</v>
      </c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</row>
    <row r="1185" spans="1:47" ht="22.5" outlineLevel="1" x14ac:dyDescent="0.2">
      <c r="A1185" s="129">
        <v>226</v>
      </c>
      <c r="B1185" s="129" t="s">
        <v>862</v>
      </c>
      <c r="C1185" s="144" t="s">
        <v>1923</v>
      </c>
      <c r="D1185" s="167" t="s">
        <v>144</v>
      </c>
      <c r="E1185" s="131">
        <v>20.100000000000001</v>
      </c>
      <c r="F1185" s="131"/>
      <c r="G1185" s="131">
        <f t="shared" si="1"/>
        <v>0</v>
      </c>
      <c r="H1185" s="154" t="s">
        <v>1141</v>
      </c>
      <c r="I1185" s="128"/>
      <c r="J1185" s="128"/>
      <c r="K1185" s="128"/>
      <c r="L1185" s="128"/>
      <c r="M1185" s="128"/>
      <c r="N1185" s="128"/>
      <c r="O1185" s="128"/>
      <c r="P1185" s="128"/>
      <c r="Q1185" s="128"/>
      <c r="R1185" s="128" t="s">
        <v>119</v>
      </c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</row>
    <row r="1186" spans="1:47" ht="22.5" outlineLevel="1" x14ac:dyDescent="0.2">
      <c r="A1186" s="129">
        <v>227</v>
      </c>
      <c r="B1186" s="129" t="s">
        <v>863</v>
      </c>
      <c r="C1186" s="144" t="s">
        <v>1926</v>
      </c>
      <c r="D1186" s="167" t="s">
        <v>118</v>
      </c>
      <c r="E1186" s="131">
        <v>16</v>
      </c>
      <c r="F1186" s="131"/>
      <c r="G1186" s="131">
        <f t="shared" si="1"/>
        <v>0</v>
      </c>
      <c r="H1186" s="154" t="s">
        <v>1141</v>
      </c>
      <c r="I1186" s="128"/>
      <c r="J1186" s="128"/>
      <c r="K1186" s="128"/>
      <c r="L1186" s="128"/>
      <c r="M1186" s="128"/>
      <c r="N1186" s="128"/>
      <c r="O1186" s="128"/>
      <c r="P1186" s="128"/>
      <c r="Q1186" s="128"/>
      <c r="R1186" s="128" t="s">
        <v>119</v>
      </c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</row>
    <row r="1187" spans="1:47" outlineLevel="1" x14ac:dyDescent="0.2">
      <c r="A1187" s="129"/>
      <c r="B1187" s="129"/>
      <c r="C1187" s="145" t="s">
        <v>864</v>
      </c>
      <c r="D1187" s="168"/>
      <c r="E1187" s="159">
        <v>16</v>
      </c>
      <c r="F1187" s="131"/>
      <c r="G1187" s="131"/>
      <c r="H1187" s="154">
        <v>0</v>
      </c>
      <c r="I1187" s="128"/>
      <c r="J1187" s="128"/>
      <c r="K1187" s="128"/>
      <c r="L1187" s="128"/>
      <c r="M1187" s="128"/>
      <c r="N1187" s="128"/>
      <c r="O1187" s="128"/>
      <c r="P1187" s="128"/>
      <c r="Q1187" s="128"/>
      <c r="R1187" s="128" t="s">
        <v>121</v>
      </c>
      <c r="S1187" s="128">
        <v>0</v>
      </c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</row>
    <row r="1188" spans="1:47" outlineLevel="1" x14ac:dyDescent="0.2">
      <c r="A1188" s="129">
        <v>228</v>
      </c>
      <c r="B1188" s="129" t="s">
        <v>865</v>
      </c>
      <c r="C1188" s="144" t="s">
        <v>866</v>
      </c>
      <c r="D1188" s="167" t="s">
        <v>0</v>
      </c>
      <c r="E1188" s="131">
        <v>2.75</v>
      </c>
      <c r="F1188" s="131"/>
      <c r="G1188" s="131">
        <f>ROUND(E1188*F1188,2)</f>
        <v>0</v>
      </c>
      <c r="H1188" s="154" t="s">
        <v>1140</v>
      </c>
      <c r="I1188" s="128"/>
      <c r="J1188" s="128"/>
      <c r="K1188" s="128"/>
      <c r="L1188" s="128"/>
      <c r="M1188" s="128"/>
      <c r="N1188" s="128"/>
      <c r="O1188" s="128"/>
      <c r="P1188" s="128"/>
      <c r="Q1188" s="128"/>
      <c r="R1188" s="128" t="s">
        <v>119</v>
      </c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</row>
    <row r="1189" spans="1:47" x14ac:dyDescent="0.2">
      <c r="A1189" s="130" t="s">
        <v>114</v>
      </c>
      <c r="B1189" s="130" t="s">
        <v>78</v>
      </c>
      <c r="C1189" s="146" t="s">
        <v>79</v>
      </c>
      <c r="D1189" s="169"/>
      <c r="E1189" s="132"/>
      <c r="F1189" s="132"/>
      <c r="G1189" s="132">
        <f>SUMIF(R1190:R1243,"&lt;&gt;NOR",G1190:G1243)</f>
        <v>0</v>
      </c>
      <c r="H1189" s="155"/>
      <c r="I1189" s="128"/>
      <c r="R1189" t="s">
        <v>115</v>
      </c>
    </row>
    <row r="1190" spans="1:47" outlineLevel="1" x14ac:dyDescent="0.2">
      <c r="A1190" s="129">
        <v>229</v>
      </c>
      <c r="B1190" s="129" t="s">
        <v>867</v>
      </c>
      <c r="C1190" s="144" t="s">
        <v>868</v>
      </c>
      <c r="D1190" s="167" t="s">
        <v>118</v>
      </c>
      <c r="E1190" s="131">
        <v>2275.9603999999999</v>
      </c>
      <c r="F1190" s="131"/>
      <c r="G1190" s="131">
        <f>ROUND(E1190*F1190,2)</f>
        <v>0</v>
      </c>
      <c r="H1190" s="154" t="s">
        <v>1140</v>
      </c>
      <c r="I1190" s="128"/>
      <c r="J1190" s="128"/>
      <c r="K1190" s="128"/>
      <c r="L1190" s="128"/>
      <c r="M1190" s="128"/>
      <c r="N1190" s="128"/>
      <c r="O1190" s="128"/>
      <c r="P1190" s="128"/>
      <c r="Q1190" s="128"/>
      <c r="R1190" s="128" t="s">
        <v>119</v>
      </c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</row>
    <row r="1191" spans="1:47" outlineLevel="1" x14ac:dyDescent="0.2">
      <c r="A1191" s="129"/>
      <c r="B1191" s="129"/>
      <c r="C1191" s="145" t="s">
        <v>869</v>
      </c>
      <c r="D1191" s="168"/>
      <c r="E1191" s="159"/>
      <c r="F1191" s="131"/>
      <c r="G1191" s="131"/>
      <c r="H1191" s="154">
        <v>0</v>
      </c>
      <c r="I1191" s="128"/>
      <c r="J1191" s="128"/>
      <c r="K1191" s="128"/>
      <c r="L1191" s="128"/>
      <c r="M1191" s="128"/>
      <c r="N1191" s="128"/>
      <c r="O1191" s="128"/>
      <c r="P1191" s="128"/>
      <c r="Q1191" s="128"/>
      <c r="R1191" s="128" t="s">
        <v>121</v>
      </c>
      <c r="S1191" s="128">
        <v>0</v>
      </c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</row>
    <row r="1192" spans="1:47" outlineLevel="1" x14ac:dyDescent="0.2">
      <c r="A1192" s="129"/>
      <c r="B1192" s="129"/>
      <c r="C1192" s="145" t="s">
        <v>177</v>
      </c>
      <c r="D1192" s="168"/>
      <c r="E1192" s="159"/>
      <c r="F1192" s="131"/>
      <c r="G1192" s="131"/>
      <c r="H1192" s="154">
        <v>0</v>
      </c>
      <c r="I1192" s="128"/>
      <c r="J1192" s="128"/>
      <c r="K1192" s="128"/>
      <c r="L1192" s="128"/>
      <c r="M1192" s="128"/>
      <c r="N1192" s="128"/>
      <c r="O1192" s="128"/>
      <c r="P1192" s="128"/>
      <c r="Q1192" s="128"/>
      <c r="R1192" s="128" t="s">
        <v>121</v>
      </c>
      <c r="S1192" s="128">
        <v>0</v>
      </c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</row>
    <row r="1193" spans="1:47" outlineLevel="1" x14ac:dyDescent="0.2">
      <c r="A1193" s="129"/>
      <c r="B1193" s="129"/>
      <c r="C1193" s="147" t="s">
        <v>434</v>
      </c>
      <c r="D1193" s="170"/>
      <c r="E1193" s="160"/>
      <c r="F1193" s="131"/>
      <c r="G1193" s="131"/>
      <c r="H1193" s="154">
        <v>0</v>
      </c>
      <c r="I1193" s="128"/>
      <c r="J1193" s="128"/>
      <c r="K1193" s="128"/>
      <c r="L1193" s="128"/>
      <c r="M1193" s="128"/>
      <c r="N1193" s="128"/>
      <c r="O1193" s="128"/>
      <c r="P1193" s="128"/>
      <c r="Q1193" s="128"/>
      <c r="R1193" s="128" t="s">
        <v>121</v>
      </c>
      <c r="S1193" s="128">
        <v>2</v>
      </c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</row>
    <row r="1194" spans="1:47" outlineLevel="1" x14ac:dyDescent="0.2">
      <c r="A1194" s="129"/>
      <c r="B1194" s="129"/>
      <c r="C1194" s="148" t="s">
        <v>870</v>
      </c>
      <c r="D1194" s="170"/>
      <c r="E1194" s="160"/>
      <c r="F1194" s="131"/>
      <c r="G1194" s="131"/>
      <c r="H1194" s="154">
        <v>0</v>
      </c>
      <c r="I1194" s="128"/>
      <c r="J1194" s="128"/>
      <c r="K1194" s="128"/>
      <c r="L1194" s="128"/>
      <c r="M1194" s="128"/>
      <c r="N1194" s="128"/>
      <c r="O1194" s="128"/>
      <c r="P1194" s="128"/>
      <c r="Q1194" s="128"/>
      <c r="R1194" s="128" t="s">
        <v>121</v>
      </c>
      <c r="S1194" s="128">
        <v>2</v>
      </c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</row>
    <row r="1195" spans="1:47" outlineLevel="1" x14ac:dyDescent="0.2">
      <c r="A1195" s="129"/>
      <c r="B1195" s="129"/>
      <c r="C1195" s="148" t="s">
        <v>871</v>
      </c>
      <c r="D1195" s="170"/>
      <c r="E1195" s="160">
        <v>30.5</v>
      </c>
      <c r="F1195" s="131"/>
      <c r="G1195" s="131"/>
      <c r="H1195" s="154">
        <v>0</v>
      </c>
      <c r="I1195" s="128"/>
      <c r="J1195" s="128"/>
      <c r="K1195" s="128"/>
      <c r="L1195" s="128"/>
      <c r="M1195" s="128"/>
      <c r="N1195" s="128"/>
      <c r="O1195" s="128"/>
      <c r="P1195" s="128"/>
      <c r="Q1195" s="128"/>
      <c r="R1195" s="128" t="s">
        <v>121</v>
      </c>
      <c r="S1195" s="128">
        <v>2</v>
      </c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</row>
    <row r="1196" spans="1:47" outlineLevel="1" x14ac:dyDescent="0.2">
      <c r="A1196" s="129"/>
      <c r="B1196" s="129"/>
      <c r="C1196" s="148" t="s">
        <v>872</v>
      </c>
      <c r="D1196" s="170"/>
      <c r="E1196" s="160"/>
      <c r="F1196" s="131"/>
      <c r="G1196" s="131"/>
      <c r="H1196" s="154">
        <v>0</v>
      </c>
      <c r="I1196" s="128"/>
      <c r="J1196" s="128"/>
      <c r="K1196" s="128"/>
      <c r="L1196" s="128"/>
      <c r="M1196" s="128"/>
      <c r="N1196" s="128"/>
      <c r="O1196" s="128"/>
      <c r="P1196" s="128"/>
      <c r="Q1196" s="128"/>
      <c r="R1196" s="128" t="s">
        <v>121</v>
      </c>
      <c r="S1196" s="128">
        <v>2</v>
      </c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</row>
    <row r="1197" spans="1:47" outlineLevel="1" x14ac:dyDescent="0.2">
      <c r="A1197" s="129"/>
      <c r="B1197" s="129"/>
      <c r="C1197" s="148" t="s">
        <v>873</v>
      </c>
      <c r="D1197" s="170"/>
      <c r="E1197" s="160">
        <v>53.576000000000001</v>
      </c>
      <c r="F1197" s="131"/>
      <c r="G1197" s="131"/>
      <c r="H1197" s="154">
        <v>0</v>
      </c>
      <c r="I1197" s="128"/>
      <c r="J1197" s="128"/>
      <c r="K1197" s="128"/>
      <c r="L1197" s="128"/>
      <c r="M1197" s="128"/>
      <c r="N1197" s="128"/>
      <c r="O1197" s="128"/>
      <c r="P1197" s="128"/>
      <c r="Q1197" s="128"/>
      <c r="R1197" s="128" t="s">
        <v>121</v>
      </c>
      <c r="S1197" s="128">
        <v>2</v>
      </c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</row>
    <row r="1198" spans="1:47" outlineLevel="1" x14ac:dyDescent="0.2">
      <c r="A1198" s="129"/>
      <c r="B1198" s="129"/>
      <c r="C1198" s="148" t="s">
        <v>874</v>
      </c>
      <c r="D1198" s="170"/>
      <c r="E1198" s="160"/>
      <c r="F1198" s="131"/>
      <c r="G1198" s="131"/>
      <c r="H1198" s="154">
        <v>0</v>
      </c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 t="s">
        <v>121</v>
      </c>
      <c r="S1198" s="128">
        <v>2</v>
      </c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</row>
    <row r="1199" spans="1:47" outlineLevel="1" x14ac:dyDescent="0.2">
      <c r="A1199" s="129"/>
      <c r="B1199" s="129"/>
      <c r="C1199" s="148" t="s">
        <v>875</v>
      </c>
      <c r="D1199" s="170"/>
      <c r="E1199" s="160">
        <v>43.4</v>
      </c>
      <c r="F1199" s="131"/>
      <c r="G1199" s="131"/>
      <c r="H1199" s="154">
        <v>0</v>
      </c>
      <c r="I1199" s="128"/>
      <c r="J1199" s="128"/>
      <c r="K1199" s="128"/>
      <c r="L1199" s="128"/>
      <c r="M1199" s="128"/>
      <c r="N1199" s="128"/>
      <c r="O1199" s="128"/>
      <c r="P1199" s="128"/>
      <c r="Q1199" s="128"/>
      <c r="R1199" s="128" t="s">
        <v>121</v>
      </c>
      <c r="S1199" s="128">
        <v>2</v>
      </c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</row>
    <row r="1200" spans="1:47" outlineLevel="1" x14ac:dyDescent="0.2">
      <c r="A1200" s="129"/>
      <c r="B1200" s="129"/>
      <c r="C1200" s="148" t="s">
        <v>876</v>
      </c>
      <c r="D1200" s="170"/>
      <c r="E1200" s="160"/>
      <c r="F1200" s="131"/>
      <c r="G1200" s="131"/>
      <c r="H1200" s="154">
        <v>0</v>
      </c>
      <c r="I1200" s="128"/>
      <c r="J1200" s="128"/>
      <c r="K1200" s="128"/>
      <c r="L1200" s="128"/>
      <c r="M1200" s="128"/>
      <c r="N1200" s="128"/>
      <c r="O1200" s="128"/>
      <c r="P1200" s="128"/>
      <c r="Q1200" s="128"/>
      <c r="R1200" s="128" t="s">
        <v>121</v>
      </c>
      <c r="S1200" s="128">
        <v>2</v>
      </c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</row>
    <row r="1201" spans="1:47" outlineLevel="1" x14ac:dyDescent="0.2">
      <c r="A1201" s="129"/>
      <c r="B1201" s="129"/>
      <c r="C1201" s="148" t="s">
        <v>877</v>
      </c>
      <c r="D1201" s="170"/>
      <c r="E1201" s="160">
        <v>691.95</v>
      </c>
      <c r="F1201" s="131"/>
      <c r="G1201" s="131"/>
      <c r="H1201" s="154">
        <v>0</v>
      </c>
      <c r="I1201" s="128"/>
      <c r="J1201" s="128"/>
      <c r="K1201" s="128"/>
      <c r="L1201" s="128"/>
      <c r="M1201" s="128"/>
      <c r="N1201" s="128"/>
      <c r="O1201" s="128"/>
      <c r="P1201" s="128"/>
      <c r="Q1201" s="128"/>
      <c r="R1201" s="128" t="s">
        <v>121</v>
      </c>
      <c r="S1201" s="128">
        <v>2</v>
      </c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</row>
    <row r="1202" spans="1:47" outlineLevel="1" x14ac:dyDescent="0.2">
      <c r="A1202" s="129"/>
      <c r="B1202" s="129"/>
      <c r="C1202" s="147" t="s">
        <v>439</v>
      </c>
      <c r="D1202" s="170"/>
      <c r="E1202" s="160"/>
      <c r="F1202" s="131"/>
      <c r="G1202" s="131"/>
      <c r="H1202" s="154">
        <v>0</v>
      </c>
      <c r="I1202" s="128"/>
      <c r="J1202" s="128"/>
      <c r="K1202" s="128"/>
      <c r="L1202" s="128"/>
      <c r="M1202" s="128"/>
      <c r="N1202" s="128"/>
      <c r="O1202" s="128"/>
      <c r="P1202" s="128"/>
      <c r="Q1202" s="128"/>
      <c r="R1202" s="128" t="s">
        <v>121</v>
      </c>
      <c r="S1202" s="128">
        <v>0</v>
      </c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</row>
    <row r="1203" spans="1:47" outlineLevel="1" x14ac:dyDescent="0.2">
      <c r="A1203" s="129"/>
      <c r="B1203" s="129"/>
      <c r="C1203" s="145" t="s">
        <v>878</v>
      </c>
      <c r="D1203" s="168"/>
      <c r="E1203" s="159">
        <v>942.33989999999994</v>
      </c>
      <c r="F1203" s="131"/>
      <c r="G1203" s="131"/>
      <c r="H1203" s="154">
        <v>0</v>
      </c>
      <c r="I1203" s="128"/>
      <c r="J1203" s="128"/>
      <c r="K1203" s="128"/>
      <c r="L1203" s="128"/>
      <c r="M1203" s="128"/>
      <c r="N1203" s="128"/>
      <c r="O1203" s="128"/>
      <c r="P1203" s="128"/>
      <c r="Q1203" s="128"/>
      <c r="R1203" s="128" t="s">
        <v>121</v>
      </c>
      <c r="S1203" s="128">
        <v>0</v>
      </c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</row>
    <row r="1204" spans="1:47" outlineLevel="1" x14ac:dyDescent="0.2">
      <c r="A1204" s="129"/>
      <c r="B1204" s="129"/>
      <c r="C1204" s="145" t="s">
        <v>820</v>
      </c>
      <c r="D1204" s="168"/>
      <c r="E1204" s="159"/>
      <c r="F1204" s="131"/>
      <c r="G1204" s="131"/>
      <c r="H1204" s="154">
        <v>0</v>
      </c>
      <c r="I1204" s="128"/>
      <c r="J1204" s="128"/>
      <c r="K1204" s="128"/>
      <c r="L1204" s="128"/>
      <c r="M1204" s="128"/>
      <c r="N1204" s="128"/>
      <c r="O1204" s="128"/>
      <c r="P1204" s="128"/>
      <c r="Q1204" s="128"/>
      <c r="R1204" s="128" t="s">
        <v>121</v>
      </c>
      <c r="S1204" s="128">
        <v>0</v>
      </c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</row>
    <row r="1205" spans="1:47" outlineLevel="1" x14ac:dyDescent="0.2">
      <c r="A1205" s="129"/>
      <c r="B1205" s="129"/>
      <c r="C1205" s="145" t="s">
        <v>456</v>
      </c>
      <c r="D1205" s="168"/>
      <c r="E1205" s="159"/>
      <c r="F1205" s="131"/>
      <c r="G1205" s="131"/>
      <c r="H1205" s="154">
        <v>0</v>
      </c>
      <c r="I1205" s="128"/>
      <c r="J1205" s="128"/>
      <c r="K1205" s="128"/>
      <c r="L1205" s="128"/>
      <c r="M1205" s="128"/>
      <c r="N1205" s="128"/>
      <c r="O1205" s="128"/>
      <c r="P1205" s="128"/>
      <c r="Q1205" s="128"/>
      <c r="R1205" s="128" t="s">
        <v>121</v>
      </c>
      <c r="S1205" s="128">
        <v>0</v>
      </c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</row>
    <row r="1206" spans="1:47" outlineLevel="1" x14ac:dyDescent="0.2">
      <c r="A1206" s="129"/>
      <c r="B1206" s="129"/>
      <c r="C1206" s="145" t="s">
        <v>879</v>
      </c>
      <c r="D1206" s="168"/>
      <c r="E1206" s="159">
        <v>1333.6205</v>
      </c>
      <c r="F1206" s="131"/>
      <c r="G1206" s="131"/>
      <c r="H1206" s="154">
        <v>0</v>
      </c>
      <c r="I1206" s="128"/>
      <c r="J1206" s="128"/>
      <c r="K1206" s="128"/>
      <c r="L1206" s="128"/>
      <c r="M1206" s="128"/>
      <c r="N1206" s="128"/>
      <c r="O1206" s="128"/>
      <c r="P1206" s="128"/>
      <c r="Q1206" s="128"/>
      <c r="R1206" s="128" t="s">
        <v>121</v>
      </c>
      <c r="S1206" s="128">
        <v>0</v>
      </c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</row>
    <row r="1207" spans="1:47" outlineLevel="1" x14ac:dyDescent="0.2">
      <c r="A1207" s="129">
        <v>230</v>
      </c>
      <c r="B1207" s="129" t="s">
        <v>880</v>
      </c>
      <c r="C1207" s="144" t="s">
        <v>881</v>
      </c>
      <c r="D1207" s="167" t="s">
        <v>118</v>
      </c>
      <c r="E1207" s="131">
        <v>1333.6205</v>
      </c>
      <c r="F1207" s="131"/>
      <c r="G1207" s="131">
        <f>ROUND(E1207*F1207,2)</f>
        <v>0</v>
      </c>
      <c r="H1207" s="154" t="s">
        <v>1140</v>
      </c>
      <c r="I1207" s="128"/>
      <c r="J1207" s="128"/>
      <c r="K1207" s="128"/>
      <c r="L1207" s="128"/>
      <c r="M1207" s="128"/>
      <c r="N1207" s="128"/>
      <c r="O1207" s="128"/>
      <c r="P1207" s="128"/>
      <c r="Q1207" s="128"/>
      <c r="R1207" s="128" t="s">
        <v>119</v>
      </c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</row>
    <row r="1208" spans="1:47" outlineLevel="1" x14ac:dyDescent="0.2">
      <c r="A1208" s="129"/>
      <c r="B1208" s="129"/>
      <c r="C1208" s="145" t="s">
        <v>820</v>
      </c>
      <c r="D1208" s="168"/>
      <c r="E1208" s="159"/>
      <c r="F1208" s="131"/>
      <c r="G1208" s="131"/>
      <c r="H1208" s="154">
        <v>0</v>
      </c>
      <c r="I1208" s="128"/>
      <c r="J1208" s="128"/>
      <c r="K1208" s="128"/>
      <c r="L1208" s="128"/>
      <c r="M1208" s="128"/>
      <c r="N1208" s="128"/>
      <c r="O1208" s="128"/>
      <c r="P1208" s="128"/>
      <c r="Q1208" s="128"/>
      <c r="R1208" s="128" t="s">
        <v>121</v>
      </c>
      <c r="S1208" s="128">
        <v>0</v>
      </c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</row>
    <row r="1209" spans="1:47" outlineLevel="1" x14ac:dyDescent="0.2">
      <c r="A1209" s="129"/>
      <c r="B1209" s="129"/>
      <c r="C1209" s="145" t="s">
        <v>456</v>
      </c>
      <c r="D1209" s="168"/>
      <c r="E1209" s="159"/>
      <c r="F1209" s="131"/>
      <c r="G1209" s="131"/>
      <c r="H1209" s="154">
        <v>0</v>
      </c>
      <c r="I1209" s="128"/>
      <c r="J1209" s="128"/>
      <c r="K1209" s="128"/>
      <c r="L1209" s="128"/>
      <c r="M1209" s="128"/>
      <c r="N1209" s="128"/>
      <c r="O1209" s="128"/>
      <c r="P1209" s="128"/>
      <c r="Q1209" s="128"/>
      <c r="R1209" s="128" t="s">
        <v>121</v>
      </c>
      <c r="S1209" s="128">
        <v>0</v>
      </c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</row>
    <row r="1210" spans="1:47" outlineLevel="1" x14ac:dyDescent="0.2">
      <c r="A1210" s="129"/>
      <c r="B1210" s="129"/>
      <c r="C1210" s="145" t="s">
        <v>879</v>
      </c>
      <c r="D1210" s="168"/>
      <c r="E1210" s="159">
        <v>1333.6205</v>
      </c>
      <c r="F1210" s="131"/>
      <c r="G1210" s="131"/>
      <c r="H1210" s="154">
        <v>0</v>
      </c>
      <c r="I1210" s="128"/>
      <c r="J1210" s="128"/>
      <c r="K1210" s="128"/>
      <c r="L1210" s="128"/>
      <c r="M1210" s="128"/>
      <c r="N1210" s="128"/>
      <c r="O1210" s="128"/>
      <c r="P1210" s="128"/>
      <c r="Q1210" s="128"/>
      <c r="R1210" s="128" t="s">
        <v>121</v>
      </c>
      <c r="S1210" s="128">
        <v>0</v>
      </c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</row>
    <row r="1211" spans="1:47" outlineLevel="1" x14ac:dyDescent="0.2">
      <c r="A1211" s="129">
        <v>231</v>
      </c>
      <c r="B1211" s="129" t="s">
        <v>882</v>
      </c>
      <c r="C1211" s="144" t="s">
        <v>883</v>
      </c>
      <c r="D1211" s="167" t="s">
        <v>118</v>
      </c>
      <c r="E1211" s="131">
        <v>980</v>
      </c>
      <c r="F1211" s="131"/>
      <c r="G1211" s="131">
        <f>ROUND(E1211*F1211,2)</f>
        <v>0</v>
      </c>
      <c r="H1211" s="154" t="s">
        <v>1140</v>
      </c>
      <c r="I1211" s="128"/>
      <c r="J1211" s="128"/>
      <c r="K1211" s="128"/>
      <c r="L1211" s="128"/>
      <c r="M1211" s="128"/>
      <c r="N1211" s="128"/>
      <c r="O1211" s="128"/>
      <c r="P1211" s="128"/>
      <c r="Q1211" s="128"/>
      <c r="R1211" s="128" t="s">
        <v>119</v>
      </c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</row>
    <row r="1212" spans="1:47" outlineLevel="1" x14ac:dyDescent="0.2">
      <c r="A1212" s="129"/>
      <c r="B1212" s="129"/>
      <c r="C1212" s="145" t="s">
        <v>820</v>
      </c>
      <c r="D1212" s="168"/>
      <c r="E1212" s="159"/>
      <c r="F1212" s="131"/>
      <c r="G1212" s="131"/>
      <c r="H1212" s="154">
        <v>0</v>
      </c>
      <c r="I1212" s="128"/>
      <c r="J1212" s="128"/>
      <c r="K1212" s="128"/>
      <c r="L1212" s="128"/>
      <c r="M1212" s="128"/>
      <c r="N1212" s="128"/>
      <c r="O1212" s="128"/>
      <c r="P1212" s="128"/>
      <c r="Q1212" s="128"/>
      <c r="R1212" s="128" t="s">
        <v>121</v>
      </c>
      <c r="S1212" s="128">
        <v>0</v>
      </c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</row>
    <row r="1213" spans="1:47" outlineLevel="1" x14ac:dyDescent="0.2">
      <c r="A1213" s="129"/>
      <c r="B1213" s="129"/>
      <c r="C1213" s="145" t="s">
        <v>456</v>
      </c>
      <c r="D1213" s="168"/>
      <c r="E1213" s="159"/>
      <c r="F1213" s="131"/>
      <c r="G1213" s="131"/>
      <c r="H1213" s="154">
        <v>0</v>
      </c>
      <c r="I1213" s="128"/>
      <c r="J1213" s="128"/>
      <c r="K1213" s="128"/>
      <c r="L1213" s="128"/>
      <c r="M1213" s="128"/>
      <c r="N1213" s="128"/>
      <c r="O1213" s="128"/>
      <c r="P1213" s="128"/>
      <c r="Q1213" s="128"/>
      <c r="R1213" s="128" t="s">
        <v>121</v>
      </c>
      <c r="S1213" s="128">
        <v>0</v>
      </c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</row>
    <row r="1214" spans="1:47" ht="22.5" outlineLevel="1" x14ac:dyDescent="0.2">
      <c r="A1214" s="129"/>
      <c r="B1214" s="129"/>
      <c r="C1214" s="145" t="s">
        <v>884</v>
      </c>
      <c r="D1214" s="168"/>
      <c r="E1214" s="159">
        <v>980</v>
      </c>
      <c r="F1214" s="131"/>
      <c r="G1214" s="131"/>
      <c r="H1214" s="154">
        <v>0</v>
      </c>
      <c r="I1214" s="128"/>
      <c r="J1214" s="128"/>
      <c r="K1214" s="128"/>
      <c r="L1214" s="128"/>
      <c r="M1214" s="128"/>
      <c r="N1214" s="128"/>
      <c r="O1214" s="128"/>
      <c r="P1214" s="128"/>
      <c r="Q1214" s="128"/>
      <c r="R1214" s="128" t="s">
        <v>121</v>
      </c>
      <c r="S1214" s="128">
        <v>0</v>
      </c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</row>
    <row r="1215" spans="1:47" outlineLevel="1" x14ac:dyDescent="0.2">
      <c r="A1215" s="129">
        <v>232</v>
      </c>
      <c r="B1215" s="129" t="s">
        <v>885</v>
      </c>
      <c r="C1215" s="144" t="s">
        <v>886</v>
      </c>
      <c r="D1215" s="167" t="s">
        <v>144</v>
      </c>
      <c r="E1215" s="131">
        <v>50.400000000000006</v>
      </c>
      <c r="F1215" s="131"/>
      <c r="G1215" s="131">
        <f>ROUND(E1215*F1215,2)</f>
        <v>0</v>
      </c>
      <c r="H1215" s="154" t="s">
        <v>1140</v>
      </c>
      <c r="I1215" s="128"/>
      <c r="J1215" s="128"/>
      <c r="K1215" s="128"/>
      <c r="L1215" s="128"/>
      <c r="M1215" s="128"/>
      <c r="N1215" s="128"/>
      <c r="O1215" s="128"/>
      <c r="P1215" s="128"/>
      <c r="Q1215" s="128"/>
      <c r="R1215" s="128" t="s">
        <v>119</v>
      </c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</row>
    <row r="1216" spans="1:47" outlineLevel="1" x14ac:dyDescent="0.2">
      <c r="A1216" s="129"/>
      <c r="B1216" s="129"/>
      <c r="C1216" s="145" t="s">
        <v>820</v>
      </c>
      <c r="D1216" s="168"/>
      <c r="E1216" s="159"/>
      <c r="F1216" s="131"/>
      <c r="G1216" s="131"/>
      <c r="H1216" s="154">
        <v>0</v>
      </c>
      <c r="I1216" s="128"/>
      <c r="J1216" s="128"/>
      <c r="K1216" s="128"/>
      <c r="L1216" s="128"/>
      <c r="M1216" s="128"/>
      <c r="N1216" s="128"/>
      <c r="O1216" s="128"/>
      <c r="P1216" s="128"/>
      <c r="Q1216" s="128"/>
      <c r="R1216" s="128" t="s">
        <v>121</v>
      </c>
      <c r="S1216" s="128">
        <v>0</v>
      </c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</row>
    <row r="1217" spans="1:47" outlineLevel="1" x14ac:dyDescent="0.2">
      <c r="A1217" s="129"/>
      <c r="B1217" s="129"/>
      <c r="C1217" s="145" t="s">
        <v>456</v>
      </c>
      <c r="D1217" s="168"/>
      <c r="E1217" s="159"/>
      <c r="F1217" s="131"/>
      <c r="G1217" s="131"/>
      <c r="H1217" s="154">
        <v>0</v>
      </c>
      <c r="I1217" s="128"/>
      <c r="J1217" s="128"/>
      <c r="K1217" s="128"/>
      <c r="L1217" s="128"/>
      <c r="M1217" s="128"/>
      <c r="N1217" s="128"/>
      <c r="O1217" s="128"/>
      <c r="P1217" s="128"/>
      <c r="Q1217" s="128"/>
      <c r="R1217" s="128" t="s">
        <v>121</v>
      </c>
      <c r="S1217" s="128">
        <v>0</v>
      </c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</row>
    <row r="1218" spans="1:47" outlineLevel="1" x14ac:dyDescent="0.2">
      <c r="A1218" s="129"/>
      <c r="B1218" s="129"/>
      <c r="C1218" s="145" t="s">
        <v>887</v>
      </c>
      <c r="D1218" s="168"/>
      <c r="E1218" s="159">
        <v>50.4</v>
      </c>
      <c r="F1218" s="131"/>
      <c r="G1218" s="131"/>
      <c r="H1218" s="154">
        <v>0</v>
      </c>
      <c r="I1218" s="128"/>
      <c r="J1218" s="128"/>
      <c r="K1218" s="128"/>
      <c r="L1218" s="128"/>
      <c r="M1218" s="128"/>
      <c r="N1218" s="128"/>
      <c r="O1218" s="128"/>
      <c r="P1218" s="128"/>
      <c r="Q1218" s="128"/>
      <c r="R1218" s="128" t="s">
        <v>121</v>
      </c>
      <c r="S1218" s="128">
        <v>0</v>
      </c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</row>
    <row r="1219" spans="1:47" outlineLevel="1" x14ac:dyDescent="0.2">
      <c r="A1219" s="129">
        <v>233</v>
      </c>
      <c r="B1219" s="129" t="s">
        <v>888</v>
      </c>
      <c r="C1219" s="144" t="s">
        <v>889</v>
      </c>
      <c r="D1219" s="167" t="s">
        <v>144</v>
      </c>
      <c r="E1219" s="131">
        <v>50.400000000000006</v>
      </c>
      <c r="F1219" s="131"/>
      <c r="G1219" s="131">
        <f>ROUND(E1219*F1219,2)</f>
        <v>0</v>
      </c>
      <c r="H1219" s="154" t="s">
        <v>1140</v>
      </c>
      <c r="I1219" s="128"/>
      <c r="J1219" s="128"/>
      <c r="K1219" s="128"/>
      <c r="L1219" s="128"/>
      <c r="M1219" s="128"/>
      <c r="N1219" s="128"/>
      <c r="O1219" s="128"/>
      <c r="P1219" s="128"/>
      <c r="Q1219" s="128"/>
      <c r="R1219" s="128" t="s">
        <v>119</v>
      </c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</row>
    <row r="1220" spans="1:47" outlineLevel="1" x14ac:dyDescent="0.2">
      <c r="A1220" s="129"/>
      <c r="B1220" s="129"/>
      <c r="C1220" s="145" t="s">
        <v>820</v>
      </c>
      <c r="D1220" s="168"/>
      <c r="E1220" s="159"/>
      <c r="F1220" s="131"/>
      <c r="G1220" s="131"/>
      <c r="H1220" s="154">
        <v>0</v>
      </c>
      <c r="I1220" s="128"/>
      <c r="J1220" s="128"/>
      <c r="K1220" s="128"/>
      <c r="L1220" s="128"/>
      <c r="M1220" s="128"/>
      <c r="N1220" s="128"/>
      <c r="O1220" s="128"/>
      <c r="P1220" s="128"/>
      <c r="Q1220" s="128"/>
      <c r="R1220" s="128" t="s">
        <v>121</v>
      </c>
      <c r="S1220" s="128">
        <v>0</v>
      </c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</row>
    <row r="1221" spans="1:47" outlineLevel="1" x14ac:dyDescent="0.2">
      <c r="A1221" s="129"/>
      <c r="B1221" s="129"/>
      <c r="C1221" s="145" t="s">
        <v>456</v>
      </c>
      <c r="D1221" s="168"/>
      <c r="E1221" s="159"/>
      <c r="F1221" s="131"/>
      <c r="G1221" s="131"/>
      <c r="H1221" s="154">
        <v>0</v>
      </c>
      <c r="I1221" s="128"/>
      <c r="J1221" s="128"/>
      <c r="K1221" s="128"/>
      <c r="L1221" s="128"/>
      <c r="M1221" s="128"/>
      <c r="N1221" s="128"/>
      <c r="O1221" s="128"/>
      <c r="P1221" s="128"/>
      <c r="Q1221" s="128"/>
      <c r="R1221" s="128" t="s">
        <v>121</v>
      </c>
      <c r="S1221" s="128">
        <v>0</v>
      </c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</row>
    <row r="1222" spans="1:47" outlineLevel="1" x14ac:dyDescent="0.2">
      <c r="A1222" s="129"/>
      <c r="B1222" s="129"/>
      <c r="C1222" s="145" t="s">
        <v>887</v>
      </c>
      <c r="D1222" s="168"/>
      <c r="E1222" s="159">
        <v>50.4</v>
      </c>
      <c r="F1222" s="131"/>
      <c r="G1222" s="131"/>
      <c r="H1222" s="154">
        <v>0</v>
      </c>
      <c r="I1222" s="128"/>
      <c r="J1222" s="128"/>
      <c r="K1222" s="128"/>
      <c r="L1222" s="128"/>
      <c r="M1222" s="128"/>
      <c r="N1222" s="128"/>
      <c r="O1222" s="128"/>
      <c r="P1222" s="128"/>
      <c r="Q1222" s="128"/>
      <c r="R1222" s="128" t="s">
        <v>121</v>
      </c>
      <c r="S1222" s="128">
        <v>0</v>
      </c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</row>
    <row r="1223" spans="1:47" outlineLevel="1" x14ac:dyDescent="0.2">
      <c r="A1223" s="129">
        <v>234</v>
      </c>
      <c r="B1223" s="129" t="s">
        <v>890</v>
      </c>
      <c r="C1223" s="144" t="s">
        <v>891</v>
      </c>
      <c r="D1223" s="167" t="s">
        <v>144</v>
      </c>
      <c r="E1223" s="131">
        <v>58.1</v>
      </c>
      <c r="F1223" s="131"/>
      <c r="G1223" s="131">
        <f>ROUND(E1223*F1223,2)</f>
        <v>0</v>
      </c>
      <c r="H1223" s="154" t="s">
        <v>1140</v>
      </c>
      <c r="I1223" s="128"/>
      <c r="J1223" s="128"/>
      <c r="K1223" s="128"/>
      <c r="L1223" s="128"/>
      <c r="M1223" s="128"/>
      <c r="N1223" s="128"/>
      <c r="O1223" s="128"/>
      <c r="P1223" s="128"/>
      <c r="Q1223" s="128"/>
      <c r="R1223" s="128" t="s">
        <v>119</v>
      </c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</row>
    <row r="1224" spans="1:47" outlineLevel="1" x14ac:dyDescent="0.2">
      <c r="A1224" s="129"/>
      <c r="B1224" s="129"/>
      <c r="C1224" s="145" t="s">
        <v>820</v>
      </c>
      <c r="D1224" s="168"/>
      <c r="E1224" s="159"/>
      <c r="F1224" s="131"/>
      <c r="G1224" s="131"/>
      <c r="H1224" s="154">
        <v>0</v>
      </c>
      <c r="I1224" s="128"/>
      <c r="J1224" s="128"/>
      <c r="K1224" s="128"/>
      <c r="L1224" s="128"/>
      <c r="M1224" s="128"/>
      <c r="N1224" s="128"/>
      <c r="O1224" s="128"/>
      <c r="P1224" s="128"/>
      <c r="Q1224" s="128"/>
      <c r="R1224" s="128" t="s">
        <v>121</v>
      </c>
      <c r="S1224" s="128">
        <v>0</v>
      </c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</row>
    <row r="1225" spans="1:47" outlineLevel="1" x14ac:dyDescent="0.2">
      <c r="A1225" s="129"/>
      <c r="B1225" s="129"/>
      <c r="C1225" s="145" t="s">
        <v>456</v>
      </c>
      <c r="D1225" s="168"/>
      <c r="E1225" s="159"/>
      <c r="F1225" s="131"/>
      <c r="G1225" s="131"/>
      <c r="H1225" s="154">
        <v>0</v>
      </c>
      <c r="I1225" s="128"/>
      <c r="J1225" s="128"/>
      <c r="K1225" s="128"/>
      <c r="L1225" s="128"/>
      <c r="M1225" s="128"/>
      <c r="N1225" s="128"/>
      <c r="O1225" s="128"/>
      <c r="P1225" s="128"/>
      <c r="Q1225" s="128"/>
      <c r="R1225" s="128" t="s">
        <v>121</v>
      </c>
      <c r="S1225" s="128">
        <v>0</v>
      </c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</row>
    <row r="1226" spans="1:47" outlineLevel="1" x14ac:dyDescent="0.2">
      <c r="A1226" s="129"/>
      <c r="B1226" s="129"/>
      <c r="C1226" s="145" t="s">
        <v>892</v>
      </c>
      <c r="D1226" s="168"/>
      <c r="E1226" s="159">
        <v>58.1</v>
      </c>
      <c r="F1226" s="131"/>
      <c r="G1226" s="131"/>
      <c r="H1226" s="154">
        <v>0</v>
      </c>
      <c r="I1226" s="128"/>
      <c r="J1226" s="128"/>
      <c r="K1226" s="128"/>
      <c r="L1226" s="128"/>
      <c r="M1226" s="128"/>
      <c r="N1226" s="128"/>
      <c r="O1226" s="128"/>
      <c r="P1226" s="128"/>
      <c r="Q1226" s="128"/>
      <c r="R1226" s="128" t="s">
        <v>121</v>
      </c>
      <c r="S1226" s="128">
        <v>0</v>
      </c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</row>
    <row r="1227" spans="1:47" outlineLevel="1" x14ac:dyDescent="0.2">
      <c r="A1227" s="129">
        <v>235</v>
      </c>
      <c r="B1227" s="129" t="s">
        <v>893</v>
      </c>
      <c r="C1227" s="144" t="s">
        <v>894</v>
      </c>
      <c r="D1227" s="167" t="s">
        <v>128</v>
      </c>
      <c r="E1227" s="131">
        <v>1</v>
      </c>
      <c r="F1227" s="131"/>
      <c r="G1227" s="131">
        <f>ROUND(E1227*F1227,2)</f>
        <v>0</v>
      </c>
      <c r="H1227" s="154" t="s">
        <v>1140</v>
      </c>
      <c r="I1227" s="128"/>
      <c r="J1227" s="128"/>
      <c r="K1227" s="128"/>
      <c r="L1227" s="128"/>
      <c r="M1227" s="128"/>
      <c r="N1227" s="128"/>
      <c r="O1227" s="128"/>
      <c r="P1227" s="128"/>
      <c r="Q1227" s="128"/>
      <c r="R1227" s="128" t="s">
        <v>119</v>
      </c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</row>
    <row r="1228" spans="1:47" outlineLevel="1" x14ac:dyDescent="0.2">
      <c r="A1228" s="129"/>
      <c r="B1228" s="129"/>
      <c r="C1228" s="145" t="s">
        <v>820</v>
      </c>
      <c r="D1228" s="168"/>
      <c r="E1228" s="159"/>
      <c r="F1228" s="131"/>
      <c r="G1228" s="131"/>
      <c r="H1228" s="154">
        <v>0</v>
      </c>
      <c r="I1228" s="128"/>
      <c r="J1228" s="128"/>
      <c r="K1228" s="128"/>
      <c r="L1228" s="128"/>
      <c r="M1228" s="128"/>
      <c r="N1228" s="128"/>
      <c r="O1228" s="128"/>
      <c r="P1228" s="128"/>
      <c r="Q1228" s="128"/>
      <c r="R1228" s="128" t="s">
        <v>121</v>
      </c>
      <c r="S1228" s="128">
        <v>0</v>
      </c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</row>
    <row r="1229" spans="1:47" outlineLevel="1" x14ac:dyDescent="0.2">
      <c r="A1229" s="129"/>
      <c r="B1229" s="129"/>
      <c r="C1229" s="145" t="s">
        <v>456</v>
      </c>
      <c r="D1229" s="168"/>
      <c r="E1229" s="159"/>
      <c r="F1229" s="131"/>
      <c r="G1229" s="131"/>
      <c r="H1229" s="154">
        <v>0</v>
      </c>
      <c r="I1229" s="128"/>
      <c r="J1229" s="128"/>
      <c r="K1229" s="128"/>
      <c r="L1229" s="128"/>
      <c r="M1229" s="128"/>
      <c r="N1229" s="128"/>
      <c r="O1229" s="128"/>
      <c r="P1229" s="128"/>
      <c r="Q1229" s="128"/>
      <c r="R1229" s="128" t="s">
        <v>121</v>
      </c>
      <c r="S1229" s="128">
        <v>0</v>
      </c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</row>
    <row r="1230" spans="1:47" outlineLevel="1" x14ac:dyDescent="0.2">
      <c r="A1230" s="129"/>
      <c r="B1230" s="129"/>
      <c r="C1230" s="145" t="s">
        <v>895</v>
      </c>
      <c r="D1230" s="168"/>
      <c r="E1230" s="159">
        <v>1</v>
      </c>
      <c r="F1230" s="131"/>
      <c r="G1230" s="131"/>
      <c r="H1230" s="154">
        <v>0</v>
      </c>
      <c r="I1230" s="128"/>
      <c r="J1230" s="128"/>
      <c r="K1230" s="128"/>
      <c r="L1230" s="128"/>
      <c r="M1230" s="128"/>
      <c r="N1230" s="128"/>
      <c r="O1230" s="128"/>
      <c r="P1230" s="128"/>
      <c r="Q1230" s="128"/>
      <c r="R1230" s="128" t="s">
        <v>121</v>
      </c>
      <c r="S1230" s="128">
        <v>0</v>
      </c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</row>
    <row r="1231" spans="1:47" outlineLevel="1" x14ac:dyDescent="0.2">
      <c r="A1231" s="129">
        <v>236</v>
      </c>
      <c r="B1231" s="129" t="s">
        <v>896</v>
      </c>
      <c r="C1231" s="144" t="s">
        <v>897</v>
      </c>
      <c r="D1231" s="167" t="s">
        <v>128</v>
      </c>
      <c r="E1231" s="131">
        <v>250</v>
      </c>
      <c r="F1231" s="131"/>
      <c r="G1231" s="131">
        <f>ROUND(E1231*F1231,2)</f>
        <v>0</v>
      </c>
      <c r="H1231" s="154" t="s">
        <v>1140</v>
      </c>
      <c r="I1231" s="128"/>
      <c r="J1231" s="128"/>
      <c r="K1231" s="128"/>
      <c r="L1231" s="128"/>
      <c r="M1231" s="128"/>
      <c r="N1231" s="128"/>
      <c r="O1231" s="128"/>
      <c r="P1231" s="128"/>
      <c r="Q1231" s="128"/>
      <c r="R1231" s="128" t="s">
        <v>119</v>
      </c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</row>
    <row r="1232" spans="1:47" outlineLevel="1" x14ac:dyDescent="0.2">
      <c r="A1232" s="129"/>
      <c r="B1232" s="129"/>
      <c r="C1232" s="145" t="s">
        <v>820</v>
      </c>
      <c r="D1232" s="168"/>
      <c r="E1232" s="159"/>
      <c r="F1232" s="131"/>
      <c r="G1232" s="131"/>
      <c r="H1232" s="154">
        <v>0</v>
      </c>
      <c r="I1232" s="128"/>
      <c r="J1232" s="128"/>
      <c r="K1232" s="128"/>
      <c r="L1232" s="128"/>
      <c r="M1232" s="128"/>
      <c r="N1232" s="128"/>
      <c r="O1232" s="128"/>
      <c r="P1232" s="128"/>
      <c r="Q1232" s="128"/>
      <c r="R1232" s="128" t="s">
        <v>121</v>
      </c>
      <c r="S1232" s="128">
        <v>0</v>
      </c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</row>
    <row r="1233" spans="1:47" outlineLevel="1" x14ac:dyDescent="0.2">
      <c r="A1233" s="129"/>
      <c r="B1233" s="129"/>
      <c r="C1233" s="145" t="s">
        <v>456</v>
      </c>
      <c r="D1233" s="168"/>
      <c r="E1233" s="159"/>
      <c r="F1233" s="131"/>
      <c r="G1233" s="131"/>
      <c r="H1233" s="154">
        <v>0</v>
      </c>
      <c r="I1233" s="128"/>
      <c r="J1233" s="128"/>
      <c r="K1233" s="128"/>
      <c r="L1233" s="128"/>
      <c r="M1233" s="128"/>
      <c r="N1233" s="128"/>
      <c r="O1233" s="128"/>
      <c r="P1233" s="128"/>
      <c r="Q1233" s="128"/>
      <c r="R1233" s="128" t="s">
        <v>121</v>
      </c>
      <c r="S1233" s="128">
        <v>0</v>
      </c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</row>
    <row r="1234" spans="1:47" outlineLevel="1" x14ac:dyDescent="0.2">
      <c r="A1234" s="129"/>
      <c r="B1234" s="129"/>
      <c r="C1234" s="145" t="s">
        <v>898</v>
      </c>
      <c r="D1234" s="168"/>
      <c r="E1234" s="159">
        <v>250</v>
      </c>
      <c r="F1234" s="131"/>
      <c r="G1234" s="131"/>
      <c r="H1234" s="154">
        <v>0</v>
      </c>
      <c r="I1234" s="128"/>
      <c r="J1234" s="128"/>
      <c r="K1234" s="128"/>
      <c r="L1234" s="128"/>
      <c r="M1234" s="128"/>
      <c r="N1234" s="128"/>
      <c r="O1234" s="128"/>
      <c r="P1234" s="128"/>
      <c r="Q1234" s="128"/>
      <c r="R1234" s="128" t="s">
        <v>121</v>
      </c>
      <c r="S1234" s="128">
        <v>0</v>
      </c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</row>
    <row r="1235" spans="1:47" outlineLevel="1" x14ac:dyDescent="0.2">
      <c r="A1235" s="129">
        <v>237</v>
      </c>
      <c r="B1235" s="129" t="s">
        <v>899</v>
      </c>
      <c r="C1235" s="144" t="s">
        <v>900</v>
      </c>
      <c r="D1235" s="167" t="s">
        <v>128</v>
      </c>
      <c r="E1235" s="131">
        <v>550</v>
      </c>
      <c r="F1235" s="131"/>
      <c r="G1235" s="131">
        <f>ROUND(E1235*F1235,2)</f>
        <v>0</v>
      </c>
      <c r="H1235" s="154" t="s">
        <v>1140</v>
      </c>
      <c r="I1235" s="128"/>
      <c r="J1235" s="128"/>
      <c r="K1235" s="128"/>
      <c r="L1235" s="128"/>
      <c r="M1235" s="128"/>
      <c r="N1235" s="128"/>
      <c r="O1235" s="128"/>
      <c r="P1235" s="128"/>
      <c r="Q1235" s="128"/>
      <c r="R1235" s="128" t="s">
        <v>119</v>
      </c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</row>
    <row r="1236" spans="1:47" outlineLevel="1" x14ac:dyDescent="0.2">
      <c r="A1236" s="129"/>
      <c r="B1236" s="129"/>
      <c r="C1236" s="145" t="s">
        <v>820</v>
      </c>
      <c r="D1236" s="168"/>
      <c r="E1236" s="159"/>
      <c r="F1236" s="131"/>
      <c r="G1236" s="131"/>
      <c r="H1236" s="154">
        <v>0</v>
      </c>
      <c r="I1236" s="128"/>
      <c r="J1236" s="128"/>
      <c r="K1236" s="128"/>
      <c r="L1236" s="128"/>
      <c r="M1236" s="128"/>
      <c r="N1236" s="128"/>
      <c r="O1236" s="128"/>
      <c r="P1236" s="128"/>
      <c r="Q1236" s="128"/>
      <c r="R1236" s="128" t="s">
        <v>121</v>
      </c>
      <c r="S1236" s="128">
        <v>0</v>
      </c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</row>
    <row r="1237" spans="1:47" outlineLevel="1" x14ac:dyDescent="0.2">
      <c r="A1237" s="129"/>
      <c r="B1237" s="129"/>
      <c r="C1237" s="145" t="s">
        <v>456</v>
      </c>
      <c r="D1237" s="168"/>
      <c r="E1237" s="159"/>
      <c r="F1237" s="131"/>
      <c r="G1237" s="131"/>
      <c r="H1237" s="154">
        <v>0</v>
      </c>
      <c r="I1237" s="128"/>
      <c r="J1237" s="128"/>
      <c r="K1237" s="128"/>
      <c r="L1237" s="128"/>
      <c r="M1237" s="128"/>
      <c r="N1237" s="128"/>
      <c r="O1237" s="128"/>
      <c r="P1237" s="128"/>
      <c r="Q1237" s="128"/>
      <c r="R1237" s="128" t="s">
        <v>121</v>
      </c>
      <c r="S1237" s="128">
        <v>0</v>
      </c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</row>
    <row r="1238" spans="1:47" outlineLevel="1" x14ac:dyDescent="0.2">
      <c r="A1238" s="129"/>
      <c r="B1238" s="129"/>
      <c r="C1238" s="145" t="s">
        <v>901</v>
      </c>
      <c r="D1238" s="168"/>
      <c r="E1238" s="159">
        <v>550</v>
      </c>
      <c r="F1238" s="131"/>
      <c r="G1238" s="131"/>
      <c r="H1238" s="154">
        <v>0</v>
      </c>
      <c r="I1238" s="128"/>
      <c r="J1238" s="128"/>
      <c r="K1238" s="128"/>
      <c r="L1238" s="128"/>
      <c r="M1238" s="128"/>
      <c r="N1238" s="128"/>
      <c r="O1238" s="128"/>
      <c r="P1238" s="128"/>
      <c r="Q1238" s="128"/>
      <c r="R1238" s="128" t="s">
        <v>121</v>
      </c>
      <c r="S1238" s="128">
        <v>0</v>
      </c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</row>
    <row r="1239" spans="1:47" outlineLevel="1" x14ac:dyDescent="0.2">
      <c r="A1239" s="129">
        <v>238</v>
      </c>
      <c r="B1239" s="129" t="s">
        <v>902</v>
      </c>
      <c r="C1239" s="144" t="s">
        <v>903</v>
      </c>
      <c r="D1239" s="167" t="s">
        <v>144</v>
      </c>
      <c r="E1239" s="131">
        <v>158.4</v>
      </c>
      <c r="F1239" s="131"/>
      <c r="G1239" s="131">
        <f>ROUND(E1239*F1239,2)</f>
        <v>0</v>
      </c>
      <c r="H1239" s="154" t="s">
        <v>1140</v>
      </c>
      <c r="I1239" s="128"/>
      <c r="J1239" s="128"/>
      <c r="K1239" s="128"/>
      <c r="L1239" s="128"/>
      <c r="M1239" s="128"/>
      <c r="N1239" s="128"/>
      <c r="O1239" s="128"/>
      <c r="P1239" s="128"/>
      <c r="Q1239" s="128"/>
      <c r="R1239" s="128" t="s">
        <v>119</v>
      </c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</row>
    <row r="1240" spans="1:47" outlineLevel="1" x14ac:dyDescent="0.2">
      <c r="A1240" s="129"/>
      <c r="B1240" s="129"/>
      <c r="C1240" s="145" t="s">
        <v>820</v>
      </c>
      <c r="D1240" s="168"/>
      <c r="E1240" s="159"/>
      <c r="F1240" s="131"/>
      <c r="G1240" s="131"/>
      <c r="H1240" s="154">
        <v>0</v>
      </c>
      <c r="I1240" s="128"/>
      <c r="J1240" s="128"/>
      <c r="K1240" s="128"/>
      <c r="L1240" s="128"/>
      <c r="M1240" s="128"/>
      <c r="N1240" s="128"/>
      <c r="O1240" s="128"/>
      <c r="P1240" s="128"/>
      <c r="Q1240" s="128"/>
      <c r="R1240" s="128" t="s">
        <v>121</v>
      </c>
      <c r="S1240" s="128">
        <v>0</v>
      </c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</row>
    <row r="1241" spans="1:47" outlineLevel="1" x14ac:dyDescent="0.2">
      <c r="A1241" s="129"/>
      <c r="B1241" s="129"/>
      <c r="C1241" s="145" t="s">
        <v>456</v>
      </c>
      <c r="D1241" s="168"/>
      <c r="E1241" s="159"/>
      <c r="F1241" s="131"/>
      <c r="G1241" s="131"/>
      <c r="H1241" s="154">
        <v>0</v>
      </c>
      <c r="I1241" s="128"/>
      <c r="J1241" s="128"/>
      <c r="K1241" s="128"/>
      <c r="L1241" s="128"/>
      <c r="M1241" s="128"/>
      <c r="N1241" s="128"/>
      <c r="O1241" s="128"/>
      <c r="P1241" s="128"/>
      <c r="Q1241" s="128"/>
      <c r="R1241" s="128" t="s">
        <v>121</v>
      </c>
      <c r="S1241" s="128">
        <v>0</v>
      </c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</row>
    <row r="1242" spans="1:47" outlineLevel="1" x14ac:dyDescent="0.2">
      <c r="A1242" s="129"/>
      <c r="B1242" s="129"/>
      <c r="C1242" s="145" t="s">
        <v>904</v>
      </c>
      <c r="D1242" s="168"/>
      <c r="E1242" s="159">
        <v>158.4</v>
      </c>
      <c r="F1242" s="131"/>
      <c r="G1242" s="131"/>
      <c r="H1242" s="154">
        <v>0</v>
      </c>
      <c r="I1242" s="128"/>
      <c r="J1242" s="128"/>
      <c r="K1242" s="128"/>
      <c r="L1242" s="128"/>
      <c r="M1242" s="128"/>
      <c r="N1242" s="128"/>
      <c r="O1242" s="128"/>
      <c r="P1242" s="128"/>
      <c r="Q1242" s="128"/>
      <c r="R1242" s="128" t="s">
        <v>121</v>
      </c>
      <c r="S1242" s="128">
        <v>0</v>
      </c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</row>
    <row r="1243" spans="1:47" outlineLevel="1" x14ac:dyDescent="0.2">
      <c r="A1243" s="129">
        <v>239</v>
      </c>
      <c r="B1243" s="129" t="s">
        <v>905</v>
      </c>
      <c r="C1243" s="144" t="s">
        <v>906</v>
      </c>
      <c r="D1243" s="167" t="s">
        <v>0</v>
      </c>
      <c r="E1243" s="131">
        <v>16.5</v>
      </c>
      <c r="F1243" s="131"/>
      <c r="G1243" s="131">
        <f>ROUND(E1243*F1243,2)</f>
        <v>0</v>
      </c>
      <c r="H1243" s="154" t="s">
        <v>1140</v>
      </c>
      <c r="I1243" s="128"/>
      <c r="J1243" s="128"/>
      <c r="K1243" s="128"/>
      <c r="L1243" s="128"/>
      <c r="M1243" s="128"/>
      <c r="N1243" s="128"/>
      <c r="O1243" s="128"/>
      <c r="P1243" s="128"/>
      <c r="Q1243" s="128"/>
      <c r="R1243" s="128" t="s">
        <v>119</v>
      </c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</row>
    <row r="1244" spans="1:47" x14ac:dyDescent="0.2">
      <c r="A1244" s="130" t="s">
        <v>114</v>
      </c>
      <c r="B1244" s="130" t="s">
        <v>80</v>
      </c>
      <c r="C1244" s="146" t="s">
        <v>81</v>
      </c>
      <c r="D1244" s="169"/>
      <c r="E1244" s="132"/>
      <c r="F1244" s="132"/>
      <c r="G1244" s="132">
        <f>SUMIF(R1245:R1291,"&lt;&gt;NOR",G1245:G1291)</f>
        <v>0</v>
      </c>
      <c r="H1244" s="155"/>
      <c r="I1244" s="128"/>
      <c r="R1244" t="s">
        <v>115</v>
      </c>
    </row>
    <row r="1245" spans="1:47" ht="22.5" outlineLevel="1" x14ac:dyDescent="0.2">
      <c r="A1245" s="129">
        <v>240</v>
      </c>
      <c r="B1245" s="129" t="s">
        <v>907</v>
      </c>
      <c r="C1245" s="144" t="s">
        <v>908</v>
      </c>
      <c r="D1245" s="167" t="s">
        <v>118</v>
      </c>
      <c r="E1245" s="131">
        <v>11.215999999999999</v>
      </c>
      <c r="F1245" s="131"/>
      <c r="G1245" s="131">
        <f>ROUND(E1245*F1245,2)</f>
        <v>0</v>
      </c>
      <c r="H1245" s="154" t="s">
        <v>1141</v>
      </c>
      <c r="I1245" s="128"/>
      <c r="J1245" s="128"/>
      <c r="K1245" s="128"/>
      <c r="L1245" s="128"/>
      <c r="M1245" s="128"/>
      <c r="N1245" s="128"/>
      <c r="O1245" s="128"/>
      <c r="P1245" s="128"/>
      <c r="Q1245" s="128"/>
      <c r="R1245" s="128" t="s">
        <v>119</v>
      </c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</row>
    <row r="1246" spans="1:47" outlineLevel="1" x14ac:dyDescent="0.2">
      <c r="A1246" s="129"/>
      <c r="B1246" s="129"/>
      <c r="C1246" s="145" t="s">
        <v>909</v>
      </c>
      <c r="D1246" s="168"/>
      <c r="E1246" s="159">
        <v>11.215999999999999</v>
      </c>
      <c r="F1246" s="131"/>
      <c r="G1246" s="131"/>
      <c r="H1246" s="154">
        <v>0</v>
      </c>
      <c r="I1246" s="128"/>
      <c r="J1246" s="128"/>
      <c r="K1246" s="128"/>
      <c r="L1246" s="128"/>
      <c r="M1246" s="128"/>
      <c r="N1246" s="128"/>
      <c r="O1246" s="128"/>
      <c r="P1246" s="128"/>
      <c r="Q1246" s="128"/>
      <c r="R1246" s="128" t="s">
        <v>121</v>
      </c>
      <c r="S1246" s="128">
        <v>0</v>
      </c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</row>
    <row r="1247" spans="1:47" ht="22.5" outlineLevel="1" x14ac:dyDescent="0.2">
      <c r="A1247" s="129">
        <v>241</v>
      </c>
      <c r="B1247" s="129" t="s">
        <v>910</v>
      </c>
      <c r="C1247" s="144" t="s">
        <v>911</v>
      </c>
      <c r="D1247" s="167" t="s">
        <v>128</v>
      </c>
      <c r="E1247" s="131">
        <v>3</v>
      </c>
      <c r="F1247" s="131"/>
      <c r="G1247" s="131">
        <f>ROUND(E1247*F1247,2)</f>
        <v>0</v>
      </c>
      <c r="H1247" s="154" t="s">
        <v>1141</v>
      </c>
      <c r="I1247" s="128"/>
      <c r="J1247" s="128"/>
      <c r="K1247" s="128"/>
      <c r="L1247" s="128"/>
      <c r="M1247" s="128"/>
      <c r="N1247" s="128"/>
      <c r="O1247" s="128"/>
      <c r="P1247" s="128"/>
      <c r="Q1247" s="128"/>
      <c r="R1247" s="128" t="s">
        <v>119</v>
      </c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</row>
    <row r="1248" spans="1:47" outlineLevel="1" x14ac:dyDescent="0.2">
      <c r="A1248" s="129"/>
      <c r="B1248" s="129"/>
      <c r="C1248" s="145" t="s">
        <v>547</v>
      </c>
      <c r="D1248" s="168"/>
      <c r="E1248" s="159">
        <v>3</v>
      </c>
      <c r="F1248" s="131"/>
      <c r="G1248" s="131"/>
      <c r="H1248" s="154">
        <v>0</v>
      </c>
      <c r="I1248" s="128"/>
      <c r="J1248" s="128"/>
      <c r="K1248" s="128"/>
      <c r="L1248" s="128"/>
      <c r="M1248" s="128"/>
      <c r="N1248" s="128"/>
      <c r="O1248" s="128"/>
      <c r="P1248" s="128"/>
      <c r="Q1248" s="128"/>
      <c r="R1248" s="128" t="s">
        <v>121</v>
      </c>
      <c r="S1248" s="128">
        <v>0</v>
      </c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</row>
    <row r="1249" spans="1:47" outlineLevel="1" x14ac:dyDescent="0.2">
      <c r="A1249" s="129"/>
      <c r="B1249" s="129"/>
      <c r="C1249" s="145" t="s">
        <v>164</v>
      </c>
      <c r="D1249" s="168"/>
      <c r="E1249" s="159"/>
      <c r="F1249" s="131"/>
      <c r="G1249" s="131"/>
      <c r="H1249" s="154">
        <v>0</v>
      </c>
      <c r="I1249" s="128"/>
      <c r="J1249" s="128"/>
      <c r="K1249" s="128"/>
      <c r="L1249" s="128"/>
      <c r="M1249" s="128"/>
      <c r="N1249" s="128"/>
      <c r="O1249" s="128"/>
      <c r="P1249" s="128"/>
      <c r="Q1249" s="128"/>
      <c r="R1249" s="128" t="s">
        <v>121</v>
      </c>
      <c r="S1249" s="128">
        <v>0</v>
      </c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</row>
    <row r="1250" spans="1:47" outlineLevel="1" x14ac:dyDescent="0.2">
      <c r="A1250" s="129"/>
      <c r="B1250" s="129"/>
      <c r="C1250" s="145" t="s">
        <v>165</v>
      </c>
      <c r="D1250" s="168"/>
      <c r="E1250" s="159"/>
      <c r="F1250" s="131"/>
      <c r="G1250" s="131"/>
      <c r="H1250" s="154">
        <v>0</v>
      </c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 t="s">
        <v>121</v>
      </c>
      <c r="S1250" s="128">
        <v>0</v>
      </c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</row>
    <row r="1251" spans="1:47" ht="22.5" outlineLevel="1" x14ac:dyDescent="0.2">
      <c r="A1251" s="129">
        <v>242</v>
      </c>
      <c r="B1251" s="129" t="s">
        <v>912</v>
      </c>
      <c r="C1251" s="144" t="s">
        <v>1927</v>
      </c>
      <c r="D1251" s="167" t="s">
        <v>128</v>
      </c>
      <c r="E1251" s="131">
        <v>33</v>
      </c>
      <c r="F1251" s="131"/>
      <c r="G1251" s="131">
        <f t="shared" ref="G1251:G1259" si="2">ROUND(E1251*F1251,2)</f>
        <v>0</v>
      </c>
      <c r="H1251" s="154" t="s">
        <v>1141</v>
      </c>
      <c r="I1251" s="128"/>
      <c r="J1251" s="128"/>
      <c r="K1251" s="128"/>
      <c r="L1251" s="128"/>
      <c r="M1251" s="128"/>
      <c r="N1251" s="128"/>
      <c r="O1251" s="128"/>
      <c r="P1251" s="128"/>
      <c r="Q1251" s="128"/>
      <c r="R1251" s="128" t="s">
        <v>119</v>
      </c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</row>
    <row r="1252" spans="1:47" ht="22.5" outlineLevel="1" x14ac:dyDescent="0.2">
      <c r="A1252" s="129">
        <v>243</v>
      </c>
      <c r="B1252" s="129" t="s">
        <v>913</v>
      </c>
      <c r="C1252" s="144" t="s">
        <v>1928</v>
      </c>
      <c r="D1252" s="167" t="s">
        <v>128</v>
      </c>
      <c r="E1252" s="131">
        <v>19</v>
      </c>
      <c r="F1252" s="131"/>
      <c r="G1252" s="131">
        <f t="shared" si="2"/>
        <v>0</v>
      </c>
      <c r="H1252" s="154" t="s">
        <v>1141</v>
      </c>
      <c r="I1252" s="128"/>
      <c r="J1252" s="128"/>
      <c r="K1252" s="128"/>
      <c r="L1252" s="128"/>
      <c r="M1252" s="128"/>
      <c r="N1252" s="128"/>
      <c r="O1252" s="128"/>
      <c r="P1252" s="128"/>
      <c r="Q1252" s="128"/>
      <c r="R1252" s="128" t="s">
        <v>119</v>
      </c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</row>
    <row r="1253" spans="1:47" ht="22.5" outlineLevel="1" x14ac:dyDescent="0.2">
      <c r="A1253" s="129">
        <v>244</v>
      </c>
      <c r="B1253" s="129" t="s">
        <v>914</v>
      </c>
      <c r="C1253" s="144" t="s">
        <v>1929</v>
      </c>
      <c r="D1253" s="167" t="s">
        <v>128</v>
      </c>
      <c r="E1253" s="131">
        <v>1</v>
      </c>
      <c r="F1253" s="131"/>
      <c r="G1253" s="131">
        <f t="shared" si="2"/>
        <v>0</v>
      </c>
      <c r="H1253" s="154" t="s">
        <v>1141</v>
      </c>
      <c r="I1253" s="128"/>
      <c r="J1253" s="128"/>
      <c r="K1253" s="128"/>
      <c r="L1253" s="128"/>
      <c r="M1253" s="128"/>
      <c r="N1253" s="128"/>
      <c r="O1253" s="128"/>
      <c r="P1253" s="128"/>
      <c r="Q1253" s="128"/>
      <c r="R1253" s="128" t="s">
        <v>119</v>
      </c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</row>
    <row r="1254" spans="1:47" ht="22.5" outlineLevel="1" x14ac:dyDescent="0.2">
      <c r="A1254" s="129">
        <v>245</v>
      </c>
      <c r="B1254" s="129" t="s">
        <v>915</v>
      </c>
      <c r="C1254" s="144" t="s">
        <v>1930</v>
      </c>
      <c r="D1254" s="167" t="s">
        <v>128</v>
      </c>
      <c r="E1254" s="131">
        <v>2</v>
      </c>
      <c r="F1254" s="131"/>
      <c r="G1254" s="131">
        <f t="shared" si="2"/>
        <v>0</v>
      </c>
      <c r="H1254" s="154" t="s">
        <v>1141</v>
      </c>
      <c r="I1254" s="128"/>
      <c r="J1254" s="128"/>
      <c r="K1254" s="128"/>
      <c r="L1254" s="128"/>
      <c r="M1254" s="128"/>
      <c r="N1254" s="128"/>
      <c r="O1254" s="128"/>
      <c r="P1254" s="128"/>
      <c r="Q1254" s="128"/>
      <c r="R1254" s="128" t="s">
        <v>119</v>
      </c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</row>
    <row r="1255" spans="1:47" ht="22.5" outlineLevel="1" x14ac:dyDescent="0.2">
      <c r="A1255" s="129">
        <v>246</v>
      </c>
      <c r="B1255" s="129" t="s">
        <v>916</v>
      </c>
      <c r="C1255" s="144" t="s">
        <v>917</v>
      </c>
      <c r="D1255" s="167" t="s">
        <v>128</v>
      </c>
      <c r="E1255" s="131">
        <v>5</v>
      </c>
      <c r="F1255" s="131"/>
      <c r="G1255" s="131">
        <f t="shared" si="2"/>
        <v>0</v>
      </c>
      <c r="H1255" s="154" t="s">
        <v>1141</v>
      </c>
      <c r="I1255" s="128"/>
      <c r="J1255" s="128"/>
      <c r="K1255" s="128"/>
      <c r="L1255" s="128"/>
      <c r="M1255" s="128"/>
      <c r="N1255" s="128"/>
      <c r="O1255" s="128"/>
      <c r="P1255" s="128"/>
      <c r="Q1255" s="128"/>
      <c r="R1255" s="128" t="s">
        <v>119</v>
      </c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</row>
    <row r="1256" spans="1:47" ht="22.5" outlineLevel="1" x14ac:dyDescent="0.2">
      <c r="A1256" s="129">
        <v>247</v>
      </c>
      <c r="B1256" s="129" t="s">
        <v>918</v>
      </c>
      <c r="C1256" s="144" t="s">
        <v>1931</v>
      </c>
      <c r="D1256" s="167" t="s">
        <v>128</v>
      </c>
      <c r="E1256" s="131">
        <v>4</v>
      </c>
      <c r="F1256" s="131"/>
      <c r="G1256" s="131">
        <f t="shared" si="2"/>
        <v>0</v>
      </c>
      <c r="H1256" s="154" t="s">
        <v>1141</v>
      </c>
      <c r="I1256" s="128"/>
      <c r="J1256" s="128"/>
      <c r="K1256" s="128"/>
      <c r="L1256" s="128"/>
      <c r="M1256" s="128"/>
      <c r="N1256" s="128"/>
      <c r="O1256" s="128"/>
      <c r="P1256" s="128"/>
      <c r="Q1256" s="128"/>
      <c r="R1256" s="128" t="s">
        <v>119</v>
      </c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</row>
    <row r="1257" spans="1:47" ht="33.75" outlineLevel="1" x14ac:dyDescent="0.2">
      <c r="A1257" s="129">
        <v>248</v>
      </c>
      <c r="B1257" s="129" t="s">
        <v>919</v>
      </c>
      <c r="C1257" s="144" t="s">
        <v>1932</v>
      </c>
      <c r="D1257" s="167" t="s">
        <v>128</v>
      </c>
      <c r="E1257" s="131">
        <v>64</v>
      </c>
      <c r="F1257" s="131"/>
      <c r="G1257" s="131">
        <f t="shared" si="2"/>
        <v>0</v>
      </c>
      <c r="H1257" s="154" t="s">
        <v>1141</v>
      </c>
      <c r="I1257" s="128"/>
      <c r="J1257" s="128"/>
      <c r="K1257" s="128"/>
      <c r="L1257" s="128"/>
      <c r="M1257" s="128"/>
      <c r="N1257" s="128"/>
      <c r="O1257" s="128"/>
      <c r="P1257" s="128"/>
      <c r="Q1257" s="128"/>
      <c r="R1257" s="128" t="s">
        <v>119</v>
      </c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</row>
    <row r="1258" spans="1:47" ht="22.5" outlineLevel="1" x14ac:dyDescent="0.2">
      <c r="A1258" s="129">
        <v>249</v>
      </c>
      <c r="B1258" s="129" t="s">
        <v>920</v>
      </c>
      <c r="C1258" s="144" t="s">
        <v>921</v>
      </c>
      <c r="D1258" s="167" t="s">
        <v>128</v>
      </c>
      <c r="E1258" s="131">
        <v>1</v>
      </c>
      <c r="F1258" s="131"/>
      <c r="G1258" s="131">
        <f t="shared" si="2"/>
        <v>0</v>
      </c>
      <c r="H1258" s="154" t="s">
        <v>1141</v>
      </c>
      <c r="I1258" s="128"/>
      <c r="J1258" s="128"/>
      <c r="K1258" s="128"/>
      <c r="L1258" s="128"/>
      <c r="M1258" s="128"/>
      <c r="N1258" s="128"/>
      <c r="O1258" s="128"/>
      <c r="P1258" s="128"/>
      <c r="Q1258" s="128"/>
      <c r="R1258" s="128" t="s">
        <v>119</v>
      </c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</row>
    <row r="1259" spans="1:47" ht="22.5" outlineLevel="1" x14ac:dyDescent="0.2">
      <c r="A1259" s="129">
        <v>250</v>
      </c>
      <c r="B1259" s="129" t="s">
        <v>922</v>
      </c>
      <c r="C1259" s="144" t="s">
        <v>1933</v>
      </c>
      <c r="D1259" s="167" t="s">
        <v>128</v>
      </c>
      <c r="E1259" s="131">
        <v>9</v>
      </c>
      <c r="F1259" s="131"/>
      <c r="G1259" s="131">
        <f t="shared" si="2"/>
        <v>0</v>
      </c>
      <c r="H1259" s="154" t="s">
        <v>1141</v>
      </c>
      <c r="I1259" s="128"/>
      <c r="J1259" s="128"/>
      <c r="K1259" s="128"/>
      <c r="L1259" s="128"/>
      <c r="M1259" s="128"/>
      <c r="N1259" s="128"/>
      <c r="O1259" s="128"/>
      <c r="P1259" s="128"/>
      <c r="Q1259" s="128"/>
      <c r="R1259" s="128" t="s">
        <v>119</v>
      </c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</row>
    <row r="1260" spans="1:47" ht="78.75" outlineLevel="1" x14ac:dyDescent="0.2">
      <c r="A1260" s="129">
        <v>251</v>
      </c>
      <c r="B1260" s="129" t="s">
        <v>1104</v>
      </c>
      <c r="C1260" s="144" t="s">
        <v>1132</v>
      </c>
      <c r="D1260" s="167" t="s">
        <v>128</v>
      </c>
      <c r="E1260" s="131">
        <v>1</v>
      </c>
      <c r="F1260" s="131"/>
      <c r="G1260" s="131">
        <f t="shared" ref="G1260:G1287" si="3">ROUND(E1260*F1260,2)</f>
        <v>0</v>
      </c>
      <c r="H1260" s="154" t="s">
        <v>1141</v>
      </c>
      <c r="I1260" s="128"/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</row>
    <row r="1261" spans="1:47" ht="90" outlineLevel="1" x14ac:dyDescent="0.2">
      <c r="A1261" s="129">
        <v>252</v>
      </c>
      <c r="B1261" s="129" t="s">
        <v>1105</v>
      </c>
      <c r="C1261" s="144" t="s">
        <v>1133</v>
      </c>
      <c r="D1261" s="167" t="s">
        <v>128</v>
      </c>
      <c r="E1261" s="131">
        <v>1</v>
      </c>
      <c r="F1261" s="131"/>
      <c r="G1261" s="131">
        <f t="shared" si="3"/>
        <v>0</v>
      </c>
      <c r="H1261" s="154" t="s">
        <v>1141</v>
      </c>
      <c r="I1261" s="128"/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</row>
    <row r="1262" spans="1:47" ht="78.75" outlineLevel="1" x14ac:dyDescent="0.2">
      <c r="A1262" s="129">
        <v>253</v>
      </c>
      <c r="B1262" s="129" t="s">
        <v>1106</v>
      </c>
      <c r="C1262" s="144" t="s">
        <v>1134</v>
      </c>
      <c r="D1262" s="167" t="s">
        <v>128</v>
      </c>
      <c r="E1262" s="131">
        <v>1</v>
      </c>
      <c r="F1262" s="131"/>
      <c r="G1262" s="131">
        <f t="shared" si="3"/>
        <v>0</v>
      </c>
      <c r="H1262" s="154" t="s">
        <v>1141</v>
      </c>
      <c r="I1262" s="128"/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</row>
    <row r="1263" spans="1:47" ht="90" outlineLevel="1" x14ac:dyDescent="0.2">
      <c r="A1263" s="129">
        <v>254</v>
      </c>
      <c r="B1263" s="129" t="s">
        <v>1107</v>
      </c>
      <c r="C1263" s="144" t="s">
        <v>1135</v>
      </c>
      <c r="D1263" s="167" t="s">
        <v>128</v>
      </c>
      <c r="E1263" s="131">
        <v>1</v>
      </c>
      <c r="F1263" s="131"/>
      <c r="G1263" s="131">
        <f t="shared" si="3"/>
        <v>0</v>
      </c>
      <c r="H1263" s="154" t="s">
        <v>1141</v>
      </c>
      <c r="I1263" s="128"/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</row>
    <row r="1264" spans="1:47" ht="90" outlineLevel="1" x14ac:dyDescent="0.2">
      <c r="A1264" s="129">
        <v>255</v>
      </c>
      <c r="B1264" s="129" t="s">
        <v>1108</v>
      </c>
      <c r="C1264" s="144" t="s">
        <v>1135</v>
      </c>
      <c r="D1264" s="167" t="s">
        <v>128</v>
      </c>
      <c r="E1264" s="131">
        <v>1</v>
      </c>
      <c r="F1264" s="131"/>
      <c r="G1264" s="131">
        <f t="shared" si="3"/>
        <v>0</v>
      </c>
      <c r="H1264" s="154" t="s">
        <v>1141</v>
      </c>
      <c r="I1264" s="128"/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</row>
    <row r="1265" spans="1:47" ht="90" outlineLevel="1" x14ac:dyDescent="0.2">
      <c r="A1265" s="129">
        <v>256</v>
      </c>
      <c r="B1265" s="129" t="s">
        <v>1109</v>
      </c>
      <c r="C1265" s="144" t="s">
        <v>1135</v>
      </c>
      <c r="D1265" s="167" t="s">
        <v>128</v>
      </c>
      <c r="E1265" s="131">
        <v>1</v>
      </c>
      <c r="F1265" s="131"/>
      <c r="G1265" s="131">
        <f t="shared" si="3"/>
        <v>0</v>
      </c>
      <c r="H1265" s="154" t="s">
        <v>1141</v>
      </c>
      <c r="I1265" s="128"/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</row>
    <row r="1266" spans="1:47" ht="90" outlineLevel="1" x14ac:dyDescent="0.2">
      <c r="A1266" s="129">
        <v>257</v>
      </c>
      <c r="B1266" s="129" t="s">
        <v>1110</v>
      </c>
      <c r="C1266" s="144" t="s">
        <v>1135</v>
      </c>
      <c r="D1266" s="167" t="s">
        <v>128</v>
      </c>
      <c r="E1266" s="131">
        <v>1</v>
      </c>
      <c r="F1266" s="131"/>
      <c r="G1266" s="131">
        <f t="shared" si="3"/>
        <v>0</v>
      </c>
      <c r="H1266" s="154" t="s">
        <v>1141</v>
      </c>
      <c r="I1266" s="128"/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</row>
    <row r="1267" spans="1:47" ht="67.5" outlineLevel="1" x14ac:dyDescent="0.2">
      <c r="A1267" s="129">
        <v>258</v>
      </c>
      <c r="B1267" s="129" t="s">
        <v>1111</v>
      </c>
      <c r="C1267" s="144" t="s">
        <v>1136</v>
      </c>
      <c r="D1267" s="167" t="s">
        <v>128</v>
      </c>
      <c r="E1267" s="131">
        <v>1</v>
      </c>
      <c r="F1267" s="131"/>
      <c r="G1267" s="131">
        <f t="shared" si="3"/>
        <v>0</v>
      </c>
      <c r="H1267" s="154" t="s">
        <v>1141</v>
      </c>
      <c r="I1267" s="128"/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</row>
    <row r="1268" spans="1:47" ht="90" outlineLevel="1" x14ac:dyDescent="0.2">
      <c r="A1268" s="129">
        <v>259</v>
      </c>
      <c r="B1268" s="129" t="s">
        <v>1112</v>
      </c>
      <c r="C1268" s="144" t="s">
        <v>1956</v>
      </c>
      <c r="D1268" s="167" t="s">
        <v>128</v>
      </c>
      <c r="E1268" s="131">
        <v>1</v>
      </c>
      <c r="F1268" s="131"/>
      <c r="G1268" s="131">
        <f t="shared" si="3"/>
        <v>0</v>
      </c>
      <c r="H1268" s="154" t="s">
        <v>1141</v>
      </c>
      <c r="I1268" s="128"/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</row>
    <row r="1269" spans="1:47" ht="90" outlineLevel="1" x14ac:dyDescent="0.2">
      <c r="A1269" s="129">
        <v>260</v>
      </c>
      <c r="B1269" s="129" t="s">
        <v>1113</v>
      </c>
      <c r="C1269" s="144" t="s">
        <v>1940</v>
      </c>
      <c r="D1269" s="167" t="s">
        <v>128</v>
      </c>
      <c r="E1269" s="131">
        <v>1</v>
      </c>
      <c r="F1269" s="131"/>
      <c r="G1269" s="131">
        <f t="shared" si="3"/>
        <v>0</v>
      </c>
      <c r="H1269" s="154" t="s">
        <v>1141</v>
      </c>
      <c r="I1269" s="128"/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</row>
    <row r="1270" spans="1:47" ht="101.25" outlineLevel="1" x14ac:dyDescent="0.2">
      <c r="A1270" s="129">
        <v>261</v>
      </c>
      <c r="B1270" s="129" t="s">
        <v>1114</v>
      </c>
      <c r="C1270" s="144" t="s">
        <v>1957</v>
      </c>
      <c r="D1270" s="167" t="s">
        <v>128</v>
      </c>
      <c r="E1270" s="131">
        <v>1</v>
      </c>
      <c r="F1270" s="131"/>
      <c r="G1270" s="131">
        <f t="shared" si="3"/>
        <v>0</v>
      </c>
      <c r="H1270" s="154" t="s">
        <v>1141</v>
      </c>
      <c r="I1270" s="128"/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</row>
    <row r="1271" spans="1:47" ht="112.5" outlineLevel="1" x14ac:dyDescent="0.2">
      <c r="A1271" s="129">
        <v>262</v>
      </c>
      <c r="B1271" s="129" t="s">
        <v>1115</v>
      </c>
      <c r="C1271" s="144" t="s">
        <v>1958</v>
      </c>
      <c r="D1271" s="167" t="s">
        <v>128</v>
      </c>
      <c r="E1271" s="131">
        <v>1</v>
      </c>
      <c r="F1271" s="131"/>
      <c r="G1271" s="131">
        <f t="shared" si="3"/>
        <v>0</v>
      </c>
      <c r="H1271" s="154" t="s">
        <v>1141</v>
      </c>
      <c r="I1271" s="128"/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</row>
    <row r="1272" spans="1:47" ht="101.25" outlineLevel="1" x14ac:dyDescent="0.2">
      <c r="A1272" s="129">
        <v>263</v>
      </c>
      <c r="B1272" s="129" t="s">
        <v>1116</v>
      </c>
      <c r="C1272" s="144" t="s">
        <v>1941</v>
      </c>
      <c r="D1272" s="167" t="s">
        <v>128</v>
      </c>
      <c r="E1272" s="131">
        <v>1</v>
      </c>
      <c r="F1272" s="131"/>
      <c r="G1272" s="131">
        <f t="shared" si="3"/>
        <v>0</v>
      </c>
      <c r="H1272" s="154" t="s">
        <v>1141</v>
      </c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</row>
    <row r="1273" spans="1:47" ht="90" outlineLevel="1" x14ac:dyDescent="0.2">
      <c r="A1273" s="129">
        <v>264</v>
      </c>
      <c r="B1273" s="129" t="s">
        <v>1117</v>
      </c>
      <c r="C1273" s="144" t="s">
        <v>1959</v>
      </c>
      <c r="D1273" s="167" t="s">
        <v>128</v>
      </c>
      <c r="E1273" s="131">
        <v>1</v>
      </c>
      <c r="F1273" s="131"/>
      <c r="G1273" s="131">
        <f t="shared" si="3"/>
        <v>0</v>
      </c>
      <c r="H1273" s="154" t="s">
        <v>1141</v>
      </c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</row>
    <row r="1274" spans="1:47" ht="56.25" outlineLevel="1" x14ac:dyDescent="0.2">
      <c r="A1274" s="129">
        <v>265</v>
      </c>
      <c r="B1274" s="129" t="s">
        <v>1118</v>
      </c>
      <c r="C1274" s="144" t="s">
        <v>1960</v>
      </c>
      <c r="D1274" s="167" t="s">
        <v>128</v>
      </c>
      <c r="E1274" s="131">
        <v>1</v>
      </c>
      <c r="F1274" s="131"/>
      <c r="G1274" s="131">
        <f t="shared" si="3"/>
        <v>0</v>
      </c>
      <c r="H1274" s="154" t="s">
        <v>1141</v>
      </c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</row>
    <row r="1275" spans="1:47" ht="67.5" outlineLevel="1" x14ac:dyDescent="0.2">
      <c r="A1275" s="129">
        <v>266</v>
      </c>
      <c r="B1275" s="129" t="s">
        <v>1119</v>
      </c>
      <c r="C1275" s="144" t="s">
        <v>1961</v>
      </c>
      <c r="D1275" s="167" t="s">
        <v>128</v>
      </c>
      <c r="E1275" s="131">
        <v>1</v>
      </c>
      <c r="F1275" s="131"/>
      <c r="G1275" s="131">
        <f t="shared" si="3"/>
        <v>0</v>
      </c>
      <c r="H1275" s="154" t="s">
        <v>1141</v>
      </c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</row>
    <row r="1276" spans="1:47" ht="67.5" outlineLevel="1" x14ac:dyDescent="0.2">
      <c r="A1276" s="129">
        <v>267</v>
      </c>
      <c r="B1276" s="129" t="s">
        <v>1120</v>
      </c>
      <c r="C1276" s="144" t="s">
        <v>1138</v>
      </c>
      <c r="D1276" s="167" t="s">
        <v>128</v>
      </c>
      <c r="E1276" s="131">
        <v>1</v>
      </c>
      <c r="F1276" s="131"/>
      <c r="G1276" s="131">
        <f t="shared" si="3"/>
        <v>0</v>
      </c>
      <c r="H1276" s="154" t="s">
        <v>1141</v>
      </c>
      <c r="I1276" s="128"/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</row>
    <row r="1277" spans="1:47" ht="67.5" outlineLevel="1" x14ac:dyDescent="0.2">
      <c r="A1277" s="129">
        <v>268</v>
      </c>
      <c r="B1277" s="129" t="s">
        <v>1121</v>
      </c>
      <c r="C1277" s="144" t="s">
        <v>1961</v>
      </c>
      <c r="D1277" s="167" t="s">
        <v>128</v>
      </c>
      <c r="E1277" s="131">
        <v>1</v>
      </c>
      <c r="F1277" s="131"/>
      <c r="G1277" s="131">
        <f t="shared" si="3"/>
        <v>0</v>
      </c>
      <c r="H1277" s="154" t="s">
        <v>1141</v>
      </c>
      <c r="I1277" s="128"/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</row>
    <row r="1278" spans="1:47" ht="56.25" outlineLevel="1" x14ac:dyDescent="0.2">
      <c r="A1278" s="129">
        <v>269</v>
      </c>
      <c r="B1278" s="129" t="s">
        <v>1122</v>
      </c>
      <c r="C1278" s="144" t="s">
        <v>1139</v>
      </c>
      <c r="D1278" s="167" t="s">
        <v>128</v>
      </c>
      <c r="E1278" s="131">
        <v>1</v>
      </c>
      <c r="F1278" s="131"/>
      <c r="G1278" s="131">
        <f t="shared" si="3"/>
        <v>0</v>
      </c>
      <c r="H1278" s="154" t="s">
        <v>1141</v>
      </c>
      <c r="I1278" s="128"/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</row>
    <row r="1279" spans="1:47" ht="56.25" outlineLevel="1" x14ac:dyDescent="0.2">
      <c r="A1279" s="129">
        <v>270</v>
      </c>
      <c r="B1279" s="129" t="s">
        <v>1123</v>
      </c>
      <c r="C1279" s="144" t="s">
        <v>1962</v>
      </c>
      <c r="D1279" s="167" t="s">
        <v>128</v>
      </c>
      <c r="E1279" s="131">
        <v>1</v>
      </c>
      <c r="F1279" s="131"/>
      <c r="G1279" s="131">
        <f t="shared" si="3"/>
        <v>0</v>
      </c>
      <c r="H1279" s="154" t="s">
        <v>1141</v>
      </c>
      <c r="I1279" s="128"/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</row>
    <row r="1280" spans="1:47" ht="56.25" outlineLevel="1" x14ac:dyDescent="0.2">
      <c r="A1280" s="129">
        <v>271</v>
      </c>
      <c r="B1280" s="129" t="s">
        <v>1124</v>
      </c>
      <c r="C1280" s="144" t="s">
        <v>1960</v>
      </c>
      <c r="D1280" s="167" t="s">
        <v>128</v>
      </c>
      <c r="E1280" s="131">
        <v>1</v>
      </c>
      <c r="F1280" s="131"/>
      <c r="G1280" s="131">
        <f t="shared" si="3"/>
        <v>0</v>
      </c>
      <c r="H1280" s="154" t="s">
        <v>1141</v>
      </c>
      <c r="I1280" s="128"/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</row>
    <row r="1281" spans="1:47" ht="67.5" outlineLevel="1" x14ac:dyDescent="0.2">
      <c r="A1281" s="129">
        <v>272</v>
      </c>
      <c r="B1281" s="129" t="s">
        <v>1125</v>
      </c>
      <c r="C1281" s="144" t="s">
        <v>1961</v>
      </c>
      <c r="D1281" s="167" t="s">
        <v>128</v>
      </c>
      <c r="E1281" s="131">
        <v>1</v>
      </c>
      <c r="F1281" s="131"/>
      <c r="G1281" s="131">
        <f t="shared" si="3"/>
        <v>0</v>
      </c>
      <c r="H1281" s="154" t="s">
        <v>1141</v>
      </c>
      <c r="I1281" s="128"/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</row>
    <row r="1282" spans="1:47" ht="67.5" outlineLevel="1" x14ac:dyDescent="0.2">
      <c r="A1282" s="129">
        <v>273</v>
      </c>
      <c r="B1282" s="129" t="s">
        <v>1126</v>
      </c>
      <c r="C1282" s="144" t="s">
        <v>1961</v>
      </c>
      <c r="D1282" s="167" t="s">
        <v>128</v>
      </c>
      <c r="E1282" s="131">
        <v>1</v>
      </c>
      <c r="F1282" s="131"/>
      <c r="G1282" s="131">
        <f t="shared" si="3"/>
        <v>0</v>
      </c>
      <c r="H1282" s="154" t="s">
        <v>1141</v>
      </c>
      <c r="I1282" s="128"/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</row>
    <row r="1283" spans="1:47" ht="56.25" outlineLevel="1" x14ac:dyDescent="0.2">
      <c r="A1283" s="129">
        <v>274</v>
      </c>
      <c r="B1283" s="129" t="s">
        <v>1127</v>
      </c>
      <c r="C1283" s="144" t="s">
        <v>1137</v>
      </c>
      <c r="D1283" s="167" t="s">
        <v>128</v>
      </c>
      <c r="E1283" s="131">
        <v>1</v>
      </c>
      <c r="F1283" s="131"/>
      <c r="G1283" s="131">
        <f t="shared" si="3"/>
        <v>0</v>
      </c>
      <c r="H1283" s="154" t="s">
        <v>1141</v>
      </c>
      <c r="I1283" s="128"/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</row>
    <row r="1284" spans="1:47" ht="90" outlineLevel="1" x14ac:dyDescent="0.2">
      <c r="A1284" s="129">
        <v>275</v>
      </c>
      <c r="B1284" s="129" t="s">
        <v>1128</v>
      </c>
      <c r="C1284" s="144" t="s">
        <v>1963</v>
      </c>
      <c r="D1284" s="167" t="s">
        <v>128</v>
      </c>
      <c r="E1284" s="131">
        <v>1</v>
      </c>
      <c r="F1284" s="131"/>
      <c r="G1284" s="131">
        <f t="shared" si="3"/>
        <v>0</v>
      </c>
      <c r="H1284" s="154" t="s">
        <v>1141</v>
      </c>
      <c r="I1284" s="128"/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</row>
    <row r="1285" spans="1:47" ht="90" outlineLevel="1" x14ac:dyDescent="0.2">
      <c r="A1285" s="129">
        <v>276</v>
      </c>
      <c r="B1285" s="129" t="s">
        <v>1129</v>
      </c>
      <c r="C1285" s="144" t="s">
        <v>1963</v>
      </c>
      <c r="D1285" s="167" t="s">
        <v>128</v>
      </c>
      <c r="E1285" s="131">
        <v>1</v>
      </c>
      <c r="F1285" s="131"/>
      <c r="G1285" s="131">
        <f t="shared" si="3"/>
        <v>0</v>
      </c>
      <c r="H1285" s="154" t="s">
        <v>1141</v>
      </c>
      <c r="I1285" s="128"/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</row>
    <row r="1286" spans="1:47" ht="90" outlineLevel="1" x14ac:dyDescent="0.2">
      <c r="A1286" s="129">
        <v>277</v>
      </c>
      <c r="B1286" s="129" t="s">
        <v>1130</v>
      </c>
      <c r="C1286" s="144" t="s">
        <v>1963</v>
      </c>
      <c r="D1286" s="167" t="s">
        <v>128</v>
      </c>
      <c r="E1286" s="131">
        <v>1</v>
      </c>
      <c r="F1286" s="131"/>
      <c r="G1286" s="131">
        <f t="shared" si="3"/>
        <v>0</v>
      </c>
      <c r="H1286" s="154" t="s">
        <v>1141</v>
      </c>
      <c r="I1286" s="128"/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</row>
    <row r="1287" spans="1:47" ht="90" outlineLevel="1" x14ac:dyDescent="0.2">
      <c r="A1287" s="129">
        <v>278</v>
      </c>
      <c r="B1287" s="129" t="s">
        <v>1131</v>
      </c>
      <c r="C1287" s="144" t="s">
        <v>1963</v>
      </c>
      <c r="D1287" s="167" t="s">
        <v>128</v>
      </c>
      <c r="E1287" s="131">
        <v>1</v>
      </c>
      <c r="F1287" s="131"/>
      <c r="G1287" s="131">
        <f t="shared" si="3"/>
        <v>0</v>
      </c>
      <c r="H1287" s="154" t="s">
        <v>1141</v>
      </c>
      <c r="I1287" s="128"/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</row>
    <row r="1288" spans="1:47" ht="78.75" outlineLevel="1" x14ac:dyDescent="0.2">
      <c r="A1288" s="129">
        <v>279</v>
      </c>
      <c r="B1288" s="129" t="s">
        <v>1934</v>
      </c>
      <c r="C1288" s="144" t="s">
        <v>1938</v>
      </c>
      <c r="D1288" s="167" t="s">
        <v>128</v>
      </c>
      <c r="E1288" s="131">
        <v>1</v>
      </c>
      <c r="F1288" s="131"/>
      <c r="G1288" s="131">
        <f t="shared" ref="G1288:G1290" si="4">ROUND(E1288*F1288,2)</f>
        <v>0</v>
      </c>
      <c r="H1288" s="154" t="s">
        <v>1141</v>
      </c>
      <c r="I1288" s="128"/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</row>
    <row r="1289" spans="1:47" ht="78.75" outlineLevel="1" x14ac:dyDescent="0.2">
      <c r="A1289" s="129">
        <v>280</v>
      </c>
      <c r="B1289" s="129" t="s">
        <v>1935</v>
      </c>
      <c r="C1289" s="144" t="s">
        <v>1937</v>
      </c>
      <c r="D1289" s="167" t="s">
        <v>128</v>
      </c>
      <c r="E1289" s="131">
        <v>1</v>
      </c>
      <c r="F1289" s="131"/>
      <c r="G1289" s="131">
        <f t="shared" si="4"/>
        <v>0</v>
      </c>
      <c r="H1289" s="154" t="s">
        <v>1141</v>
      </c>
      <c r="I1289" s="128"/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</row>
    <row r="1290" spans="1:47" ht="78.75" outlineLevel="1" x14ac:dyDescent="0.2">
      <c r="A1290" s="129">
        <v>281</v>
      </c>
      <c r="B1290" s="129" t="s">
        <v>1936</v>
      </c>
      <c r="C1290" s="144" t="s">
        <v>1939</v>
      </c>
      <c r="D1290" s="167" t="s">
        <v>128</v>
      </c>
      <c r="E1290" s="131">
        <v>1</v>
      </c>
      <c r="F1290" s="131"/>
      <c r="G1290" s="131">
        <f t="shared" si="4"/>
        <v>0</v>
      </c>
      <c r="H1290" s="154" t="s">
        <v>1141</v>
      </c>
      <c r="I1290" s="128"/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</row>
    <row r="1291" spans="1:47" outlineLevel="1" x14ac:dyDescent="0.2">
      <c r="A1291" s="129">
        <v>282</v>
      </c>
      <c r="B1291" s="129" t="s">
        <v>923</v>
      </c>
      <c r="C1291" s="144" t="s">
        <v>924</v>
      </c>
      <c r="D1291" s="167" t="s">
        <v>0</v>
      </c>
      <c r="E1291" s="131">
        <v>2.1</v>
      </c>
      <c r="F1291" s="131"/>
      <c r="G1291" s="131">
        <f>ROUND(E1291*F1291,2)</f>
        <v>0</v>
      </c>
      <c r="H1291" s="154" t="s">
        <v>1140</v>
      </c>
      <c r="I1291" s="128"/>
      <c r="J1291" s="128"/>
      <c r="K1291" s="128"/>
      <c r="L1291" s="128"/>
      <c r="M1291" s="128"/>
      <c r="N1291" s="128"/>
      <c r="O1291" s="128"/>
      <c r="P1291" s="128"/>
      <c r="Q1291" s="128"/>
      <c r="R1291" s="128" t="s">
        <v>119</v>
      </c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</row>
    <row r="1292" spans="1:47" x14ac:dyDescent="0.2">
      <c r="A1292" s="130" t="s">
        <v>114</v>
      </c>
      <c r="B1292" s="130" t="s">
        <v>82</v>
      </c>
      <c r="C1292" s="146" t="s">
        <v>83</v>
      </c>
      <c r="D1292" s="169"/>
      <c r="E1292" s="132"/>
      <c r="F1292" s="132"/>
      <c r="G1292" s="132">
        <f>SUMIF(R1293:R1349,"&lt;&gt;NOR",G1293:G1349)</f>
        <v>0</v>
      </c>
      <c r="H1292" s="155"/>
      <c r="I1292" s="128"/>
      <c r="R1292" t="s">
        <v>115</v>
      </c>
    </row>
    <row r="1293" spans="1:47" outlineLevel="1" x14ac:dyDescent="0.2">
      <c r="A1293" s="129">
        <v>283</v>
      </c>
      <c r="B1293" s="129" t="s">
        <v>925</v>
      </c>
      <c r="C1293" s="144" t="s">
        <v>926</v>
      </c>
      <c r="D1293" s="167" t="s">
        <v>927</v>
      </c>
      <c r="E1293" s="131">
        <v>220</v>
      </c>
      <c r="F1293" s="131"/>
      <c r="G1293" s="131">
        <f>ROUND(E1293*F1293,2)</f>
        <v>0</v>
      </c>
      <c r="H1293" s="154" t="s">
        <v>1140</v>
      </c>
      <c r="I1293" s="128"/>
      <c r="J1293" s="128"/>
      <c r="K1293" s="128"/>
      <c r="L1293" s="128"/>
      <c r="M1293" s="128"/>
      <c r="N1293" s="128"/>
      <c r="O1293" s="128"/>
      <c r="P1293" s="128"/>
      <c r="Q1293" s="128"/>
      <c r="R1293" s="128" t="s">
        <v>119</v>
      </c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</row>
    <row r="1294" spans="1:47" outlineLevel="1" x14ac:dyDescent="0.2">
      <c r="A1294" s="129"/>
      <c r="B1294" s="129"/>
      <c r="C1294" s="145" t="s">
        <v>928</v>
      </c>
      <c r="D1294" s="168"/>
      <c r="E1294" s="159">
        <v>220</v>
      </c>
      <c r="F1294" s="131"/>
      <c r="G1294" s="131"/>
      <c r="H1294" s="154">
        <v>0</v>
      </c>
      <c r="I1294" s="128"/>
      <c r="J1294" s="128"/>
      <c r="K1294" s="128"/>
      <c r="L1294" s="128"/>
      <c r="M1294" s="128"/>
      <c r="N1294" s="128"/>
      <c r="O1294" s="128"/>
      <c r="P1294" s="128"/>
      <c r="Q1294" s="128"/>
      <c r="R1294" s="128" t="s">
        <v>121</v>
      </c>
      <c r="S1294" s="128">
        <v>0</v>
      </c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</row>
    <row r="1295" spans="1:47" outlineLevel="1" x14ac:dyDescent="0.2">
      <c r="A1295" s="129">
        <v>284</v>
      </c>
      <c r="B1295" s="129" t="s">
        <v>929</v>
      </c>
      <c r="C1295" s="144" t="s">
        <v>930</v>
      </c>
      <c r="D1295" s="167" t="s">
        <v>927</v>
      </c>
      <c r="E1295" s="131">
        <v>400</v>
      </c>
      <c r="F1295" s="131"/>
      <c r="G1295" s="131">
        <f>ROUND(E1295*F1295,2)</f>
        <v>0</v>
      </c>
      <c r="H1295" s="154" t="s">
        <v>1140</v>
      </c>
      <c r="I1295" s="128"/>
      <c r="J1295" s="128"/>
      <c r="K1295" s="128"/>
      <c r="L1295" s="128"/>
      <c r="M1295" s="128"/>
      <c r="N1295" s="128"/>
      <c r="O1295" s="128"/>
      <c r="P1295" s="128"/>
      <c r="Q1295" s="128"/>
      <c r="R1295" s="128" t="s">
        <v>119</v>
      </c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</row>
    <row r="1296" spans="1:47" outlineLevel="1" x14ac:dyDescent="0.2">
      <c r="A1296" s="129"/>
      <c r="B1296" s="129"/>
      <c r="C1296" s="145" t="s">
        <v>931</v>
      </c>
      <c r="D1296" s="168"/>
      <c r="E1296" s="159">
        <v>400</v>
      </c>
      <c r="F1296" s="131"/>
      <c r="G1296" s="131"/>
      <c r="H1296" s="154">
        <v>0</v>
      </c>
      <c r="I1296" s="128"/>
      <c r="J1296" s="128"/>
      <c r="K1296" s="128"/>
      <c r="L1296" s="128"/>
      <c r="M1296" s="128"/>
      <c r="N1296" s="128"/>
      <c r="O1296" s="128"/>
      <c r="P1296" s="128"/>
      <c r="Q1296" s="128"/>
      <c r="R1296" s="128" t="s">
        <v>121</v>
      </c>
      <c r="S1296" s="128">
        <v>0</v>
      </c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</row>
    <row r="1297" spans="1:47" ht="22.5" outlineLevel="1" x14ac:dyDescent="0.2">
      <c r="A1297" s="129">
        <v>285</v>
      </c>
      <c r="B1297" s="129" t="s">
        <v>932</v>
      </c>
      <c r="C1297" s="144" t="s">
        <v>933</v>
      </c>
      <c r="D1297" s="167" t="s">
        <v>128</v>
      </c>
      <c r="E1297" s="131">
        <v>165</v>
      </c>
      <c r="F1297" s="131"/>
      <c r="G1297" s="131">
        <f>ROUND(E1297*F1297,2)</f>
        <v>0</v>
      </c>
      <c r="H1297" s="154" t="s">
        <v>1141</v>
      </c>
      <c r="I1297" s="128"/>
      <c r="J1297" s="128"/>
      <c r="K1297" s="128"/>
      <c r="L1297" s="128"/>
      <c r="M1297" s="128"/>
      <c r="N1297" s="128"/>
      <c r="O1297" s="128"/>
      <c r="P1297" s="128"/>
      <c r="Q1297" s="128"/>
      <c r="R1297" s="128" t="s">
        <v>119</v>
      </c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</row>
    <row r="1298" spans="1:47" outlineLevel="1" x14ac:dyDescent="0.2">
      <c r="A1298" s="129"/>
      <c r="B1298" s="129"/>
      <c r="C1298" s="145" t="s">
        <v>934</v>
      </c>
      <c r="D1298" s="168"/>
      <c r="E1298" s="159">
        <v>165</v>
      </c>
      <c r="F1298" s="131"/>
      <c r="G1298" s="131"/>
      <c r="H1298" s="154">
        <v>0</v>
      </c>
      <c r="I1298" s="128"/>
      <c r="J1298" s="128"/>
      <c r="K1298" s="128"/>
      <c r="L1298" s="128"/>
      <c r="M1298" s="128"/>
      <c r="N1298" s="128"/>
      <c r="O1298" s="128"/>
      <c r="P1298" s="128"/>
      <c r="Q1298" s="128"/>
      <c r="R1298" s="128" t="s">
        <v>121</v>
      </c>
      <c r="S1298" s="128">
        <v>0</v>
      </c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</row>
    <row r="1299" spans="1:47" ht="22.5" outlineLevel="1" x14ac:dyDescent="0.2">
      <c r="A1299" s="129">
        <v>286</v>
      </c>
      <c r="B1299" s="129" t="s">
        <v>935</v>
      </c>
      <c r="C1299" s="144" t="s">
        <v>936</v>
      </c>
      <c r="D1299" s="167" t="s">
        <v>128</v>
      </c>
      <c r="E1299" s="131">
        <v>18</v>
      </c>
      <c r="F1299" s="131"/>
      <c r="G1299" s="131">
        <f>ROUND(E1299*F1299,2)</f>
        <v>0</v>
      </c>
      <c r="H1299" s="154" t="s">
        <v>1141</v>
      </c>
      <c r="I1299" s="128"/>
      <c r="J1299" s="128"/>
      <c r="K1299" s="128"/>
      <c r="L1299" s="128"/>
      <c r="M1299" s="128"/>
      <c r="N1299" s="128"/>
      <c r="O1299" s="128"/>
      <c r="P1299" s="128"/>
      <c r="Q1299" s="128"/>
      <c r="R1299" s="128" t="s">
        <v>119</v>
      </c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</row>
    <row r="1300" spans="1:47" outlineLevel="1" x14ac:dyDescent="0.2">
      <c r="A1300" s="129"/>
      <c r="B1300" s="129"/>
      <c r="C1300" s="145" t="s">
        <v>937</v>
      </c>
      <c r="D1300" s="168"/>
      <c r="E1300" s="159">
        <v>18</v>
      </c>
      <c r="F1300" s="131"/>
      <c r="G1300" s="131"/>
      <c r="H1300" s="154">
        <v>0</v>
      </c>
      <c r="I1300" s="128"/>
      <c r="J1300" s="128"/>
      <c r="K1300" s="128"/>
      <c r="L1300" s="128"/>
      <c r="M1300" s="128"/>
      <c r="N1300" s="128"/>
      <c r="O1300" s="128"/>
      <c r="P1300" s="128"/>
      <c r="Q1300" s="128"/>
      <c r="R1300" s="128" t="s">
        <v>121</v>
      </c>
      <c r="S1300" s="128">
        <v>0</v>
      </c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</row>
    <row r="1301" spans="1:47" ht="22.5" outlineLevel="1" x14ac:dyDescent="0.2">
      <c r="A1301" s="129">
        <v>287</v>
      </c>
      <c r="B1301" s="129" t="s">
        <v>1188</v>
      </c>
      <c r="C1301" s="144" t="s">
        <v>1891</v>
      </c>
      <c r="D1301" s="167" t="s">
        <v>128</v>
      </c>
      <c r="E1301" s="131">
        <v>106</v>
      </c>
      <c r="F1301" s="131"/>
      <c r="G1301" s="131">
        <f t="shared" ref="G1301:G1308" si="5">ROUND(E1301*F1301,2)</f>
        <v>0</v>
      </c>
      <c r="H1301" s="154" t="s">
        <v>1141</v>
      </c>
      <c r="I1301" s="128"/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</row>
    <row r="1302" spans="1:47" ht="22.5" outlineLevel="1" x14ac:dyDescent="0.2">
      <c r="A1302" s="129">
        <v>288</v>
      </c>
      <c r="B1302" s="129" t="s">
        <v>1189</v>
      </c>
      <c r="C1302" s="144" t="s">
        <v>1190</v>
      </c>
      <c r="D1302" s="167" t="s">
        <v>128</v>
      </c>
      <c r="E1302" s="131">
        <v>1</v>
      </c>
      <c r="F1302" s="131"/>
      <c r="G1302" s="131">
        <f t="shared" si="5"/>
        <v>0</v>
      </c>
      <c r="H1302" s="154" t="s">
        <v>1141</v>
      </c>
      <c r="I1302" s="128"/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</row>
    <row r="1303" spans="1:47" ht="22.5" outlineLevel="1" x14ac:dyDescent="0.2">
      <c r="A1303" s="129">
        <v>289</v>
      </c>
      <c r="B1303" s="129" t="s">
        <v>938</v>
      </c>
      <c r="C1303" s="144" t="s">
        <v>939</v>
      </c>
      <c r="D1303" s="167" t="s">
        <v>144</v>
      </c>
      <c r="E1303" s="131">
        <v>20.8</v>
      </c>
      <c r="F1303" s="131"/>
      <c r="G1303" s="131">
        <f t="shared" si="5"/>
        <v>0</v>
      </c>
      <c r="H1303" s="154" t="s">
        <v>1141</v>
      </c>
      <c r="I1303" s="128"/>
      <c r="J1303" s="128"/>
      <c r="K1303" s="128"/>
      <c r="L1303" s="128"/>
      <c r="M1303" s="128"/>
      <c r="N1303" s="128"/>
      <c r="O1303" s="128"/>
      <c r="P1303" s="128"/>
      <c r="Q1303" s="128"/>
      <c r="R1303" s="128" t="s">
        <v>119</v>
      </c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</row>
    <row r="1304" spans="1:47" ht="22.5" outlineLevel="1" x14ac:dyDescent="0.2">
      <c r="A1304" s="129">
        <v>290</v>
      </c>
      <c r="B1304" s="129" t="s">
        <v>940</v>
      </c>
      <c r="C1304" s="144" t="s">
        <v>941</v>
      </c>
      <c r="D1304" s="167" t="s">
        <v>128</v>
      </c>
      <c r="E1304" s="131">
        <v>1</v>
      </c>
      <c r="F1304" s="131"/>
      <c r="G1304" s="131">
        <f t="shared" si="5"/>
        <v>0</v>
      </c>
      <c r="H1304" s="154" t="s">
        <v>1141</v>
      </c>
      <c r="I1304" s="128"/>
      <c r="J1304" s="128"/>
      <c r="K1304" s="128"/>
      <c r="L1304" s="128"/>
      <c r="M1304" s="128"/>
      <c r="N1304" s="128"/>
      <c r="O1304" s="128"/>
      <c r="P1304" s="128"/>
      <c r="Q1304" s="128"/>
      <c r="R1304" s="128" t="s">
        <v>119</v>
      </c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</row>
    <row r="1305" spans="1:47" ht="56.25" outlineLevel="1" x14ac:dyDescent="0.2">
      <c r="A1305" s="129">
        <v>291</v>
      </c>
      <c r="B1305" s="129" t="s">
        <v>1942</v>
      </c>
      <c r="C1305" s="144" t="s">
        <v>1949</v>
      </c>
      <c r="D1305" s="167" t="s">
        <v>128</v>
      </c>
      <c r="E1305" s="131">
        <v>1</v>
      </c>
      <c r="F1305" s="131"/>
      <c r="G1305" s="131">
        <f t="shared" si="5"/>
        <v>0</v>
      </c>
      <c r="H1305" s="154" t="s">
        <v>1141</v>
      </c>
      <c r="I1305" s="128"/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</row>
    <row r="1306" spans="1:47" ht="56.25" outlineLevel="1" x14ac:dyDescent="0.2">
      <c r="A1306" s="129">
        <v>292</v>
      </c>
      <c r="B1306" s="129" t="s">
        <v>1943</v>
      </c>
      <c r="C1306" s="144" t="s">
        <v>1950</v>
      </c>
      <c r="D1306" s="167" t="s">
        <v>128</v>
      </c>
      <c r="E1306" s="131">
        <v>1</v>
      </c>
      <c r="F1306" s="131"/>
      <c r="G1306" s="131">
        <f t="shared" si="5"/>
        <v>0</v>
      </c>
      <c r="H1306" s="154" t="s">
        <v>1141</v>
      </c>
      <c r="I1306" s="128"/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</row>
    <row r="1307" spans="1:47" ht="78.75" outlineLevel="1" x14ac:dyDescent="0.2">
      <c r="A1307" s="129">
        <v>293</v>
      </c>
      <c r="B1307" s="129" t="s">
        <v>1944</v>
      </c>
      <c r="C1307" s="144" t="s">
        <v>1951</v>
      </c>
      <c r="D1307" s="167" t="s">
        <v>128</v>
      </c>
      <c r="E1307" s="131">
        <v>1</v>
      </c>
      <c r="F1307" s="131"/>
      <c r="G1307" s="131">
        <f t="shared" si="5"/>
        <v>0</v>
      </c>
      <c r="H1307" s="154" t="s">
        <v>1141</v>
      </c>
      <c r="I1307" s="128"/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</row>
    <row r="1308" spans="1:47" ht="78.75" outlineLevel="1" x14ac:dyDescent="0.2">
      <c r="A1308" s="129">
        <v>294</v>
      </c>
      <c r="B1308" s="129" t="s">
        <v>1945</v>
      </c>
      <c r="C1308" s="144" t="s">
        <v>1952</v>
      </c>
      <c r="D1308" s="167" t="s">
        <v>128</v>
      </c>
      <c r="E1308" s="131">
        <v>1</v>
      </c>
      <c r="F1308" s="131"/>
      <c r="G1308" s="131">
        <f t="shared" si="5"/>
        <v>0</v>
      </c>
      <c r="H1308" s="154" t="s">
        <v>1141</v>
      </c>
      <c r="I1308" s="128"/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</row>
    <row r="1309" spans="1:47" ht="78.75" outlineLevel="1" x14ac:dyDescent="0.2">
      <c r="A1309" s="129">
        <v>295</v>
      </c>
      <c r="B1309" s="129" t="s">
        <v>1946</v>
      </c>
      <c r="C1309" s="144" t="s">
        <v>1955</v>
      </c>
      <c r="D1309" s="167" t="s">
        <v>128</v>
      </c>
      <c r="E1309" s="131">
        <v>1</v>
      </c>
      <c r="F1309" s="131"/>
      <c r="G1309" s="131">
        <f t="shared" ref="G1309:G1311" si="6">ROUND(E1309*F1309,2)</f>
        <v>0</v>
      </c>
      <c r="H1309" s="154" t="s">
        <v>1141</v>
      </c>
      <c r="I1309" s="128"/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</row>
    <row r="1310" spans="1:47" ht="22.5" outlineLevel="1" x14ac:dyDescent="0.2">
      <c r="A1310" s="129">
        <v>296</v>
      </c>
      <c r="B1310" s="129" t="s">
        <v>1947</v>
      </c>
      <c r="C1310" s="144" t="s">
        <v>1953</v>
      </c>
      <c r="D1310" s="167" t="s">
        <v>144</v>
      </c>
      <c r="E1310" s="131">
        <v>11</v>
      </c>
      <c r="F1310" s="131"/>
      <c r="G1310" s="131">
        <f t="shared" si="6"/>
        <v>0</v>
      </c>
      <c r="H1310" s="154" t="s">
        <v>1141</v>
      </c>
      <c r="I1310" s="128"/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</row>
    <row r="1311" spans="1:47" ht="22.5" outlineLevel="1" x14ac:dyDescent="0.2">
      <c r="A1311" s="129">
        <v>297</v>
      </c>
      <c r="B1311" s="129" t="s">
        <v>1948</v>
      </c>
      <c r="C1311" s="144" t="s">
        <v>1954</v>
      </c>
      <c r="D1311" s="167" t="s">
        <v>144</v>
      </c>
      <c r="E1311" s="131">
        <v>14.2</v>
      </c>
      <c r="F1311" s="131"/>
      <c r="G1311" s="131">
        <f t="shared" si="6"/>
        <v>0</v>
      </c>
      <c r="H1311" s="154" t="s">
        <v>1141</v>
      </c>
      <c r="I1311" s="128"/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</row>
    <row r="1312" spans="1:47" ht="33.75" outlineLevel="1" x14ac:dyDescent="0.2">
      <c r="A1312" s="129">
        <v>298</v>
      </c>
      <c r="B1312" s="129" t="s">
        <v>1143</v>
      </c>
      <c r="C1312" s="144" t="s">
        <v>1158</v>
      </c>
      <c r="D1312" s="167" t="s">
        <v>128</v>
      </c>
      <c r="E1312" s="131">
        <v>13</v>
      </c>
      <c r="F1312" s="131"/>
      <c r="G1312" s="131">
        <f t="shared" ref="G1312:G1344" si="7">ROUND(E1312*F1312,2)</f>
        <v>0</v>
      </c>
      <c r="H1312" s="154" t="s">
        <v>1141</v>
      </c>
      <c r="I1312" s="128"/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</row>
    <row r="1313" spans="1:47" ht="33.75" outlineLevel="1" x14ac:dyDescent="0.2">
      <c r="A1313" s="129">
        <v>299</v>
      </c>
      <c r="B1313" s="129" t="s">
        <v>1144</v>
      </c>
      <c r="C1313" s="144" t="s">
        <v>1964</v>
      </c>
      <c r="D1313" s="167" t="s">
        <v>128</v>
      </c>
      <c r="E1313" s="131">
        <v>2</v>
      </c>
      <c r="F1313" s="131"/>
      <c r="G1313" s="131">
        <f t="shared" si="7"/>
        <v>0</v>
      </c>
      <c r="H1313" s="154" t="s">
        <v>1141</v>
      </c>
      <c r="I1313" s="128"/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</row>
    <row r="1314" spans="1:47" ht="22.5" outlineLevel="1" x14ac:dyDescent="0.2">
      <c r="A1314" s="129">
        <v>300</v>
      </c>
      <c r="B1314" s="129" t="s">
        <v>1145</v>
      </c>
      <c r="C1314" s="144" t="s">
        <v>1965</v>
      </c>
      <c r="D1314" s="167" t="s">
        <v>128</v>
      </c>
      <c r="E1314" s="131">
        <v>3</v>
      </c>
      <c r="F1314" s="131"/>
      <c r="G1314" s="131">
        <f t="shared" si="7"/>
        <v>0</v>
      </c>
      <c r="H1314" s="154" t="s">
        <v>1141</v>
      </c>
      <c r="I1314" s="128"/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</row>
    <row r="1315" spans="1:47" ht="33.75" outlineLevel="1" x14ac:dyDescent="0.2">
      <c r="A1315" s="129">
        <v>301</v>
      </c>
      <c r="B1315" s="129" t="s">
        <v>1146</v>
      </c>
      <c r="C1315" s="144" t="s">
        <v>1966</v>
      </c>
      <c r="D1315" s="167" t="s">
        <v>128</v>
      </c>
      <c r="E1315" s="131">
        <v>2</v>
      </c>
      <c r="F1315" s="131"/>
      <c r="G1315" s="131">
        <f t="shared" si="7"/>
        <v>0</v>
      </c>
      <c r="H1315" s="154" t="s">
        <v>1141</v>
      </c>
      <c r="I1315" s="128"/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</row>
    <row r="1316" spans="1:47" ht="22.5" outlineLevel="1" x14ac:dyDescent="0.2">
      <c r="A1316" s="129">
        <v>302</v>
      </c>
      <c r="B1316" s="129" t="s">
        <v>1159</v>
      </c>
      <c r="C1316" s="144" t="s">
        <v>1165</v>
      </c>
      <c r="D1316" s="167" t="s">
        <v>128</v>
      </c>
      <c r="E1316" s="131">
        <v>1</v>
      </c>
      <c r="F1316" s="131"/>
      <c r="G1316" s="131">
        <f t="shared" si="7"/>
        <v>0</v>
      </c>
      <c r="H1316" s="154" t="s">
        <v>1141</v>
      </c>
      <c r="I1316" s="128"/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</row>
    <row r="1317" spans="1:47" ht="22.5" outlineLevel="1" x14ac:dyDescent="0.2">
      <c r="A1317" s="129">
        <v>303</v>
      </c>
      <c r="B1317" s="129" t="s">
        <v>1160</v>
      </c>
      <c r="C1317" s="144" t="s">
        <v>1163</v>
      </c>
      <c r="D1317" s="167" t="s">
        <v>128</v>
      </c>
      <c r="E1317" s="131">
        <v>2</v>
      </c>
      <c r="F1317" s="131"/>
      <c r="G1317" s="131">
        <f t="shared" ref="G1317:G1319" si="8">ROUND(E1317*F1317,2)</f>
        <v>0</v>
      </c>
      <c r="H1317" s="154" t="s">
        <v>1141</v>
      </c>
      <c r="I1317" s="128"/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</row>
    <row r="1318" spans="1:47" ht="22.5" outlineLevel="1" x14ac:dyDescent="0.2">
      <c r="A1318" s="129">
        <v>304</v>
      </c>
      <c r="B1318" s="129" t="s">
        <v>1161</v>
      </c>
      <c r="C1318" s="144" t="s">
        <v>1164</v>
      </c>
      <c r="D1318" s="167" t="s">
        <v>128</v>
      </c>
      <c r="E1318" s="131">
        <v>6</v>
      </c>
      <c r="F1318" s="131"/>
      <c r="G1318" s="131">
        <f t="shared" si="8"/>
        <v>0</v>
      </c>
      <c r="H1318" s="154" t="s">
        <v>1141</v>
      </c>
      <c r="I1318" s="128"/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</row>
    <row r="1319" spans="1:47" ht="22.5" outlineLevel="1" x14ac:dyDescent="0.2">
      <c r="A1319" s="129">
        <v>305</v>
      </c>
      <c r="B1319" s="129" t="s">
        <v>1162</v>
      </c>
      <c r="C1319" s="144" t="s">
        <v>1967</v>
      </c>
      <c r="D1319" s="167" t="s">
        <v>128</v>
      </c>
      <c r="E1319" s="131">
        <v>5</v>
      </c>
      <c r="F1319" s="131"/>
      <c r="G1319" s="131">
        <f t="shared" si="8"/>
        <v>0</v>
      </c>
      <c r="H1319" s="154" t="s">
        <v>1141</v>
      </c>
      <c r="I1319" s="128"/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</row>
    <row r="1320" spans="1:47" ht="22.5" outlineLevel="1" x14ac:dyDescent="0.2">
      <c r="A1320" s="129">
        <v>306</v>
      </c>
      <c r="B1320" s="129" t="s">
        <v>1968</v>
      </c>
      <c r="C1320" s="144" t="s">
        <v>1969</v>
      </c>
      <c r="D1320" s="167" t="s">
        <v>128</v>
      </c>
      <c r="E1320" s="131">
        <v>2</v>
      </c>
      <c r="F1320" s="131"/>
      <c r="G1320" s="131">
        <f t="shared" ref="G1320" si="9">ROUND(E1320*F1320,2)</f>
        <v>0</v>
      </c>
      <c r="H1320" s="154" t="s">
        <v>1141</v>
      </c>
      <c r="I1320" s="128"/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</row>
    <row r="1321" spans="1:47" ht="22.5" outlineLevel="1" x14ac:dyDescent="0.2">
      <c r="A1321" s="129">
        <v>307</v>
      </c>
      <c r="B1321" s="129" t="s">
        <v>1166</v>
      </c>
      <c r="C1321" s="144" t="s">
        <v>1970</v>
      </c>
      <c r="D1321" s="167" t="s">
        <v>128</v>
      </c>
      <c r="E1321" s="131">
        <v>2</v>
      </c>
      <c r="F1321" s="131"/>
      <c r="G1321" s="131">
        <f t="shared" si="7"/>
        <v>0</v>
      </c>
      <c r="H1321" s="154" t="s">
        <v>1141</v>
      </c>
      <c r="I1321" s="128"/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</row>
    <row r="1322" spans="1:47" ht="22.5" outlineLevel="1" x14ac:dyDescent="0.2">
      <c r="A1322" s="129">
        <v>308</v>
      </c>
      <c r="B1322" s="129" t="s">
        <v>1167</v>
      </c>
      <c r="C1322" s="144" t="s">
        <v>1971</v>
      </c>
      <c r="D1322" s="167" t="s">
        <v>128</v>
      </c>
      <c r="E1322" s="131">
        <v>1</v>
      </c>
      <c r="F1322" s="131"/>
      <c r="G1322" s="131">
        <f t="shared" si="7"/>
        <v>0</v>
      </c>
      <c r="H1322" s="154" t="s">
        <v>1141</v>
      </c>
      <c r="I1322" s="128"/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</row>
    <row r="1323" spans="1:47" ht="29.25" customHeight="1" outlineLevel="1" x14ac:dyDescent="0.2">
      <c r="A1323" s="129">
        <v>309</v>
      </c>
      <c r="B1323" s="129" t="s">
        <v>1168</v>
      </c>
      <c r="C1323" s="144" t="s">
        <v>1169</v>
      </c>
      <c r="D1323" s="167" t="s">
        <v>128</v>
      </c>
      <c r="E1323" s="131">
        <v>1</v>
      </c>
      <c r="F1323" s="131"/>
      <c r="G1323" s="131">
        <f t="shared" ref="G1323:G1324" si="10">ROUND(E1323*F1323,2)</f>
        <v>0</v>
      </c>
      <c r="H1323" s="154" t="s">
        <v>1141</v>
      </c>
      <c r="I1323" s="128"/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</row>
    <row r="1324" spans="1:47" ht="29.25" customHeight="1" outlineLevel="1" x14ac:dyDescent="0.2">
      <c r="A1324" s="129">
        <v>310</v>
      </c>
      <c r="B1324" s="129" t="s">
        <v>1972</v>
      </c>
      <c r="C1324" s="144" t="s">
        <v>1973</v>
      </c>
      <c r="D1324" s="167" t="s">
        <v>128</v>
      </c>
      <c r="E1324" s="131">
        <v>1</v>
      </c>
      <c r="F1324" s="131"/>
      <c r="G1324" s="131">
        <f t="shared" si="10"/>
        <v>0</v>
      </c>
      <c r="H1324" s="154" t="s">
        <v>1141</v>
      </c>
      <c r="I1324" s="128"/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</row>
    <row r="1325" spans="1:47" ht="33.75" outlineLevel="1" x14ac:dyDescent="0.2">
      <c r="A1325" s="129">
        <v>311</v>
      </c>
      <c r="B1325" s="129" t="s">
        <v>1171</v>
      </c>
      <c r="C1325" s="144" t="s">
        <v>1170</v>
      </c>
      <c r="D1325" s="167" t="s">
        <v>118</v>
      </c>
      <c r="E1325" s="131">
        <v>3.24</v>
      </c>
      <c r="F1325" s="131"/>
      <c r="G1325" s="131">
        <f t="shared" ref="G1325" si="11">ROUND(E1325*F1325,2)</f>
        <v>0</v>
      </c>
      <c r="H1325" s="154" t="s">
        <v>1141</v>
      </c>
      <c r="I1325" s="128"/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</row>
    <row r="1326" spans="1:47" ht="33.75" outlineLevel="1" x14ac:dyDescent="0.2">
      <c r="A1326" s="129">
        <v>312</v>
      </c>
      <c r="B1326" s="129" t="s">
        <v>1172</v>
      </c>
      <c r="C1326" s="144" t="s">
        <v>1170</v>
      </c>
      <c r="D1326" s="167" t="s">
        <v>118</v>
      </c>
      <c r="E1326" s="131">
        <v>4.4400000000000004</v>
      </c>
      <c r="F1326" s="131"/>
      <c r="G1326" s="131">
        <f t="shared" ref="G1326:G1328" si="12">ROUND(E1326*F1326,2)</f>
        <v>0</v>
      </c>
      <c r="H1326" s="154" t="s">
        <v>1141</v>
      </c>
      <c r="I1326" s="128"/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</row>
    <row r="1327" spans="1:47" ht="33.75" outlineLevel="1" x14ac:dyDescent="0.2">
      <c r="A1327" s="129">
        <v>313</v>
      </c>
      <c r="B1327" s="129" t="s">
        <v>1147</v>
      </c>
      <c r="C1327" s="144" t="s">
        <v>1974</v>
      </c>
      <c r="D1327" s="167" t="s">
        <v>144</v>
      </c>
      <c r="E1327" s="131">
        <v>150.69499999999999</v>
      </c>
      <c r="F1327" s="131"/>
      <c r="G1327" s="131">
        <f t="shared" si="12"/>
        <v>0</v>
      </c>
      <c r="H1327" s="154" t="s">
        <v>1141</v>
      </c>
      <c r="I1327" s="128"/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</row>
    <row r="1328" spans="1:47" ht="33.75" outlineLevel="1" x14ac:dyDescent="0.2">
      <c r="A1328" s="129">
        <v>314</v>
      </c>
      <c r="B1328" s="129" t="s">
        <v>1148</v>
      </c>
      <c r="C1328" s="144" t="s">
        <v>1975</v>
      </c>
      <c r="D1328" s="167" t="s">
        <v>144</v>
      </c>
      <c r="E1328" s="131">
        <v>5.3</v>
      </c>
      <c r="F1328" s="131"/>
      <c r="G1328" s="131">
        <f t="shared" si="12"/>
        <v>0</v>
      </c>
      <c r="H1328" s="154" t="s">
        <v>1141</v>
      </c>
      <c r="I1328" s="128"/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</row>
    <row r="1329" spans="1:47" outlineLevel="1" x14ac:dyDescent="0.2">
      <c r="A1329" s="129">
        <v>315</v>
      </c>
      <c r="B1329" s="129" t="s">
        <v>1149</v>
      </c>
      <c r="C1329" s="144" t="s">
        <v>1173</v>
      </c>
      <c r="D1329" s="167"/>
      <c r="E1329" s="131"/>
      <c r="F1329" s="131"/>
      <c r="G1329" s="131"/>
      <c r="H1329" s="154"/>
      <c r="I1329" s="128"/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</row>
    <row r="1330" spans="1:47" ht="22.5" outlineLevel="1" x14ac:dyDescent="0.2">
      <c r="A1330" s="129">
        <v>316</v>
      </c>
      <c r="B1330" s="129" t="s">
        <v>1150</v>
      </c>
      <c r="C1330" s="144" t="s">
        <v>1174</v>
      </c>
      <c r="D1330" s="167" t="s">
        <v>118</v>
      </c>
      <c r="E1330" s="131">
        <v>9.3000000000000007</v>
      </c>
      <c r="F1330" s="131"/>
      <c r="G1330" s="131">
        <f t="shared" si="7"/>
        <v>0</v>
      </c>
      <c r="H1330" s="154" t="s">
        <v>1141</v>
      </c>
      <c r="I1330" s="128"/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</row>
    <row r="1331" spans="1:47" outlineLevel="1" x14ac:dyDescent="0.2">
      <c r="A1331" s="129">
        <v>317</v>
      </c>
      <c r="B1331" s="129" t="s">
        <v>1151</v>
      </c>
      <c r="C1331" s="144" t="s">
        <v>1173</v>
      </c>
      <c r="D1331" s="167"/>
      <c r="E1331" s="131"/>
      <c r="F1331" s="131"/>
      <c r="G1331" s="131"/>
      <c r="H1331" s="154"/>
      <c r="I1331" s="128"/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</row>
    <row r="1332" spans="1:47" ht="22.5" outlineLevel="1" x14ac:dyDescent="0.2">
      <c r="A1332" s="129">
        <v>318</v>
      </c>
      <c r="B1332" s="129" t="s">
        <v>1175</v>
      </c>
      <c r="C1332" s="144" t="s">
        <v>1179</v>
      </c>
      <c r="D1332" s="167" t="s">
        <v>128</v>
      </c>
      <c r="E1332" s="131">
        <v>1</v>
      </c>
      <c r="F1332" s="131"/>
      <c r="G1332" s="131">
        <f t="shared" si="7"/>
        <v>0</v>
      </c>
      <c r="H1332" s="154" t="s">
        <v>1141</v>
      </c>
      <c r="I1332" s="128"/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</row>
    <row r="1333" spans="1:47" ht="22.5" outlineLevel="1" x14ac:dyDescent="0.2">
      <c r="A1333" s="129">
        <v>319</v>
      </c>
      <c r="B1333" s="129" t="s">
        <v>1176</v>
      </c>
      <c r="C1333" s="144" t="s">
        <v>1180</v>
      </c>
      <c r="D1333" s="167" t="s">
        <v>128</v>
      </c>
      <c r="E1333" s="131">
        <v>4</v>
      </c>
      <c r="F1333" s="131"/>
      <c r="G1333" s="131">
        <f t="shared" si="7"/>
        <v>0</v>
      </c>
      <c r="H1333" s="154" t="s">
        <v>1141</v>
      </c>
      <c r="I1333" s="128"/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</row>
    <row r="1334" spans="1:47" ht="22.5" outlineLevel="1" x14ac:dyDescent="0.2">
      <c r="A1334" s="129">
        <v>320</v>
      </c>
      <c r="B1334" s="129" t="s">
        <v>1177</v>
      </c>
      <c r="C1334" s="144" t="s">
        <v>1181</v>
      </c>
      <c r="D1334" s="167" t="s">
        <v>128</v>
      </c>
      <c r="E1334" s="131">
        <v>1</v>
      </c>
      <c r="F1334" s="131"/>
      <c r="G1334" s="131">
        <f t="shared" si="7"/>
        <v>0</v>
      </c>
      <c r="H1334" s="154" t="s">
        <v>1141</v>
      </c>
      <c r="I1334" s="128"/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</row>
    <row r="1335" spans="1:47" ht="33.75" outlineLevel="1" x14ac:dyDescent="0.2">
      <c r="A1335" s="129">
        <v>321</v>
      </c>
      <c r="B1335" s="129" t="s">
        <v>1178</v>
      </c>
      <c r="C1335" s="144" t="s">
        <v>1976</v>
      </c>
      <c r="D1335" s="167" t="s">
        <v>128</v>
      </c>
      <c r="E1335" s="131">
        <v>1</v>
      </c>
      <c r="F1335" s="131"/>
      <c r="G1335" s="131">
        <f t="shared" ref="G1335" si="13">ROUND(E1335*F1335,2)</f>
        <v>0</v>
      </c>
      <c r="H1335" s="154" t="s">
        <v>1141</v>
      </c>
      <c r="I1335" s="128"/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</row>
    <row r="1336" spans="1:47" ht="22.5" outlineLevel="1" x14ac:dyDescent="0.2">
      <c r="A1336" s="129">
        <v>322</v>
      </c>
      <c r="B1336" s="129" t="s">
        <v>1152</v>
      </c>
      <c r="C1336" s="144" t="s">
        <v>1977</v>
      </c>
      <c r="D1336" s="167" t="s">
        <v>128</v>
      </c>
      <c r="E1336" s="131">
        <v>33</v>
      </c>
      <c r="F1336" s="131"/>
      <c r="G1336" s="131">
        <f t="shared" si="7"/>
        <v>0</v>
      </c>
      <c r="H1336" s="154" t="s">
        <v>1141</v>
      </c>
      <c r="I1336" s="128"/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</row>
    <row r="1337" spans="1:47" ht="22.5" outlineLevel="1" x14ac:dyDescent="0.2">
      <c r="A1337" s="129">
        <v>323</v>
      </c>
      <c r="B1337" s="129" t="s">
        <v>1153</v>
      </c>
      <c r="C1337" s="144" t="s">
        <v>1978</v>
      </c>
      <c r="D1337" s="167" t="s">
        <v>128</v>
      </c>
      <c r="E1337" s="131">
        <v>8</v>
      </c>
      <c r="F1337" s="131"/>
      <c r="G1337" s="131">
        <f t="shared" si="7"/>
        <v>0</v>
      </c>
      <c r="H1337" s="154" t="s">
        <v>1141</v>
      </c>
      <c r="I1337" s="128"/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</row>
    <row r="1338" spans="1:47" ht="22.5" outlineLevel="1" x14ac:dyDescent="0.2">
      <c r="A1338" s="129">
        <v>324</v>
      </c>
      <c r="B1338" s="129" t="s">
        <v>1154</v>
      </c>
      <c r="C1338" s="144" t="s">
        <v>1979</v>
      </c>
      <c r="D1338" s="167" t="s">
        <v>128</v>
      </c>
      <c r="E1338" s="131">
        <v>8</v>
      </c>
      <c r="F1338" s="131"/>
      <c r="G1338" s="131">
        <f t="shared" si="7"/>
        <v>0</v>
      </c>
      <c r="H1338" s="154" t="s">
        <v>1141</v>
      </c>
      <c r="I1338" s="128"/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</row>
    <row r="1339" spans="1:47" ht="22.5" outlineLevel="1" x14ac:dyDescent="0.2">
      <c r="A1339" s="129">
        <v>325</v>
      </c>
      <c r="B1339" s="129" t="s">
        <v>1155</v>
      </c>
      <c r="C1339" s="144" t="s">
        <v>1980</v>
      </c>
      <c r="D1339" s="167" t="s">
        <v>128</v>
      </c>
      <c r="E1339" s="131">
        <v>10</v>
      </c>
      <c r="F1339" s="131"/>
      <c r="G1339" s="131">
        <f t="shared" si="7"/>
        <v>0</v>
      </c>
      <c r="H1339" s="154" t="s">
        <v>1141</v>
      </c>
      <c r="I1339" s="128"/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</row>
    <row r="1340" spans="1:47" ht="22.5" outlineLevel="1" x14ac:dyDescent="0.2">
      <c r="A1340" s="129">
        <v>326</v>
      </c>
      <c r="B1340" s="129" t="s">
        <v>1156</v>
      </c>
      <c r="C1340" s="144" t="s">
        <v>1981</v>
      </c>
      <c r="D1340" s="167" t="s">
        <v>128</v>
      </c>
      <c r="E1340" s="131">
        <v>4</v>
      </c>
      <c r="F1340" s="131"/>
      <c r="G1340" s="131">
        <f t="shared" si="7"/>
        <v>0</v>
      </c>
      <c r="H1340" s="154" t="s">
        <v>1141</v>
      </c>
      <c r="I1340" s="128"/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</row>
    <row r="1341" spans="1:47" ht="22.5" outlineLevel="1" x14ac:dyDescent="0.2">
      <c r="A1341" s="129">
        <v>327</v>
      </c>
      <c r="B1341" s="129" t="s">
        <v>1182</v>
      </c>
      <c r="C1341" s="144" t="s">
        <v>1183</v>
      </c>
      <c r="D1341" s="167" t="s">
        <v>128</v>
      </c>
      <c r="E1341" s="131">
        <v>4</v>
      </c>
      <c r="F1341" s="131"/>
      <c r="G1341" s="131">
        <f t="shared" si="7"/>
        <v>0</v>
      </c>
      <c r="H1341" s="154" t="s">
        <v>1141</v>
      </c>
      <c r="I1341" s="128"/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</row>
    <row r="1342" spans="1:47" ht="22.5" outlineLevel="1" x14ac:dyDescent="0.2">
      <c r="A1342" s="129">
        <v>328</v>
      </c>
      <c r="B1342" s="129" t="s">
        <v>1184</v>
      </c>
      <c r="C1342" s="144" t="s">
        <v>1186</v>
      </c>
      <c r="D1342" s="167" t="s">
        <v>128</v>
      </c>
      <c r="E1342" s="131">
        <v>1</v>
      </c>
      <c r="F1342" s="131"/>
      <c r="G1342" s="131">
        <f t="shared" si="7"/>
        <v>0</v>
      </c>
      <c r="H1342" s="154" t="s">
        <v>1141</v>
      </c>
      <c r="I1342" s="128"/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</row>
    <row r="1343" spans="1:47" ht="22.5" outlineLevel="1" x14ac:dyDescent="0.2">
      <c r="A1343" s="129">
        <v>329</v>
      </c>
      <c r="B1343" s="129" t="s">
        <v>1185</v>
      </c>
      <c r="C1343" s="144" t="s">
        <v>1187</v>
      </c>
      <c r="D1343" s="167" t="s">
        <v>128</v>
      </c>
      <c r="E1343" s="131">
        <v>1</v>
      </c>
      <c r="F1343" s="131"/>
      <c r="G1343" s="131">
        <f t="shared" ref="G1343" si="14">ROUND(E1343*F1343,2)</f>
        <v>0</v>
      </c>
      <c r="H1343" s="154" t="s">
        <v>1141</v>
      </c>
      <c r="I1343" s="128"/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</row>
    <row r="1344" spans="1:47" ht="33.75" outlineLevel="1" x14ac:dyDescent="0.2">
      <c r="A1344" s="129">
        <v>330</v>
      </c>
      <c r="B1344" s="129" t="s">
        <v>1157</v>
      </c>
      <c r="C1344" s="144" t="s">
        <v>1982</v>
      </c>
      <c r="D1344" s="167" t="s">
        <v>118</v>
      </c>
      <c r="E1344" s="131">
        <v>27.31</v>
      </c>
      <c r="F1344" s="131"/>
      <c r="G1344" s="131">
        <f t="shared" si="7"/>
        <v>0</v>
      </c>
      <c r="H1344" s="154" t="s">
        <v>1141</v>
      </c>
      <c r="I1344" s="128"/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</row>
    <row r="1345" spans="1:47" ht="22.5" outlineLevel="1" x14ac:dyDescent="0.2">
      <c r="A1345" s="129">
        <v>331</v>
      </c>
      <c r="B1345" s="129" t="s">
        <v>1983</v>
      </c>
      <c r="C1345" s="144" t="s">
        <v>1987</v>
      </c>
      <c r="D1345" s="167" t="s">
        <v>128</v>
      </c>
      <c r="E1345" s="131">
        <v>25</v>
      </c>
      <c r="F1345" s="131"/>
      <c r="G1345" s="131">
        <f t="shared" ref="G1345:G1348" si="15">ROUND(E1345*F1345,2)</f>
        <v>0</v>
      </c>
      <c r="H1345" s="154" t="s">
        <v>1141</v>
      </c>
      <c r="I1345" s="128"/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</row>
    <row r="1346" spans="1:47" ht="33.75" outlineLevel="1" x14ac:dyDescent="0.2">
      <c r="A1346" s="129">
        <v>332</v>
      </c>
      <c r="B1346" s="129" t="s">
        <v>1984</v>
      </c>
      <c r="C1346" s="144" t="s">
        <v>1988</v>
      </c>
      <c r="D1346" s="167" t="s">
        <v>128</v>
      </c>
      <c r="E1346" s="131">
        <v>2</v>
      </c>
      <c r="F1346" s="131"/>
      <c r="G1346" s="131">
        <f t="shared" si="15"/>
        <v>0</v>
      </c>
      <c r="H1346" s="154" t="s">
        <v>1141</v>
      </c>
      <c r="I1346" s="128"/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</row>
    <row r="1347" spans="1:47" ht="33.75" outlineLevel="1" x14ac:dyDescent="0.2">
      <c r="A1347" s="129">
        <v>333</v>
      </c>
      <c r="B1347" s="129" t="s">
        <v>1985</v>
      </c>
      <c r="C1347" s="144" t="s">
        <v>1989</v>
      </c>
      <c r="D1347" s="167" t="s">
        <v>128</v>
      </c>
      <c r="E1347" s="131">
        <v>1</v>
      </c>
      <c r="F1347" s="131"/>
      <c r="G1347" s="131">
        <f t="shared" si="15"/>
        <v>0</v>
      </c>
      <c r="H1347" s="154" t="s">
        <v>1141</v>
      </c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</row>
    <row r="1348" spans="1:47" ht="22.5" outlineLevel="1" x14ac:dyDescent="0.2">
      <c r="A1348" s="129">
        <v>334</v>
      </c>
      <c r="B1348" s="129" t="s">
        <v>1986</v>
      </c>
      <c r="C1348" s="144" t="s">
        <v>1990</v>
      </c>
      <c r="D1348" s="167" t="s">
        <v>128</v>
      </c>
      <c r="E1348" s="131">
        <v>2</v>
      </c>
      <c r="F1348" s="131"/>
      <c r="G1348" s="131">
        <f t="shared" si="15"/>
        <v>0</v>
      </c>
      <c r="H1348" s="154" t="s">
        <v>1141</v>
      </c>
      <c r="I1348" s="128"/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</row>
    <row r="1349" spans="1:47" outlineLevel="1" x14ac:dyDescent="0.2">
      <c r="A1349" s="129">
        <v>335</v>
      </c>
      <c r="B1349" s="129" t="s">
        <v>942</v>
      </c>
      <c r="C1349" s="144" t="s">
        <v>943</v>
      </c>
      <c r="D1349" s="167" t="s">
        <v>0</v>
      </c>
      <c r="E1349" s="131">
        <v>2.85</v>
      </c>
      <c r="F1349" s="131"/>
      <c r="G1349" s="131">
        <f>ROUND(E1349*F1349,2)</f>
        <v>0</v>
      </c>
      <c r="H1349" s="154" t="s">
        <v>1140</v>
      </c>
      <c r="I1349" s="128"/>
      <c r="J1349" s="128"/>
      <c r="K1349" s="128"/>
      <c r="L1349" s="128"/>
      <c r="M1349" s="128"/>
      <c r="N1349" s="128"/>
      <c r="O1349" s="128"/>
      <c r="P1349" s="128"/>
      <c r="Q1349" s="128"/>
      <c r="R1349" s="128" t="s">
        <v>119</v>
      </c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</row>
    <row r="1350" spans="1:47" x14ac:dyDescent="0.2">
      <c r="A1350" s="130" t="s">
        <v>114</v>
      </c>
      <c r="B1350" s="130" t="s">
        <v>84</v>
      </c>
      <c r="C1350" s="146" t="s">
        <v>85</v>
      </c>
      <c r="D1350" s="169"/>
      <c r="E1350" s="132"/>
      <c r="F1350" s="132"/>
      <c r="G1350" s="132">
        <f>SUMIF(R1351:R1431,"&lt;&gt;NOR",G1351:G1431)</f>
        <v>0</v>
      </c>
      <c r="H1350" s="155"/>
      <c r="I1350" s="128"/>
      <c r="R1350" t="s">
        <v>115</v>
      </c>
    </row>
    <row r="1351" spans="1:47" outlineLevel="1" x14ac:dyDescent="0.2">
      <c r="A1351" s="129">
        <v>336</v>
      </c>
      <c r="B1351" s="129" t="s">
        <v>944</v>
      </c>
      <c r="C1351" s="144" t="s">
        <v>945</v>
      </c>
      <c r="D1351" s="167" t="s">
        <v>118</v>
      </c>
      <c r="E1351" s="131">
        <v>103.22999999999999</v>
      </c>
      <c r="F1351" s="131"/>
      <c r="G1351" s="131">
        <f>ROUND(E1351*F1351,2)</f>
        <v>0</v>
      </c>
      <c r="H1351" s="154" t="s">
        <v>1140</v>
      </c>
      <c r="I1351" s="128"/>
      <c r="J1351" s="128"/>
      <c r="K1351" s="128"/>
      <c r="L1351" s="128"/>
      <c r="M1351" s="128"/>
      <c r="N1351" s="128"/>
      <c r="O1351" s="128"/>
      <c r="P1351" s="128"/>
      <c r="Q1351" s="128"/>
      <c r="R1351" s="128" t="s">
        <v>119</v>
      </c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</row>
    <row r="1352" spans="1:47" outlineLevel="1" x14ac:dyDescent="0.2">
      <c r="A1352" s="129"/>
      <c r="B1352" s="129"/>
      <c r="C1352" s="145" t="s">
        <v>432</v>
      </c>
      <c r="D1352" s="168"/>
      <c r="E1352" s="159"/>
      <c r="F1352" s="131"/>
      <c r="G1352" s="131"/>
      <c r="H1352" s="154">
        <v>0</v>
      </c>
      <c r="I1352" s="128"/>
      <c r="J1352" s="128"/>
      <c r="K1352" s="128"/>
      <c r="L1352" s="128"/>
      <c r="M1352" s="128"/>
      <c r="N1352" s="128"/>
      <c r="O1352" s="128"/>
      <c r="P1352" s="128"/>
      <c r="Q1352" s="128"/>
      <c r="R1352" s="128" t="s">
        <v>121</v>
      </c>
      <c r="S1352" s="128">
        <v>0</v>
      </c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</row>
    <row r="1353" spans="1:47" outlineLevel="1" x14ac:dyDescent="0.2">
      <c r="A1353" s="129"/>
      <c r="B1353" s="129"/>
      <c r="C1353" s="145" t="s">
        <v>243</v>
      </c>
      <c r="D1353" s="168"/>
      <c r="E1353" s="159"/>
      <c r="F1353" s="131"/>
      <c r="G1353" s="131"/>
      <c r="H1353" s="154">
        <v>0</v>
      </c>
      <c r="I1353" s="128"/>
      <c r="J1353" s="128"/>
      <c r="K1353" s="128"/>
      <c r="L1353" s="128"/>
      <c r="M1353" s="128"/>
      <c r="N1353" s="128"/>
      <c r="O1353" s="128"/>
      <c r="P1353" s="128"/>
      <c r="Q1353" s="128"/>
      <c r="R1353" s="128" t="s">
        <v>121</v>
      </c>
      <c r="S1353" s="128">
        <v>0</v>
      </c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</row>
    <row r="1354" spans="1:47" outlineLevel="1" x14ac:dyDescent="0.2">
      <c r="A1354" s="129"/>
      <c r="B1354" s="129"/>
      <c r="C1354" s="145" t="s">
        <v>441</v>
      </c>
      <c r="D1354" s="168"/>
      <c r="E1354" s="159"/>
      <c r="F1354" s="131"/>
      <c r="G1354" s="131"/>
      <c r="H1354" s="154">
        <v>0</v>
      </c>
      <c r="I1354" s="128"/>
      <c r="J1354" s="128"/>
      <c r="K1354" s="128"/>
      <c r="L1354" s="128"/>
      <c r="M1354" s="128"/>
      <c r="N1354" s="128"/>
      <c r="O1354" s="128"/>
      <c r="P1354" s="128"/>
      <c r="Q1354" s="128"/>
      <c r="R1354" s="128" t="s">
        <v>121</v>
      </c>
      <c r="S1354" s="128">
        <v>0</v>
      </c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</row>
    <row r="1355" spans="1:47" outlineLevel="1" x14ac:dyDescent="0.2">
      <c r="A1355" s="129"/>
      <c r="B1355" s="129"/>
      <c r="C1355" s="145" t="s">
        <v>445</v>
      </c>
      <c r="D1355" s="168"/>
      <c r="E1355" s="159"/>
      <c r="F1355" s="131"/>
      <c r="G1355" s="131"/>
      <c r="H1355" s="154">
        <v>0</v>
      </c>
      <c r="I1355" s="128"/>
      <c r="J1355" s="128"/>
      <c r="K1355" s="128"/>
      <c r="L1355" s="128"/>
      <c r="M1355" s="128"/>
      <c r="N1355" s="128"/>
      <c r="O1355" s="128"/>
      <c r="P1355" s="128"/>
      <c r="Q1355" s="128"/>
      <c r="R1355" s="128" t="s">
        <v>121</v>
      </c>
      <c r="S1355" s="128">
        <v>0</v>
      </c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</row>
    <row r="1356" spans="1:47" outlineLevel="1" x14ac:dyDescent="0.2">
      <c r="A1356" s="129"/>
      <c r="B1356" s="129"/>
      <c r="C1356" s="145" t="s">
        <v>131</v>
      </c>
      <c r="D1356" s="168"/>
      <c r="E1356" s="159"/>
      <c r="F1356" s="131"/>
      <c r="G1356" s="131"/>
      <c r="H1356" s="154">
        <v>0</v>
      </c>
      <c r="I1356" s="128"/>
      <c r="J1356" s="128"/>
      <c r="K1356" s="128"/>
      <c r="L1356" s="128"/>
      <c r="M1356" s="128"/>
      <c r="N1356" s="128"/>
      <c r="O1356" s="128"/>
      <c r="P1356" s="128"/>
      <c r="Q1356" s="128"/>
      <c r="R1356" s="128" t="s">
        <v>121</v>
      </c>
      <c r="S1356" s="128">
        <v>0</v>
      </c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</row>
    <row r="1357" spans="1:47" outlineLevel="1" x14ac:dyDescent="0.2">
      <c r="A1357" s="129"/>
      <c r="B1357" s="129"/>
      <c r="C1357" s="145" t="s">
        <v>164</v>
      </c>
      <c r="D1357" s="168"/>
      <c r="E1357" s="159"/>
      <c r="F1357" s="131"/>
      <c r="G1357" s="131"/>
      <c r="H1357" s="154">
        <v>0</v>
      </c>
      <c r="I1357" s="128"/>
      <c r="J1357" s="128"/>
      <c r="K1357" s="128"/>
      <c r="L1357" s="128"/>
      <c r="M1357" s="128"/>
      <c r="N1357" s="128"/>
      <c r="O1357" s="128"/>
      <c r="P1357" s="128"/>
      <c r="Q1357" s="128"/>
      <c r="R1357" s="128" t="s">
        <v>121</v>
      </c>
      <c r="S1357" s="128">
        <v>0</v>
      </c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</row>
    <row r="1358" spans="1:47" outlineLevel="1" x14ac:dyDescent="0.2">
      <c r="A1358" s="129"/>
      <c r="B1358" s="129"/>
      <c r="C1358" s="145" t="s">
        <v>446</v>
      </c>
      <c r="D1358" s="168"/>
      <c r="E1358" s="159">
        <v>3.9</v>
      </c>
      <c r="F1358" s="131"/>
      <c r="G1358" s="131"/>
      <c r="H1358" s="154">
        <v>0</v>
      </c>
      <c r="I1358" s="128"/>
      <c r="J1358" s="128"/>
      <c r="K1358" s="128"/>
      <c r="L1358" s="128"/>
      <c r="M1358" s="128"/>
      <c r="N1358" s="128"/>
      <c r="O1358" s="128"/>
      <c r="P1358" s="128"/>
      <c r="Q1358" s="128"/>
      <c r="R1358" s="128" t="s">
        <v>121</v>
      </c>
      <c r="S1358" s="128">
        <v>0</v>
      </c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</row>
    <row r="1359" spans="1:47" outlineLevel="1" x14ac:dyDescent="0.2">
      <c r="A1359" s="129"/>
      <c r="B1359" s="129"/>
      <c r="C1359" s="145" t="s">
        <v>243</v>
      </c>
      <c r="D1359" s="168"/>
      <c r="E1359" s="159"/>
      <c r="F1359" s="131"/>
      <c r="G1359" s="131"/>
      <c r="H1359" s="154">
        <v>0</v>
      </c>
      <c r="I1359" s="128"/>
      <c r="J1359" s="128"/>
      <c r="K1359" s="128"/>
      <c r="L1359" s="128"/>
      <c r="M1359" s="128"/>
      <c r="N1359" s="128"/>
      <c r="O1359" s="128"/>
      <c r="P1359" s="128"/>
      <c r="Q1359" s="128"/>
      <c r="R1359" s="128" t="s">
        <v>121</v>
      </c>
      <c r="S1359" s="128">
        <v>0</v>
      </c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</row>
    <row r="1360" spans="1:47" outlineLevel="1" x14ac:dyDescent="0.2">
      <c r="A1360" s="129"/>
      <c r="B1360" s="129"/>
      <c r="C1360" s="145" t="s">
        <v>447</v>
      </c>
      <c r="D1360" s="168"/>
      <c r="E1360" s="159"/>
      <c r="F1360" s="131"/>
      <c r="G1360" s="131"/>
      <c r="H1360" s="154">
        <v>0</v>
      </c>
      <c r="I1360" s="128"/>
      <c r="J1360" s="128"/>
      <c r="K1360" s="128"/>
      <c r="L1360" s="128"/>
      <c r="M1360" s="128"/>
      <c r="N1360" s="128"/>
      <c r="O1360" s="128"/>
      <c r="P1360" s="128"/>
      <c r="Q1360" s="128"/>
      <c r="R1360" s="128" t="s">
        <v>121</v>
      </c>
      <c r="S1360" s="128">
        <v>0</v>
      </c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</row>
    <row r="1361" spans="1:47" outlineLevel="1" x14ac:dyDescent="0.2">
      <c r="A1361" s="129"/>
      <c r="B1361" s="129"/>
      <c r="C1361" s="145" t="s">
        <v>448</v>
      </c>
      <c r="D1361" s="168"/>
      <c r="E1361" s="159">
        <v>26.3</v>
      </c>
      <c r="F1361" s="131"/>
      <c r="G1361" s="131"/>
      <c r="H1361" s="154">
        <v>0</v>
      </c>
      <c r="I1361" s="128"/>
      <c r="J1361" s="128"/>
      <c r="K1361" s="128"/>
      <c r="L1361" s="128"/>
      <c r="M1361" s="128"/>
      <c r="N1361" s="128"/>
      <c r="O1361" s="128"/>
      <c r="P1361" s="128"/>
      <c r="Q1361" s="128"/>
      <c r="R1361" s="128" t="s">
        <v>121</v>
      </c>
      <c r="S1361" s="128">
        <v>0</v>
      </c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</row>
    <row r="1362" spans="1:47" outlineLevel="1" x14ac:dyDescent="0.2">
      <c r="A1362" s="129"/>
      <c r="B1362" s="129"/>
      <c r="C1362" s="145" t="s">
        <v>449</v>
      </c>
      <c r="D1362" s="168"/>
      <c r="E1362" s="159">
        <v>15.2</v>
      </c>
      <c r="F1362" s="131"/>
      <c r="G1362" s="131"/>
      <c r="H1362" s="154">
        <v>0</v>
      </c>
      <c r="I1362" s="128"/>
      <c r="J1362" s="128"/>
      <c r="K1362" s="128"/>
      <c r="L1362" s="128"/>
      <c r="M1362" s="128"/>
      <c r="N1362" s="128"/>
      <c r="O1362" s="128"/>
      <c r="P1362" s="128"/>
      <c r="Q1362" s="128"/>
      <c r="R1362" s="128" t="s">
        <v>121</v>
      </c>
      <c r="S1362" s="128">
        <v>0</v>
      </c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</row>
    <row r="1363" spans="1:47" outlineLevel="1" x14ac:dyDescent="0.2">
      <c r="A1363" s="129"/>
      <c r="B1363" s="129"/>
      <c r="C1363" s="145" t="s">
        <v>453</v>
      </c>
      <c r="D1363" s="168"/>
      <c r="E1363" s="159">
        <v>54.3</v>
      </c>
      <c r="F1363" s="131"/>
      <c r="G1363" s="131"/>
      <c r="H1363" s="154">
        <v>0</v>
      </c>
      <c r="I1363" s="128"/>
      <c r="J1363" s="128"/>
      <c r="K1363" s="128"/>
      <c r="L1363" s="128"/>
      <c r="M1363" s="128"/>
      <c r="N1363" s="128"/>
      <c r="O1363" s="128"/>
      <c r="P1363" s="128"/>
      <c r="Q1363" s="128"/>
      <c r="R1363" s="128" t="s">
        <v>121</v>
      </c>
      <c r="S1363" s="128">
        <v>0</v>
      </c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</row>
    <row r="1364" spans="1:47" outlineLevel="1" x14ac:dyDescent="0.2">
      <c r="A1364" s="129"/>
      <c r="B1364" s="129"/>
      <c r="C1364" s="145" t="s">
        <v>946</v>
      </c>
      <c r="D1364" s="168"/>
      <c r="E1364" s="159">
        <v>3.53</v>
      </c>
      <c r="F1364" s="131"/>
      <c r="G1364" s="131"/>
      <c r="H1364" s="154">
        <v>0</v>
      </c>
      <c r="I1364" s="128"/>
      <c r="J1364" s="128"/>
      <c r="K1364" s="128"/>
      <c r="L1364" s="128"/>
      <c r="M1364" s="128"/>
      <c r="N1364" s="128"/>
      <c r="O1364" s="128"/>
      <c r="P1364" s="128"/>
      <c r="Q1364" s="128"/>
      <c r="R1364" s="128" t="s">
        <v>121</v>
      </c>
      <c r="S1364" s="128">
        <v>0</v>
      </c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</row>
    <row r="1365" spans="1:47" outlineLevel="1" x14ac:dyDescent="0.2">
      <c r="A1365" s="129">
        <v>337</v>
      </c>
      <c r="B1365" s="129" t="s">
        <v>947</v>
      </c>
      <c r="C1365" s="144" t="s">
        <v>948</v>
      </c>
      <c r="D1365" s="167" t="s">
        <v>144</v>
      </c>
      <c r="E1365" s="131">
        <v>70.599999999999994</v>
      </c>
      <c r="F1365" s="131"/>
      <c r="G1365" s="131">
        <f>ROUND(E1365*F1365,2)</f>
        <v>0</v>
      </c>
      <c r="H1365" s="154" t="s">
        <v>1140</v>
      </c>
      <c r="I1365" s="128"/>
      <c r="J1365" s="128"/>
      <c r="K1365" s="128"/>
      <c r="L1365" s="128"/>
      <c r="M1365" s="128"/>
      <c r="N1365" s="128"/>
      <c r="O1365" s="128"/>
      <c r="P1365" s="128"/>
      <c r="Q1365" s="128"/>
      <c r="R1365" s="128" t="s">
        <v>119</v>
      </c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</row>
    <row r="1366" spans="1:47" outlineLevel="1" x14ac:dyDescent="0.2">
      <c r="A1366" s="129"/>
      <c r="B1366" s="129"/>
      <c r="C1366" s="145" t="s">
        <v>432</v>
      </c>
      <c r="D1366" s="168"/>
      <c r="E1366" s="159"/>
      <c r="F1366" s="131"/>
      <c r="G1366" s="131"/>
      <c r="H1366" s="154">
        <v>0</v>
      </c>
      <c r="I1366" s="128"/>
      <c r="J1366" s="128"/>
      <c r="K1366" s="128"/>
      <c r="L1366" s="128"/>
      <c r="M1366" s="128"/>
      <c r="N1366" s="128"/>
      <c r="O1366" s="128"/>
      <c r="P1366" s="128"/>
      <c r="Q1366" s="128"/>
      <c r="R1366" s="128" t="s">
        <v>121</v>
      </c>
      <c r="S1366" s="128">
        <v>0</v>
      </c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</row>
    <row r="1367" spans="1:47" outlineLevel="1" x14ac:dyDescent="0.2">
      <c r="A1367" s="129"/>
      <c r="B1367" s="129"/>
      <c r="C1367" s="145" t="s">
        <v>447</v>
      </c>
      <c r="D1367" s="168"/>
      <c r="E1367" s="159"/>
      <c r="F1367" s="131"/>
      <c r="G1367" s="131"/>
      <c r="H1367" s="154">
        <v>0</v>
      </c>
      <c r="I1367" s="128"/>
      <c r="J1367" s="128"/>
      <c r="K1367" s="128"/>
      <c r="L1367" s="128"/>
      <c r="M1367" s="128"/>
      <c r="N1367" s="128"/>
      <c r="O1367" s="128"/>
      <c r="P1367" s="128"/>
      <c r="Q1367" s="128"/>
      <c r="R1367" s="128" t="s">
        <v>121</v>
      </c>
      <c r="S1367" s="128">
        <v>0</v>
      </c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</row>
    <row r="1368" spans="1:47" outlineLevel="1" x14ac:dyDescent="0.2">
      <c r="A1368" s="129"/>
      <c r="B1368" s="129"/>
      <c r="C1368" s="145" t="s">
        <v>949</v>
      </c>
      <c r="D1368" s="168"/>
      <c r="E1368" s="159">
        <v>70.599999999999994</v>
      </c>
      <c r="F1368" s="131"/>
      <c r="G1368" s="131"/>
      <c r="H1368" s="154">
        <v>0</v>
      </c>
      <c r="I1368" s="128"/>
      <c r="J1368" s="128"/>
      <c r="K1368" s="128"/>
      <c r="L1368" s="128"/>
      <c r="M1368" s="128"/>
      <c r="N1368" s="128"/>
      <c r="O1368" s="128"/>
      <c r="P1368" s="128"/>
      <c r="Q1368" s="128"/>
      <c r="R1368" s="128" t="s">
        <v>121</v>
      </c>
      <c r="S1368" s="128">
        <v>0</v>
      </c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</row>
    <row r="1369" spans="1:47" outlineLevel="1" x14ac:dyDescent="0.2">
      <c r="A1369" s="129">
        <v>338</v>
      </c>
      <c r="B1369" s="129" t="s">
        <v>950</v>
      </c>
      <c r="C1369" s="144" t="s">
        <v>951</v>
      </c>
      <c r="D1369" s="167" t="s">
        <v>144</v>
      </c>
      <c r="E1369" s="131">
        <v>70.599999999999994</v>
      </c>
      <c r="F1369" s="131"/>
      <c r="G1369" s="131">
        <f>ROUND(E1369*F1369,2)</f>
        <v>0</v>
      </c>
      <c r="H1369" s="154" t="s">
        <v>1140</v>
      </c>
      <c r="I1369" s="128"/>
      <c r="J1369" s="128"/>
      <c r="K1369" s="128"/>
      <c r="L1369" s="128"/>
      <c r="M1369" s="128"/>
      <c r="N1369" s="128"/>
      <c r="O1369" s="128"/>
      <c r="P1369" s="128"/>
      <c r="Q1369" s="128"/>
      <c r="R1369" s="128" t="s">
        <v>119</v>
      </c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</row>
    <row r="1370" spans="1:47" outlineLevel="1" x14ac:dyDescent="0.2">
      <c r="A1370" s="129"/>
      <c r="B1370" s="129"/>
      <c r="C1370" s="145" t="s">
        <v>432</v>
      </c>
      <c r="D1370" s="168"/>
      <c r="E1370" s="159"/>
      <c r="F1370" s="131"/>
      <c r="G1370" s="131"/>
      <c r="H1370" s="154">
        <v>0</v>
      </c>
      <c r="I1370" s="128"/>
      <c r="J1370" s="128"/>
      <c r="K1370" s="128"/>
      <c r="L1370" s="128"/>
      <c r="M1370" s="128"/>
      <c r="N1370" s="128"/>
      <c r="O1370" s="128"/>
      <c r="P1370" s="128"/>
      <c r="Q1370" s="128"/>
      <c r="R1370" s="128" t="s">
        <v>121</v>
      </c>
      <c r="S1370" s="128">
        <v>0</v>
      </c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</row>
    <row r="1371" spans="1:47" outlineLevel="1" x14ac:dyDescent="0.2">
      <c r="A1371" s="129"/>
      <c r="B1371" s="129"/>
      <c r="C1371" s="145" t="s">
        <v>447</v>
      </c>
      <c r="D1371" s="168"/>
      <c r="E1371" s="159"/>
      <c r="F1371" s="131"/>
      <c r="G1371" s="131"/>
      <c r="H1371" s="154">
        <v>0</v>
      </c>
      <c r="I1371" s="128"/>
      <c r="J1371" s="128"/>
      <c r="K1371" s="128"/>
      <c r="L1371" s="128"/>
      <c r="M1371" s="128"/>
      <c r="N1371" s="128"/>
      <c r="O1371" s="128"/>
      <c r="P1371" s="128"/>
      <c r="Q1371" s="128"/>
      <c r="R1371" s="128" t="s">
        <v>121</v>
      </c>
      <c r="S1371" s="128">
        <v>0</v>
      </c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</row>
    <row r="1372" spans="1:47" outlineLevel="1" x14ac:dyDescent="0.2">
      <c r="A1372" s="129"/>
      <c r="B1372" s="129"/>
      <c r="C1372" s="145" t="s">
        <v>949</v>
      </c>
      <c r="D1372" s="168"/>
      <c r="E1372" s="159">
        <v>70.599999999999994</v>
      </c>
      <c r="F1372" s="131"/>
      <c r="G1372" s="131"/>
      <c r="H1372" s="154">
        <v>0</v>
      </c>
      <c r="I1372" s="128"/>
      <c r="J1372" s="128"/>
      <c r="K1372" s="128"/>
      <c r="L1372" s="128"/>
      <c r="M1372" s="128"/>
      <c r="N1372" s="128"/>
      <c r="O1372" s="128"/>
      <c r="P1372" s="128"/>
      <c r="Q1372" s="128"/>
      <c r="R1372" s="128" t="s">
        <v>121</v>
      </c>
      <c r="S1372" s="128">
        <v>0</v>
      </c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</row>
    <row r="1373" spans="1:47" ht="22.5" outlineLevel="1" x14ac:dyDescent="0.2">
      <c r="A1373" s="129">
        <v>339</v>
      </c>
      <c r="B1373" s="129" t="s">
        <v>952</v>
      </c>
      <c r="C1373" s="144" t="s">
        <v>953</v>
      </c>
      <c r="D1373" s="167" t="s">
        <v>118</v>
      </c>
      <c r="E1373" s="131">
        <v>41.5</v>
      </c>
      <c r="F1373" s="131"/>
      <c r="G1373" s="131">
        <f>ROUND(E1373*F1373,2)</f>
        <v>0</v>
      </c>
      <c r="H1373" s="154" t="s">
        <v>1140</v>
      </c>
      <c r="I1373" s="128"/>
      <c r="J1373" s="128"/>
      <c r="K1373" s="128"/>
      <c r="L1373" s="128"/>
      <c r="M1373" s="128"/>
      <c r="N1373" s="128"/>
      <c r="O1373" s="128"/>
      <c r="P1373" s="128"/>
      <c r="Q1373" s="128"/>
      <c r="R1373" s="128" t="s">
        <v>119</v>
      </c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</row>
    <row r="1374" spans="1:47" outlineLevel="1" x14ac:dyDescent="0.2">
      <c r="A1374" s="129"/>
      <c r="B1374" s="129"/>
      <c r="C1374" s="145" t="s">
        <v>432</v>
      </c>
      <c r="D1374" s="168"/>
      <c r="E1374" s="159"/>
      <c r="F1374" s="131"/>
      <c r="G1374" s="131"/>
      <c r="H1374" s="154">
        <v>0</v>
      </c>
      <c r="I1374" s="128"/>
      <c r="J1374" s="128"/>
      <c r="K1374" s="128"/>
      <c r="L1374" s="128"/>
      <c r="M1374" s="128"/>
      <c r="N1374" s="128"/>
      <c r="O1374" s="128"/>
      <c r="P1374" s="128"/>
      <c r="Q1374" s="128"/>
      <c r="R1374" s="128" t="s">
        <v>121</v>
      </c>
      <c r="S1374" s="128">
        <v>0</v>
      </c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</row>
    <row r="1375" spans="1:47" outlineLevel="1" x14ac:dyDescent="0.2">
      <c r="A1375" s="129"/>
      <c r="B1375" s="129"/>
      <c r="C1375" s="145" t="s">
        <v>447</v>
      </c>
      <c r="D1375" s="168"/>
      <c r="E1375" s="159"/>
      <c r="F1375" s="131"/>
      <c r="G1375" s="131"/>
      <c r="H1375" s="154">
        <v>0</v>
      </c>
      <c r="I1375" s="128"/>
      <c r="J1375" s="128"/>
      <c r="K1375" s="128"/>
      <c r="L1375" s="128"/>
      <c r="M1375" s="128"/>
      <c r="N1375" s="128"/>
      <c r="O1375" s="128"/>
      <c r="P1375" s="128"/>
      <c r="Q1375" s="128"/>
      <c r="R1375" s="128" t="s">
        <v>121</v>
      </c>
      <c r="S1375" s="128">
        <v>0</v>
      </c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</row>
    <row r="1376" spans="1:47" outlineLevel="1" x14ac:dyDescent="0.2">
      <c r="A1376" s="129"/>
      <c r="B1376" s="129"/>
      <c r="C1376" s="145" t="s">
        <v>448</v>
      </c>
      <c r="D1376" s="168"/>
      <c r="E1376" s="159">
        <v>26.3</v>
      </c>
      <c r="F1376" s="131"/>
      <c r="G1376" s="131"/>
      <c r="H1376" s="154">
        <v>0</v>
      </c>
      <c r="I1376" s="128"/>
      <c r="J1376" s="128"/>
      <c r="K1376" s="128"/>
      <c r="L1376" s="128"/>
      <c r="M1376" s="128"/>
      <c r="N1376" s="128"/>
      <c r="O1376" s="128"/>
      <c r="P1376" s="128"/>
      <c r="Q1376" s="128"/>
      <c r="R1376" s="128" t="s">
        <v>121</v>
      </c>
      <c r="S1376" s="128">
        <v>0</v>
      </c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</row>
    <row r="1377" spans="1:47" outlineLevel="1" x14ac:dyDescent="0.2">
      <c r="A1377" s="129"/>
      <c r="B1377" s="129"/>
      <c r="C1377" s="145" t="s">
        <v>449</v>
      </c>
      <c r="D1377" s="168"/>
      <c r="E1377" s="159">
        <v>15.2</v>
      </c>
      <c r="F1377" s="131"/>
      <c r="G1377" s="131"/>
      <c r="H1377" s="154">
        <v>0</v>
      </c>
      <c r="I1377" s="128"/>
      <c r="J1377" s="128"/>
      <c r="K1377" s="128"/>
      <c r="L1377" s="128"/>
      <c r="M1377" s="128"/>
      <c r="N1377" s="128"/>
      <c r="O1377" s="128"/>
      <c r="P1377" s="128"/>
      <c r="Q1377" s="128"/>
      <c r="R1377" s="128" t="s">
        <v>121</v>
      </c>
      <c r="S1377" s="128">
        <v>0</v>
      </c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</row>
    <row r="1378" spans="1:47" ht="22.5" outlineLevel="1" x14ac:dyDescent="0.2">
      <c r="A1378" s="129">
        <v>340</v>
      </c>
      <c r="B1378" s="129" t="s">
        <v>954</v>
      </c>
      <c r="C1378" s="144" t="s">
        <v>955</v>
      </c>
      <c r="D1378" s="167" t="s">
        <v>118</v>
      </c>
      <c r="E1378" s="131">
        <v>58.199999999999996</v>
      </c>
      <c r="F1378" s="131"/>
      <c r="G1378" s="131">
        <f>ROUND(E1378*F1378,2)</f>
        <v>0</v>
      </c>
      <c r="H1378" s="154" t="s">
        <v>1140</v>
      </c>
      <c r="I1378" s="128"/>
      <c r="J1378" s="128"/>
      <c r="K1378" s="128"/>
      <c r="L1378" s="128"/>
      <c r="M1378" s="128"/>
      <c r="N1378" s="128"/>
      <c r="O1378" s="128"/>
      <c r="P1378" s="128"/>
      <c r="Q1378" s="128"/>
      <c r="R1378" s="128" t="s">
        <v>119</v>
      </c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</row>
    <row r="1379" spans="1:47" outlineLevel="1" x14ac:dyDescent="0.2">
      <c r="A1379" s="129"/>
      <c r="B1379" s="129"/>
      <c r="C1379" s="145" t="s">
        <v>432</v>
      </c>
      <c r="D1379" s="168"/>
      <c r="E1379" s="159"/>
      <c r="F1379" s="131"/>
      <c r="G1379" s="131"/>
      <c r="H1379" s="154">
        <v>0</v>
      </c>
      <c r="I1379" s="128"/>
      <c r="J1379" s="128"/>
      <c r="K1379" s="128"/>
      <c r="L1379" s="128"/>
      <c r="M1379" s="128"/>
      <c r="N1379" s="128"/>
      <c r="O1379" s="128"/>
      <c r="P1379" s="128"/>
      <c r="Q1379" s="128"/>
      <c r="R1379" s="128" t="s">
        <v>121</v>
      </c>
      <c r="S1379" s="128">
        <v>0</v>
      </c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</row>
    <row r="1380" spans="1:47" outlineLevel="1" x14ac:dyDescent="0.2">
      <c r="A1380" s="129"/>
      <c r="B1380" s="129"/>
      <c r="C1380" s="145" t="s">
        <v>243</v>
      </c>
      <c r="D1380" s="168"/>
      <c r="E1380" s="159"/>
      <c r="F1380" s="131"/>
      <c r="G1380" s="131"/>
      <c r="H1380" s="154">
        <v>0</v>
      </c>
      <c r="I1380" s="128"/>
      <c r="J1380" s="128"/>
      <c r="K1380" s="128"/>
      <c r="L1380" s="128"/>
      <c r="M1380" s="128"/>
      <c r="N1380" s="128"/>
      <c r="O1380" s="128"/>
      <c r="P1380" s="128"/>
      <c r="Q1380" s="128"/>
      <c r="R1380" s="128" t="s">
        <v>121</v>
      </c>
      <c r="S1380" s="128">
        <v>0</v>
      </c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</row>
    <row r="1381" spans="1:47" outlineLevel="1" x14ac:dyDescent="0.2">
      <c r="A1381" s="129"/>
      <c r="B1381" s="129"/>
      <c r="C1381" s="145" t="s">
        <v>441</v>
      </c>
      <c r="D1381" s="168"/>
      <c r="E1381" s="159"/>
      <c r="F1381" s="131"/>
      <c r="G1381" s="131"/>
      <c r="H1381" s="154">
        <v>0</v>
      </c>
      <c r="I1381" s="128"/>
      <c r="J1381" s="128"/>
      <c r="K1381" s="128"/>
      <c r="L1381" s="128"/>
      <c r="M1381" s="128"/>
      <c r="N1381" s="128"/>
      <c r="O1381" s="128"/>
      <c r="P1381" s="128"/>
      <c r="Q1381" s="128"/>
      <c r="R1381" s="128" t="s">
        <v>121</v>
      </c>
      <c r="S1381" s="128">
        <v>0</v>
      </c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</row>
    <row r="1382" spans="1:47" outlineLevel="1" x14ac:dyDescent="0.2">
      <c r="A1382" s="129"/>
      <c r="B1382" s="129"/>
      <c r="C1382" s="145" t="s">
        <v>445</v>
      </c>
      <c r="D1382" s="168"/>
      <c r="E1382" s="159"/>
      <c r="F1382" s="131"/>
      <c r="G1382" s="131"/>
      <c r="H1382" s="154">
        <v>0</v>
      </c>
      <c r="I1382" s="128"/>
      <c r="J1382" s="128"/>
      <c r="K1382" s="128"/>
      <c r="L1382" s="128"/>
      <c r="M1382" s="128"/>
      <c r="N1382" s="128"/>
      <c r="O1382" s="128"/>
      <c r="P1382" s="128"/>
      <c r="Q1382" s="128"/>
      <c r="R1382" s="128" t="s">
        <v>121</v>
      </c>
      <c r="S1382" s="128">
        <v>0</v>
      </c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</row>
    <row r="1383" spans="1:47" outlineLevel="1" x14ac:dyDescent="0.2">
      <c r="A1383" s="129"/>
      <c r="B1383" s="129"/>
      <c r="C1383" s="145" t="s">
        <v>131</v>
      </c>
      <c r="D1383" s="168"/>
      <c r="E1383" s="159"/>
      <c r="F1383" s="131"/>
      <c r="G1383" s="131"/>
      <c r="H1383" s="154">
        <v>0</v>
      </c>
      <c r="I1383" s="128"/>
      <c r="J1383" s="128"/>
      <c r="K1383" s="128"/>
      <c r="L1383" s="128"/>
      <c r="M1383" s="128"/>
      <c r="N1383" s="128"/>
      <c r="O1383" s="128"/>
      <c r="P1383" s="128"/>
      <c r="Q1383" s="128"/>
      <c r="R1383" s="128" t="s">
        <v>121</v>
      </c>
      <c r="S1383" s="128">
        <v>0</v>
      </c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</row>
    <row r="1384" spans="1:47" outlineLevel="1" x14ac:dyDescent="0.2">
      <c r="A1384" s="129"/>
      <c r="B1384" s="129"/>
      <c r="C1384" s="145" t="s">
        <v>164</v>
      </c>
      <c r="D1384" s="168"/>
      <c r="E1384" s="159"/>
      <c r="F1384" s="131"/>
      <c r="G1384" s="131"/>
      <c r="H1384" s="154">
        <v>0</v>
      </c>
      <c r="I1384" s="128"/>
      <c r="J1384" s="128"/>
      <c r="K1384" s="128"/>
      <c r="L1384" s="128"/>
      <c r="M1384" s="128"/>
      <c r="N1384" s="128"/>
      <c r="O1384" s="128"/>
      <c r="P1384" s="128"/>
      <c r="Q1384" s="128"/>
      <c r="R1384" s="128" t="s">
        <v>121</v>
      </c>
      <c r="S1384" s="128">
        <v>0</v>
      </c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</row>
    <row r="1385" spans="1:47" outlineLevel="1" x14ac:dyDescent="0.2">
      <c r="A1385" s="129"/>
      <c r="B1385" s="129"/>
      <c r="C1385" s="145" t="s">
        <v>446</v>
      </c>
      <c r="D1385" s="168"/>
      <c r="E1385" s="159">
        <v>3.9</v>
      </c>
      <c r="F1385" s="131"/>
      <c r="G1385" s="131"/>
      <c r="H1385" s="154">
        <v>0</v>
      </c>
      <c r="I1385" s="128"/>
      <c r="J1385" s="128"/>
      <c r="K1385" s="128"/>
      <c r="L1385" s="128"/>
      <c r="M1385" s="128"/>
      <c r="N1385" s="128"/>
      <c r="O1385" s="128"/>
      <c r="P1385" s="128"/>
      <c r="Q1385" s="128"/>
      <c r="R1385" s="128" t="s">
        <v>121</v>
      </c>
      <c r="S1385" s="128">
        <v>0</v>
      </c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</row>
    <row r="1386" spans="1:47" outlineLevel="1" x14ac:dyDescent="0.2">
      <c r="A1386" s="129"/>
      <c r="B1386" s="129"/>
      <c r="C1386" s="145" t="s">
        <v>243</v>
      </c>
      <c r="D1386" s="168"/>
      <c r="E1386" s="159"/>
      <c r="F1386" s="131"/>
      <c r="G1386" s="131"/>
      <c r="H1386" s="154">
        <v>0</v>
      </c>
      <c r="I1386" s="128"/>
      <c r="J1386" s="128"/>
      <c r="K1386" s="128"/>
      <c r="L1386" s="128"/>
      <c r="M1386" s="128"/>
      <c r="N1386" s="128"/>
      <c r="O1386" s="128"/>
      <c r="P1386" s="128"/>
      <c r="Q1386" s="128"/>
      <c r="R1386" s="128" t="s">
        <v>121</v>
      </c>
      <c r="S1386" s="128">
        <v>0</v>
      </c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</row>
    <row r="1387" spans="1:47" outlineLevel="1" x14ac:dyDescent="0.2">
      <c r="A1387" s="129"/>
      <c r="B1387" s="129"/>
      <c r="C1387" s="145" t="s">
        <v>447</v>
      </c>
      <c r="D1387" s="168"/>
      <c r="E1387" s="159"/>
      <c r="F1387" s="131"/>
      <c r="G1387" s="131"/>
      <c r="H1387" s="154">
        <v>0</v>
      </c>
      <c r="I1387" s="128"/>
      <c r="J1387" s="128"/>
      <c r="K1387" s="128"/>
      <c r="L1387" s="128"/>
      <c r="M1387" s="128"/>
      <c r="N1387" s="128"/>
      <c r="O1387" s="128"/>
      <c r="P1387" s="128"/>
      <c r="Q1387" s="128"/>
      <c r="R1387" s="128" t="s">
        <v>121</v>
      </c>
      <c r="S1387" s="128">
        <v>0</v>
      </c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</row>
    <row r="1388" spans="1:47" outlineLevel="1" x14ac:dyDescent="0.2">
      <c r="A1388" s="129"/>
      <c r="B1388" s="129"/>
      <c r="C1388" s="145" t="s">
        <v>453</v>
      </c>
      <c r="D1388" s="168"/>
      <c r="E1388" s="159">
        <v>54.3</v>
      </c>
      <c r="F1388" s="131"/>
      <c r="G1388" s="131"/>
      <c r="H1388" s="154">
        <v>0</v>
      </c>
      <c r="I1388" s="128"/>
      <c r="J1388" s="128"/>
      <c r="K1388" s="128"/>
      <c r="L1388" s="128"/>
      <c r="M1388" s="128"/>
      <c r="N1388" s="128"/>
      <c r="O1388" s="128"/>
      <c r="P1388" s="128"/>
      <c r="Q1388" s="128"/>
      <c r="R1388" s="128" t="s">
        <v>121</v>
      </c>
      <c r="S1388" s="128">
        <v>0</v>
      </c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</row>
    <row r="1389" spans="1:47" outlineLevel="1" x14ac:dyDescent="0.2">
      <c r="A1389" s="129">
        <v>341</v>
      </c>
      <c r="B1389" s="129" t="s">
        <v>956</v>
      </c>
      <c r="C1389" s="144" t="s">
        <v>957</v>
      </c>
      <c r="D1389" s="167" t="s">
        <v>118</v>
      </c>
      <c r="E1389" s="131">
        <v>103.22999999999999</v>
      </c>
      <c r="F1389" s="131"/>
      <c r="G1389" s="131">
        <f>ROUND(E1389*F1389,2)</f>
        <v>0</v>
      </c>
      <c r="H1389" s="154" t="s">
        <v>1140</v>
      </c>
      <c r="I1389" s="128"/>
      <c r="J1389" s="128"/>
      <c r="K1389" s="128"/>
      <c r="L1389" s="128"/>
      <c r="M1389" s="128"/>
      <c r="N1389" s="128"/>
      <c r="O1389" s="128"/>
      <c r="P1389" s="128"/>
      <c r="Q1389" s="128"/>
      <c r="R1389" s="128" t="s">
        <v>119</v>
      </c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</row>
    <row r="1390" spans="1:47" outlineLevel="1" x14ac:dyDescent="0.2">
      <c r="A1390" s="129"/>
      <c r="B1390" s="129"/>
      <c r="C1390" s="145" t="s">
        <v>432</v>
      </c>
      <c r="D1390" s="168"/>
      <c r="E1390" s="159"/>
      <c r="F1390" s="131"/>
      <c r="G1390" s="131"/>
      <c r="H1390" s="154">
        <v>0</v>
      </c>
      <c r="I1390" s="128"/>
      <c r="J1390" s="128"/>
      <c r="K1390" s="128"/>
      <c r="L1390" s="128"/>
      <c r="M1390" s="128"/>
      <c r="N1390" s="128"/>
      <c r="O1390" s="128"/>
      <c r="P1390" s="128"/>
      <c r="Q1390" s="128"/>
      <c r="R1390" s="128" t="s">
        <v>121</v>
      </c>
      <c r="S1390" s="128">
        <v>0</v>
      </c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</row>
    <row r="1391" spans="1:47" outlineLevel="1" x14ac:dyDescent="0.2">
      <c r="A1391" s="129"/>
      <c r="B1391" s="129"/>
      <c r="C1391" s="145" t="s">
        <v>243</v>
      </c>
      <c r="D1391" s="168"/>
      <c r="E1391" s="159"/>
      <c r="F1391" s="131"/>
      <c r="G1391" s="131"/>
      <c r="H1391" s="154">
        <v>0</v>
      </c>
      <c r="I1391" s="128"/>
      <c r="J1391" s="128"/>
      <c r="K1391" s="128"/>
      <c r="L1391" s="128"/>
      <c r="M1391" s="128"/>
      <c r="N1391" s="128"/>
      <c r="O1391" s="128"/>
      <c r="P1391" s="128"/>
      <c r="Q1391" s="128"/>
      <c r="R1391" s="128" t="s">
        <v>121</v>
      </c>
      <c r="S1391" s="128">
        <v>0</v>
      </c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</row>
    <row r="1392" spans="1:47" outlineLevel="1" x14ac:dyDescent="0.2">
      <c r="A1392" s="129"/>
      <c r="B1392" s="129"/>
      <c r="C1392" s="145" t="s">
        <v>441</v>
      </c>
      <c r="D1392" s="168"/>
      <c r="E1392" s="159"/>
      <c r="F1392" s="131"/>
      <c r="G1392" s="131"/>
      <c r="H1392" s="154">
        <v>0</v>
      </c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 t="s">
        <v>121</v>
      </c>
      <c r="S1392" s="128">
        <v>0</v>
      </c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</row>
    <row r="1393" spans="1:47" outlineLevel="1" x14ac:dyDescent="0.2">
      <c r="A1393" s="129"/>
      <c r="B1393" s="129"/>
      <c r="C1393" s="145" t="s">
        <v>445</v>
      </c>
      <c r="D1393" s="168"/>
      <c r="E1393" s="159"/>
      <c r="F1393" s="131"/>
      <c r="G1393" s="131"/>
      <c r="H1393" s="154">
        <v>0</v>
      </c>
      <c r="I1393" s="128"/>
      <c r="J1393" s="128"/>
      <c r="K1393" s="128"/>
      <c r="L1393" s="128"/>
      <c r="M1393" s="128"/>
      <c r="N1393" s="128"/>
      <c r="O1393" s="128"/>
      <c r="P1393" s="128"/>
      <c r="Q1393" s="128"/>
      <c r="R1393" s="128" t="s">
        <v>121</v>
      </c>
      <c r="S1393" s="128">
        <v>0</v>
      </c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</row>
    <row r="1394" spans="1:47" outlineLevel="1" x14ac:dyDescent="0.2">
      <c r="A1394" s="129"/>
      <c r="B1394" s="129"/>
      <c r="C1394" s="145" t="s">
        <v>131</v>
      </c>
      <c r="D1394" s="168"/>
      <c r="E1394" s="159"/>
      <c r="F1394" s="131"/>
      <c r="G1394" s="131"/>
      <c r="H1394" s="154">
        <v>0</v>
      </c>
      <c r="I1394" s="128"/>
      <c r="J1394" s="128"/>
      <c r="K1394" s="128"/>
      <c r="L1394" s="128"/>
      <c r="M1394" s="128"/>
      <c r="N1394" s="128"/>
      <c r="O1394" s="128"/>
      <c r="P1394" s="128"/>
      <c r="Q1394" s="128"/>
      <c r="R1394" s="128" t="s">
        <v>121</v>
      </c>
      <c r="S1394" s="128">
        <v>0</v>
      </c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</row>
    <row r="1395" spans="1:47" outlineLevel="1" x14ac:dyDescent="0.2">
      <c r="A1395" s="129"/>
      <c r="B1395" s="129"/>
      <c r="C1395" s="145" t="s">
        <v>164</v>
      </c>
      <c r="D1395" s="168"/>
      <c r="E1395" s="159"/>
      <c r="F1395" s="131"/>
      <c r="G1395" s="131"/>
      <c r="H1395" s="154">
        <v>0</v>
      </c>
      <c r="I1395" s="128"/>
      <c r="J1395" s="128"/>
      <c r="K1395" s="128"/>
      <c r="L1395" s="128"/>
      <c r="M1395" s="128"/>
      <c r="N1395" s="128"/>
      <c r="O1395" s="128"/>
      <c r="P1395" s="128"/>
      <c r="Q1395" s="128"/>
      <c r="R1395" s="128" t="s">
        <v>121</v>
      </c>
      <c r="S1395" s="128">
        <v>0</v>
      </c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</row>
    <row r="1396" spans="1:47" outlineLevel="1" x14ac:dyDescent="0.2">
      <c r="A1396" s="129"/>
      <c r="B1396" s="129"/>
      <c r="C1396" s="145" t="s">
        <v>446</v>
      </c>
      <c r="D1396" s="168"/>
      <c r="E1396" s="159">
        <v>3.9</v>
      </c>
      <c r="F1396" s="131"/>
      <c r="G1396" s="131"/>
      <c r="H1396" s="154">
        <v>0</v>
      </c>
      <c r="I1396" s="128"/>
      <c r="J1396" s="128"/>
      <c r="K1396" s="128"/>
      <c r="L1396" s="128"/>
      <c r="M1396" s="128"/>
      <c r="N1396" s="128"/>
      <c r="O1396" s="128"/>
      <c r="P1396" s="128"/>
      <c r="Q1396" s="128"/>
      <c r="R1396" s="128" t="s">
        <v>121</v>
      </c>
      <c r="S1396" s="128">
        <v>0</v>
      </c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</row>
    <row r="1397" spans="1:47" outlineLevel="1" x14ac:dyDescent="0.2">
      <c r="A1397" s="129"/>
      <c r="B1397" s="129"/>
      <c r="C1397" s="145" t="s">
        <v>243</v>
      </c>
      <c r="D1397" s="168"/>
      <c r="E1397" s="159"/>
      <c r="F1397" s="131"/>
      <c r="G1397" s="131"/>
      <c r="H1397" s="154">
        <v>0</v>
      </c>
      <c r="I1397" s="128"/>
      <c r="J1397" s="128"/>
      <c r="K1397" s="128"/>
      <c r="L1397" s="128"/>
      <c r="M1397" s="128"/>
      <c r="N1397" s="128"/>
      <c r="O1397" s="128"/>
      <c r="P1397" s="128"/>
      <c r="Q1397" s="128"/>
      <c r="R1397" s="128" t="s">
        <v>121</v>
      </c>
      <c r="S1397" s="128">
        <v>0</v>
      </c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</row>
    <row r="1398" spans="1:47" outlineLevel="1" x14ac:dyDescent="0.2">
      <c r="A1398" s="129"/>
      <c r="B1398" s="129"/>
      <c r="C1398" s="145" t="s">
        <v>447</v>
      </c>
      <c r="D1398" s="168"/>
      <c r="E1398" s="159"/>
      <c r="F1398" s="131"/>
      <c r="G1398" s="131"/>
      <c r="H1398" s="154">
        <v>0</v>
      </c>
      <c r="I1398" s="128"/>
      <c r="J1398" s="128"/>
      <c r="K1398" s="128"/>
      <c r="L1398" s="128"/>
      <c r="M1398" s="128"/>
      <c r="N1398" s="128"/>
      <c r="O1398" s="128"/>
      <c r="P1398" s="128"/>
      <c r="Q1398" s="128"/>
      <c r="R1398" s="128" t="s">
        <v>121</v>
      </c>
      <c r="S1398" s="128">
        <v>0</v>
      </c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</row>
    <row r="1399" spans="1:47" outlineLevel="1" x14ac:dyDescent="0.2">
      <c r="A1399" s="129"/>
      <c r="B1399" s="129"/>
      <c r="C1399" s="145" t="s">
        <v>448</v>
      </c>
      <c r="D1399" s="168"/>
      <c r="E1399" s="159">
        <v>26.3</v>
      </c>
      <c r="F1399" s="131"/>
      <c r="G1399" s="131"/>
      <c r="H1399" s="154">
        <v>0</v>
      </c>
      <c r="I1399" s="128"/>
      <c r="J1399" s="128"/>
      <c r="K1399" s="128"/>
      <c r="L1399" s="128"/>
      <c r="M1399" s="128"/>
      <c r="N1399" s="128"/>
      <c r="O1399" s="128"/>
      <c r="P1399" s="128"/>
      <c r="Q1399" s="128"/>
      <c r="R1399" s="128" t="s">
        <v>121</v>
      </c>
      <c r="S1399" s="128">
        <v>0</v>
      </c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</row>
    <row r="1400" spans="1:47" outlineLevel="1" x14ac:dyDescent="0.2">
      <c r="A1400" s="129"/>
      <c r="B1400" s="129"/>
      <c r="C1400" s="145" t="s">
        <v>449</v>
      </c>
      <c r="D1400" s="168"/>
      <c r="E1400" s="159">
        <v>15.2</v>
      </c>
      <c r="F1400" s="131"/>
      <c r="G1400" s="131"/>
      <c r="H1400" s="154">
        <v>0</v>
      </c>
      <c r="I1400" s="128"/>
      <c r="J1400" s="128"/>
      <c r="K1400" s="128"/>
      <c r="L1400" s="128"/>
      <c r="M1400" s="128"/>
      <c r="N1400" s="128"/>
      <c r="O1400" s="128"/>
      <c r="P1400" s="128"/>
      <c r="Q1400" s="128"/>
      <c r="R1400" s="128" t="s">
        <v>121</v>
      </c>
      <c r="S1400" s="128">
        <v>0</v>
      </c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</row>
    <row r="1401" spans="1:47" outlineLevel="1" x14ac:dyDescent="0.2">
      <c r="A1401" s="129"/>
      <c r="B1401" s="129"/>
      <c r="C1401" s="145" t="s">
        <v>453</v>
      </c>
      <c r="D1401" s="168"/>
      <c r="E1401" s="159">
        <v>54.3</v>
      </c>
      <c r="F1401" s="131"/>
      <c r="G1401" s="131"/>
      <c r="H1401" s="154">
        <v>0</v>
      </c>
      <c r="I1401" s="128"/>
      <c r="J1401" s="128"/>
      <c r="K1401" s="128"/>
      <c r="L1401" s="128"/>
      <c r="M1401" s="128"/>
      <c r="N1401" s="128"/>
      <c r="O1401" s="128"/>
      <c r="P1401" s="128"/>
      <c r="Q1401" s="128"/>
      <c r="R1401" s="128" t="s">
        <v>121</v>
      </c>
      <c r="S1401" s="128">
        <v>0</v>
      </c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</row>
    <row r="1402" spans="1:47" outlineLevel="1" x14ac:dyDescent="0.2">
      <c r="A1402" s="129"/>
      <c r="B1402" s="129"/>
      <c r="C1402" s="145" t="s">
        <v>946</v>
      </c>
      <c r="D1402" s="168"/>
      <c r="E1402" s="159">
        <v>3.53</v>
      </c>
      <c r="F1402" s="131"/>
      <c r="G1402" s="131"/>
      <c r="H1402" s="154">
        <v>0</v>
      </c>
      <c r="I1402" s="128"/>
      <c r="J1402" s="128"/>
      <c r="K1402" s="128"/>
      <c r="L1402" s="128"/>
      <c r="M1402" s="128"/>
      <c r="N1402" s="128"/>
      <c r="O1402" s="128"/>
      <c r="P1402" s="128"/>
      <c r="Q1402" s="128"/>
      <c r="R1402" s="128" t="s">
        <v>121</v>
      </c>
      <c r="S1402" s="128">
        <v>0</v>
      </c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</row>
    <row r="1403" spans="1:47" outlineLevel="1" x14ac:dyDescent="0.2">
      <c r="A1403" s="129">
        <v>342</v>
      </c>
      <c r="B1403" s="129" t="s">
        <v>958</v>
      </c>
      <c r="C1403" s="144" t="s">
        <v>959</v>
      </c>
      <c r="D1403" s="167" t="s">
        <v>144</v>
      </c>
      <c r="E1403" s="131">
        <v>70.599999999999994</v>
      </c>
      <c r="F1403" s="131"/>
      <c r="G1403" s="131">
        <f>ROUND(E1403*F1403,2)</f>
        <v>0</v>
      </c>
      <c r="H1403" s="154" t="s">
        <v>1140</v>
      </c>
      <c r="I1403" s="128"/>
      <c r="J1403" s="128"/>
      <c r="K1403" s="128"/>
      <c r="L1403" s="128"/>
      <c r="M1403" s="128"/>
      <c r="N1403" s="128"/>
      <c r="O1403" s="128"/>
      <c r="P1403" s="128"/>
      <c r="Q1403" s="128"/>
      <c r="R1403" s="128" t="s">
        <v>119</v>
      </c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</row>
    <row r="1404" spans="1:47" outlineLevel="1" x14ac:dyDescent="0.2">
      <c r="A1404" s="129"/>
      <c r="B1404" s="129"/>
      <c r="C1404" s="145" t="s">
        <v>432</v>
      </c>
      <c r="D1404" s="168"/>
      <c r="E1404" s="159"/>
      <c r="F1404" s="131"/>
      <c r="G1404" s="131"/>
      <c r="H1404" s="154">
        <v>0</v>
      </c>
      <c r="I1404" s="128"/>
      <c r="J1404" s="128"/>
      <c r="K1404" s="128"/>
      <c r="L1404" s="128"/>
      <c r="M1404" s="128"/>
      <c r="N1404" s="128"/>
      <c r="O1404" s="128"/>
      <c r="P1404" s="128"/>
      <c r="Q1404" s="128"/>
      <c r="R1404" s="128" t="s">
        <v>121</v>
      </c>
      <c r="S1404" s="128">
        <v>0</v>
      </c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</row>
    <row r="1405" spans="1:47" outlineLevel="1" x14ac:dyDescent="0.2">
      <c r="A1405" s="129"/>
      <c r="B1405" s="129"/>
      <c r="C1405" s="145" t="s">
        <v>447</v>
      </c>
      <c r="D1405" s="168"/>
      <c r="E1405" s="159"/>
      <c r="F1405" s="131"/>
      <c r="G1405" s="131"/>
      <c r="H1405" s="154">
        <v>0</v>
      </c>
      <c r="I1405" s="128"/>
      <c r="J1405" s="128"/>
      <c r="K1405" s="128"/>
      <c r="L1405" s="128"/>
      <c r="M1405" s="128"/>
      <c r="N1405" s="128"/>
      <c r="O1405" s="128"/>
      <c r="P1405" s="128"/>
      <c r="Q1405" s="128"/>
      <c r="R1405" s="128" t="s">
        <v>121</v>
      </c>
      <c r="S1405" s="128">
        <v>0</v>
      </c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</row>
    <row r="1406" spans="1:47" outlineLevel="1" x14ac:dyDescent="0.2">
      <c r="A1406" s="129"/>
      <c r="B1406" s="129"/>
      <c r="C1406" s="145" t="s">
        <v>949</v>
      </c>
      <c r="D1406" s="168"/>
      <c r="E1406" s="159">
        <v>70.599999999999994</v>
      </c>
      <c r="F1406" s="131"/>
      <c r="G1406" s="131"/>
      <c r="H1406" s="154">
        <v>0</v>
      </c>
      <c r="I1406" s="128"/>
      <c r="J1406" s="128"/>
      <c r="K1406" s="128"/>
      <c r="L1406" s="128"/>
      <c r="M1406" s="128"/>
      <c r="N1406" s="128"/>
      <c r="O1406" s="128"/>
      <c r="P1406" s="128"/>
      <c r="Q1406" s="128"/>
      <c r="R1406" s="128" t="s">
        <v>121</v>
      </c>
      <c r="S1406" s="128">
        <v>0</v>
      </c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</row>
    <row r="1407" spans="1:47" ht="22.5" outlineLevel="1" x14ac:dyDescent="0.2">
      <c r="A1407" s="129">
        <v>343</v>
      </c>
      <c r="B1407" s="129" t="s">
        <v>960</v>
      </c>
      <c r="C1407" s="144" t="s">
        <v>961</v>
      </c>
      <c r="D1407" s="167" t="s">
        <v>118</v>
      </c>
      <c r="E1407" s="131">
        <v>51.623000000000005</v>
      </c>
      <c r="F1407" s="131"/>
      <c r="G1407" s="131">
        <f>ROUND(E1407*F1407,2)</f>
        <v>0</v>
      </c>
      <c r="H1407" s="154" t="s">
        <v>1141</v>
      </c>
      <c r="I1407" s="128"/>
      <c r="J1407" s="128"/>
      <c r="K1407" s="128"/>
      <c r="L1407" s="128"/>
      <c r="M1407" s="128"/>
      <c r="N1407" s="128"/>
      <c r="O1407" s="128"/>
      <c r="P1407" s="128"/>
      <c r="Q1407" s="128"/>
      <c r="R1407" s="128" t="s">
        <v>119</v>
      </c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</row>
    <row r="1408" spans="1:47" outlineLevel="1" x14ac:dyDescent="0.2">
      <c r="A1408" s="129"/>
      <c r="B1408" s="129"/>
      <c r="C1408" s="145" t="s">
        <v>432</v>
      </c>
      <c r="D1408" s="168"/>
      <c r="E1408" s="159"/>
      <c r="F1408" s="131"/>
      <c r="G1408" s="131"/>
      <c r="H1408" s="154">
        <v>0</v>
      </c>
      <c r="I1408" s="128"/>
      <c r="J1408" s="128"/>
      <c r="K1408" s="128"/>
      <c r="L1408" s="128"/>
      <c r="M1408" s="128"/>
      <c r="N1408" s="128"/>
      <c r="O1408" s="128"/>
      <c r="P1408" s="128"/>
      <c r="Q1408" s="128"/>
      <c r="R1408" s="128" t="s">
        <v>121</v>
      </c>
      <c r="S1408" s="128">
        <v>0</v>
      </c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</row>
    <row r="1409" spans="1:47" outlineLevel="1" x14ac:dyDescent="0.2">
      <c r="A1409" s="129"/>
      <c r="B1409" s="129"/>
      <c r="C1409" s="145" t="s">
        <v>243</v>
      </c>
      <c r="D1409" s="168"/>
      <c r="E1409" s="159"/>
      <c r="F1409" s="131"/>
      <c r="G1409" s="131"/>
      <c r="H1409" s="154">
        <v>0</v>
      </c>
      <c r="I1409" s="128"/>
      <c r="J1409" s="128"/>
      <c r="K1409" s="128"/>
      <c r="L1409" s="128"/>
      <c r="M1409" s="128"/>
      <c r="N1409" s="128"/>
      <c r="O1409" s="128"/>
      <c r="P1409" s="128"/>
      <c r="Q1409" s="128"/>
      <c r="R1409" s="128" t="s">
        <v>121</v>
      </c>
      <c r="S1409" s="128">
        <v>0</v>
      </c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</row>
    <row r="1410" spans="1:47" outlineLevel="1" x14ac:dyDescent="0.2">
      <c r="A1410" s="129"/>
      <c r="B1410" s="129"/>
      <c r="C1410" s="145" t="s">
        <v>441</v>
      </c>
      <c r="D1410" s="168"/>
      <c r="E1410" s="159"/>
      <c r="F1410" s="131"/>
      <c r="G1410" s="131"/>
      <c r="H1410" s="154">
        <v>0</v>
      </c>
      <c r="I1410" s="128"/>
      <c r="J1410" s="128"/>
      <c r="K1410" s="128"/>
      <c r="L1410" s="128"/>
      <c r="M1410" s="128"/>
      <c r="N1410" s="128"/>
      <c r="O1410" s="128"/>
      <c r="P1410" s="128"/>
      <c r="Q1410" s="128"/>
      <c r="R1410" s="128" t="s">
        <v>121</v>
      </c>
      <c r="S1410" s="128">
        <v>0</v>
      </c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</row>
    <row r="1411" spans="1:47" outlineLevel="1" x14ac:dyDescent="0.2">
      <c r="A1411" s="129"/>
      <c r="B1411" s="129"/>
      <c r="C1411" s="145" t="s">
        <v>445</v>
      </c>
      <c r="D1411" s="168"/>
      <c r="E1411" s="159"/>
      <c r="F1411" s="131"/>
      <c r="G1411" s="131"/>
      <c r="H1411" s="154">
        <v>0</v>
      </c>
      <c r="I1411" s="128"/>
      <c r="J1411" s="128"/>
      <c r="K1411" s="128"/>
      <c r="L1411" s="128"/>
      <c r="M1411" s="128"/>
      <c r="N1411" s="128"/>
      <c r="O1411" s="128"/>
      <c r="P1411" s="128"/>
      <c r="Q1411" s="128"/>
      <c r="R1411" s="128" t="s">
        <v>121</v>
      </c>
      <c r="S1411" s="128">
        <v>0</v>
      </c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</row>
    <row r="1412" spans="1:47" outlineLevel="1" x14ac:dyDescent="0.2">
      <c r="A1412" s="129"/>
      <c r="B1412" s="129"/>
      <c r="C1412" s="145" t="s">
        <v>131</v>
      </c>
      <c r="D1412" s="168"/>
      <c r="E1412" s="159"/>
      <c r="F1412" s="131"/>
      <c r="G1412" s="131"/>
      <c r="H1412" s="154">
        <v>0</v>
      </c>
      <c r="I1412" s="128"/>
      <c r="J1412" s="128"/>
      <c r="K1412" s="128"/>
      <c r="L1412" s="128"/>
      <c r="M1412" s="128"/>
      <c r="N1412" s="128"/>
      <c r="O1412" s="128"/>
      <c r="P1412" s="128"/>
      <c r="Q1412" s="128"/>
      <c r="R1412" s="128" t="s">
        <v>121</v>
      </c>
      <c r="S1412" s="128">
        <v>0</v>
      </c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</row>
    <row r="1413" spans="1:47" outlineLevel="1" x14ac:dyDescent="0.2">
      <c r="A1413" s="129"/>
      <c r="B1413" s="129"/>
      <c r="C1413" s="145" t="s">
        <v>164</v>
      </c>
      <c r="D1413" s="168"/>
      <c r="E1413" s="159"/>
      <c r="F1413" s="131"/>
      <c r="G1413" s="131"/>
      <c r="H1413" s="154">
        <v>0</v>
      </c>
      <c r="I1413" s="128"/>
      <c r="J1413" s="128"/>
      <c r="K1413" s="128"/>
      <c r="L1413" s="128"/>
      <c r="M1413" s="128"/>
      <c r="N1413" s="128"/>
      <c r="O1413" s="128"/>
      <c r="P1413" s="128"/>
      <c r="Q1413" s="128"/>
      <c r="R1413" s="128" t="s">
        <v>121</v>
      </c>
      <c r="S1413" s="128">
        <v>0</v>
      </c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</row>
    <row r="1414" spans="1:47" outlineLevel="1" x14ac:dyDescent="0.2">
      <c r="A1414" s="129"/>
      <c r="B1414" s="129"/>
      <c r="C1414" s="145" t="s">
        <v>962</v>
      </c>
      <c r="D1414" s="168"/>
      <c r="E1414" s="159">
        <v>4.29</v>
      </c>
      <c r="F1414" s="131"/>
      <c r="G1414" s="131"/>
      <c r="H1414" s="154">
        <v>0</v>
      </c>
      <c r="I1414" s="128"/>
      <c r="J1414" s="128"/>
      <c r="K1414" s="128"/>
      <c r="L1414" s="128"/>
      <c r="M1414" s="128"/>
      <c r="N1414" s="128"/>
      <c r="O1414" s="128"/>
      <c r="P1414" s="128"/>
      <c r="Q1414" s="128"/>
      <c r="R1414" s="128" t="s">
        <v>121</v>
      </c>
      <c r="S1414" s="128">
        <v>0</v>
      </c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</row>
    <row r="1415" spans="1:47" outlineLevel="1" x14ac:dyDescent="0.2">
      <c r="A1415" s="129"/>
      <c r="B1415" s="129"/>
      <c r="C1415" s="145" t="s">
        <v>243</v>
      </c>
      <c r="D1415" s="168"/>
      <c r="E1415" s="159"/>
      <c r="F1415" s="131"/>
      <c r="G1415" s="131"/>
      <c r="H1415" s="154">
        <v>0</v>
      </c>
      <c r="I1415" s="128"/>
      <c r="J1415" s="128"/>
      <c r="K1415" s="128"/>
      <c r="L1415" s="128"/>
      <c r="M1415" s="128"/>
      <c r="N1415" s="128"/>
      <c r="O1415" s="128"/>
      <c r="P1415" s="128"/>
      <c r="Q1415" s="128"/>
      <c r="R1415" s="128" t="s">
        <v>121</v>
      </c>
      <c r="S1415" s="128">
        <v>0</v>
      </c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</row>
    <row r="1416" spans="1:47" outlineLevel="1" x14ac:dyDescent="0.2">
      <c r="A1416" s="129"/>
      <c r="B1416" s="129"/>
      <c r="C1416" s="145" t="s">
        <v>447</v>
      </c>
      <c r="D1416" s="168"/>
      <c r="E1416" s="159"/>
      <c r="F1416" s="131"/>
      <c r="G1416" s="131"/>
      <c r="H1416" s="154">
        <v>0</v>
      </c>
      <c r="I1416" s="128"/>
      <c r="J1416" s="128"/>
      <c r="K1416" s="128"/>
      <c r="L1416" s="128"/>
      <c r="M1416" s="128"/>
      <c r="N1416" s="128"/>
      <c r="O1416" s="128"/>
      <c r="P1416" s="128"/>
      <c r="Q1416" s="128"/>
      <c r="R1416" s="128" t="s">
        <v>121</v>
      </c>
      <c r="S1416" s="128">
        <v>0</v>
      </c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</row>
    <row r="1417" spans="1:47" outlineLevel="1" x14ac:dyDescent="0.2">
      <c r="A1417" s="129"/>
      <c r="B1417" s="129"/>
      <c r="C1417" s="147" t="s">
        <v>434</v>
      </c>
      <c r="D1417" s="170"/>
      <c r="E1417" s="160"/>
      <c r="F1417" s="131"/>
      <c r="G1417" s="131"/>
      <c r="H1417" s="154">
        <v>0</v>
      </c>
      <c r="I1417" s="128"/>
      <c r="J1417" s="128"/>
      <c r="K1417" s="128"/>
      <c r="L1417" s="128"/>
      <c r="M1417" s="128"/>
      <c r="N1417" s="128"/>
      <c r="O1417" s="128"/>
      <c r="P1417" s="128"/>
      <c r="Q1417" s="128"/>
      <c r="R1417" s="128" t="s">
        <v>121</v>
      </c>
      <c r="S1417" s="128">
        <v>2</v>
      </c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</row>
    <row r="1418" spans="1:47" outlineLevel="1" x14ac:dyDescent="0.2">
      <c r="A1418" s="129"/>
      <c r="B1418" s="129"/>
      <c r="C1418" s="148" t="s">
        <v>963</v>
      </c>
      <c r="D1418" s="170"/>
      <c r="E1418" s="160">
        <v>26.3</v>
      </c>
      <c r="F1418" s="131"/>
      <c r="G1418" s="131"/>
      <c r="H1418" s="154">
        <v>0</v>
      </c>
      <c r="I1418" s="128"/>
      <c r="J1418" s="128"/>
      <c r="K1418" s="128"/>
      <c r="L1418" s="128"/>
      <c r="M1418" s="128"/>
      <c r="N1418" s="128"/>
      <c r="O1418" s="128"/>
      <c r="P1418" s="128"/>
      <c r="Q1418" s="128"/>
      <c r="R1418" s="128" t="s">
        <v>121</v>
      </c>
      <c r="S1418" s="128">
        <v>2</v>
      </c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</row>
    <row r="1419" spans="1:47" outlineLevel="1" x14ac:dyDescent="0.2">
      <c r="A1419" s="129"/>
      <c r="B1419" s="129"/>
      <c r="C1419" s="148" t="s">
        <v>964</v>
      </c>
      <c r="D1419" s="170"/>
      <c r="E1419" s="160">
        <v>15.2</v>
      </c>
      <c r="F1419" s="131"/>
      <c r="G1419" s="131"/>
      <c r="H1419" s="154">
        <v>0</v>
      </c>
      <c r="I1419" s="128"/>
      <c r="J1419" s="128"/>
      <c r="K1419" s="128"/>
      <c r="L1419" s="128"/>
      <c r="M1419" s="128"/>
      <c r="N1419" s="128"/>
      <c r="O1419" s="128"/>
      <c r="P1419" s="128"/>
      <c r="Q1419" s="128"/>
      <c r="R1419" s="128" t="s">
        <v>121</v>
      </c>
      <c r="S1419" s="128">
        <v>2</v>
      </c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</row>
    <row r="1420" spans="1:47" outlineLevel="1" x14ac:dyDescent="0.2">
      <c r="A1420" s="129"/>
      <c r="B1420" s="129"/>
      <c r="C1420" s="148" t="s">
        <v>965</v>
      </c>
      <c r="D1420" s="170"/>
      <c r="E1420" s="160">
        <v>1.53</v>
      </c>
      <c r="F1420" s="131"/>
      <c r="G1420" s="131"/>
      <c r="H1420" s="154">
        <v>0</v>
      </c>
      <c r="I1420" s="128"/>
      <c r="J1420" s="128"/>
      <c r="K1420" s="128"/>
      <c r="L1420" s="128"/>
      <c r="M1420" s="128"/>
      <c r="N1420" s="128"/>
      <c r="O1420" s="128"/>
      <c r="P1420" s="128"/>
      <c r="Q1420" s="128"/>
      <c r="R1420" s="128" t="s">
        <v>121</v>
      </c>
      <c r="S1420" s="128">
        <v>2</v>
      </c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</row>
    <row r="1421" spans="1:47" outlineLevel="1" x14ac:dyDescent="0.2">
      <c r="A1421" s="129"/>
      <c r="B1421" s="129"/>
      <c r="C1421" s="147" t="s">
        <v>439</v>
      </c>
      <c r="D1421" s="170"/>
      <c r="E1421" s="160"/>
      <c r="F1421" s="131"/>
      <c r="G1421" s="131"/>
      <c r="H1421" s="154">
        <v>0</v>
      </c>
      <c r="I1421" s="128"/>
      <c r="J1421" s="128"/>
      <c r="K1421" s="128"/>
      <c r="L1421" s="128"/>
      <c r="M1421" s="128"/>
      <c r="N1421" s="128"/>
      <c r="O1421" s="128"/>
      <c r="P1421" s="128"/>
      <c r="Q1421" s="128"/>
      <c r="R1421" s="128" t="s">
        <v>121</v>
      </c>
      <c r="S1421" s="128">
        <v>0</v>
      </c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</row>
    <row r="1422" spans="1:47" outlineLevel="1" x14ac:dyDescent="0.2">
      <c r="A1422" s="129"/>
      <c r="B1422" s="129"/>
      <c r="C1422" s="145" t="s">
        <v>966</v>
      </c>
      <c r="D1422" s="168"/>
      <c r="E1422" s="159">
        <v>47.332999999999998</v>
      </c>
      <c r="F1422" s="131"/>
      <c r="G1422" s="131"/>
      <c r="H1422" s="154">
        <v>0</v>
      </c>
      <c r="I1422" s="128"/>
      <c r="J1422" s="128"/>
      <c r="K1422" s="128"/>
      <c r="L1422" s="128"/>
      <c r="M1422" s="128"/>
      <c r="N1422" s="128"/>
      <c r="O1422" s="128"/>
      <c r="P1422" s="128"/>
      <c r="Q1422" s="128"/>
      <c r="R1422" s="128" t="s">
        <v>121</v>
      </c>
      <c r="S1422" s="128">
        <v>0</v>
      </c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</row>
    <row r="1423" spans="1:47" outlineLevel="1" x14ac:dyDescent="0.2">
      <c r="A1423" s="129">
        <v>344</v>
      </c>
      <c r="B1423" s="129" t="s">
        <v>967</v>
      </c>
      <c r="C1423" s="144" t="s">
        <v>968</v>
      </c>
      <c r="D1423" s="167" t="s">
        <v>118</v>
      </c>
      <c r="E1423" s="131">
        <v>61.93</v>
      </c>
      <c r="F1423" s="131"/>
      <c r="G1423" s="131">
        <f>ROUND(E1423*F1423,2)</f>
        <v>0</v>
      </c>
      <c r="H1423" s="154" t="s">
        <v>1141</v>
      </c>
      <c r="I1423" s="128"/>
      <c r="J1423" s="128"/>
      <c r="K1423" s="128"/>
      <c r="L1423" s="128"/>
      <c r="M1423" s="128"/>
      <c r="N1423" s="128"/>
      <c r="O1423" s="128"/>
      <c r="P1423" s="128"/>
      <c r="Q1423" s="128"/>
      <c r="R1423" s="128" t="s">
        <v>119</v>
      </c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</row>
    <row r="1424" spans="1:47" outlineLevel="1" x14ac:dyDescent="0.2">
      <c r="A1424" s="129"/>
      <c r="B1424" s="129"/>
      <c r="C1424" s="145" t="s">
        <v>432</v>
      </c>
      <c r="D1424" s="168"/>
      <c r="E1424" s="159"/>
      <c r="F1424" s="131"/>
      <c r="G1424" s="131"/>
      <c r="H1424" s="154">
        <v>0</v>
      </c>
      <c r="I1424" s="128"/>
      <c r="J1424" s="128"/>
      <c r="K1424" s="128"/>
      <c r="L1424" s="128"/>
      <c r="M1424" s="128"/>
      <c r="N1424" s="128"/>
      <c r="O1424" s="128"/>
      <c r="P1424" s="128"/>
      <c r="Q1424" s="128"/>
      <c r="R1424" s="128" t="s">
        <v>121</v>
      </c>
      <c r="S1424" s="128">
        <v>0</v>
      </c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</row>
    <row r="1425" spans="1:47" outlineLevel="1" x14ac:dyDescent="0.2">
      <c r="A1425" s="129"/>
      <c r="B1425" s="129"/>
      <c r="C1425" s="145" t="s">
        <v>447</v>
      </c>
      <c r="D1425" s="168"/>
      <c r="E1425" s="159"/>
      <c r="F1425" s="131"/>
      <c r="G1425" s="131"/>
      <c r="H1425" s="154">
        <v>0</v>
      </c>
      <c r="I1425" s="128"/>
      <c r="J1425" s="128"/>
      <c r="K1425" s="128"/>
      <c r="L1425" s="128"/>
      <c r="M1425" s="128"/>
      <c r="N1425" s="128"/>
      <c r="O1425" s="128"/>
      <c r="P1425" s="128"/>
      <c r="Q1425" s="128"/>
      <c r="R1425" s="128" t="s">
        <v>121</v>
      </c>
      <c r="S1425" s="128">
        <v>0</v>
      </c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</row>
    <row r="1426" spans="1:47" outlineLevel="1" x14ac:dyDescent="0.2">
      <c r="A1426" s="129"/>
      <c r="B1426" s="129"/>
      <c r="C1426" s="147" t="s">
        <v>434</v>
      </c>
      <c r="D1426" s="170"/>
      <c r="E1426" s="160"/>
      <c r="F1426" s="131"/>
      <c r="G1426" s="131"/>
      <c r="H1426" s="154">
        <v>0</v>
      </c>
      <c r="I1426" s="128"/>
      <c r="J1426" s="128"/>
      <c r="K1426" s="128"/>
      <c r="L1426" s="128"/>
      <c r="M1426" s="128"/>
      <c r="N1426" s="128"/>
      <c r="O1426" s="128"/>
      <c r="P1426" s="128"/>
      <c r="Q1426" s="128"/>
      <c r="R1426" s="128" t="s">
        <v>121</v>
      </c>
      <c r="S1426" s="128">
        <v>2</v>
      </c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</row>
    <row r="1427" spans="1:47" outlineLevel="1" x14ac:dyDescent="0.2">
      <c r="A1427" s="129"/>
      <c r="B1427" s="129"/>
      <c r="C1427" s="148" t="s">
        <v>808</v>
      </c>
      <c r="D1427" s="170"/>
      <c r="E1427" s="160">
        <v>54.3</v>
      </c>
      <c r="F1427" s="131"/>
      <c r="G1427" s="131"/>
      <c r="H1427" s="154">
        <v>0</v>
      </c>
      <c r="I1427" s="128"/>
      <c r="J1427" s="128"/>
      <c r="K1427" s="128"/>
      <c r="L1427" s="128"/>
      <c r="M1427" s="128"/>
      <c r="N1427" s="128"/>
      <c r="O1427" s="128"/>
      <c r="P1427" s="128"/>
      <c r="Q1427" s="128"/>
      <c r="R1427" s="128" t="s">
        <v>121</v>
      </c>
      <c r="S1427" s="128">
        <v>2</v>
      </c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</row>
    <row r="1428" spans="1:47" outlineLevel="1" x14ac:dyDescent="0.2">
      <c r="A1428" s="129"/>
      <c r="B1428" s="129"/>
      <c r="C1428" s="148" t="s">
        <v>969</v>
      </c>
      <c r="D1428" s="170"/>
      <c r="E1428" s="160">
        <v>2</v>
      </c>
      <c r="F1428" s="131"/>
      <c r="G1428" s="131"/>
      <c r="H1428" s="154">
        <v>0</v>
      </c>
      <c r="I1428" s="128"/>
      <c r="J1428" s="128"/>
      <c r="K1428" s="128"/>
      <c r="L1428" s="128"/>
      <c r="M1428" s="128"/>
      <c r="N1428" s="128"/>
      <c r="O1428" s="128"/>
      <c r="P1428" s="128"/>
      <c r="Q1428" s="128"/>
      <c r="R1428" s="128" t="s">
        <v>121</v>
      </c>
      <c r="S1428" s="128">
        <v>2</v>
      </c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</row>
    <row r="1429" spans="1:47" outlineLevel="1" x14ac:dyDescent="0.2">
      <c r="A1429" s="129"/>
      <c r="B1429" s="129"/>
      <c r="C1429" s="147" t="s">
        <v>439</v>
      </c>
      <c r="D1429" s="170"/>
      <c r="E1429" s="160"/>
      <c r="F1429" s="131"/>
      <c r="G1429" s="131"/>
      <c r="H1429" s="154">
        <v>0</v>
      </c>
      <c r="I1429" s="128"/>
      <c r="J1429" s="128"/>
      <c r="K1429" s="128"/>
      <c r="L1429" s="128"/>
      <c r="M1429" s="128"/>
      <c r="N1429" s="128"/>
      <c r="O1429" s="128"/>
      <c r="P1429" s="128"/>
      <c r="Q1429" s="128"/>
      <c r="R1429" s="128" t="s">
        <v>121</v>
      </c>
      <c r="S1429" s="128">
        <v>0</v>
      </c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</row>
    <row r="1430" spans="1:47" outlineLevel="1" x14ac:dyDescent="0.2">
      <c r="A1430" s="129"/>
      <c r="B1430" s="129"/>
      <c r="C1430" s="145" t="s">
        <v>970</v>
      </c>
      <c r="D1430" s="168"/>
      <c r="E1430" s="159">
        <v>61.93</v>
      </c>
      <c r="F1430" s="131"/>
      <c r="G1430" s="131"/>
      <c r="H1430" s="154">
        <v>0</v>
      </c>
      <c r="I1430" s="128"/>
      <c r="J1430" s="128"/>
      <c r="K1430" s="128"/>
      <c r="L1430" s="128"/>
      <c r="M1430" s="128"/>
      <c r="N1430" s="128"/>
      <c r="O1430" s="128"/>
      <c r="P1430" s="128"/>
      <c r="Q1430" s="128"/>
      <c r="R1430" s="128" t="s">
        <v>121</v>
      </c>
      <c r="S1430" s="128">
        <v>0</v>
      </c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</row>
    <row r="1431" spans="1:47" outlineLevel="1" x14ac:dyDescent="0.2">
      <c r="A1431" s="129">
        <v>345</v>
      </c>
      <c r="B1431" s="129" t="s">
        <v>971</v>
      </c>
      <c r="C1431" s="144" t="s">
        <v>972</v>
      </c>
      <c r="D1431" s="167" t="s">
        <v>0</v>
      </c>
      <c r="E1431" s="131">
        <v>10.6</v>
      </c>
      <c r="F1431" s="131"/>
      <c r="G1431" s="131">
        <f>ROUND(E1431*F1431,2)</f>
        <v>0</v>
      </c>
      <c r="H1431" s="154" t="s">
        <v>1140</v>
      </c>
      <c r="I1431" s="128"/>
      <c r="J1431" s="128"/>
      <c r="K1431" s="128"/>
      <c r="L1431" s="128"/>
      <c r="M1431" s="128"/>
      <c r="N1431" s="128"/>
      <c r="O1431" s="128"/>
      <c r="P1431" s="128"/>
      <c r="Q1431" s="128"/>
      <c r="R1431" s="128" t="s">
        <v>119</v>
      </c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</row>
    <row r="1432" spans="1:47" x14ac:dyDescent="0.2">
      <c r="A1432" s="130" t="s">
        <v>114</v>
      </c>
      <c r="B1432" s="130" t="s">
        <v>86</v>
      </c>
      <c r="C1432" s="146" t="s">
        <v>87</v>
      </c>
      <c r="D1432" s="169"/>
      <c r="E1432" s="132"/>
      <c r="F1432" s="132"/>
      <c r="G1432" s="132">
        <f>SUMIF(R1433:R1527,"&lt;&gt;NOR",G1433:G1527)</f>
        <v>0</v>
      </c>
      <c r="H1432" s="155"/>
      <c r="I1432" s="128"/>
      <c r="R1432" t="s">
        <v>115</v>
      </c>
    </row>
    <row r="1433" spans="1:47" outlineLevel="1" x14ac:dyDescent="0.2">
      <c r="A1433" s="129">
        <v>346</v>
      </c>
      <c r="B1433" s="129" t="s">
        <v>973</v>
      </c>
      <c r="C1433" s="144" t="s">
        <v>974</v>
      </c>
      <c r="D1433" s="167" t="s">
        <v>118</v>
      </c>
      <c r="E1433" s="131">
        <v>516.77300000000002</v>
      </c>
      <c r="F1433" s="131"/>
      <c r="G1433" s="131">
        <f>ROUND(E1433*F1433,2)</f>
        <v>0</v>
      </c>
      <c r="H1433" s="154" t="s">
        <v>1140</v>
      </c>
      <c r="I1433" s="128"/>
      <c r="J1433" s="128"/>
      <c r="K1433" s="128"/>
      <c r="L1433" s="128"/>
      <c r="M1433" s="128"/>
      <c r="N1433" s="128"/>
      <c r="O1433" s="128"/>
      <c r="P1433" s="128"/>
      <c r="Q1433" s="128"/>
      <c r="R1433" s="128" t="s">
        <v>119</v>
      </c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</row>
    <row r="1434" spans="1:47" outlineLevel="1" x14ac:dyDescent="0.2">
      <c r="A1434" s="129"/>
      <c r="B1434" s="129"/>
      <c r="C1434" s="145" t="s">
        <v>432</v>
      </c>
      <c r="D1434" s="168"/>
      <c r="E1434" s="159"/>
      <c r="F1434" s="131"/>
      <c r="G1434" s="131"/>
      <c r="H1434" s="154">
        <v>0</v>
      </c>
      <c r="I1434" s="128"/>
      <c r="J1434" s="128"/>
      <c r="K1434" s="128"/>
      <c r="L1434" s="128"/>
      <c r="M1434" s="128"/>
      <c r="N1434" s="128"/>
      <c r="O1434" s="128"/>
      <c r="P1434" s="128"/>
      <c r="Q1434" s="128"/>
      <c r="R1434" s="128" t="s">
        <v>121</v>
      </c>
      <c r="S1434" s="128">
        <v>0</v>
      </c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</row>
    <row r="1435" spans="1:47" outlineLevel="1" x14ac:dyDescent="0.2">
      <c r="A1435" s="129"/>
      <c r="B1435" s="129"/>
      <c r="C1435" s="145" t="s">
        <v>243</v>
      </c>
      <c r="D1435" s="168"/>
      <c r="E1435" s="159"/>
      <c r="F1435" s="131"/>
      <c r="G1435" s="131"/>
      <c r="H1435" s="154">
        <v>0</v>
      </c>
      <c r="I1435" s="128"/>
      <c r="J1435" s="128"/>
      <c r="K1435" s="128"/>
      <c r="L1435" s="128"/>
      <c r="M1435" s="128"/>
      <c r="N1435" s="128"/>
      <c r="O1435" s="128"/>
      <c r="P1435" s="128"/>
      <c r="Q1435" s="128"/>
      <c r="R1435" s="128" t="s">
        <v>121</v>
      </c>
      <c r="S1435" s="128">
        <v>0</v>
      </c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</row>
    <row r="1436" spans="1:47" outlineLevel="1" x14ac:dyDescent="0.2">
      <c r="A1436" s="129"/>
      <c r="B1436" s="129"/>
      <c r="C1436" s="145" t="s">
        <v>433</v>
      </c>
      <c r="D1436" s="168"/>
      <c r="E1436" s="159"/>
      <c r="F1436" s="131"/>
      <c r="G1436" s="131"/>
      <c r="H1436" s="154">
        <v>0</v>
      </c>
      <c r="I1436" s="128"/>
      <c r="J1436" s="128"/>
      <c r="K1436" s="128"/>
      <c r="L1436" s="128"/>
      <c r="M1436" s="128"/>
      <c r="N1436" s="128"/>
      <c r="O1436" s="128"/>
      <c r="P1436" s="128"/>
      <c r="Q1436" s="128"/>
      <c r="R1436" s="128" t="s">
        <v>121</v>
      </c>
      <c r="S1436" s="128">
        <v>0</v>
      </c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</row>
    <row r="1437" spans="1:47" outlineLevel="1" x14ac:dyDescent="0.2">
      <c r="A1437" s="129"/>
      <c r="B1437" s="129"/>
      <c r="C1437" s="147" t="s">
        <v>434</v>
      </c>
      <c r="D1437" s="170"/>
      <c r="E1437" s="160"/>
      <c r="F1437" s="131"/>
      <c r="G1437" s="131"/>
      <c r="H1437" s="154">
        <v>0</v>
      </c>
      <c r="I1437" s="128"/>
      <c r="J1437" s="128"/>
      <c r="K1437" s="128"/>
      <c r="L1437" s="128"/>
      <c r="M1437" s="128"/>
      <c r="N1437" s="128"/>
      <c r="O1437" s="128"/>
      <c r="P1437" s="128"/>
      <c r="Q1437" s="128"/>
      <c r="R1437" s="128" t="s">
        <v>121</v>
      </c>
      <c r="S1437" s="128">
        <v>2</v>
      </c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</row>
    <row r="1438" spans="1:47" outlineLevel="1" x14ac:dyDescent="0.2">
      <c r="A1438" s="129"/>
      <c r="B1438" s="129"/>
      <c r="C1438" s="148" t="s">
        <v>435</v>
      </c>
      <c r="D1438" s="170"/>
      <c r="E1438" s="160">
        <v>0.5</v>
      </c>
      <c r="F1438" s="131"/>
      <c r="G1438" s="131"/>
      <c r="H1438" s="154">
        <v>0</v>
      </c>
      <c r="I1438" s="128"/>
      <c r="J1438" s="128"/>
      <c r="K1438" s="128"/>
      <c r="L1438" s="128"/>
      <c r="M1438" s="128"/>
      <c r="N1438" s="128"/>
      <c r="O1438" s="128"/>
      <c r="P1438" s="128"/>
      <c r="Q1438" s="128"/>
      <c r="R1438" s="128" t="s">
        <v>121</v>
      </c>
      <c r="S1438" s="128">
        <v>2</v>
      </c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</row>
    <row r="1439" spans="1:47" outlineLevel="1" x14ac:dyDescent="0.2">
      <c r="A1439" s="129"/>
      <c r="B1439" s="129"/>
      <c r="C1439" s="148" t="s">
        <v>436</v>
      </c>
      <c r="D1439" s="170"/>
      <c r="E1439" s="160">
        <v>0.5</v>
      </c>
      <c r="F1439" s="131"/>
      <c r="G1439" s="131"/>
      <c r="H1439" s="154">
        <v>0</v>
      </c>
      <c r="I1439" s="128"/>
      <c r="J1439" s="128"/>
      <c r="K1439" s="128"/>
      <c r="L1439" s="128"/>
      <c r="M1439" s="128"/>
      <c r="N1439" s="128"/>
      <c r="O1439" s="128"/>
      <c r="P1439" s="128"/>
      <c r="Q1439" s="128"/>
      <c r="R1439" s="128" t="s">
        <v>121</v>
      </c>
      <c r="S1439" s="128">
        <v>2</v>
      </c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</row>
    <row r="1440" spans="1:47" outlineLevel="1" x14ac:dyDescent="0.2">
      <c r="A1440" s="129"/>
      <c r="B1440" s="129"/>
      <c r="C1440" s="148" t="s">
        <v>437</v>
      </c>
      <c r="D1440" s="170"/>
      <c r="E1440" s="160">
        <v>0.5</v>
      </c>
      <c r="F1440" s="131"/>
      <c r="G1440" s="131"/>
      <c r="H1440" s="154">
        <v>0</v>
      </c>
      <c r="I1440" s="128"/>
      <c r="J1440" s="128"/>
      <c r="K1440" s="128"/>
      <c r="L1440" s="128"/>
      <c r="M1440" s="128"/>
      <c r="N1440" s="128"/>
      <c r="O1440" s="128"/>
      <c r="P1440" s="128"/>
      <c r="Q1440" s="128"/>
      <c r="R1440" s="128" t="s">
        <v>121</v>
      </c>
      <c r="S1440" s="128">
        <v>2</v>
      </c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</row>
    <row r="1441" spans="1:47" outlineLevel="1" x14ac:dyDescent="0.2">
      <c r="A1441" s="129"/>
      <c r="B1441" s="129"/>
      <c r="C1441" s="148" t="s">
        <v>438</v>
      </c>
      <c r="D1441" s="170"/>
      <c r="E1441" s="160"/>
      <c r="F1441" s="131"/>
      <c r="G1441" s="131"/>
      <c r="H1441" s="154">
        <v>0</v>
      </c>
      <c r="I1441" s="128"/>
      <c r="J1441" s="128"/>
      <c r="K1441" s="128"/>
      <c r="L1441" s="128"/>
      <c r="M1441" s="128"/>
      <c r="N1441" s="128"/>
      <c r="O1441" s="128"/>
      <c r="P1441" s="128"/>
      <c r="Q1441" s="128"/>
      <c r="R1441" s="128" t="s">
        <v>121</v>
      </c>
      <c r="S1441" s="128">
        <v>2</v>
      </c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</row>
    <row r="1442" spans="1:47" outlineLevel="1" x14ac:dyDescent="0.2">
      <c r="A1442" s="129"/>
      <c r="B1442" s="129"/>
      <c r="C1442" s="147" t="s">
        <v>439</v>
      </c>
      <c r="D1442" s="170"/>
      <c r="E1442" s="160"/>
      <c r="F1442" s="131"/>
      <c r="G1442" s="131"/>
      <c r="H1442" s="154">
        <v>0</v>
      </c>
      <c r="I1442" s="128"/>
      <c r="J1442" s="128"/>
      <c r="K1442" s="128"/>
      <c r="L1442" s="128"/>
      <c r="M1442" s="128"/>
      <c r="N1442" s="128"/>
      <c r="O1442" s="128"/>
      <c r="P1442" s="128"/>
      <c r="Q1442" s="128"/>
      <c r="R1442" s="128" t="s">
        <v>121</v>
      </c>
      <c r="S1442" s="128">
        <v>0</v>
      </c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</row>
    <row r="1443" spans="1:47" outlineLevel="1" x14ac:dyDescent="0.2">
      <c r="A1443" s="129"/>
      <c r="B1443" s="129"/>
      <c r="C1443" s="145" t="s">
        <v>440</v>
      </c>
      <c r="D1443" s="168"/>
      <c r="E1443" s="159">
        <v>1.5</v>
      </c>
      <c r="F1443" s="131"/>
      <c r="G1443" s="131"/>
      <c r="H1443" s="154">
        <v>0</v>
      </c>
      <c r="I1443" s="128"/>
      <c r="J1443" s="128"/>
      <c r="K1443" s="128"/>
      <c r="L1443" s="128"/>
      <c r="M1443" s="128"/>
      <c r="N1443" s="128"/>
      <c r="O1443" s="128"/>
      <c r="P1443" s="128"/>
      <c r="Q1443" s="128"/>
      <c r="R1443" s="128" t="s">
        <v>121</v>
      </c>
      <c r="S1443" s="128">
        <v>0</v>
      </c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</row>
    <row r="1444" spans="1:47" outlineLevel="1" x14ac:dyDescent="0.2">
      <c r="A1444" s="129"/>
      <c r="B1444" s="129"/>
      <c r="C1444" s="145" t="s">
        <v>243</v>
      </c>
      <c r="D1444" s="168"/>
      <c r="E1444" s="159"/>
      <c r="F1444" s="131"/>
      <c r="G1444" s="131"/>
      <c r="H1444" s="154">
        <v>0</v>
      </c>
      <c r="I1444" s="128"/>
      <c r="J1444" s="128"/>
      <c r="K1444" s="128"/>
      <c r="L1444" s="128"/>
      <c r="M1444" s="128"/>
      <c r="N1444" s="128"/>
      <c r="O1444" s="128"/>
      <c r="P1444" s="128"/>
      <c r="Q1444" s="128"/>
      <c r="R1444" s="128" t="s">
        <v>121</v>
      </c>
      <c r="S1444" s="128">
        <v>0</v>
      </c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</row>
    <row r="1445" spans="1:47" outlineLevel="1" x14ac:dyDescent="0.2">
      <c r="A1445" s="129"/>
      <c r="B1445" s="129"/>
      <c r="C1445" s="145" t="s">
        <v>441</v>
      </c>
      <c r="D1445" s="168"/>
      <c r="E1445" s="159"/>
      <c r="F1445" s="131"/>
      <c r="G1445" s="131"/>
      <c r="H1445" s="154">
        <v>0</v>
      </c>
      <c r="I1445" s="128"/>
      <c r="J1445" s="128"/>
      <c r="K1445" s="128"/>
      <c r="L1445" s="128"/>
      <c r="M1445" s="128"/>
      <c r="N1445" s="128"/>
      <c r="O1445" s="128"/>
      <c r="P1445" s="128"/>
      <c r="Q1445" s="128"/>
      <c r="R1445" s="128" t="s">
        <v>121</v>
      </c>
      <c r="S1445" s="128">
        <v>0</v>
      </c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</row>
    <row r="1446" spans="1:47" outlineLevel="1" x14ac:dyDescent="0.2">
      <c r="A1446" s="129"/>
      <c r="B1446" s="129"/>
      <c r="C1446" s="145" t="s">
        <v>442</v>
      </c>
      <c r="D1446" s="168"/>
      <c r="E1446" s="159"/>
      <c r="F1446" s="131"/>
      <c r="G1446" s="131"/>
      <c r="H1446" s="154">
        <v>0</v>
      </c>
      <c r="I1446" s="128"/>
      <c r="J1446" s="128"/>
      <c r="K1446" s="128"/>
      <c r="L1446" s="128"/>
      <c r="M1446" s="128"/>
      <c r="N1446" s="128"/>
      <c r="O1446" s="128"/>
      <c r="P1446" s="128"/>
      <c r="Q1446" s="128"/>
      <c r="R1446" s="128" t="s">
        <v>121</v>
      </c>
      <c r="S1446" s="128">
        <v>0</v>
      </c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</row>
    <row r="1447" spans="1:47" outlineLevel="1" x14ac:dyDescent="0.2">
      <c r="A1447" s="129"/>
      <c r="B1447" s="129"/>
      <c r="C1447" s="145" t="s">
        <v>131</v>
      </c>
      <c r="D1447" s="168"/>
      <c r="E1447" s="159"/>
      <c r="F1447" s="131"/>
      <c r="G1447" s="131"/>
      <c r="H1447" s="154">
        <v>0</v>
      </c>
      <c r="I1447" s="128"/>
      <c r="J1447" s="128"/>
      <c r="K1447" s="128"/>
      <c r="L1447" s="128"/>
      <c r="M1447" s="128"/>
      <c r="N1447" s="128"/>
      <c r="O1447" s="128"/>
      <c r="P1447" s="128"/>
      <c r="Q1447" s="128"/>
      <c r="R1447" s="128" t="s">
        <v>121</v>
      </c>
      <c r="S1447" s="128">
        <v>0</v>
      </c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</row>
    <row r="1448" spans="1:47" outlineLevel="1" x14ac:dyDescent="0.2">
      <c r="A1448" s="129"/>
      <c r="B1448" s="129"/>
      <c r="C1448" s="145" t="s">
        <v>443</v>
      </c>
      <c r="D1448" s="168"/>
      <c r="E1448" s="159">
        <v>0.86</v>
      </c>
      <c r="F1448" s="131"/>
      <c r="G1448" s="131"/>
      <c r="H1448" s="154">
        <v>0</v>
      </c>
      <c r="I1448" s="128"/>
      <c r="J1448" s="128"/>
      <c r="K1448" s="128"/>
      <c r="L1448" s="128"/>
      <c r="M1448" s="128"/>
      <c r="N1448" s="128"/>
      <c r="O1448" s="128"/>
      <c r="P1448" s="128"/>
      <c r="Q1448" s="128"/>
      <c r="R1448" s="128" t="s">
        <v>121</v>
      </c>
      <c r="S1448" s="128">
        <v>0</v>
      </c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</row>
    <row r="1449" spans="1:47" outlineLevel="1" x14ac:dyDescent="0.2">
      <c r="A1449" s="129"/>
      <c r="B1449" s="129"/>
      <c r="C1449" s="145" t="s">
        <v>444</v>
      </c>
      <c r="D1449" s="168"/>
      <c r="E1449" s="159">
        <v>0.8</v>
      </c>
      <c r="F1449" s="131"/>
      <c r="G1449" s="131"/>
      <c r="H1449" s="154">
        <v>0</v>
      </c>
      <c r="I1449" s="128"/>
      <c r="J1449" s="128"/>
      <c r="K1449" s="128"/>
      <c r="L1449" s="128"/>
      <c r="M1449" s="128"/>
      <c r="N1449" s="128"/>
      <c r="O1449" s="128"/>
      <c r="P1449" s="128"/>
      <c r="Q1449" s="128"/>
      <c r="R1449" s="128" t="s">
        <v>121</v>
      </c>
      <c r="S1449" s="128">
        <v>0</v>
      </c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</row>
    <row r="1450" spans="1:47" outlineLevel="1" x14ac:dyDescent="0.2">
      <c r="A1450" s="129"/>
      <c r="B1450" s="129"/>
      <c r="C1450" s="145" t="s">
        <v>243</v>
      </c>
      <c r="D1450" s="168"/>
      <c r="E1450" s="159"/>
      <c r="F1450" s="131"/>
      <c r="G1450" s="131"/>
      <c r="H1450" s="154">
        <v>0</v>
      </c>
      <c r="I1450" s="128"/>
      <c r="J1450" s="128"/>
      <c r="K1450" s="128"/>
      <c r="L1450" s="128"/>
      <c r="M1450" s="128"/>
      <c r="N1450" s="128"/>
      <c r="O1450" s="128"/>
      <c r="P1450" s="128"/>
      <c r="Q1450" s="128"/>
      <c r="R1450" s="128" t="s">
        <v>121</v>
      </c>
      <c r="S1450" s="128">
        <v>0</v>
      </c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</row>
    <row r="1451" spans="1:47" outlineLevel="1" x14ac:dyDescent="0.2">
      <c r="A1451" s="129"/>
      <c r="B1451" s="129"/>
      <c r="C1451" s="145" t="s">
        <v>447</v>
      </c>
      <c r="D1451" s="168"/>
      <c r="E1451" s="159"/>
      <c r="F1451" s="131"/>
      <c r="G1451" s="131"/>
      <c r="H1451" s="154">
        <v>0</v>
      </c>
      <c r="I1451" s="128"/>
      <c r="J1451" s="128"/>
      <c r="K1451" s="128"/>
      <c r="L1451" s="128"/>
      <c r="M1451" s="128"/>
      <c r="N1451" s="128"/>
      <c r="O1451" s="128"/>
      <c r="P1451" s="128"/>
      <c r="Q1451" s="128"/>
      <c r="R1451" s="128" t="s">
        <v>121</v>
      </c>
      <c r="S1451" s="128">
        <v>0</v>
      </c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</row>
    <row r="1452" spans="1:47" outlineLevel="1" x14ac:dyDescent="0.2">
      <c r="A1452" s="129"/>
      <c r="B1452" s="129"/>
      <c r="C1452" s="145" t="s">
        <v>450</v>
      </c>
      <c r="D1452" s="168"/>
      <c r="E1452" s="159">
        <v>18.018000000000001</v>
      </c>
      <c r="F1452" s="131"/>
      <c r="G1452" s="131"/>
      <c r="H1452" s="154">
        <v>0</v>
      </c>
      <c r="I1452" s="128"/>
      <c r="J1452" s="128"/>
      <c r="K1452" s="128"/>
      <c r="L1452" s="128"/>
      <c r="M1452" s="128"/>
      <c r="N1452" s="128"/>
      <c r="O1452" s="128"/>
      <c r="P1452" s="128"/>
      <c r="Q1452" s="128"/>
      <c r="R1452" s="128" t="s">
        <v>121</v>
      </c>
      <c r="S1452" s="128">
        <v>0</v>
      </c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</row>
    <row r="1453" spans="1:47" outlineLevel="1" x14ac:dyDescent="0.2">
      <c r="A1453" s="129"/>
      <c r="B1453" s="129"/>
      <c r="C1453" s="145" t="s">
        <v>451</v>
      </c>
      <c r="D1453" s="168"/>
      <c r="E1453" s="159">
        <v>11</v>
      </c>
      <c r="F1453" s="131"/>
      <c r="G1453" s="131"/>
      <c r="H1453" s="154">
        <v>0</v>
      </c>
      <c r="I1453" s="128"/>
      <c r="J1453" s="128"/>
      <c r="K1453" s="128"/>
      <c r="L1453" s="128"/>
      <c r="M1453" s="128"/>
      <c r="N1453" s="128"/>
      <c r="O1453" s="128"/>
      <c r="P1453" s="128"/>
      <c r="Q1453" s="128"/>
      <c r="R1453" s="128" t="s">
        <v>121</v>
      </c>
      <c r="S1453" s="128">
        <v>0</v>
      </c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</row>
    <row r="1454" spans="1:47" outlineLevel="1" x14ac:dyDescent="0.2">
      <c r="A1454" s="129"/>
      <c r="B1454" s="129"/>
      <c r="C1454" s="145" t="s">
        <v>452</v>
      </c>
      <c r="D1454" s="168"/>
      <c r="E1454" s="159">
        <v>469.5</v>
      </c>
      <c r="F1454" s="131"/>
      <c r="G1454" s="131"/>
      <c r="H1454" s="154">
        <v>0</v>
      </c>
      <c r="I1454" s="128"/>
      <c r="J1454" s="128"/>
      <c r="K1454" s="128"/>
      <c r="L1454" s="128"/>
      <c r="M1454" s="128"/>
      <c r="N1454" s="128"/>
      <c r="O1454" s="128"/>
      <c r="P1454" s="128"/>
      <c r="Q1454" s="128"/>
      <c r="R1454" s="128" t="s">
        <v>121</v>
      </c>
      <c r="S1454" s="128">
        <v>0</v>
      </c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</row>
    <row r="1455" spans="1:47" outlineLevel="1" x14ac:dyDescent="0.2">
      <c r="A1455" s="129"/>
      <c r="B1455" s="129"/>
      <c r="C1455" s="145" t="s">
        <v>975</v>
      </c>
      <c r="D1455" s="168"/>
      <c r="E1455" s="159">
        <v>15.095000000000001</v>
      </c>
      <c r="F1455" s="131"/>
      <c r="G1455" s="131"/>
      <c r="H1455" s="154">
        <v>0</v>
      </c>
      <c r="I1455" s="128"/>
      <c r="J1455" s="128"/>
      <c r="K1455" s="128"/>
      <c r="L1455" s="128"/>
      <c r="M1455" s="128"/>
      <c r="N1455" s="128"/>
      <c r="O1455" s="128"/>
      <c r="P1455" s="128"/>
      <c r="Q1455" s="128"/>
      <c r="R1455" s="128" t="s">
        <v>121</v>
      </c>
      <c r="S1455" s="128">
        <v>0</v>
      </c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</row>
    <row r="1456" spans="1:47" ht="22.5" outlineLevel="1" x14ac:dyDescent="0.2">
      <c r="A1456" s="129">
        <v>347</v>
      </c>
      <c r="B1456" s="129" t="s">
        <v>976</v>
      </c>
      <c r="C1456" s="144" t="s">
        <v>977</v>
      </c>
      <c r="D1456" s="167" t="s">
        <v>144</v>
      </c>
      <c r="E1456" s="131">
        <v>301.89999999999998</v>
      </c>
      <c r="F1456" s="131"/>
      <c r="G1456" s="131">
        <f>ROUND(E1456*F1456,2)</f>
        <v>0</v>
      </c>
      <c r="H1456" s="154" t="s">
        <v>1140</v>
      </c>
      <c r="I1456" s="128"/>
      <c r="J1456" s="128"/>
      <c r="K1456" s="128"/>
      <c r="L1456" s="128"/>
      <c r="M1456" s="128"/>
      <c r="N1456" s="128"/>
      <c r="O1456" s="128"/>
      <c r="P1456" s="128"/>
      <c r="Q1456" s="128"/>
      <c r="R1456" s="128" t="s">
        <v>119</v>
      </c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</row>
    <row r="1457" spans="1:47" outlineLevel="1" x14ac:dyDescent="0.2">
      <c r="A1457" s="129"/>
      <c r="B1457" s="129"/>
      <c r="C1457" s="145" t="s">
        <v>432</v>
      </c>
      <c r="D1457" s="168"/>
      <c r="E1457" s="159"/>
      <c r="F1457" s="131"/>
      <c r="G1457" s="131"/>
      <c r="H1457" s="154">
        <v>0</v>
      </c>
      <c r="I1457" s="128"/>
      <c r="J1457" s="128"/>
      <c r="K1457" s="128"/>
      <c r="L1457" s="128"/>
      <c r="M1457" s="128"/>
      <c r="N1457" s="128"/>
      <c r="O1457" s="128"/>
      <c r="P1457" s="128"/>
      <c r="Q1457" s="128"/>
      <c r="R1457" s="128" t="s">
        <v>121</v>
      </c>
      <c r="S1457" s="128">
        <v>0</v>
      </c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</row>
    <row r="1458" spans="1:47" outlineLevel="1" x14ac:dyDescent="0.2">
      <c r="A1458" s="129"/>
      <c r="B1458" s="129"/>
      <c r="C1458" s="145" t="s">
        <v>447</v>
      </c>
      <c r="D1458" s="168"/>
      <c r="E1458" s="159"/>
      <c r="F1458" s="131"/>
      <c r="G1458" s="131"/>
      <c r="H1458" s="154">
        <v>0</v>
      </c>
      <c r="I1458" s="128"/>
      <c r="J1458" s="128"/>
      <c r="K1458" s="128"/>
      <c r="L1458" s="128"/>
      <c r="M1458" s="128"/>
      <c r="N1458" s="128"/>
      <c r="O1458" s="128"/>
      <c r="P1458" s="128"/>
      <c r="Q1458" s="128"/>
      <c r="R1458" s="128" t="s">
        <v>121</v>
      </c>
      <c r="S1458" s="128">
        <v>0</v>
      </c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</row>
    <row r="1459" spans="1:47" outlineLevel="1" x14ac:dyDescent="0.2">
      <c r="A1459" s="129"/>
      <c r="B1459" s="129"/>
      <c r="C1459" s="145" t="s">
        <v>978</v>
      </c>
      <c r="D1459" s="168"/>
      <c r="E1459" s="159">
        <v>301.89999999999998</v>
      </c>
      <c r="F1459" s="131"/>
      <c r="G1459" s="131"/>
      <c r="H1459" s="154">
        <v>0</v>
      </c>
      <c r="I1459" s="128"/>
      <c r="J1459" s="128"/>
      <c r="K1459" s="128"/>
      <c r="L1459" s="128"/>
      <c r="M1459" s="128"/>
      <c r="N1459" s="128"/>
      <c r="O1459" s="128"/>
      <c r="P1459" s="128"/>
      <c r="Q1459" s="128"/>
      <c r="R1459" s="128" t="s">
        <v>121</v>
      </c>
      <c r="S1459" s="128">
        <v>0</v>
      </c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</row>
    <row r="1460" spans="1:47" ht="22.5" outlineLevel="1" x14ac:dyDescent="0.2">
      <c r="A1460" s="129">
        <v>348</v>
      </c>
      <c r="B1460" s="129" t="s">
        <v>979</v>
      </c>
      <c r="C1460" s="144" t="s">
        <v>980</v>
      </c>
      <c r="D1460" s="167" t="s">
        <v>118</v>
      </c>
      <c r="E1460" s="131">
        <v>501.678</v>
      </c>
      <c r="F1460" s="131"/>
      <c r="G1460" s="131">
        <f>ROUND(E1460*F1460,2)</f>
        <v>0</v>
      </c>
      <c r="H1460" s="154" t="s">
        <v>1140</v>
      </c>
      <c r="I1460" s="128"/>
      <c r="J1460" s="128"/>
      <c r="K1460" s="128"/>
      <c r="L1460" s="128"/>
      <c r="M1460" s="128"/>
      <c r="N1460" s="128"/>
      <c r="O1460" s="128"/>
      <c r="P1460" s="128"/>
      <c r="Q1460" s="128"/>
      <c r="R1460" s="128" t="s">
        <v>119</v>
      </c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</row>
    <row r="1461" spans="1:47" outlineLevel="1" x14ac:dyDescent="0.2">
      <c r="A1461" s="129"/>
      <c r="B1461" s="129"/>
      <c r="C1461" s="145" t="s">
        <v>432</v>
      </c>
      <c r="D1461" s="168"/>
      <c r="E1461" s="159"/>
      <c r="F1461" s="131"/>
      <c r="G1461" s="131"/>
      <c r="H1461" s="154">
        <v>0</v>
      </c>
      <c r="I1461" s="128"/>
      <c r="J1461" s="128"/>
      <c r="K1461" s="128"/>
      <c r="L1461" s="128"/>
      <c r="M1461" s="128"/>
      <c r="N1461" s="128"/>
      <c r="O1461" s="128"/>
      <c r="P1461" s="128"/>
      <c r="Q1461" s="128"/>
      <c r="R1461" s="128" t="s">
        <v>121</v>
      </c>
      <c r="S1461" s="128">
        <v>0</v>
      </c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</row>
    <row r="1462" spans="1:47" outlineLevel="1" x14ac:dyDescent="0.2">
      <c r="A1462" s="129"/>
      <c r="B1462" s="129"/>
      <c r="C1462" s="145" t="s">
        <v>243</v>
      </c>
      <c r="D1462" s="168"/>
      <c r="E1462" s="159"/>
      <c r="F1462" s="131"/>
      <c r="G1462" s="131"/>
      <c r="H1462" s="154">
        <v>0</v>
      </c>
      <c r="I1462" s="128"/>
      <c r="J1462" s="128"/>
      <c r="K1462" s="128"/>
      <c r="L1462" s="128"/>
      <c r="M1462" s="128"/>
      <c r="N1462" s="128"/>
      <c r="O1462" s="128"/>
      <c r="P1462" s="128"/>
      <c r="Q1462" s="128"/>
      <c r="R1462" s="128" t="s">
        <v>121</v>
      </c>
      <c r="S1462" s="128">
        <v>0</v>
      </c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</row>
    <row r="1463" spans="1:47" outlineLevel="1" x14ac:dyDescent="0.2">
      <c r="A1463" s="129"/>
      <c r="B1463" s="129"/>
      <c r="C1463" s="145" t="s">
        <v>433</v>
      </c>
      <c r="D1463" s="168"/>
      <c r="E1463" s="159"/>
      <c r="F1463" s="131"/>
      <c r="G1463" s="131"/>
      <c r="H1463" s="154">
        <v>0</v>
      </c>
      <c r="I1463" s="128"/>
      <c r="J1463" s="128"/>
      <c r="K1463" s="128"/>
      <c r="L1463" s="128"/>
      <c r="M1463" s="128"/>
      <c r="N1463" s="128"/>
      <c r="O1463" s="128"/>
      <c r="P1463" s="128"/>
      <c r="Q1463" s="128"/>
      <c r="R1463" s="128" t="s">
        <v>121</v>
      </c>
      <c r="S1463" s="128">
        <v>0</v>
      </c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</row>
    <row r="1464" spans="1:47" outlineLevel="1" x14ac:dyDescent="0.2">
      <c r="A1464" s="129"/>
      <c r="B1464" s="129"/>
      <c r="C1464" s="147" t="s">
        <v>434</v>
      </c>
      <c r="D1464" s="170"/>
      <c r="E1464" s="160"/>
      <c r="F1464" s="131"/>
      <c r="G1464" s="131"/>
      <c r="H1464" s="154">
        <v>0</v>
      </c>
      <c r="I1464" s="128"/>
      <c r="J1464" s="128"/>
      <c r="K1464" s="128"/>
      <c r="L1464" s="128"/>
      <c r="M1464" s="128"/>
      <c r="N1464" s="128"/>
      <c r="O1464" s="128"/>
      <c r="P1464" s="128"/>
      <c r="Q1464" s="128"/>
      <c r="R1464" s="128" t="s">
        <v>121</v>
      </c>
      <c r="S1464" s="128">
        <v>2</v>
      </c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</row>
    <row r="1465" spans="1:47" outlineLevel="1" x14ac:dyDescent="0.2">
      <c r="A1465" s="129"/>
      <c r="B1465" s="129"/>
      <c r="C1465" s="148" t="s">
        <v>435</v>
      </c>
      <c r="D1465" s="170"/>
      <c r="E1465" s="160">
        <v>0.5</v>
      </c>
      <c r="F1465" s="131"/>
      <c r="G1465" s="131"/>
      <c r="H1465" s="154">
        <v>0</v>
      </c>
      <c r="I1465" s="128"/>
      <c r="J1465" s="128"/>
      <c r="K1465" s="128"/>
      <c r="L1465" s="128"/>
      <c r="M1465" s="128"/>
      <c r="N1465" s="128"/>
      <c r="O1465" s="128"/>
      <c r="P1465" s="128"/>
      <c r="Q1465" s="128"/>
      <c r="R1465" s="128" t="s">
        <v>121</v>
      </c>
      <c r="S1465" s="128">
        <v>2</v>
      </c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</row>
    <row r="1466" spans="1:47" outlineLevel="1" x14ac:dyDescent="0.2">
      <c r="A1466" s="129"/>
      <c r="B1466" s="129"/>
      <c r="C1466" s="148" t="s">
        <v>436</v>
      </c>
      <c r="D1466" s="170"/>
      <c r="E1466" s="160">
        <v>0.5</v>
      </c>
      <c r="F1466" s="131"/>
      <c r="G1466" s="131"/>
      <c r="H1466" s="154">
        <v>0</v>
      </c>
      <c r="I1466" s="128"/>
      <c r="J1466" s="128"/>
      <c r="K1466" s="128"/>
      <c r="L1466" s="128"/>
      <c r="M1466" s="128"/>
      <c r="N1466" s="128"/>
      <c r="O1466" s="128"/>
      <c r="P1466" s="128"/>
      <c r="Q1466" s="128"/>
      <c r="R1466" s="128" t="s">
        <v>121</v>
      </c>
      <c r="S1466" s="128">
        <v>2</v>
      </c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</row>
    <row r="1467" spans="1:47" outlineLevel="1" x14ac:dyDescent="0.2">
      <c r="A1467" s="129"/>
      <c r="B1467" s="129"/>
      <c r="C1467" s="148" t="s">
        <v>437</v>
      </c>
      <c r="D1467" s="170"/>
      <c r="E1467" s="160">
        <v>0.5</v>
      </c>
      <c r="F1467" s="131"/>
      <c r="G1467" s="131"/>
      <c r="H1467" s="154">
        <v>0</v>
      </c>
      <c r="I1467" s="128"/>
      <c r="J1467" s="128"/>
      <c r="K1467" s="128"/>
      <c r="L1467" s="128"/>
      <c r="M1467" s="128"/>
      <c r="N1467" s="128"/>
      <c r="O1467" s="128"/>
      <c r="P1467" s="128"/>
      <c r="Q1467" s="128"/>
      <c r="R1467" s="128" t="s">
        <v>121</v>
      </c>
      <c r="S1467" s="128">
        <v>2</v>
      </c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</row>
    <row r="1468" spans="1:47" outlineLevel="1" x14ac:dyDescent="0.2">
      <c r="A1468" s="129"/>
      <c r="B1468" s="129"/>
      <c r="C1468" s="148" t="s">
        <v>438</v>
      </c>
      <c r="D1468" s="170"/>
      <c r="E1468" s="160"/>
      <c r="F1468" s="131"/>
      <c r="G1468" s="131"/>
      <c r="H1468" s="154">
        <v>0</v>
      </c>
      <c r="I1468" s="128"/>
      <c r="J1468" s="128"/>
      <c r="K1468" s="128"/>
      <c r="L1468" s="128"/>
      <c r="M1468" s="128"/>
      <c r="N1468" s="128"/>
      <c r="O1468" s="128"/>
      <c r="P1468" s="128"/>
      <c r="Q1468" s="128"/>
      <c r="R1468" s="128" t="s">
        <v>121</v>
      </c>
      <c r="S1468" s="128">
        <v>2</v>
      </c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</row>
    <row r="1469" spans="1:47" outlineLevel="1" x14ac:dyDescent="0.2">
      <c r="A1469" s="129"/>
      <c r="B1469" s="129"/>
      <c r="C1469" s="147" t="s">
        <v>439</v>
      </c>
      <c r="D1469" s="170"/>
      <c r="E1469" s="160"/>
      <c r="F1469" s="131"/>
      <c r="G1469" s="131"/>
      <c r="H1469" s="154">
        <v>0</v>
      </c>
      <c r="I1469" s="128"/>
      <c r="J1469" s="128"/>
      <c r="K1469" s="128"/>
      <c r="L1469" s="128"/>
      <c r="M1469" s="128"/>
      <c r="N1469" s="128"/>
      <c r="O1469" s="128"/>
      <c r="P1469" s="128"/>
      <c r="Q1469" s="128"/>
      <c r="R1469" s="128" t="s">
        <v>121</v>
      </c>
      <c r="S1469" s="128">
        <v>0</v>
      </c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</row>
    <row r="1470" spans="1:47" outlineLevel="1" x14ac:dyDescent="0.2">
      <c r="A1470" s="129"/>
      <c r="B1470" s="129"/>
      <c r="C1470" s="145" t="s">
        <v>440</v>
      </c>
      <c r="D1470" s="168"/>
      <c r="E1470" s="159">
        <v>1.5</v>
      </c>
      <c r="F1470" s="131"/>
      <c r="G1470" s="131"/>
      <c r="H1470" s="154">
        <v>0</v>
      </c>
      <c r="I1470" s="128"/>
      <c r="J1470" s="128"/>
      <c r="K1470" s="128"/>
      <c r="L1470" s="128"/>
      <c r="M1470" s="128"/>
      <c r="N1470" s="128"/>
      <c r="O1470" s="128"/>
      <c r="P1470" s="128"/>
      <c r="Q1470" s="128"/>
      <c r="R1470" s="128" t="s">
        <v>121</v>
      </c>
      <c r="S1470" s="128">
        <v>0</v>
      </c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</row>
    <row r="1471" spans="1:47" outlineLevel="1" x14ac:dyDescent="0.2">
      <c r="A1471" s="129"/>
      <c r="B1471" s="129"/>
      <c r="C1471" s="145" t="s">
        <v>243</v>
      </c>
      <c r="D1471" s="168"/>
      <c r="E1471" s="159"/>
      <c r="F1471" s="131"/>
      <c r="G1471" s="131"/>
      <c r="H1471" s="154">
        <v>0</v>
      </c>
      <c r="I1471" s="128"/>
      <c r="J1471" s="128"/>
      <c r="K1471" s="128"/>
      <c r="L1471" s="128"/>
      <c r="M1471" s="128"/>
      <c r="N1471" s="128"/>
      <c r="O1471" s="128"/>
      <c r="P1471" s="128"/>
      <c r="Q1471" s="128"/>
      <c r="R1471" s="128" t="s">
        <v>121</v>
      </c>
      <c r="S1471" s="128">
        <v>0</v>
      </c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</row>
    <row r="1472" spans="1:47" outlineLevel="1" x14ac:dyDescent="0.2">
      <c r="A1472" s="129"/>
      <c r="B1472" s="129"/>
      <c r="C1472" s="145" t="s">
        <v>441</v>
      </c>
      <c r="D1472" s="168"/>
      <c r="E1472" s="159"/>
      <c r="F1472" s="131"/>
      <c r="G1472" s="131"/>
      <c r="H1472" s="154">
        <v>0</v>
      </c>
      <c r="I1472" s="128"/>
      <c r="J1472" s="128"/>
      <c r="K1472" s="128"/>
      <c r="L1472" s="128"/>
      <c r="M1472" s="128"/>
      <c r="N1472" s="128"/>
      <c r="O1472" s="128"/>
      <c r="P1472" s="128"/>
      <c r="Q1472" s="128"/>
      <c r="R1472" s="128" t="s">
        <v>121</v>
      </c>
      <c r="S1472" s="128">
        <v>0</v>
      </c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</row>
    <row r="1473" spans="1:47" outlineLevel="1" x14ac:dyDescent="0.2">
      <c r="A1473" s="129"/>
      <c r="B1473" s="129"/>
      <c r="C1473" s="145" t="s">
        <v>442</v>
      </c>
      <c r="D1473" s="168"/>
      <c r="E1473" s="159"/>
      <c r="F1473" s="131"/>
      <c r="G1473" s="131"/>
      <c r="H1473" s="154">
        <v>0</v>
      </c>
      <c r="I1473" s="128"/>
      <c r="J1473" s="128"/>
      <c r="K1473" s="128"/>
      <c r="L1473" s="128"/>
      <c r="M1473" s="128"/>
      <c r="N1473" s="128"/>
      <c r="O1473" s="128"/>
      <c r="P1473" s="128"/>
      <c r="Q1473" s="128"/>
      <c r="R1473" s="128" t="s">
        <v>121</v>
      </c>
      <c r="S1473" s="128">
        <v>0</v>
      </c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</row>
    <row r="1474" spans="1:47" outlineLevel="1" x14ac:dyDescent="0.2">
      <c r="A1474" s="129"/>
      <c r="B1474" s="129"/>
      <c r="C1474" s="145" t="s">
        <v>131</v>
      </c>
      <c r="D1474" s="168"/>
      <c r="E1474" s="159"/>
      <c r="F1474" s="131"/>
      <c r="G1474" s="131"/>
      <c r="H1474" s="154">
        <v>0</v>
      </c>
      <c r="I1474" s="128"/>
      <c r="J1474" s="128"/>
      <c r="K1474" s="128"/>
      <c r="L1474" s="128"/>
      <c r="M1474" s="128"/>
      <c r="N1474" s="128"/>
      <c r="O1474" s="128"/>
      <c r="P1474" s="128"/>
      <c r="Q1474" s="128"/>
      <c r="R1474" s="128" t="s">
        <v>121</v>
      </c>
      <c r="S1474" s="128">
        <v>0</v>
      </c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</row>
    <row r="1475" spans="1:47" outlineLevel="1" x14ac:dyDescent="0.2">
      <c r="A1475" s="129"/>
      <c r="B1475" s="129"/>
      <c r="C1475" s="145" t="s">
        <v>443</v>
      </c>
      <c r="D1475" s="168"/>
      <c r="E1475" s="159">
        <v>0.86</v>
      </c>
      <c r="F1475" s="131"/>
      <c r="G1475" s="131"/>
      <c r="H1475" s="154">
        <v>0</v>
      </c>
      <c r="I1475" s="128"/>
      <c r="J1475" s="128"/>
      <c r="K1475" s="128"/>
      <c r="L1475" s="128"/>
      <c r="M1475" s="128"/>
      <c r="N1475" s="128"/>
      <c r="O1475" s="128"/>
      <c r="P1475" s="128"/>
      <c r="Q1475" s="128"/>
      <c r="R1475" s="128" t="s">
        <v>121</v>
      </c>
      <c r="S1475" s="128">
        <v>0</v>
      </c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</row>
    <row r="1476" spans="1:47" outlineLevel="1" x14ac:dyDescent="0.2">
      <c r="A1476" s="129"/>
      <c r="B1476" s="129"/>
      <c r="C1476" s="145" t="s">
        <v>444</v>
      </c>
      <c r="D1476" s="168"/>
      <c r="E1476" s="159">
        <v>0.8</v>
      </c>
      <c r="F1476" s="131"/>
      <c r="G1476" s="131"/>
      <c r="H1476" s="154">
        <v>0</v>
      </c>
      <c r="I1476" s="128"/>
      <c r="J1476" s="128"/>
      <c r="K1476" s="128"/>
      <c r="L1476" s="128"/>
      <c r="M1476" s="128"/>
      <c r="N1476" s="128"/>
      <c r="O1476" s="128"/>
      <c r="P1476" s="128"/>
      <c r="Q1476" s="128"/>
      <c r="R1476" s="128" t="s">
        <v>121</v>
      </c>
      <c r="S1476" s="128">
        <v>0</v>
      </c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</row>
    <row r="1477" spans="1:47" outlineLevel="1" x14ac:dyDescent="0.2">
      <c r="A1477" s="129"/>
      <c r="B1477" s="129"/>
      <c r="C1477" s="145" t="s">
        <v>243</v>
      </c>
      <c r="D1477" s="168"/>
      <c r="E1477" s="159"/>
      <c r="F1477" s="131"/>
      <c r="G1477" s="131"/>
      <c r="H1477" s="154">
        <v>0</v>
      </c>
      <c r="I1477" s="128"/>
      <c r="J1477" s="128"/>
      <c r="K1477" s="128"/>
      <c r="L1477" s="128"/>
      <c r="M1477" s="128"/>
      <c r="N1477" s="128"/>
      <c r="O1477" s="128"/>
      <c r="P1477" s="128"/>
      <c r="Q1477" s="128"/>
      <c r="R1477" s="128" t="s">
        <v>121</v>
      </c>
      <c r="S1477" s="128">
        <v>0</v>
      </c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</row>
    <row r="1478" spans="1:47" outlineLevel="1" x14ac:dyDescent="0.2">
      <c r="A1478" s="129"/>
      <c r="B1478" s="129"/>
      <c r="C1478" s="145" t="s">
        <v>447</v>
      </c>
      <c r="D1478" s="168"/>
      <c r="E1478" s="159"/>
      <c r="F1478" s="131"/>
      <c r="G1478" s="131"/>
      <c r="H1478" s="154">
        <v>0</v>
      </c>
      <c r="I1478" s="128"/>
      <c r="J1478" s="128"/>
      <c r="K1478" s="128"/>
      <c r="L1478" s="128"/>
      <c r="M1478" s="128"/>
      <c r="N1478" s="128"/>
      <c r="O1478" s="128"/>
      <c r="P1478" s="128"/>
      <c r="Q1478" s="128"/>
      <c r="R1478" s="128" t="s">
        <v>121</v>
      </c>
      <c r="S1478" s="128">
        <v>0</v>
      </c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</row>
    <row r="1479" spans="1:47" outlineLevel="1" x14ac:dyDescent="0.2">
      <c r="A1479" s="129"/>
      <c r="B1479" s="129"/>
      <c r="C1479" s="145" t="s">
        <v>450</v>
      </c>
      <c r="D1479" s="168"/>
      <c r="E1479" s="159">
        <v>18.018000000000001</v>
      </c>
      <c r="F1479" s="131"/>
      <c r="G1479" s="131"/>
      <c r="H1479" s="154">
        <v>0</v>
      </c>
      <c r="I1479" s="128"/>
      <c r="J1479" s="128"/>
      <c r="K1479" s="128"/>
      <c r="L1479" s="128"/>
      <c r="M1479" s="128"/>
      <c r="N1479" s="128"/>
      <c r="O1479" s="128"/>
      <c r="P1479" s="128"/>
      <c r="Q1479" s="128"/>
      <c r="R1479" s="128" t="s">
        <v>121</v>
      </c>
      <c r="S1479" s="128">
        <v>0</v>
      </c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</row>
    <row r="1480" spans="1:47" outlineLevel="1" x14ac:dyDescent="0.2">
      <c r="A1480" s="129"/>
      <c r="B1480" s="129"/>
      <c r="C1480" s="145" t="s">
        <v>451</v>
      </c>
      <c r="D1480" s="168"/>
      <c r="E1480" s="159">
        <v>11</v>
      </c>
      <c r="F1480" s="131"/>
      <c r="G1480" s="131"/>
      <c r="H1480" s="154">
        <v>0</v>
      </c>
      <c r="I1480" s="128"/>
      <c r="J1480" s="128"/>
      <c r="K1480" s="128"/>
      <c r="L1480" s="128"/>
      <c r="M1480" s="128"/>
      <c r="N1480" s="128"/>
      <c r="O1480" s="128"/>
      <c r="P1480" s="128"/>
      <c r="Q1480" s="128"/>
      <c r="R1480" s="128" t="s">
        <v>121</v>
      </c>
      <c r="S1480" s="128">
        <v>0</v>
      </c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</row>
    <row r="1481" spans="1:47" outlineLevel="1" x14ac:dyDescent="0.2">
      <c r="A1481" s="129"/>
      <c r="B1481" s="129"/>
      <c r="C1481" s="145" t="s">
        <v>452</v>
      </c>
      <c r="D1481" s="168"/>
      <c r="E1481" s="159">
        <v>469.5</v>
      </c>
      <c r="F1481" s="131"/>
      <c r="G1481" s="131"/>
      <c r="H1481" s="154">
        <v>0</v>
      </c>
      <c r="I1481" s="128"/>
      <c r="J1481" s="128"/>
      <c r="K1481" s="128"/>
      <c r="L1481" s="128"/>
      <c r="M1481" s="128"/>
      <c r="N1481" s="128"/>
      <c r="O1481" s="128"/>
      <c r="P1481" s="128"/>
      <c r="Q1481" s="128"/>
      <c r="R1481" s="128" t="s">
        <v>121</v>
      </c>
      <c r="S1481" s="128">
        <v>0</v>
      </c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</row>
    <row r="1482" spans="1:47" outlineLevel="1" x14ac:dyDescent="0.2">
      <c r="A1482" s="129">
        <v>349</v>
      </c>
      <c r="B1482" s="129" t="s">
        <v>981</v>
      </c>
      <c r="C1482" s="144" t="s">
        <v>982</v>
      </c>
      <c r="D1482" s="167" t="s">
        <v>144</v>
      </c>
      <c r="E1482" s="131">
        <v>39</v>
      </c>
      <c r="F1482" s="131"/>
      <c r="G1482" s="131">
        <f>ROUND(E1482*F1482,2)</f>
        <v>0</v>
      </c>
      <c r="H1482" s="154" t="s">
        <v>1140</v>
      </c>
      <c r="I1482" s="128"/>
      <c r="J1482" s="128"/>
      <c r="K1482" s="128"/>
      <c r="L1482" s="128"/>
      <c r="M1482" s="128"/>
      <c r="N1482" s="128"/>
      <c r="O1482" s="128"/>
      <c r="P1482" s="128"/>
      <c r="Q1482" s="128"/>
      <c r="R1482" s="128" t="s">
        <v>119</v>
      </c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</row>
    <row r="1483" spans="1:47" outlineLevel="1" x14ac:dyDescent="0.2">
      <c r="A1483" s="129"/>
      <c r="B1483" s="129"/>
      <c r="C1483" s="145" t="s">
        <v>432</v>
      </c>
      <c r="D1483" s="168"/>
      <c r="E1483" s="159"/>
      <c r="F1483" s="131"/>
      <c r="G1483" s="131"/>
      <c r="H1483" s="154">
        <v>0</v>
      </c>
      <c r="I1483" s="128"/>
      <c r="J1483" s="128"/>
      <c r="K1483" s="128"/>
      <c r="L1483" s="128"/>
      <c r="M1483" s="128"/>
      <c r="N1483" s="128"/>
      <c r="O1483" s="128"/>
      <c r="P1483" s="128"/>
      <c r="Q1483" s="128"/>
      <c r="R1483" s="128" t="s">
        <v>121</v>
      </c>
      <c r="S1483" s="128">
        <v>0</v>
      </c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</row>
    <row r="1484" spans="1:47" outlineLevel="1" x14ac:dyDescent="0.2">
      <c r="A1484" s="129"/>
      <c r="B1484" s="129"/>
      <c r="C1484" s="145" t="s">
        <v>447</v>
      </c>
      <c r="D1484" s="168"/>
      <c r="E1484" s="159"/>
      <c r="F1484" s="131"/>
      <c r="G1484" s="131"/>
      <c r="H1484" s="154">
        <v>0</v>
      </c>
      <c r="I1484" s="128"/>
      <c r="J1484" s="128"/>
      <c r="K1484" s="128"/>
      <c r="L1484" s="128"/>
      <c r="M1484" s="128"/>
      <c r="N1484" s="128"/>
      <c r="O1484" s="128"/>
      <c r="P1484" s="128"/>
      <c r="Q1484" s="128"/>
      <c r="R1484" s="128" t="s">
        <v>121</v>
      </c>
      <c r="S1484" s="128">
        <v>0</v>
      </c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</row>
    <row r="1485" spans="1:47" outlineLevel="1" x14ac:dyDescent="0.2">
      <c r="A1485" s="129"/>
      <c r="B1485" s="129"/>
      <c r="C1485" s="145" t="s">
        <v>983</v>
      </c>
      <c r="D1485" s="168"/>
      <c r="E1485" s="159">
        <v>39</v>
      </c>
      <c r="F1485" s="131"/>
      <c r="G1485" s="131"/>
      <c r="H1485" s="154">
        <v>0</v>
      </c>
      <c r="I1485" s="128"/>
      <c r="J1485" s="128"/>
      <c r="K1485" s="128"/>
      <c r="L1485" s="128"/>
      <c r="M1485" s="128"/>
      <c r="N1485" s="128"/>
      <c r="O1485" s="128"/>
      <c r="P1485" s="128"/>
      <c r="Q1485" s="128"/>
      <c r="R1485" s="128" t="s">
        <v>121</v>
      </c>
      <c r="S1485" s="128">
        <v>0</v>
      </c>
      <c r="T1485" s="128"/>
      <c r="U1485" s="128"/>
      <c r="V1485" s="128"/>
      <c r="W1485" s="128"/>
      <c r="X1485" s="128"/>
      <c r="Y1485" s="128"/>
      <c r="Z1485" s="128"/>
      <c r="AA1485" s="128"/>
      <c r="AB1485" s="128"/>
      <c r="AC1485" s="128"/>
      <c r="AD1485" s="128"/>
      <c r="AE1485" s="128"/>
      <c r="AF1485" s="128"/>
      <c r="AG1485" s="128"/>
      <c r="AH1485" s="128"/>
      <c r="AI1485" s="128"/>
      <c r="AJ1485" s="128"/>
      <c r="AK1485" s="128"/>
      <c r="AL1485" s="128"/>
      <c r="AM1485" s="128"/>
      <c r="AN1485" s="128"/>
      <c r="AO1485" s="128"/>
      <c r="AP1485" s="128"/>
      <c r="AQ1485" s="128"/>
      <c r="AR1485" s="128"/>
      <c r="AS1485" s="128"/>
      <c r="AT1485" s="128"/>
      <c r="AU1485" s="128"/>
    </row>
    <row r="1486" spans="1:47" outlineLevel="1" x14ac:dyDescent="0.2">
      <c r="A1486" s="129">
        <v>350</v>
      </c>
      <c r="B1486" s="129" t="s">
        <v>984</v>
      </c>
      <c r="C1486" s="144" t="s">
        <v>985</v>
      </c>
      <c r="D1486" s="167" t="s">
        <v>144</v>
      </c>
      <c r="E1486" s="131">
        <v>39</v>
      </c>
      <c r="F1486" s="131"/>
      <c r="G1486" s="131">
        <f>ROUND(E1486*F1486,2)</f>
        <v>0</v>
      </c>
      <c r="H1486" s="154" t="s">
        <v>1140</v>
      </c>
      <c r="I1486" s="128"/>
      <c r="J1486" s="128"/>
      <c r="K1486" s="128"/>
      <c r="L1486" s="128"/>
      <c r="M1486" s="128"/>
      <c r="N1486" s="128"/>
      <c r="O1486" s="128"/>
      <c r="P1486" s="128"/>
      <c r="Q1486" s="128"/>
      <c r="R1486" s="128" t="s">
        <v>119</v>
      </c>
      <c r="S1486" s="128"/>
      <c r="T1486" s="128"/>
      <c r="U1486" s="128"/>
      <c r="V1486" s="128"/>
      <c r="W1486" s="128"/>
      <c r="X1486" s="128"/>
      <c r="Y1486" s="128"/>
      <c r="Z1486" s="128"/>
      <c r="AA1486" s="128"/>
      <c r="AB1486" s="128"/>
      <c r="AC1486" s="128"/>
      <c r="AD1486" s="128"/>
      <c r="AE1486" s="128"/>
      <c r="AF1486" s="128"/>
      <c r="AG1486" s="128"/>
      <c r="AH1486" s="128"/>
      <c r="AI1486" s="128"/>
      <c r="AJ1486" s="128"/>
      <c r="AK1486" s="128"/>
      <c r="AL1486" s="128"/>
      <c r="AM1486" s="128"/>
      <c r="AN1486" s="128"/>
      <c r="AO1486" s="128"/>
      <c r="AP1486" s="128"/>
      <c r="AQ1486" s="128"/>
      <c r="AR1486" s="128"/>
      <c r="AS1486" s="128"/>
      <c r="AT1486" s="128"/>
      <c r="AU1486" s="128"/>
    </row>
    <row r="1487" spans="1:47" outlineLevel="1" x14ac:dyDescent="0.2">
      <c r="A1487" s="129"/>
      <c r="B1487" s="129"/>
      <c r="C1487" s="145" t="s">
        <v>432</v>
      </c>
      <c r="D1487" s="168"/>
      <c r="E1487" s="159"/>
      <c r="F1487" s="131"/>
      <c r="G1487" s="131"/>
      <c r="H1487" s="154">
        <v>0</v>
      </c>
      <c r="I1487" s="128"/>
      <c r="J1487" s="128"/>
      <c r="K1487" s="128"/>
      <c r="L1487" s="128"/>
      <c r="M1487" s="128"/>
      <c r="N1487" s="128"/>
      <c r="O1487" s="128"/>
      <c r="P1487" s="128"/>
      <c r="Q1487" s="128"/>
      <c r="R1487" s="128" t="s">
        <v>121</v>
      </c>
      <c r="S1487" s="128">
        <v>0</v>
      </c>
      <c r="T1487" s="128"/>
      <c r="U1487" s="128"/>
      <c r="V1487" s="128"/>
      <c r="W1487" s="128"/>
      <c r="X1487" s="128"/>
      <c r="Y1487" s="128"/>
      <c r="Z1487" s="128"/>
      <c r="AA1487" s="128"/>
      <c r="AB1487" s="128"/>
      <c r="AC1487" s="128"/>
      <c r="AD1487" s="128"/>
      <c r="AE1487" s="128"/>
      <c r="AF1487" s="128"/>
      <c r="AG1487" s="128"/>
      <c r="AH1487" s="128"/>
      <c r="AI1487" s="128"/>
      <c r="AJ1487" s="128"/>
      <c r="AK1487" s="128"/>
      <c r="AL1487" s="128"/>
      <c r="AM1487" s="128"/>
      <c r="AN1487" s="128"/>
      <c r="AO1487" s="128"/>
      <c r="AP1487" s="128"/>
      <c r="AQ1487" s="128"/>
      <c r="AR1487" s="128"/>
      <c r="AS1487" s="128"/>
      <c r="AT1487" s="128"/>
      <c r="AU1487" s="128"/>
    </row>
    <row r="1488" spans="1:47" outlineLevel="1" x14ac:dyDescent="0.2">
      <c r="A1488" s="129"/>
      <c r="B1488" s="129"/>
      <c r="C1488" s="145" t="s">
        <v>447</v>
      </c>
      <c r="D1488" s="168"/>
      <c r="E1488" s="159"/>
      <c r="F1488" s="131"/>
      <c r="G1488" s="131"/>
      <c r="H1488" s="154">
        <v>0</v>
      </c>
      <c r="I1488" s="128"/>
      <c r="J1488" s="128"/>
      <c r="K1488" s="128"/>
      <c r="L1488" s="128"/>
      <c r="M1488" s="128"/>
      <c r="N1488" s="128"/>
      <c r="O1488" s="128"/>
      <c r="P1488" s="128"/>
      <c r="Q1488" s="128"/>
      <c r="R1488" s="128" t="s">
        <v>121</v>
      </c>
      <c r="S1488" s="128">
        <v>0</v>
      </c>
      <c r="T1488" s="128"/>
      <c r="U1488" s="128"/>
      <c r="V1488" s="128"/>
      <c r="W1488" s="128"/>
      <c r="X1488" s="128"/>
      <c r="Y1488" s="128"/>
      <c r="Z1488" s="128"/>
      <c r="AA1488" s="128"/>
      <c r="AB1488" s="128"/>
      <c r="AC1488" s="128"/>
      <c r="AD1488" s="128"/>
      <c r="AE1488" s="128"/>
      <c r="AF1488" s="128"/>
      <c r="AG1488" s="128"/>
      <c r="AH1488" s="128"/>
      <c r="AI1488" s="128"/>
      <c r="AJ1488" s="128"/>
      <c r="AK1488" s="128"/>
      <c r="AL1488" s="128"/>
      <c r="AM1488" s="128"/>
      <c r="AN1488" s="128"/>
      <c r="AO1488" s="128"/>
      <c r="AP1488" s="128"/>
      <c r="AQ1488" s="128"/>
      <c r="AR1488" s="128"/>
      <c r="AS1488" s="128"/>
      <c r="AT1488" s="128"/>
      <c r="AU1488" s="128"/>
    </row>
    <row r="1489" spans="1:47" outlineLevel="1" x14ac:dyDescent="0.2">
      <c r="A1489" s="129"/>
      <c r="B1489" s="129"/>
      <c r="C1489" s="145" t="s">
        <v>983</v>
      </c>
      <c r="D1489" s="168"/>
      <c r="E1489" s="159">
        <v>39</v>
      </c>
      <c r="F1489" s="131"/>
      <c r="G1489" s="131"/>
      <c r="H1489" s="154">
        <v>0</v>
      </c>
      <c r="I1489" s="128"/>
      <c r="J1489" s="128"/>
      <c r="K1489" s="128"/>
      <c r="L1489" s="128"/>
      <c r="M1489" s="128"/>
      <c r="N1489" s="128"/>
      <c r="O1489" s="128"/>
      <c r="P1489" s="128"/>
      <c r="Q1489" s="128"/>
      <c r="R1489" s="128" t="s">
        <v>121</v>
      </c>
      <c r="S1489" s="128">
        <v>0</v>
      </c>
      <c r="T1489" s="128"/>
      <c r="U1489" s="128"/>
      <c r="V1489" s="128"/>
      <c r="W1489" s="128"/>
      <c r="X1489" s="128"/>
      <c r="Y1489" s="128"/>
      <c r="Z1489" s="128"/>
      <c r="AA1489" s="128"/>
      <c r="AB1489" s="128"/>
      <c r="AC1489" s="128"/>
      <c r="AD1489" s="128"/>
      <c r="AE1489" s="128"/>
      <c r="AF1489" s="128"/>
      <c r="AG1489" s="128"/>
      <c r="AH1489" s="128"/>
      <c r="AI1489" s="128"/>
      <c r="AJ1489" s="128"/>
      <c r="AK1489" s="128"/>
      <c r="AL1489" s="128"/>
      <c r="AM1489" s="128"/>
      <c r="AN1489" s="128"/>
      <c r="AO1489" s="128"/>
      <c r="AP1489" s="128"/>
      <c r="AQ1489" s="128"/>
      <c r="AR1489" s="128"/>
      <c r="AS1489" s="128"/>
      <c r="AT1489" s="128"/>
      <c r="AU1489" s="128"/>
    </row>
    <row r="1490" spans="1:47" outlineLevel="1" x14ac:dyDescent="0.2">
      <c r="A1490" s="129">
        <v>351</v>
      </c>
      <c r="B1490" s="129" t="s">
        <v>986</v>
      </c>
      <c r="C1490" s="144" t="s">
        <v>987</v>
      </c>
      <c r="D1490" s="167" t="s">
        <v>118</v>
      </c>
      <c r="E1490" s="131">
        <v>496.54330000000004</v>
      </c>
      <c r="F1490" s="131"/>
      <c r="G1490" s="131">
        <f>ROUND(E1490*F1490,2)</f>
        <v>0</v>
      </c>
      <c r="H1490" s="154" t="s">
        <v>1141</v>
      </c>
      <c r="I1490" s="128"/>
      <c r="J1490" s="128"/>
      <c r="K1490" s="128"/>
      <c r="L1490" s="128"/>
      <c r="M1490" s="128"/>
      <c r="N1490" s="128"/>
      <c r="O1490" s="128"/>
      <c r="P1490" s="128"/>
      <c r="Q1490" s="128"/>
      <c r="R1490" s="128" t="s">
        <v>119</v>
      </c>
      <c r="S1490" s="128"/>
      <c r="T1490" s="128"/>
      <c r="U1490" s="128"/>
      <c r="V1490" s="128"/>
      <c r="W1490" s="128"/>
      <c r="X1490" s="128"/>
      <c r="Y1490" s="128"/>
      <c r="Z1490" s="128"/>
      <c r="AA1490" s="128"/>
      <c r="AB1490" s="128"/>
      <c r="AC1490" s="128"/>
      <c r="AD1490" s="128"/>
      <c r="AE1490" s="128"/>
      <c r="AF1490" s="128"/>
      <c r="AG1490" s="128"/>
      <c r="AH1490" s="128"/>
      <c r="AI1490" s="128"/>
      <c r="AJ1490" s="128"/>
      <c r="AK1490" s="128"/>
      <c r="AL1490" s="128"/>
      <c r="AM1490" s="128"/>
      <c r="AN1490" s="128"/>
      <c r="AO1490" s="128"/>
      <c r="AP1490" s="128"/>
      <c r="AQ1490" s="128"/>
      <c r="AR1490" s="128"/>
      <c r="AS1490" s="128"/>
      <c r="AT1490" s="128"/>
      <c r="AU1490" s="128"/>
    </row>
    <row r="1491" spans="1:47" outlineLevel="1" x14ac:dyDescent="0.2">
      <c r="A1491" s="129"/>
      <c r="B1491" s="129"/>
      <c r="C1491" s="145" t="s">
        <v>432</v>
      </c>
      <c r="D1491" s="168"/>
      <c r="E1491" s="159"/>
      <c r="F1491" s="131"/>
      <c r="G1491" s="131"/>
      <c r="H1491" s="154">
        <v>0</v>
      </c>
      <c r="I1491" s="128"/>
      <c r="J1491" s="128"/>
      <c r="K1491" s="128"/>
      <c r="L1491" s="128"/>
      <c r="M1491" s="128"/>
      <c r="N1491" s="128"/>
      <c r="O1491" s="128"/>
      <c r="P1491" s="128"/>
      <c r="Q1491" s="128"/>
      <c r="R1491" s="128" t="s">
        <v>121</v>
      </c>
      <c r="S1491" s="128">
        <v>0</v>
      </c>
      <c r="T1491" s="128"/>
      <c r="U1491" s="128"/>
      <c r="V1491" s="128"/>
      <c r="W1491" s="128"/>
      <c r="X1491" s="128"/>
      <c r="Y1491" s="128"/>
      <c r="Z1491" s="128"/>
      <c r="AA1491" s="128"/>
      <c r="AB1491" s="128"/>
      <c r="AC1491" s="128"/>
      <c r="AD1491" s="128"/>
      <c r="AE1491" s="128"/>
      <c r="AF1491" s="128"/>
      <c r="AG1491" s="128"/>
      <c r="AH1491" s="128"/>
      <c r="AI1491" s="128"/>
      <c r="AJ1491" s="128"/>
      <c r="AK1491" s="128"/>
      <c r="AL1491" s="128"/>
      <c r="AM1491" s="128"/>
      <c r="AN1491" s="128"/>
      <c r="AO1491" s="128"/>
      <c r="AP1491" s="128"/>
      <c r="AQ1491" s="128"/>
      <c r="AR1491" s="128"/>
      <c r="AS1491" s="128"/>
      <c r="AT1491" s="128"/>
      <c r="AU1491" s="128"/>
    </row>
    <row r="1492" spans="1:47" outlineLevel="1" x14ac:dyDescent="0.2">
      <c r="A1492" s="129"/>
      <c r="B1492" s="129"/>
      <c r="C1492" s="145" t="s">
        <v>243</v>
      </c>
      <c r="D1492" s="168"/>
      <c r="E1492" s="159"/>
      <c r="F1492" s="131"/>
      <c r="G1492" s="131"/>
      <c r="H1492" s="154">
        <v>0</v>
      </c>
      <c r="I1492" s="128"/>
      <c r="J1492" s="128"/>
      <c r="K1492" s="128"/>
      <c r="L1492" s="128"/>
      <c r="M1492" s="128"/>
      <c r="N1492" s="128"/>
      <c r="O1492" s="128"/>
      <c r="P1492" s="128"/>
      <c r="Q1492" s="128"/>
      <c r="R1492" s="128" t="s">
        <v>121</v>
      </c>
      <c r="S1492" s="128">
        <v>0</v>
      </c>
      <c r="T1492" s="128"/>
      <c r="U1492" s="128"/>
      <c r="V1492" s="128"/>
      <c r="W1492" s="128"/>
      <c r="X1492" s="128"/>
      <c r="Y1492" s="128"/>
      <c r="Z1492" s="128"/>
      <c r="AA1492" s="128"/>
      <c r="AB1492" s="128"/>
      <c r="AC1492" s="128"/>
      <c r="AD1492" s="128"/>
      <c r="AE1492" s="128"/>
      <c r="AF1492" s="128"/>
      <c r="AG1492" s="128"/>
      <c r="AH1492" s="128"/>
      <c r="AI1492" s="128"/>
      <c r="AJ1492" s="128"/>
      <c r="AK1492" s="128"/>
      <c r="AL1492" s="128"/>
      <c r="AM1492" s="128"/>
      <c r="AN1492" s="128"/>
      <c r="AO1492" s="128"/>
      <c r="AP1492" s="128"/>
      <c r="AQ1492" s="128"/>
      <c r="AR1492" s="128"/>
      <c r="AS1492" s="128"/>
      <c r="AT1492" s="128"/>
      <c r="AU1492" s="128"/>
    </row>
    <row r="1493" spans="1:47" outlineLevel="1" x14ac:dyDescent="0.2">
      <c r="A1493" s="129"/>
      <c r="B1493" s="129"/>
      <c r="C1493" s="145" t="s">
        <v>433</v>
      </c>
      <c r="D1493" s="168"/>
      <c r="E1493" s="159"/>
      <c r="F1493" s="131"/>
      <c r="G1493" s="131"/>
      <c r="H1493" s="154">
        <v>0</v>
      </c>
      <c r="I1493" s="128"/>
      <c r="J1493" s="128"/>
      <c r="K1493" s="128"/>
      <c r="L1493" s="128"/>
      <c r="M1493" s="128"/>
      <c r="N1493" s="128"/>
      <c r="O1493" s="128"/>
      <c r="P1493" s="128"/>
      <c r="Q1493" s="128"/>
      <c r="R1493" s="128" t="s">
        <v>121</v>
      </c>
      <c r="S1493" s="128">
        <v>0</v>
      </c>
      <c r="T1493" s="128"/>
      <c r="U1493" s="128"/>
      <c r="V1493" s="128"/>
      <c r="W1493" s="128"/>
      <c r="X1493" s="128"/>
      <c r="Y1493" s="128"/>
      <c r="Z1493" s="128"/>
      <c r="AA1493" s="128"/>
      <c r="AB1493" s="128"/>
      <c r="AC1493" s="128"/>
      <c r="AD1493" s="128"/>
      <c r="AE1493" s="128"/>
      <c r="AF1493" s="128"/>
      <c r="AG1493" s="128"/>
      <c r="AH1493" s="128"/>
      <c r="AI1493" s="128"/>
      <c r="AJ1493" s="128"/>
      <c r="AK1493" s="128"/>
      <c r="AL1493" s="128"/>
      <c r="AM1493" s="128"/>
      <c r="AN1493" s="128"/>
      <c r="AO1493" s="128"/>
      <c r="AP1493" s="128"/>
      <c r="AQ1493" s="128"/>
      <c r="AR1493" s="128"/>
      <c r="AS1493" s="128"/>
      <c r="AT1493" s="128"/>
      <c r="AU1493" s="128"/>
    </row>
    <row r="1494" spans="1:47" outlineLevel="1" x14ac:dyDescent="0.2">
      <c r="A1494" s="129"/>
      <c r="B1494" s="129"/>
      <c r="C1494" s="147" t="s">
        <v>434</v>
      </c>
      <c r="D1494" s="170"/>
      <c r="E1494" s="160"/>
      <c r="F1494" s="131"/>
      <c r="G1494" s="131"/>
      <c r="H1494" s="154">
        <v>0</v>
      </c>
      <c r="I1494" s="128"/>
      <c r="J1494" s="128"/>
      <c r="K1494" s="128"/>
      <c r="L1494" s="128"/>
      <c r="M1494" s="128"/>
      <c r="N1494" s="128"/>
      <c r="O1494" s="128"/>
      <c r="P1494" s="128"/>
      <c r="Q1494" s="128"/>
      <c r="R1494" s="128" t="s">
        <v>121</v>
      </c>
      <c r="S1494" s="128">
        <v>2</v>
      </c>
      <c r="T1494" s="128"/>
      <c r="U1494" s="128"/>
      <c r="V1494" s="128"/>
      <c r="W1494" s="128"/>
      <c r="X1494" s="128"/>
      <c r="Y1494" s="128"/>
      <c r="Z1494" s="128"/>
      <c r="AA1494" s="128"/>
      <c r="AB1494" s="128"/>
      <c r="AC1494" s="128"/>
      <c r="AD1494" s="128"/>
      <c r="AE1494" s="128"/>
      <c r="AF1494" s="128"/>
      <c r="AG1494" s="128"/>
      <c r="AH1494" s="128"/>
      <c r="AI1494" s="128"/>
      <c r="AJ1494" s="128"/>
      <c r="AK1494" s="128"/>
      <c r="AL1494" s="128"/>
      <c r="AM1494" s="128"/>
      <c r="AN1494" s="128"/>
      <c r="AO1494" s="128"/>
      <c r="AP1494" s="128"/>
      <c r="AQ1494" s="128"/>
      <c r="AR1494" s="128"/>
      <c r="AS1494" s="128"/>
      <c r="AT1494" s="128"/>
      <c r="AU1494" s="128"/>
    </row>
    <row r="1495" spans="1:47" outlineLevel="1" x14ac:dyDescent="0.2">
      <c r="A1495" s="129"/>
      <c r="B1495" s="129"/>
      <c r="C1495" s="148" t="s">
        <v>435</v>
      </c>
      <c r="D1495" s="170"/>
      <c r="E1495" s="160">
        <v>0.5</v>
      </c>
      <c r="F1495" s="131"/>
      <c r="G1495" s="131"/>
      <c r="H1495" s="154">
        <v>0</v>
      </c>
      <c r="I1495" s="128"/>
      <c r="J1495" s="128"/>
      <c r="K1495" s="128"/>
      <c r="L1495" s="128"/>
      <c r="M1495" s="128"/>
      <c r="N1495" s="128"/>
      <c r="O1495" s="128"/>
      <c r="P1495" s="128"/>
      <c r="Q1495" s="128"/>
      <c r="R1495" s="128" t="s">
        <v>121</v>
      </c>
      <c r="S1495" s="128">
        <v>2</v>
      </c>
      <c r="T1495" s="128"/>
      <c r="U1495" s="128"/>
      <c r="V1495" s="128"/>
      <c r="W1495" s="128"/>
      <c r="X1495" s="128"/>
      <c r="Y1495" s="128"/>
      <c r="Z1495" s="128"/>
      <c r="AA1495" s="128"/>
      <c r="AB1495" s="128"/>
      <c r="AC1495" s="128"/>
      <c r="AD1495" s="128"/>
      <c r="AE1495" s="128"/>
      <c r="AF1495" s="128"/>
      <c r="AG1495" s="128"/>
      <c r="AH1495" s="128"/>
      <c r="AI1495" s="128"/>
      <c r="AJ1495" s="128"/>
      <c r="AK1495" s="128"/>
      <c r="AL1495" s="128"/>
      <c r="AM1495" s="128"/>
      <c r="AN1495" s="128"/>
      <c r="AO1495" s="128"/>
      <c r="AP1495" s="128"/>
      <c r="AQ1495" s="128"/>
      <c r="AR1495" s="128"/>
      <c r="AS1495" s="128"/>
      <c r="AT1495" s="128"/>
      <c r="AU1495" s="128"/>
    </row>
    <row r="1496" spans="1:47" outlineLevel="1" x14ac:dyDescent="0.2">
      <c r="A1496" s="129"/>
      <c r="B1496" s="129"/>
      <c r="C1496" s="148" t="s">
        <v>436</v>
      </c>
      <c r="D1496" s="170"/>
      <c r="E1496" s="160">
        <v>0.5</v>
      </c>
      <c r="F1496" s="131"/>
      <c r="G1496" s="131"/>
      <c r="H1496" s="154">
        <v>0</v>
      </c>
      <c r="I1496" s="128"/>
      <c r="J1496" s="128"/>
      <c r="K1496" s="128"/>
      <c r="L1496" s="128"/>
      <c r="M1496" s="128"/>
      <c r="N1496" s="128"/>
      <c r="O1496" s="128"/>
      <c r="P1496" s="128"/>
      <c r="Q1496" s="128"/>
      <c r="R1496" s="128" t="s">
        <v>121</v>
      </c>
      <c r="S1496" s="128">
        <v>2</v>
      </c>
      <c r="T1496" s="128"/>
      <c r="U1496" s="128"/>
      <c r="V1496" s="128"/>
      <c r="W1496" s="128"/>
      <c r="X1496" s="128"/>
      <c r="Y1496" s="128"/>
      <c r="Z1496" s="128"/>
      <c r="AA1496" s="128"/>
      <c r="AB1496" s="128"/>
      <c r="AC1496" s="128"/>
      <c r="AD1496" s="128"/>
      <c r="AE1496" s="128"/>
      <c r="AF1496" s="128"/>
      <c r="AG1496" s="128"/>
      <c r="AH1496" s="128"/>
      <c r="AI1496" s="128"/>
      <c r="AJ1496" s="128"/>
      <c r="AK1496" s="128"/>
      <c r="AL1496" s="128"/>
      <c r="AM1496" s="128"/>
      <c r="AN1496" s="128"/>
      <c r="AO1496" s="128"/>
      <c r="AP1496" s="128"/>
      <c r="AQ1496" s="128"/>
      <c r="AR1496" s="128"/>
      <c r="AS1496" s="128"/>
      <c r="AT1496" s="128"/>
      <c r="AU1496" s="128"/>
    </row>
    <row r="1497" spans="1:47" outlineLevel="1" x14ac:dyDescent="0.2">
      <c r="A1497" s="129"/>
      <c r="B1497" s="129"/>
      <c r="C1497" s="148" t="s">
        <v>437</v>
      </c>
      <c r="D1497" s="170"/>
      <c r="E1497" s="160">
        <v>0.5</v>
      </c>
      <c r="F1497" s="131"/>
      <c r="G1497" s="131"/>
      <c r="H1497" s="154">
        <v>0</v>
      </c>
      <c r="I1497" s="128"/>
      <c r="J1497" s="128"/>
      <c r="K1497" s="128"/>
      <c r="L1497" s="128"/>
      <c r="M1497" s="128"/>
      <c r="N1497" s="128"/>
      <c r="O1497" s="128"/>
      <c r="P1497" s="128"/>
      <c r="Q1497" s="128"/>
      <c r="R1497" s="128" t="s">
        <v>121</v>
      </c>
      <c r="S1497" s="128">
        <v>2</v>
      </c>
      <c r="T1497" s="128"/>
      <c r="U1497" s="128"/>
      <c r="V1497" s="128"/>
      <c r="W1497" s="128"/>
      <c r="X1497" s="128"/>
      <c r="Y1497" s="128"/>
      <c r="Z1497" s="128"/>
      <c r="AA1497" s="128"/>
      <c r="AB1497" s="128"/>
      <c r="AC1497" s="128"/>
      <c r="AD1497" s="128"/>
      <c r="AE1497" s="128"/>
      <c r="AF1497" s="128"/>
      <c r="AG1497" s="128"/>
      <c r="AH1497" s="128"/>
      <c r="AI1497" s="128"/>
      <c r="AJ1497" s="128"/>
      <c r="AK1497" s="128"/>
      <c r="AL1497" s="128"/>
      <c r="AM1497" s="128"/>
      <c r="AN1497" s="128"/>
      <c r="AO1497" s="128"/>
      <c r="AP1497" s="128"/>
      <c r="AQ1497" s="128"/>
      <c r="AR1497" s="128"/>
      <c r="AS1497" s="128"/>
      <c r="AT1497" s="128"/>
      <c r="AU1497" s="128"/>
    </row>
    <row r="1498" spans="1:47" outlineLevel="1" x14ac:dyDescent="0.2">
      <c r="A1498" s="129"/>
      <c r="B1498" s="129"/>
      <c r="C1498" s="148" t="s">
        <v>438</v>
      </c>
      <c r="D1498" s="170"/>
      <c r="E1498" s="160"/>
      <c r="F1498" s="131"/>
      <c r="G1498" s="131"/>
      <c r="H1498" s="154">
        <v>0</v>
      </c>
      <c r="I1498" s="128"/>
      <c r="J1498" s="128"/>
      <c r="K1498" s="128"/>
      <c r="L1498" s="128"/>
      <c r="M1498" s="128"/>
      <c r="N1498" s="128"/>
      <c r="O1498" s="128"/>
      <c r="P1498" s="128"/>
      <c r="Q1498" s="128"/>
      <c r="R1498" s="128" t="s">
        <v>121</v>
      </c>
      <c r="S1498" s="128">
        <v>2</v>
      </c>
      <c r="T1498" s="128"/>
      <c r="U1498" s="128"/>
      <c r="V1498" s="128"/>
      <c r="W1498" s="128"/>
      <c r="X1498" s="128"/>
      <c r="Y1498" s="128"/>
      <c r="Z1498" s="128"/>
      <c r="AA1498" s="128"/>
      <c r="AB1498" s="128"/>
      <c r="AC1498" s="128"/>
      <c r="AD1498" s="128"/>
      <c r="AE1498" s="128"/>
      <c r="AF1498" s="128"/>
      <c r="AG1498" s="128"/>
      <c r="AH1498" s="128"/>
      <c r="AI1498" s="128"/>
      <c r="AJ1498" s="128"/>
      <c r="AK1498" s="128"/>
      <c r="AL1498" s="128"/>
      <c r="AM1498" s="128"/>
      <c r="AN1498" s="128"/>
      <c r="AO1498" s="128"/>
      <c r="AP1498" s="128"/>
      <c r="AQ1498" s="128"/>
      <c r="AR1498" s="128"/>
      <c r="AS1498" s="128"/>
      <c r="AT1498" s="128"/>
      <c r="AU1498" s="128"/>
    </row>
    <row r="1499" spans="1:47" outlineLevel="1" x14ac:dyDescent="0.2">
      <c r="A1499" s="129"/>
      <c r="B1499" s="129"/>
      <c r="C1499" s="147" t="s">
        <v>439</v>
      </c>
      <c r="D1499" s="170"/>
      <c r="E1499" s="160"/>
      <c r="F1499" s="131"/>
      <c r="G1499" s="131"/>
      <c r="H1499" s="154">
        <v>0</v>
      </c>
      <c r="I1499" s="128"/>
      <c r="J1499" s="128"/>
      <c r="K1499" s="128"/>
      <c r="L1499" s="128"/>
      <c r="M1499" s="128"/>
      <c r="N1499" s="128"/>
      <c r="O1499" s="128"/>
      <c r="P1499" s="128"/>
      <c r="Q1499" s="128"/>
      <c r="R1499" s="128" t="s">
        <v>121</v>
      </c>
      <c r="S1499" s="128">
        <v>0</v>
      </c>
      <c r="T1499" s="128"/>
      <c r="U1499" s="128"/>
      <c r="V1499" s="128"/>
      <c r="W1499" s="128"/>
      <c r="X1499" s="128"/>
      <c r="Y1499" s="128"/>
      <c r="Z1499" s="128"/>
      <c r="AA1499" s="128"/>
      <c r="AB1499" s="128"/>
      <c r="AC1499" s="128"/>
      <c r="AD1499" s="128"/>
      <c r="AE1499" s="128"/>
      <c r="AF1499" s="128"/>
      <c r="AG1499" s="128"/>
      <c r="AH1499" s="128"/>
      <c r="AI1499" s="128"/>
      <c r="AJ1499" s="128"/>
      <c r="AK1499" s="128"/>
      <c r="AL1499" s="128"/>
      <c r="AM1499" s="128"/>
      <c r="AN1499" s="128"/>
      <c r="AO1499" s="128"/>
      <c r="AP1499" s="128"/>
      <c r="AQ1499" s="128"/>
      <c r="AR1499" s="128"/>
      <c r="AS1499" s="128"/>
      <c r="AT1499" s="128"/>
      <c r="AU1499" s="128"/>
    </row>
    <row r="1500" spans="1:47" outlineLevel="1" x14ac:dyDescent="0.2">
      <c r="A1500" s="129"/>
      <c r="B1500" s="129"/>
      <c r="C1500" s="145" t="s">
        <v>988</v>
      </c>
      <c r="D1500" s="168"/>
      <c r="E1500" s="159">
        <v>1.65</v>
      </c>
      <c r="F1500" s="131"/>
      <c r="G1500" s="131"/>
      <c r="H1500" s="154">
        <v>0</v>
      </c>
      <c r="I1500" s="128"/>
      <c r="J1500" s="128"/>
      <c r="K1500" s="128"/>
      <c r="L1500" s="128"/>
      <c r="M1500" s="128"/>
      <c r="N1500" s="128"/>
      <c r="O1500" s="128"/>
      <c r="P1500" s="128"/>
      <c r="Q1500" s="128"/>
      <c r="R1500" s="128" t="s">
        <v>121</v>
      </c>
      <c r="S1500" s="128">
        <v>0</v>
      </c>
      <c r="T1500" s="128"/>
      <c r="U1500" s="128"/>
      <c r="V1500" s="128"/>
      <c r="W1500" s="128"/>
      <c r="X1500" s="128"/>
      <c r="Y1500" s="128"/>
      <c r="Z1500" s="128"/>
      <c r="AA1500" s="128"/>
      <c r="AB1500" s="128"/>
      <c r="AC1500" s="128"/>
      <c r="AD1500" s="128"/>
      <c r="AE1500" s="128"/>
      <c r="AF1500" s="128"/>
      <c r="AG1500" s="128"/>
      <c r="AH1500" s="128"/>
      <c r="AI1500" s="128"/>
      <c r="AJ1500" s="128"/>
      <c r="AK1500" s="128"/>
      <c r="AL1500" s="128"/>
      <c r="AM1500" s="128"/>
      <c r="AN1500" s="128"/>
      <c r="AO1500" s="128"/>
      <c r="AP1500" s="128"/>
      <c r="AQ1500" s="128"/>
      <c r="AR1500" s="128"/>
      <c r="AS1500" s="128"/>
      <c r="AT1500" s="128"/>
      <c r="AU1500" s="128"/>
    </row>
    <row r="1501" spans="1:47" outlineLevel="1" x14ac:dyDescent="0.2">
      <c r="A1501" s="129"/>
      <c r="B1501" s="129"/>
      <c r="C1501" s="145" t="s">
        <v>243</v>
      </c>
      <c r="D1501" s="168"/>
      <c r="E1501" s="159"/>
      <c r="F1501" s="131"/>
      <c r="G1501" s="131"/>
      <c r="H1501" s="154">
        <v>0</v>
      </c>
      <c r="I1501" s="128"/>
      <c r="J1501" s="128"/>
      <c r="K1501" s="128"/>
      <c r="L1501" s="128"/>
      <c r="M1501" s="128"/>
      <c r="N1501" s="128"/>
      <c r="O1501" s="128"/>
      <c r="P1501" s="128"/>
      <c r="Q1501" s="128"/>
      <c r="R1501" s="128" t="s">
        <v>121</v>
      </c>
      <c r="S1501" s="128">
        <v>0</v>
      </c>
      <c r="T1501" s="128"/>
      <c r="U1501" s="128"/>
      <c r="V1501" s="128"/>
      <c r="W1501" s="128"/>
      <c r="X1501" s="128"/>
      <c r="Y1501" s="128"/>
      <c r="Z1501" s="128"/>
      <c r="AA1501" s="128"/>
      <c r="AB1501" s="128"/>
      <c r="AC1501" s="128"/>
      <c r="AD1501" s="128"/>
      <c r="AE1501" s="128"/>
      <c r="AF1501" s="128"/>
      <c r="AG1501" s="128"/>
      <c r="AH1501" s="128"/>
      <c r="AI1501" s="128"/>
      <c r="AJ1501" s="128"/>
      <c r="AK1501" s="128"/>
      <c r="AL1501" s="128"/>
      <c r="AM1501" s="128"/>
      <c r="AN1501" s="128"/>
      <c r="AO1501" s="128"/>
      <c r="AP1501" s="128"/>
      <c r="AQ1501" s="128"/>
      <c r="AR1501" s="128"/>
      <c r="AS1501" s="128"/>
      <c r="AT1501" s="128"/>
      <c r="AU1501" s="128"/>
    </row>
    <row r="1502" spans="1:47" outlineLevel="1" x14ac:dyDescent="0.2">
      <c r="A1502" s="129"/>
      <c r="B1502" s="129"/>
      <c r="C1502" s="145" t="s">
        <v>441</v>
      </c>
      <c r="D1502" s="168"/>
      <c r="E1502" s="159"/>
      <c r="F1502" s="131"/>
      <c r="G1502" s="131"/>
      <c r="H1502" s="154">
        <v>0</v>
      </c>
      <c r="I1502" s="128"/>
      <c r="J1502" s="128"/>
      <c r="K1502" s="128"/>
      <c r="L1502" s="128"/>
      <c r="M1502" s="128"/>
      <c r="N1502" s="128"/>
      <c r="O1502" s="128"/>
      <c r="P1502" s="128"/>
      <c r="Q1502" s="128"/>
      <c r="R1502" s="128" t="s">
        <v>121</v>
      </c>
      <c r="S1502" s="128">
        <v>0</v>
      </c>
      <c r="T1502" s="128"/>
      <c r="U1502" s="128"/>
      <c r="V1502" s="128"/>
      <c r="W1502" s="128"/>
      <c r="X1502" s="128"/>
      <c r="Y1502" s="128"/>
      <c r="Z1502" s="128"/>
      <c r="AA1502" s="128"/>
      <c r="AB1502" s="128"/>
      <c r="AC1502" s="128"/>
      <c r="AD1502" s="128"/>
      <c r="AE1502" s="128"/>
      <c r="AF1502" s="128"/>
      <c r="AG1502" s="128"/>
      <c r="AH1502" s="128"/>
      <c r="AI1502" s="128"/>
      <c r="AJ1502" s="128"/>
      <c r="AK1502" s="128"/>
      <c r="AL1502" s="128"/>
      <c r="AM1502" s="128"/>
      <c r="AN1502" s="128"/>
      <c r="AO1502" s="128"/>
      <c r="AP1502" s="128"/>
      <c r="AQ1502" s="128"/>
      <c r="AR1502" s="128"/>
      <c r="AS1502" s="128"/>
      <c r="AT1502" s="128"/>
      <c r="AU1502" s="128"/>
    </row>
    <row r="1503" spans="1:47" outlineLevel="1" x14ac:dyDescent="0.2">
      <c r="A1503" s="129"/>
      <c r="B1503" s="129"/>
      <c r="C1503" s="145" t="s">
        <v>442</v>
      </c>
      <c r="D1503" s="168"/>
      <c r="E1503" s="159"/>
      <c r="F1503" s="131"/>
      <c r="G1503" s="131"/>
      <c r="H1503" s="154">
        <v>0</v>
      </c>
      <c r="I1503" s="128"/>
      <c r="J1503" s="128"/>
      <c r="K1503" s="128"/>
      <c r="L1503" s="128"/>
      <c r="M1503" s="128"/>
      <c r="N1503" s="128"/>
      <c r="O1503" s="128"/>
      <c r="P1503" s="128"/>
      <c r="Q1503" s="128"/>
      <c r="R1503" s="128" t="s">
        <v>121</v>
      </c>
      <c r="S1503" s="128">
        <v>0</v>
      </c>
      <c r="T1503" s="128"/>
      <c r="U1503" s="128"/>
      <c r="V1503" s="128"/>
      <c r="W1503" s="128"/>
      <c r="X1503" s="128"/>
      <c r="Y1503" s="128"/>
      <c r="Z1503" s="128"/>
      <c r="AA1503" s="128"/>
      <c r="AB1503" s="128"/>
      <c r="AC1503" s="128"/>
      <c r="AD1503" s="128"/>
      <c r="AE1503" s="128"/>
      <c r="AF1503" s="128"/>
      <c r="AG1503" s="128"/>
      <c r="AH1503" s="128"/>
      <c r="AI1503" s="128"/>
      <c r="AJ1503" s="128"/>
      <c r="AK1503" s="128"/>
      <c r="AL1503" s="128"/>
      <c r="AM1503" s="128"/>
      <c r="AN1503" s="128"/>
      <c r="AO1503" s="128"/>
      <c r="AP1503" s="128"/>
      <c r="AQ1503" s="128"/>
      <c r="AR1503" s="128"/>
      <c r="AS1503" s="128"/>
      <c r="AT1503" s="128"/>
      <c r="AU1503" s="128"/>
    </row>
    <row r="1504" spans="1:47" outlineLevel="1" x14ac:dyDescent="0.2">
      <c r="A1504" s="129"/>
      <c r="B1504" s="129"/>
      <c r="C1504" s="145" t="s">
        <v>131</v>
      </c>
      <c r="D1504" s="168"/>
      <c r="E1504" s="159"/>
      <c r="F1504" s="131"/>
      <c r="G1504" s="131"/>
      <c r="H1504" s="154">
        <v>0</v>
      </c>
      <c r="I1504" s="128"/>
      <c r="J1504" s="128"/>
      <c r="K1504" s="128"/>
      <c r="L1504" s="128"/>
      <c r="M1504" s="128"/>
      <c r="N1504" s="128"/>
      <c r="O1504" s="128"/>
      <c r="P1504" s="128"/>
      <c r="Q1504" s="128"/>
      <c r="R1504" s="128" t="s">
        <v>121</v>
      </c>
      <c r="S1504" s="128">
        <v>0</v>
      </c>
      <c r="T1504" s="128"/>
      <c r="U1504" s="128"/>
      <c r="V1504" s="128"/>
      <c r="W1504" s="128"/>
      <c r="X1504" s="128"/>
      <c r="Y1504" s="128"/>
      <c r="Z1504" s="128"/>
      <c r="AA1504" s="128"/>
      <c r="AB1504" s="128"/>
      <c r="AC1504" s="128"/>
      <c r="AD1504" s="128"/>
      <c r="AE1504" s="128"/>
      <c r="AF1504" s="128"/>
      <c r="AG1504" s="128"/>
      <c r="AH1504" s="128"/>
      <c r="AI1504" s="128"/>
      <c r="AJ1504" s="128"/>
      <c r="AK1504" s="128"/>
      <c r="AL1504" s="128"/>
      <c r="AM1504" s="128"/>
      <c r="AN1504" s="128"/>
      <c r="AO1504" s="128"/>
      <c r="AP1504" s="128"/>
      <c r="AQ1504" s="128"/>
      <c r="AR1504" s="128"/>
      <c r="AS1504" s="128"/>
      <c r="AT1504" s="128"/>
      <c r="AU1504" s="128"/>
    </row>
    <row r="1505" spans="1:47" outlineLevel="1" x14ac:dyDescent="0.2">
      <c r="A1505" s="129"/>
      <c r="B1505" s="129"/>
      <c r="C1505" s="145" t="s">
        <v>989</v>
      </c>
      <c r="D1505" s="168"/>
      <c r="E1505" s="159">
        <v>0.94599999999999995</v>
      </c>
      <c r="F1505" s="131"/>
      <c r="G1505" s="131"/>
      <c r="H1505" s="154">
        <v>0</v>
      </c>
      <c r="I1505" s="128"/>
      <c r="J1505" s="128"/>
      <c r="K1505" s="128"/>
      <c r="L1505" s="128"/>
      <c r="M1505" s="128"/>
      <c r="N1505" s="128"/>
      <c r="O1505" s="128"/>
      <c r="P1505" s="128"/>
      <c r="Q1505" s="128"/>
      <c r="R1505" s="128" t="s">
        <v>121</v>
      </c>
      <c r="S1505" s="128">
        <v>0</v>
      </c>
      <c r="T1505" s="128"/>
      <c r="U1505" s="128"/>
      <c r="V1505" s="128"/>
      <c r="W1505" s="128"/>
      <c r="X1505" s="128"/>
      <c r="Y1505" s="128"/>
      <c r="Z1505" s="128"/>
      <c r="AA1505" s="128"/>
      <c r="AB1505" s="128"/>
      <c r="AC1505" s="128"/>
      <c r="AD1505" s="128"/>
      <c r="AE1505" s="128"/>
      <c r="AF1505" s="128"/>
      <c r="AG1505" s="128"/>
      <c r="AH1505" s="128"/>
      <c r="AI1505" s="128"/>
      <c r="AJ1505" s="128"/>
      <c r="AK1505" s="128"/>
      <c r="AL1505" s="128"/>
      <c r="AM1505" s="128"/>
      <c r="AN1505" s="128"/>
      <c r="AO1505" s="128"/>
      <c r="AP1505" s="128"/>
      <c r="AQ1505" s="128"/>
      <c r="AR1505" s="128"/>
      <c r="AS1505" s="128"/>
      <c r="AT1505" s="128"/>
      <c r="AU1505" s="128"/>
    </row>
    <row r="1506" spans="1:47" outlineLevel="1" x14ac:dyDescent="0.2">
      <c r="A1506" s="129"/>
      <c r="B1506" s="129"/>
      <c r="C1506" s="145" t="s">
        <v>990</v>
      </c>
      <c r="D1506" s="168"/>
      <c r="E1506" s="159">
        <v>0.88</v>
      </c>
      <c r="F1506" s="131"/>
      <c r="G1506" s="131"/>
      <c r="H1506" s="154">
        <v>0</v>
      </c>
      <c r="I1506" s="128"/>
      <c r="J1506" s="128"/>
      <c r="K1506" s="128"/>
      <c r="L1506" s="128"/>
      <c r="M1506" s="128"/>
      <c r="N1506" s="128"/>
      <c r="O1506" s="128"/>
      <c r="P1506" s="128"/>
      <c r="Q1506" s="128"/>
      <c r="R1506" s="128" t="s">
        <v>121</v>
      </c>
      <c r="S1506" s="128">
        <v>0</v>
      </c>
      <c r="T1506" s="128"/>
      <c r="U1506" s="128"/>
      <c r="V1506" s="128"/>
      <c r="W1506" s="128"/>
      <c r="X1506" s="128"/>
      <c r="Y1506" s="128"/>
      <c r="Z1506" s="128"/>
      <c r="AA1506" s="128"/>
      <c r="AB1506" s="128"/>
      <c r="AC1506" s="128"/>
      <c r="AD1506" s="128"/>
      <c r="AE1506" s="128"/>
      <c r="AF1506" s="128"/>
      <c r="AG1506" s="128"/>
      <c r="AH1506" s="128"/>
      <c r="AI1506" s="128"/>
      <c r="AJ1506" s="128"/>
      <c r="AK1506" s="128"/>
      <c r="AL1506" s="128"/>
      <c r="AM1506" s="128"/>
      <c r="AN1506" s="128"/>
      <c r="AO1506" s="128"/>
      <c r="AP1506" s="128"/>
      <c r="AQ1506" s="128"/>
      <c r="AR1506" s="128"/>
      <c r="AS1506" s="128"/>
      <c r="AT1506" s="128"/>
      <c r="AU1506" s="128"/>
    </row>
    <row r="1507" spans="1:47" outlineLevel="1" x14ac:dyDescent="0.2">
      <c r="A1507" s="129"/>
      <c r="B1507" s="129"/>
      <c r="C1507" s="145" t="s">
        <v>243</v>
      </c>
      <c r="D1507" s="168"/>
      <c r="E1507" s="159"/>
      <c r="F1507" s="131"/>
      <c r="G1507" s="131"/>
      <c r="H1507" s="154">
        <v>0</v>
      </c>
      <c r="I1507" s="128"/>
      <c r="J1507" s="128"/>
      <c r="K1507" s="128"/>
      <c r="L1507" s="128"/>
      <c r="M1507" s="128"/>
      <c r="N1507" s="128"/>
      <c r="O1507" s="128"/>
      <c r="P1507" s="128"/>
      <c r="Q1507" s="128"/>
      <c r="R1507" s="128" t="s">
        <v>121</v>
      </c>
      <c r="S1507" s="128">
        <v>0</v>
      </c>
      <c r="T1507" s="128"/>
      <c r="U1507" s="128"/>
      <c r="V1507" s="128"/>
      <c r="W1507" s="128"/>
      <c r="X1507" s="128"/>
      <c r="Y1507" s="128"/>
      <c r="Z1507" s="128"/>
      <c r="AA1507" s="128"/>
      <c r="AB1507" s="128"/>
      <c r="AC1507" s="128"/>
      <c r="AD1507" s="128"/>
      <c r="AE1507" s="128"/>
      <c r="AF1507" s="128"/>
      <c r="AG1507" s="128"/>
      <c r="AH1507" s="128"/>
      <c r="AI1507" s="128"/>
      <c r="AJ1507" s="128"/>
      <c r="AK1507" s="128"/>
      <c r="AL1507" s="128"/>
      <c r="AM1507" s="128"/>
      <c r="AN1507" s="128"/>
      <c r="AO1507" s="128"/>
      <c r="AP1507" s="128"/>
      <c r="AQ1507" s="128"/>
      <c r="AR1507" s="128"/>
      <c r="AS1507" s="128"/>
      <c r="AT1507" s="128"/>
      <c r="AU1507" s="128"/>
    </row>
    <row r="1508" spans="1:47" outlineLevel="1" x14ac:dyDescent="0.2">
      <c r="A1508" s="129"/>
      <c r="B1508" s="129"/>
      <c r="C1508" s="145" t="s">
        <v>447</v>
      </c>
      <c r="D1508" s="168"/>
      <c r="E1508" s="159"/>
      <c r="F1508" s="131"/>
      <c r="G1508" s="131"/>
      <c r="H1508" s="154">
        <v>0</v>
      </c>
      <c r="I1508" s="128"/>
      <c r="J1508" s="128"/>
      <c r="K1508" s="128"/>
      <c r="L1508" s="128"/>
      <c r="M1508" s="128"/>
      <c r="N1508" s="128"/>
      <c r="O1508" s="128"/>
      <c r="P1508" s="128"/>
      <c r="Q1508" s="128"/>
      <c r="R1508" s="128" t="s">
        <v>121</v>
      </c>
      <c r="S1508" s="128">
        <v>0</v>
      </c>
      <c r="T1508" s="128"/>
      <c r="U1508" s="128"/>
      <c r="V1508" s="128"/>
      <c r="W1508" s="128"/>
      <c r="X1508" s="128"/>
      <c r="Y1508" s="128"/>
      <c r="Z1508" s="128"/>
      <c r="AA1508" s="128"/>
      <c r="AB1508" s="128"/>
      <c r="AC1508" s="128"/>
      <c r="AD1508" s="128"/>
      <c r="AE1508" s="128"/>
      <c r="AF1508" s="128"/>
      <c r="AG1508" s="128"/>
      <c r="AH1508" s="128"/>
      <c r="AI1508" s="128"/>
      <c r="AJ1508" s="128"/>
      <c r="AK1508" s="128"/>
      <c r="AL1508" s="128"/>
      <c r="AM1508" s="128"/>
      <c r="AN1508" s="128"/>
      <c r="AO1508" s="128"/>
      <c r="AP1508" s="128"/>
      <c r="AQ1508" s="128"/>
      <c r="AR1508" s="128"/>
      <c r="AS1508" s="128"/>
      <c r="AT1508" s="128"/>
      <c r="AU1508" s="128"/>
    </row>
    <row r="1509" spans="1:47" outlineLevel="1" x14ac:dyDescent="0.2">
      <c r="A1509" s="129"/>
      <c r="B1509" s="129"/>
      <c r="C1509" s="147" t="s">
        <v>434</v>
      </c>
      <c r="D1509" s="170"/>
      <c r="E1509" s="160"/>
      <c r="F1509" s="131"/>
      <c r="G1509" s="131"/>
      <c r="H1509" s="154">
        <v>0</v>
      </c>
      <c r="I1509" s="128"/>
      <c r="J1509" s="128"/>
      <c r="K1509" s="128"/>
      <c r="L1509" s="128"/>
      <c r="M1509" s="128"/>
      <c r="N1509" s="128"/>
      <c r="O1509" s="128"/>
      <c r="P1509" s="128"/>
      <c r="Q1509" s="128"/>
      <c r="R1509" s="128" t="s">
        <v>121</v>
      </c>
      <c r="S1509" s="128">
        <v>2</v>
      </c>
      <c r="T1509" s="128"/>
      <c r="U1509" s="128"/>
      <c r="V1509" s="128"/>
      <c r="W1509" s="128"/>
      <c r="X1509" s="128"/>
      <c r="Y1509" s="128"/>
      <c r="Z1509" s="128"/>
      <c r="AA1509" s="128"/>
      <c r="AB1509" s="128"/>
      <c r="AC1509" s="128"/>
      <c r="AD1509" s="128"/>
      <c r="AE1509" s="128"/>
      <c r="AF1509" s="128"/>
      <c r="AG1509" s="128"/>
      <c r="AH1509" s="128"/>
      <c r="AI1509" s="128"/>
      <c r="AJ1509" s="128"/>
      <c r="AK1509" s="128"/>
      <c r="AL1509" s="128"/>
      <c r="AM1509" s="128"/>
      <c r="AN1509" s="128"/>
      <c r="AO1509" s="128"/>
      <c r="AP1509" s="128"/>
      <c r="AQ1509" s="128"/>
      <c r="AR1509" s="128"/>
      <c r="AS1509" s="128"/>
      <c r="AT1509" s="128"/>
      <c r="AU1509" s="128"/>
    </row>
    <row r="1510" spans="1:47" outlineLevel="1" x14ac:dyDescent="0.2">
      <c r="A1510" s="129"/>
      <c r="B1510" s="129"/>
      <c r="C1510" s="148" t="s">
        <v>991</v>
      </c>
      <c r="D1510" s="170"/>
      <c r="E1510" s="160">
        <v>18.018000000000001</v>
      </c>
      <c r="F1510" s="131"/>
      <c r="G1510" s="131"/>
      <c r="H1510" s="154">
        <v>0</v>
      </c>
      <c r="I1510" s="128"/>
      <c r="J1510" s="128"/>
      <c r="K1510" s="128"/>
      <c r="L1510" s="128"/>
      <c r="M1510" s="128"/>
      <c r="N1510" s="128"/>
      <c r="O1510" s="128"/>
      <c r="P1510" s="128"/>
      <c r="Q1510" s="128"/>
      <c r="R1510" s="128" t="s">
        <v>121</v>
      </c>
      <c r="S1510" s="128">
        <v>2</v>
      </c>
      <c r="T1510" s="128"/>
      <c r="U1510" s="128"/>
      <c r="V1510" s="128"/>
      <c r="W1510" s="128"/>
      <c r="X1510" s="128"/>
      <c r="Y1510" s="128"/>
      <c r="Z1510" s="128"/>
      <c r="AA1510" s="128"/>
      <c r="AB1510" s="128"/>
      <c r="AC1510" s="128"/>
      <c r="AD1510" s="128"/>
      <c r="AE1510" s="128"/>
      <c r="AF1510" s="128"/>
      <c r="AG1510" s="128"/>
      <c r="AH1510" s="128"/>
      <c r="AI1510" s="128"/>
      <c r="AJ1510" s="128"/>
      <c r="AK1510" s="128"/>
      <c r="AL1510" s="128"/>
      <c r="AM1510" s="128"/>
      <c r="AN1510" s="128"/>
      <c r="AO1510" s="128"/>
      <c r="AP1510" s="128"/>
      <c r="AQ1510" s="128"/>
      <c r="AR1510" s="128"/>
      <c r="AS1510" s="128"/>
      <c r="AT1510" s="128"/>
      <c r="AU1510" s="128"/>
    </row>
    <row r="1511" spans="1:47" outlineLevel="1" x14ac:dyDescent="0.2">
      <c r="A1511" s="129"/>
      <c r="B1511" s="129"/>
      <c r="C1511" s="148" t="s">
        <v>806</v>
      </c>
      <c r="D1511" s="170"/>
      <c r="E1511" s="160">
        <v>11</v>
      </c>
      <c r="F1511" s="131"/>
      <c r="G1511" s="131"/>
      <c r="H1511" s="154">
        <v>0</v>
      </c>
      <c r="I1511" s="128"/>
      <c r="J1511" s="128"/>
      <c r="K1511" s="128"/>
      <c r="L1511" s="128"/>
      <c r="M1511" s="128"/>
      <c r="N1511" s="128"/>
      <c r="O1511" s="128"/>
      <c r="P1511" s="128"/>
      <c r="Q1511" s="128"/>
      <c r="R1511" s="128" t="s">
        <v>121</v>
      </c>
      <c r="S1511" s="128">
        <v>2</v>
      </c>
      <c r="T1511" s="128"/>
      <c r="U1511" s="128"/>
      <c r="V1511" s="128"/>
      <c r="W1511" s="128"/>
      <c r="X1511" s="128"/>
      <c r="Y1511" s="128"/>
      <c r="Z1511" s="128"/>
      <c r="AA1511" s="128"/>
      <c r="AB1511" s="128"/>
      <c r="AC1511" s="128"/>
      <c r="AD1511" s="128"/>
      <c r="AE1511" s="128"/>
      <c r="AF1511" s="128"/>
      <c r="AG1511" s="128"/>
      <c r="AH1511" s="128"/>
      <c r="AI1511" s="128"/>
      <c r="AJ1511" s="128"/>
      <c r="AK1511" s="128"/>
      <c r="AL1511" s="128"/>
      <c r="AM1511" s="128"/>
      <c r="AN1511" s="128"/>
      <c r="AO1511" s="128"/>
      <c r="AP1511" s="128"/>
      <c r="AQ1511" s="128"/>
      <c r="AR1511" s="128"/>
      <c r="AS1511" s="128"/>
      <c r="AT1511" s="128"/>
      <c r="AU1511" s="128"/>
    </row>
    <row r="1512" spans="1:47" outlineLevel="1" x14ac:dyDescent="0.2">
      <c r="A1512" s="129"/>
      <c r="B1512" s="129"/>
      <c r="C1512" s="148" t="s">
        <v>992</v>
      </c>
      <c r="D1512" s="170"/>
      <c r="E1512" s="160">
        <v>405.9</v>
      </c>
      <c r="F1512" s="131"/>
      <c r="G1512" s="131"/>
      <c r="H1512" s="154">
        <v>0</v>
      </c>
      <c r="I1512" s="128"/>
      <c r="J1512" s="128"/>
      <c r="K1512" s="128"/>
      <c r="L1512" s="128"/>
      <c r="M1512" s="128"/>
      <c r="N1512" s="128"/>
      <c r="O1512" s="128"/>
      <c r="P1512" s="128"/>
      <c r="Q1512" s="128"/>
      <c r="R1512" s="128" t="s">
        <v>121</v>
      </c>
      <c r="S1512" s="128">
        <v>2</v>
      </c>
      <c r="T1512" s="128"/>
      <c r="U1512" s="128"/>
      <c r="V1512" s="128"/>
      <c r="W1512" s="128"/>
      <c r="X1512" s="128"/>
      <c r="Y1512" s="128"/>
      <c r="Z1512" s="128"/>
      <c r="AA1512" s="128"/>
      <c r="AB1512" s="128"/>
      <c r="AC1512" s="128"/>
      <c r="AD1512" s="128"/>
      <c r="AE1512" s="128"/>
      <c r="AF1512" s="128"/>
      <c r="AG1512" s="128"/>
      <c r="AH1512" s="128"/>
      <c r="AI1512" s="128"/>
      <c r="AJ1512" s="128"/>
      <c r="AK1512" s="128"/>
      <c r="AL1512" s="128"/>
      <c r="AM1512" s="128"/>
      <c r="AN1512" s="128"/>
      <c r="AO1512" s="128"/>
      <c r="AP1512" s="128"/>
      <c r="AQ1512" s="128"/>
      <c r="AR1512" s="128"/>
      <c r="AS1512" s="128"/>
      <c r="AT1512" s="128"/>
      <c r="AU1512" s="128"/>
    </row>
    <row r="1513" spans="1:47" outlineLevel="1" x14ac:dyDescent="0.2">
      <c r="A1513" s="129"/>
      <c r="B1513" s="129"/>
      <c r="C1513" s="148" t="s">
        <v>993</v>
      </c>
      <c r="D1513" s="170"/>
      <c r="E1513" s="160">
        <v>13.324999999999999</v>
      </c>
      <c r="F1513" s="131"/>
      <c r="G1513" s="131"/>
      <c r="H1513" s="154">
        <v>0</v>
      </c>
      <c r="I1513" s="128"/>
      <c r="J1513" s="128"/>
      <c r="K1513" s="128"/>
      <c r="L1513" s="128"/>
      <c r="M1513" s="128"/>
      <c r="N1513" s="128"/>
      <c r="O1513" s="128"/>
      <c r="P1513" s="128"/>
      <c r="Q1513" s="128"/>
      <c r="R1513" s="128" t="s">
        <v>121</v>
      </c>
      <c r="S1513" s="128">
        <v>2</v>
      </c>
      <c r="T1513" s="128"/>
      <c r="U1513" s="128"/>
      <c r="V1513" s="128"/>
      <c r="W1513" s="128"/>
      <c r="X1513" s="128"/>
      <c r="Y1513" s="128"/>
      <c r="Z1513" s="128"/>
      <c r="AA1513" s="128"/>
      <c r="AB1513" s="128"/>
      <c r="AC1513" s="128"/>
      <c r="AD1513" s="128"/>
      <c r="AE1513" s="128"/>
      <c r="AF1513" s="128"/>
      <c r="AG1513" s="128"/>
      <c r="AH1513" s="128"/>
      <c r="AI1513" s="128"/>
      <c r="AJ1513" s="128"/>
      <c r="AK1513" s="128"/>
      <c r="AL1513" s="128"/>
      <c r="AM1513" s="128"/>
      <c r="AN1513" s="128"/>
      <c r="AO1513" s="128"/>
      <c r="AP1513" s="128"/>
      <c r="AQ1513" s="128"/>
      <c r="AR1513" s="128"/>
      <c r="AS1513" s="128"/>
      <c r="AT1513" s="128"/>
      <c r="AU1513" s="128"/>
    </row>
    <row r="1514" spans="1:47" outlineLevel="1" x14ac:dyDescent="0.2">
      <c r="A1514" s="129"/>
      <c r="B1514" s="129"/>
      <c r="C1514" s="147" t="s">
        <v>439</v>
      </c>
      <c r="D1514" s="170"/>
      <c r="E1514" s="160"/>
      <c r="F1514" s="131"/>
      <c r="G1514" s="131"/>
      <c r="H1514" s="154">
        <v>0</v>
      </c>
      <c r="I1514" s="128"/>
      <c r="J1514" s="128"/>
      <c r="K1514" s="128"/>
      <c r="L1514" s="128"/>
      <c r="M1514" s="128"/>
      <c r="N1514" s="128"/>
      <c r="O1514" s="128"/>
      <c r="P1514" s="128"/>
      <c r="Q1514" s="128"/>
      <c r="R1514" s="128" t="s">
        <v>121</v>
      </c>
      <c r="S1514" s="128">
        <v>0</v>
      </c>
      <c r="T1514" s="128"/>
      <c r="U1514" s="128"/>
      <c r="V1514" s="128"/>
      <c r="W1514" s="128"/>
      <c r="X1514" s="128"/>
      <c r="Y1514" s="128"/>
      <c r="Z1514" s="128"/>
      <c r="AA1514" s="128"/>
      <c r="AB1514" s="128"/>
      <c r="AC1514" s="128"/>
      <c r="AD1514" s="128"/>
      <c r="AE1514" s="128"/>
      <c r="AF1514" s="128"/>
      <c r="AG1514" s="128"/>
      <c r="AH1514" s="128"/>
      <c r="AI1514" s="128"/>
      <c r="AJ1514" s="128"/>
      <c r="AK1514" s="128"/>
      <c r="AL1514" s="128"/>
      <c r="AM1514" s="128"/>
      <c r="AN1514" s="128"/>
      <c r="AO1514" s="128"/>
      <c r="AP1514" s="128"/>
      <c r="AQ1514" s="128"/>
      <c r="AR1514" s="128"/>
      <c r="AS1514" s="128"/>
      <c r="AT1514" s="128"/>
      <c r="AU1514" s="128"/>
    </row>
    <row r="1515" spans="1:47" outlineLevel="1" x14ac:dyDescent="0.2">
      <c r="A1515" s="129"/>
      <c r="B1515" s="129"/>
      <c r="C1515" s="145" t="s">
        <v>994</v>
      </c>
      <c r="D1515" s="168"/>
      <c r="E1515" s="159">
        <v>493.06729999999999</v>
      </c>
      <c r="F1515" s="131"/>
      <c r="G1515" s="131"/>
      <c r="H1515" s="154">
        <v>0</v>
      </c>
      <c r="I1515" s="128"/>
      <c r="J1515" s="128"/>
      <c r="K1515" s="128"/>
      <c r="L1515" s="128"/>
      <c r="M1515" s="128"/>
      <c r="N1515" s="128"/>
      <c r="O1515" s="128"/>
      <c r="P1515" s="128"/>
      <c r="Q1515" s="128"/>
      <c r="R1515" s="128" t="s">
        <v>121</v>
      </c>
      <c r="S1515" s="128">
        <v>0</v>
      </c>
      <c r="T1515" s="128"/>
      <c r="U1515" s="128"/>
      <c r="V1515" s="128"/>
      <c r="W1515" s="128"/>
      <c r="X1515" s="128"/>
      <c r="Y1515" s="128"/>
      <c r="Z1515" s="128"/>
      <c r="AA1515" s="128"/>
      <c r="AB1515" s="128"/>
      <c r="AC1515" s="128"/>
      <c r="AD1515" s="128"/>
      <c r="AE1515" s="128"/>
      <c r="AF1515" s="128"/>
      <c r="AG1515" s="128"/>
      <c r="AH1515" s="128"/>
      <c r="AI1515" s="128"/>
      <c r="AJ1515" s="128"/>
      <c r="AK1515" s="128"/>
      <c r="AL1515" s="128"/>
      <c r="AM1515" s="128"/>
      <c r="AN1515" s="128"/>
      <c r="AO1515" s="128"/>
      <c r="AP1515" s="128"/>
      <c r="AQ1515" s="128"/>
      <c r="AR1515" s="128"/>
      <c r="AS1515" s="128"/>
      <c r="AT1515" s="128"/>
      <c r="AU1515" s="128"/>
    </row>
    <row r="1516" spans="1:47" outlineLevel="1" x14ac:dyDescent="0.2">
      <c r="A1516" s="129">
        <v>352</v>
      </c>
      <c r="B1516" s="129" t="s">
        <v>995</v>
      </c>
      <c r="C1516" s="144" t="s">
        <v>996</v>
      </c>
      <c r="D1516" s="167" t="s">
        <v>118</v>
      </c>
      <c r="E1516" s="131">
        <v>71.907000000000011</v>
      </c>
      <c r="F1516" s="131"/>
      <c r="G1516" s="131">
        <f>ROUND(E1516*F1516,2)</f>
        <v>0</v>
      </c>
      <c r="H1516" s="154" t="s">
        <v>1141</v>
      </c>
      <c r="I1516" s="128"/>
      <c r="J1516" s="128"/>
      <c r="K1516" s="128"/>
      <c r="L1516" s="128"/>
      <c r="M1516" s="128"/>
      <c r="N1516" s="128"/>
      <c r="O1516" s="128"/>
      <c r="P1516" s="128"/>
      <c r="Q1516" s="128"/>
      <c r="R1516" s="128" t="s">
        <v>119</v>
      </c>
      <c r="S1516" s="128"/>
      <c r="T1516" s="128"/>
      <c r="U1516" s="128"/>
      <c r="V1516" s="128"/>
      <c r="W1516" s="128"/>
      <c r="X1516" s="128"/>
      <c r="Y1516" s="128"/>
      <c r="Z1516" s="128"/>
      <c r="AA1516" s="128"/>
      <c r="AB1516" s="128"/>
      <c r="AC1516" s="128"/>
      <c r="AD1516" s="128"/>
      <c r="AE1516" s="128"/>
      <c r="AF1516" s="128"/>
      <c r="AG1516" s="128"/>
      <c r="AH1516" s="128"/>
      <c r="AI1516" s="128"/>
      <c r="AJ1516" s="128"/>
      <c r="AK1516" s="128"/>
      <c r="AL1516" s="128"/>
      <c r="AM1516" s="128"/>
      <c r="AN1516" s="128"/>
      <c r="AO1516" s="128"/>
      <c r="AP1516" s="128"/>
      <c r="AQ1516" s="128"/>
      <c r="AR1516" s="128"/>
      <c r="AS1516" s="128"/>
      <c r="AT1516" s="128"/>
      <c r="AU1516" s="128"/>
    </row>
    <row r="1517" spans="1:47" outlineLevel="1" x14ac:dyDescent="0.2">
      <c r="A1517" s="129"/>
      <c r="B1517" s="129"/>
      <c r="C1517" s="145" t="s">
        <v>432</v>
      </c>
      <c r="D1517" s="168"/>
      <c r="E1517" s="159"/>
      <c r="F1517" s="131"/>
      <c r="G1517" s="131"/>
      <c r="H1517" s="154">
        <v>0</v>
      </c>
      <c r="I1517" s="128"/>
      <c r="J1517" s="128"/>
      <c r="K1517" s="128"/>
      <c r="L1517" s="128"/>
      <c r="M1517" s="128"/>
      <c r="N1517" s="128"/>
      <c r="O1517" s="128"/>
      <c r="P1517" s="128"/>
      <c r="Q1517" s="128"/>
      <c r="R1517" s="128" t="s">
        <v>121</v>
      </c>
      <c r="S1517" s="128">
        <v>0</v>
      </c>
      <c r="T1517" s="128"/>
      <c r="U1517" s="128"/>
      <c r="V1517" s="128"/>
      <c r="W1517" s="128"/>
      <c r="X1517" s="128"/>
      <c r="Y1517" s="128"/>
      <c r="Z1517" s="128"/>
      <c r="AA1517" s="128"/>
      <c r="AB1517" s="128"/>
      <c r="AC1517" s="128"/>
      <c r="AD1517" s="128"/>
      <c r="AE1517" s="128"/>
      <c r="AF1517" s="128"/>
      <c r="AG1517" s="128"/>
      <c r="AH1517" s="128"/>
      <c r="AI1517" s="128"/>
      <c r="AJ1517" s="128"/>
      <c r="AK1517" s="128"/>
      <c r="AL1517" s="128"/>
      <c r="AM1517" s="128"/>
      <c r="AN1517" s="128"/>
      <c r="AO1517" s="128"/>
      <c r="AP1517" s="128"/>
      <c r="AQ1517" s="128"/>
      <c r="AR1517" s="128"/>
      <c r="AS1517" s="128"/>
      <c r="AT1517" s="128"/>
      <c r="AU1517" s="128"/>
    </row>
    <row r="1518" spans="1:47" outlineLevel="1" x14ac:dyDescent="0.2">
      <c r="A1518" s="129"/>
      <c r="B1518" s="129"/>
      <c r="C1518" s="145" t="s">
        <v>447</v>
      </c>
      <c r="D1518" s="168"/>
      <c r="E1518" s="159"/>
      <c r="F1518" s="131"/>
      <c r="G1518" s="131"/>
      <c r="H1518" s="154">
        <v>0</v>
      </c>
      <c r="I1518" s="128"/>
      <c r="J1518" s="128"/>
      <c r="K1518" s="128"/>
      <c r="L1518" s="128"/>
      <c r="M1518" s="128"/>
      <c r="N1518" s="128"/>
      <c r="O1518" s="128"/>
      <c r="P1518" s="128"/>
      <c r="Q1518" s="128"/>
      <c r="R1518" s="128" t="s">
        <v>121</v>
      </c>
      <c r="S1518" s="128">
        <v>0</v>
      </c>
      <c r="T1518" s="128"/>
      <c r="U1518" s="128"/>
      <c r="V1518" s="128"/>
      <c r="W1518" s="128"/>
      <c r="X1518" s="128"/>
      <c r="Y1518" s="128"/>
      <c r="Z1518" s="128"/>
      <c r="AA1518" s="128"/>
      <c r="AB1518" s="128"/>
      <c r="AC1518" s="128"/>
      <c r="AD1518" s="128"/>
      <c r="AE1518" s="128"/>
      <c r="AF1518" s="128"/>
      <c r="AG1518" s="128"/>
      <c r="AH1518" s="128"/>
      <c r="AI1518" s="128"/>
      <c r="AJ1518" s="128"/>
      <c r="AK1518" s="128"/>
      <c r="AL1518" s="128"/>
      <c r="AM1518" s="128"/>
      <c r="AN1518" s="128"/>
      <c r="AO1518" s="128"/>
      <c r="AP1518" s="128"/>
      <c r="AQ1518" s="128"/>
      <c r="AR1518" s="128"/>
      <c r="AS1518" s="128"/>
      <c r="AT1518" s="128"/>
      <c r="AU1518" s="128"/>
    </row>
    <row r="1519" spans="1:47" outlineLevel="1" x14ac:dyDescent="0.2">
      <c r="A1519" s="129"/>
      <c r="B1519" s="129"/>
      <c r="C1519" s="147" t="s">
        <v>434</v>
      </c>
      <c r="D1519" s="170"/>
      <c r="E1519" s="160"/>
      <c r="F1519" s="131"/>
      <c r="G1519" s="131"/>
      <c r="H1519" s="154">
        <v>0</v>
      </c>
      <c r="I1519" s="128"/>
      <c r="J1519" s="128"/>
      <c r="K1519" s="128"/>
      <c r="L1519" s="128"/>
      <c r="M1519" s="128"/>
      <c r="N1519" s="128"/>
      <c r="O1519" s="128"/>
      <c r="P1519" s="128"/>
      <c r="Q1519" s="128"/>
      <c r="R1519" s="128" t="s">
        <v>121</v>
      </c>
      <c r="S1519" s="128">
        <v>2</v>
      </c>
      <c r="T1519" s="128"/>
      <c r="U1519" s="128"/>
      <c r="V1519" s="128"/>
      <c r="W1519" s="128"/>
      <c r="X1519" s="128"/>
      <c r="Y1519" s="128"/>
      <c r="Z1519" s="128"/>
      <c r="AA1519" s="128"/>
      <c r="AB1519" s="128"/>
      <c r="AC1519" s="128"/>
      <c r="AD1519" s="128"/>
      <c r="AE1519" s="128"/>
      <c r="AF1519" s="128"/>
      <c r="AG1519" s="128"/>
      <c r="AH1519" s="128"/>
      <c r="AI1519" s="128"/>
      <c r="AJ1519" s="128"/>
      <c r="AK1519" s="128"/>
      <c r="AL1519" s="128"/>
      <c r="AM1519" s="128"/>
      <c r="AN1519" s="128"/>
      <c r="AO1519" s="128"/>
      <c r="AP1519" s="128"/>
      <c r="AQ1519" s="128"/>
      <c r="AR1519" s="128"/>
      <c r="AS1519" s="128"/>
      <c r="AT1519" s="128"/>
      <c r="AU1519" s="128"/>
    </row>
    <row r="1520" spans="1:47" outlineLevel="1" x14ac:dyDescent="0.2">
      <c r="A1520" s="129"/>
      <c r="B1520" s="129"/>
      <c r="C1520" s="148" t="s">
        <v>997</v>
      </c>
      <c r="D1520" s="170"/>
      <c r="E1520" s="160">
        <v>63.6</v>
      </c>
      <c r="F1520" s="131"/>
      <c r="G1520" s="131"/>
      <c r="H1520" s="154">
        <v>0</v>
      </c>
      <c r="I1520" s="128"/>
      <c r="J1520" s="128"/>
      <c r="K1520" s="128"/>
      <c r="L1520" s="128"/>
      <c r="M1520" s="128"/>
      <c r="N1520" s="128"/>
      <c r="O1520" s="128"/>
      <c r="P1520" s="128"/>
      <c r="Q1520" s="128"/>
      <c r="R1520" s="128" t="s">
        <v>121</v>
      </c>
      <c r="S1520" s="128">
        <v>2</v>
      </c>
      <c r="T1520" s="128"/>
      <c r="U1520" s="128"/>
      <c r="V1520" s="128"/>
      <c r="W1520" s="128"/>
      <c r="X1520" s="128"/>
      <c r="Y1520" s="128"/>
      <c r="Z1520" s="128"/>
      <c r="AA1520" s="128"/>
      <c r="AB1520" s="128"/>
      <c r="AC1520" s="128"/>
      <c r="AD1520" s="128"/>
      <c r="AE1520" s="128"/>
      <c r="AF1520" s="128"/>
      <c r="AG1520" s="128"/>
      <c r="AH1520" s="128"/>
      <c r="AI1520" s="128"/>
      <c r="AJ1520" s="128"/>
      <c r="AK1520" s="128"/>
      <c r="AL1520" s="128"/>
      <c r="AM1520" s="128"/>
      <c r="AN1520" s="128"/>
      <c r="AO1520" s="128"/>
      <c r="AP1520" s="128"/>
      <c r="AQ1520" s="128"/>
      <c r="AR1520" s="128"/>
      <c r="AS1520" s="128"/>
      <c r="AT1520" s="128"/>
      <c r="AU1520" s="128"/>
    </row>
    <row r="1521" spans="1:47" outlineLevel="1" x14ac:dyDescent="0.2">
      <c r="A1521" s="129"/>
      <c r="B1521" s="129"/>
      <c r="C1521" s="148" t="s">
        <v>998</v>
      </c>
      <c r="D1521" s="170"/>
      <c r="E1521" s="160">
        <v>1.77</v>
      </c>
      <c r="F1521" s="131"/>
      <c r="G1521" s="131"/>
      <c r="H1521" s="154">
        <v>0</v>
      </c>
      <c r="I1521" s="128"/>
      <c r="J1521" s="128"/>
      <c r="K1521" s="128"/>
      <c r="L1521" s="128"/>
      <c r="M1521" s="128"/>
      <c r="N1521" s="128"/>
      <c r="O1521" s="128"/>
      <c r="P1521" s="128"/>
      <c r="Q1521" s="128"/>
      <c r="R1521" s="128" t="s">
        <v>121</v>
      </c>
      <c r="S1521" s="128">
        <v>2</v>
      </c>
      <c r="T1521" s="128"/>
      <c r="U1521" s="128"/>
      <c r="V1521" s="128"/>
      <c r="W1521" s="128"/>
      <c r="X1521" s="128"/>
      <c r="Y1521" s="128"/>
      <c r="Z1521" s="128"/>
      <c r="AA1521" s="128"/>
      <c r="AB1521" s="128"/>
      <c r="AC1521" s="128"/>
      <c r="AD1521" s="128"/>
      <c r="AE1521" s="128"/>
      <c r="AF1521" s="128"/>
      <c r="AG1521" s="128"/>
      <c r="AH1521" s="128"/>
      <c r="AI1521" s="128"/>
      <c r="AJ1521" s="128"/>
      <c r="AK1521" s="128"/>
      <c r="AL1521" s="128"/>
      <c r="AM1521" s="128"/>
      <c r="AN1521" s="128"/>
      <c r="AO1521" s="128"/>
      <c r="AP1521" s="128"/>
      <c r="AQ1521" s="128"/>
      <c r="AR1521" s="128"/>
      <c r="AS1521" s="128"/>
      <c r="AT1521" s="128"/>
      <c r="AU1521" s="128"/>
    </row>
    <row r="1522" spans="1:47" outlineLevel="1" x14ac:dyDescent="0.2">
      <c r="A1522" s="129"/>
      <c r="B1522" s="129"/>
      <c r="C1522" s="147" t="s">
        <v>439</v>
      </c>
      <c r="D1522" s="170"/>
      <c r="E1522" s="160"/>
      <c r="F1522" s="131"/>
      <c r="G1522" s="131"/>
      <c r="H1522" s="154">
        <v>0</v>
      </c>
      <c r="I1522" s="128"/>
      <c r="J1522" s="128"/>
      <c r="K1522" s="128"/>
      <c r="L1522" s="128"/>
      <c r="M1522" s="128"/>
      <c r="N1522" s="128"/>
      <c r="O1522" s="128"/>
      <c r="P1522" s="128"/>
      <c r="Q1522" s="128"/>
      <c r="R1522" s="128" t="s">
        <v>121</v>
      </c>
      <c r="S1522" s="128">
        <v>0</v>
      </c>
      <c r="T1522" s="128"/>
      <c r="U1522" s="128"/>
      <c r="V1522" s="128"/>
      <c r="W1522" s="128"/>
      <c r="X1522" s="128"/>
      <c r="Y1522" s="128"/>
      <c r="Z1522" s="128"/>
      <c r="AA1522" s="128"/>
      <c r="AB1522" s="128"/>
      <c r="AC1522" s="128"/>
      <c r="AD1522" s="128"/>
      <c r="AE1522" s="128"/>
      <c r="AF1522" s="128"/>
      <c r="AG1522" s="128"/>
      <c r="AH1522" s="128"/>
      <c r="AI1522" s="128"/>
      <c r="AJ1522" s="128"/>
      <c r="AK1522" s="128"/>
      <c r="AL1522" s="128"/>
      <c r="AM1522" s="128"/>
      <c r="AN1522" s="128"/>
      <c r="AO1522" s="128"/>
      <c r="AP1522" s="128"/>
      <c r="AQ1522" s="128"/>
      <c r="AR1522" s="128"/>
      <c r="AS1522" s="128"/>
      <c r="AT1522" s="128"/>
      <c r="AU1522" s="128"/>
    </row>
    <row r="1523" spans="1:47" outlineLevel="1" x14ac:dyDescent="0.2">
      <c r="A1523" s="129"/>
      <c r="B1523" s="129"/>
      <c r="C1523" s="145" t="s">
        <v>999</v>
      </c>
      <c r="D1523" s="168"/>
      <c r="E1523" s="159">
        <v>71.906999999999996</v>
      </c>
      <c r="F1523" s="131"/>
      <c r="G1523" s="131"/>
      <c r="H1523" s="154">
        <v>0</v>
      </c>
      <c r="I1523" s="128"/>
      <c r="J1523" s="128"/>
      <c r="K1523" s="128"/>
      <c r="L1523" s="128"/>
      <c r="M1523" s="128"/>
      <c r="N1523" s="128"/>
      <c r="O1523" s="128"/>
      <c r="P1523" s="128"/>
      <c r="Q1523" s="128"/>
      <c r="R1523" s="128" t="s">
        <v>121</v>
      </c>
      <c r="S1523" s="128">
        <v>0</v>
      </c>
      <c r="T1523" s="128"/>
      <c r="U1523" s="128"/>
      <c r="V1523" s="128"/>
      <c r="W1523" s="128"/>
      <c r="X1523" s="128"/>
      <c r="Y1523" s="128"/>
      <c r="Z1523" s="128"/>
      <c r="AA1523" s="128"/>
      <c r="AB1523" s="128"/>
      <c r="AC1523" s="128"/>
      <c r="AD1523" s="128"/>
      <c r="AE1523" s="128"/>
      <c r="AF1523" s="128"/>
      <c r="AG1523" s="128"/>
      <c r="AH1523" s="128"/>
      <c r="AI1523" s="128"/>
      <c r="AJ1523" s="128"/>
      <c r="AK1523" s="128"/>
      <c r="AL1523" s="128"/>
      <c r="AM1523" s="128"/>
      <c r="AN1523" s="128"/>
      <c r="AO1523" s="128"/>
      <c r="AP1523" s="128"/>
      <c r="AQ1523" s="128"/>
      <c r="AR1523" s="128"/>
      <c r="AS1523" s="128"/>
      <c r="AT1523" s="128"/>
      <c r="AU1523" s="128"/>
    </row>
    <row r="1524" spans="1:47" ht="22.5" outlineLevel="1" x14ac:dyDescent="0.2">
      <c r="A1524" s="129">
        <v>353</v>
      </c>
      <c r="B1524" s="129" t="s">
        <v>1000</v>
      </c>
      <c r="C1524" s="144" t="s">
        <v>1001</v>
      </c>
      <c r="D1524" s="167" t="s">
        <v>144</v>
      </c>
      <c r="E1524" s="131">
        <v>11.100000000000001</v>
      </c>
      <c r="F1524" s="131"/>
      <c r="G1524" s="131">
        <f>ROUND(E1524*F1524,2)</f>
        <v>0</v>
      </c>
      <c r="H1524" s="154" t="s">
        <v>1141</v>
      </c>
      <c r="I1524" s="128"/>
      <c r="J1524" s="128"/>
      <c r="K1524" s="128"/>
      <c r="L1524" s="128"/>
      <c r="M1524" s="128"/>
      <c r="N1524" s="128"/>
      <c r="O1524" s="128"/>
      <c r="P1524" s="128"/>
      <c r="Q1524" s="128"/>
      <c r="R1524" s="128" t="s">
        <v>119</v>
      </c>
      <c r="S1524" s="128"/>
      <c r="T1524" s="128"/>
      <c r="U1524" s="128"/>
      <c r="V1524" s="128"/>
      <c r="W1524" s="128"/>
      <c r="X1524" s="128"/>
      <c r="Y1524" s="128"/>
      <c r="Z1524" s="128"/>
      <c r="AA1524" s="128"/>
      <c r="AB1524" s="128"/>
      <c r="AC1524" s="128"/>
      <c r="AD1524" s="128"/>
      <c r="AE1524" s="128"/>
      <c r="AF1524" s="128"/>
      <c r="AG1524" s="128"/>
      <c r="AH1524" s="128"/>
      <c r="AI1524" s="128"/>
      <c r="AJ1524" s="128"/>
      <c r="AK1524" s="128"/>
      <c r="AL1524" s="128"/>
      <c r="AM1524" s="128"/>
      <c r="AN1524" s="128"/>
      <c r="AO1524" s="128"/>
      <c r="AP1524" s="128"/>
      <c r="AQ1524" s="128"/>
      <c r="AR1524" s="128"/>
      <c r="AS1524" s="128"/>
      <c r="AT1524" s="128"/>
      <c r="AU1524" s="128"/>
    </row>
    <row r="1525" spans="1:47" outlineLevel="1" x14ac:dyDescent="0.2">
      <c r="A1525" s="129"/>
      <c r="B1525" s="129"/>
      <c r="C1525" s="145" t="s">
        <v>432</v>
      </c>
      <c r="D1525" s="168"/>
      <c r="E1525" s="159"/>
      <c r="F1525" s="131"/>
      <c r="G1525" s="131"/>
      <c r="H1525" s="154">
        <v>0</v>
      </c>
      <c r="I1525" s="128"/>
      <c r="J1525" s="128"/>
      <c r="K1525" s="128"/>
      <c r="L1525" s="128"/>
      <c r="M1525" s="128"/>
      <c r="N1525" s="128"/>
      <c r="O1525" s="128"/>
      <c r="P1525" s="128"/>
      <c r="Q1525" s="128"/>
      <c r="R1525" s="128" t="s">
        <v>121</v>
      </c>
      <c r="S1525" s="128">
        <v>0</v>
      </c>
      <c r="T1525" s="128"/>
      <c r="U1525" s="128"/>
      <c r="V1525" s="128"/>
      <c r="W1525" s="128"/>
      <c r="X1525" s="128"/>
      <c r="Y1525" s="128"/>
      <c r="Z1525" s="128"/>
      <c r="AA1525" s="128"/>
      <c r="AB1525" s="128"/>
      <c r="AC1525" s="128"/>
      <c r="AD1525" s="128"/>
      <c r="AE1525" s="128"/>
      <c r="AF1525" s="128"/>
      <c r="AG1525" s="128"/>
      <c r="AH1525" s="128"/>
      <c r="AI1525" s="128"/>
      <c r="AJ1525" s="128"/>
      <c r="AK1525" s="128"/>
      <c r="AL1525" s="128"/>
      <c r="AM1525" s="128"/>
      <c r="AN1525" s="128"/>
      <c r="AO1525" s="128"/>
      <c r="AP1525" s="128"/>
      <c r="AQ1525" s="128"/>
      <c r="AR1525" s="128"/>
      <c r="AS1525" s="128"/>
      <c r="AT1525" s="128"/>
      <c r="AU1525" s="128"/>
    </row>
    <row r="1526" spans="1:47" outlineLevel="1" x14ac:dyDescent="0.2">
      <c r="A1526" s="129"/>
      <c r="B1526" s="129"/>
      <c r="C1526" s="145" t="s">
        <v>1002</v>
      </c>
      <c r="D1526" s="168"/>
      <c r="E1526" s="159">
        <v>11.1</v>
      </c>
      <c r="F1526" s="131"/>
      <c r="G1526" s="131"/>
      <c r="H1526" s="154">
        <v>0</v>
      </c>
      <c r="I1526" s="128"/>
      <c r="J1526" s="128"/>
      <c r="K1526" s="128"/>
      <c r="L1526" s="128"/>
      <c r="M1526" s="128"/>
      <c r="N1526" s="128"/>
      <c r="O1526" s="128"/>
      <c r="P1526" s="128"/>
      <c r="Q1526" s="128"/>
      <c r="R1526" s="128" t="s">
        <v>121</v>
      </c>
      <c r="S1526" s="128">
        <v>0</v>
      </c>
      <c r="T1526" s="128"/>
      <c r="U1526" s="128"/>
      <c r="V1526" s="128"/>
      <c r="W1526" s="128"/>
      <c r="X1526" s="128"/>
      <c r="Y1526" s="128"/>
      <c r="Z1526" s="128"/>
      <c r="AA1526" s="128"/>
      <c r="AB1526" s="128"/>
      <c r="AC1526" s="128"/>
      <c r="AD1526" s="128"/>
      <c r="AE1526" s="128"/>
      <c r="AF1526" s="128"/>
      <c r="AG1526" s="128"/>
      <c r="AH1526" s="128"/>
      <c r="AI1526" s="128"/>
      <c r="AJ1526" s="128"/>
      <c r="AK1526" s="128"/>
      <c r="AL1526" s="128"/>
      <c r="AM1526" s="128"/>
      <c r="AN1526" s="128"/>
      <c r="AO1526" s="128"/>
      <c r="AP1526" s="128"/>
      <c r="AQ1526" s="128"/>
      <c r="AR1526" s="128"/>
      <c r="AS1526" s="128"/>
      <c r="AT1526" s="128"/>
      <c r="AU1526" s="128"/>
    </row>
    <row r="1527" spans="1:47" outlineLevel="1" x14ac:dyDescent="0.2">
      <c r="A1527" s="129">
        <v>354</v>
      </c>
      <c r="B1527" s="129" t="s">
        <v>1003</v>
      </c>
      <c r="C1527" s="144" t="s">
        <v>1004</v>
      </c>
      <c r="D1527" s="167" t="s">
        <v>0</v>
      </c>
      <c r="E1527" s="131">
        <v>1.1000000000000001</v>
      </c>
      <c r="F1527" s="131"/>
      <c r="G1527" s="131">
        <f>ROUND(E1527*F1527,2)</f>
        <v>0</v>
      </c>
      <c r="H1527" s="154" t="s">
        <v>1140</v>
      </c>
      <c r="I1527" s="128"/>
      <c r="J1527" s="128"/>
      <c r="K1527" s="128"/>
      <c r="L1527" s="128"/>
      <c r="M1527" s="128"/>
      <c r="N1527" s="128"/>
      <c r="O1527" s="128"/>
      <c r="P1527" s="128"/>
      <c r="Q1527" s="128"/>
      <c r="R1527" s="128" t="s">
        <v>119</v>
      </c>
      <c r="S1527" s="128"/>
      <c r="T1527" s="128"/>
      <c r="U1527" s="128"/>
      <c r="V1527" s="128"/>
      <c r="W1527" s="128"/>
      <c r="X1527" s="128"/>
      <c r="Y1527" s="128"/>
      <c r="Z1527" s="128"/>
      <c r="AA1527" s="128"/>
      <c r="AB1527" s="128"/>
      <c r="AC1527" s="128"/>
      <c r="AD1527" s="128"/>
      <c r="AE1527" s="128"/>
      <c r="AF1527" s="128"/>
      <c r="AG1527" s="128"/>
      <c r="AH1527" s="128"/>
      <c r="AI1527" s="128"/>
      <c r="AJ1527" s="128"/>
      <c r="AK1527" s="128"/>
      <c r="AL1527" s="128"/>
      <c r="AM1527" s="128"/>
      <c r="AN1527" s="128"/>
      <c r="AO1527" s="128"/>
      <c r="AP1527" s="128"/>
      <c r="AQ1527" s="128"/>
      <c r="AR1527" s="128"/>
      <c r="AS1527" s="128"/>
      <c r="AT1527" s="128"/>
      <c r="AU1527" s="128"/>
    </row>
    <row r="1528" spans="1:47" x14ac:dyDescent="0.2">
      <c r="A1528" s="130" t="s">
        <v>114</v>
      </c>
      <c r="B1528" s="130" t="s">
        <v>88</v>
      </c>
      <c r="C1528" s="146" t="s">
        <v>89</v>
      </c>
      <c r="D1528" s="169"/>
      <c r="E1528" s="132"/>
      <c r="F1528" s="132"/>
      <c r="G1528" s="132">
        <f>SUMIF(R1529:R1558,"&lt;&gt;NOR",G1529:G1558)</f>
        <v>0</v>
      </c>
      <c r="H1528" s="155"/>
      <c r="I1528" s="128"/>
      <c r="R1528" t="s">
        <v>115</v>
      </c>
    </row>
    <row r="1529" spans="1:47" outlineLevel="1" x14ac:dyDescent="0.2">
      <c r="A1529" s="129">
        <v>355</v>
      </c>
      <c r="B1529" s="129" t="s">
        <v>1005</v>
      </c>
      <c r="C1529" s="144" t="s">
        <v>1006</v>
      </c>
      <c r="D1529" s="167" t="s">
        <v>118</v>
      </c>
      <c r="E1529" s="131">
        <v>197.13600000000002</v>
      </c>
      <c r="F1529" s="131"/>
      <c r="G1529" s="131">
        <f>ROUND(E1529*F1529,2)</f>
        <v>0</v>
      </c>
      <c r="H1529" s="154" t="s">
        <v>1140</v>
      </c>
      <c r="I1529" s="128"/>
      <c r="J1529" s="128"/>
      <c r="K1529" s="128"/>
      <c r="L1529" s="128"/>
      <c r="M1529" s="128"/>
      <c r="N1529" s="128"/>
      <c r="O1529" s="128"/>
      <c r="P1529" s="128"/>
      <c r="Q1529" s="128"/>
      <c r="R1529" s="128" t="s">
        <v>119</v>
      </c>
      <c r="S1529" s="128"/>
      <c r="T1529" s="128"/>
      <c r="U1529" s="128"/>
      <c r="V1529" s="128"/>
      <c r="W1529" s="128"/>
      <c r="X1529" s="128"/>
      <c r="Y1529" s="128"/>
      <c r="Z1529" s="128"/>
      <c r="AA1529" s="128"/>
      <c r="AB1529" s="128"/>
      <c r="AC1529" s="128"/>
      <c r="AD1529" s="128"/>
      <c r="AE1529" s="128"/>
      <c r="AF1529" s="128"/>
      <c r="AG1529" s="128"/>
      <c r="AH1529" s="128"/>
      <c r="AI1529" s="128"/>
      <c r="AJ1529" s="128"/>
      <c r="AK1529" s="128"/>
      <c r="AL1529" s="128"/>
      <c r="AM1529" s="128"/>
      <c r="AN1529" s="128"/>
      <c r="AO1529" s="128"/>
      <c r="AP1529" s="128"/>
      <c r="AQ1529" s="128"/>
      <c r="AR1529" s="128"/>
      <c r="AS1529" s="128"/>
      <c r="AT1529" s="128"/>
      <c r="AU1529" s="128"/>
    </row>
    <row r="1530" spans="1:47" outlineLevel="1" x14ac:dyDescent="0.2">
      <c r="A1530" s="129"/>
      <c r="B1530" s="129"/>
      <c r="C1530" s="145" t="s">
        <v>432</v>
      </c>
      <c r="D1530" s="168"/>
      <c r="E1530" s="159"/>
      <c r="F1530" s="131"/>
      <c r="G1530" s="131"/>
      <c r="H1530" s="154">
        <v>0</v>
      </c>
      <c r="I1530" s="128"/>
      <c r="J1530" s="128"/>
      <c r="K1530" s="128"/>
      <c r="L1530" s="128"/>
      <c r="M1530" s="128"/>
      <c r="N1530" s="128"/>
      <c r="O1530" s="128"/>
      <c r="P1530" s="128"/>
      <c r="Q1530" s="128"/>
      <c r="R1530" s="128" t="s">
        <v>121</v>
      </c>
      <c r="S1530" s="128">
        <v>0</v>
      </c>
      <c r="T1530" s="128"/>
      <c r="U1530" s="128"/>
      <c r="V1530" s="128"/>
      <c r="W1530" s="128"/>
      <c r="X1530" s="128"/>
      <c r="Y1530" s="128"/>
      <c r="Z1530" s="128"/>
      <c r="AA1530" s="128"/>
      <c r="AB1530" s="128"/>
      <c r="AC1530" s="128"/>
      <c r="AD1530" s="128"/>
      <c r="AE1530" s="128"/>
      <c r="AF1530" s="128"/>
      <c r="AG1530" s="128"/>
      <c r="AH1530" s="128"/>
      <c r="AI1530" s="128"/>
      <c r="AJ1530" s="128"/>
      <c r="AK1530" s="128"/>
      <c r="AL1530" s="128"/>
      <c r="AM1530" s="128"/>
      <c r="AN1530" s="128"/>
      <c r="AO1530" s="128"/>
      <c r="AP1530" s="128"/>
      <c r="AQ1530" s="128"/>
      <c r="AR1530" s="128"/>
      <c r="AS1530" s="128"/>
      <c r="AT1530" s="128"/>
      <c r="AU1530" s="128"/>
    </row>
    <row r="1531" spans="1:47" outlineLevel="1" x14ac:dyDescent="0.2">
      <c r="A1531" s="129"/>
      <c r="B1531" s="129"/>
      <c r="C1531" s="145" t="s">
        <v>131</v>
      </c>
      <c r="D1531" s="168"/>
      <c r="E1531" s="159"/>
      <c r="F1531" s="131"/>
      <c r="G1531" s="131"/>
      <c r="H1531" s="154">
        <v>0</v>
      </c>
      <c r="I1531" s="128"/>
      <c r="J1531" s="128"/>
      <c r="K1531" s="128"/>
      <c r="L1531" s="128"/>
      <c r="M1531" s="128"/>
      <c r="N1531" s="128"/>
      <c r="O1531" s="128"/>
      <c r="P1531" s="128"/>
      <c r="Q1531" s="128"/>
      <c r="R1531" s="128" t="s">
        <v>121</v>
      </c>
      <c r="S1531" s="128">
        <v>0</v>
      </c>
      <c r="T1531" s="128"/>
      <c r="U1531" s="128"/>
      <c r="V1531" s="128"/>
      <c r="W1531" s="128"/>
      <c r="X1531" s="128"/>
      <c r="Y1531" s="128"/>
      <c r="Z1531" s="128"/>
      <c r="AA1531" s="128"/>
      <c r="AB1531" s="128"/>
      <c r="AC1531" s="128"/>
      <c r="AD1531" s="128"/>
      <c r="AE1531" s="128"/>
      <c r="AF1531" s="128"/>
      <c r="AG1531" s="128"/>
      <c r="AH1531" s="128"/>
      <c r="AI1531" s="128"/>
      <c r="AJ1531" s="128"/>
      <c r="AK1531" s="128"/>
      <c r="AL1531" s="128"/>
      <c r="AM1531" s="128"/>
      <c r="AN1531" s="128"/>
      <c r="AO1531" s="128"/>
      <c r="AP1531" s="128"/>
      <c r="AQ1531" s="128"/>
      <c r="AR1531" s="128"/>
      <c r="AS1531" s="128"/>
      <c r="AT1531" s="128"/>
      <c r="AU1531" s="128"/>
    </row>
    <row r="1532" spans="1:47" outlineLevel="1" x14ac:dyDescent="0.2">
      <c r="A1532" s="129"/>
      <c r="B1532" s="129"/>
      <c r="C1532" s="145" t="s">
        <v>759</v>
      </c>
      <c r="D1532" s="168"/>
      <c r="E1532" s="159">
        <v>2.52</v>
      </c>
      <c r="F1532" s="131"/>
      <c r="G1532" s="131"/>
      <c r="H1532" s="154">
        <v>0</v>
      </c>
      <c r="I1532" s="128"/>
      <c r="J1532" s="128"/>
      <c r="K1532" s="128"/>
      <c r="L1532" s="128"/>
      <c r="M1532" s="128"/>
      <c r="N1532" s="128"/>
      <c r="O1532" s="128"/>
      <c r="P1532" s="128"/>
      <c r="Q1532" s="128"/>
      <c r="R1532" s="128" t="s">
        <v>121</v>
      </c>
      <c r="S1532" s="128">
        <v>0</v>
      </c>
      <c r="T1532" s="128"/>
      <c r="U1532" s="128"/>
      <c r="V1532" s="128"/>
      <c r="W1532" s="128"/>
      <c r="X1532" s="128"/>
      <c r="Y1532" s="128"/>
      <c r="Z1532" s="128"/>
      <c r="AA1532" s="128"/>
      <c r="AB1532" s="128"/>
      <c r="AC1532" s="128"/>
      <c r="AD1532" s="128"/>
      <c r="AE1532" s="128"/>
      <c r="AF1532" s="128"/>
      <c r="AG1532" s="128"/>
      <c r="AH1532" s="128"/>
      <c r="AI1532" s="128"/>
      <c r="AJ1532" s="128"/>
      <c r="AK1532" s="128"/>
      <c r="AL1532" s="128"/>
      <c r="AM1532" s="128"/>
      <c r="AN1532" s="128"/>
      <c r="AO1532" s="128"/>
      <c r="AP1532" s="128"/>
      <c r="AQ1532" s="128"/>
      <c r="AR1532" s="128"/>
      <c r="AS1532" s="128"/>
      <c r="AT1532" s="128"/>
      <c r="AU1532" s="128"/>
    </row>
    <row r="1533" spans="1:47" outlineLevel="1" x14ac:dyDescent="0.2">
      <c r="A1533" s="129"/>
      <c r="B1533" s="129"/>
      <c r="C1533" s="145" t="s">
        <v>1007</v>
      </c>
      <c r="D1533" s="168"/>
      <c r="E1533" s="159">
        <v>16.190999999999999</v>
      </c>
      <c r="F1533" s="131"/>
      <c r="G1533" s="131"/>
      <c r="H1533" s="154">
        <v>0</v>
      </c>
      <c r="I1533" s="128"/>
      <c r="J1533" s="128"/>
      <c r="K1533" s="128"/>
      <c r="L1533" s="128"/>
      <c r="M1533" s="128"/>
      <c r="N1533" s="128"/>
      <c r="O1533" s="128"/>
      <c r="P1533" s="128"/>
      <c r="Q1533" s="128"/>
      <c r="R1533" s="128" t="s">
        <v>121</v>
      </c>
      <c r="S1533" s="128">
        <v>0</v>
      </c>
      <c r="T1533" s="128"/>
      <c r="U1533" s="128"/>
      <c r="V1533" s="128"/>
      <c r="W1533" s="128"/>
      <c r="X1533" s="128"/>
      <c r="Y1533" s="128"/>
      <c r="Z1533" s="128"/>
      <c r="AA1533" s="128"/>
      <c r="AB1533" s="128"/>
      <c r="AC1533" s="128"/>
      <c r="AD1533" s="128"/>
      <c r="AE1533" s="128"/>
      <c r="AF1533" s="128"/>
      <c r="AG1533" s="128"/>
      <c r="AH1533" s="128"/>
      <c r="AI1533" s="128"/>
      <c r="AJ1533" s="128"/>
      <c r="AK1533" s="128"/>
      <c r="AL1533" s="128"/>
      <c r="AM1533" s="128"/>
      <c r="AN1533" s="128"/>
      <c r="AO1533" s="128"/>
      <c r="AP1533" s="128"/>
      <c r="AQ1533" s="128"/>
      <c r="AR1533" s="128"/>
      <c r="AS1533" s="128"/>
      <c r="AT1533" s="128"/>
      <c r="AU1533" s="128"/>
    </row>
    <row r="1534" spans="1:47" ht="22.5" outlineLevel="1" x14ac:dyDescent="0.2">
      <c r="A1534" s="129"/>
      <c r="B1534" s="129"/>
      <c r="C1534" s="145" t="s">
        <v>1008</v>
      </c>
      <c r="D1534" s="168"/>
      <c r="E1534" s="159">
        <v>178.42500000000001</v>
      </c>
      <c r="F1534" s="131"/>
      <c r="G1534" s="131"/>
      <c r="H1534" s="154">
        <v>0</v>
      </c>
      <c r="I1534" s="128"/>
      <c r="J1534" s="128"/>
      <c r="K1534" s="128"/>
      <c r="L1534" s="128"/>
      <c r="M1534" s="128"/>
      <c r="N1534" s="128"/>
      <c r="O1534" s="128"/>
      <c r="P1534" s="128"/>
      <c r="Q1534" s="128"/>
      <c r="R1534" s="128" t="s">
        <v>121</v>
      </c>
      <c r="S1534" s="128">
        <v>0</v>
      </c>
      <c r="T1534" s="128"/>
      <c r="U1534" s="128"/>
      <c r="V1534" s="128"/>
      <c r="W1534" s="128"/>
      <c r="X1534" s="128"/>
      <c r="Y1534" s="128"/>
      <c r="Z1534" s="128"/>
      <c r="AA1534" s="128"/>
      <c r="AB1534" s="128"/>
      <c r="AC1534" s="128"/>
      <c r="AD1534" s="128"/>
      <c r="AE1534" s="128"/>
      <c r="AF1534" s="128"/>
      <c r="AG1534" s="128"/>
      <c r="AH1534" s="128"/>
      <c r="AI1534" s="128"/>
      <c r="AJ1534" s="128"/>
      <c r="AK1534" s="128"/>
      <c r="AL1534" s="128"/>
      <c r="AM1534" s="128"/>
      <c r="AN1534" s="128"/>
      <c r="AO1534" s="128"/>
      <c r="AP1534" s="128"/>
      <c r="AQ1534" s="128"/>
      <c r="AR1534" s="128"/>
      <c r="AS1534" s="128"/>
      <c r="AT1534" s="128"/>
      <c r="AU1534" s="128"/>
    </row>
    <row r="1535" spans="1:47" ht="22.5" outlineLevel="1" x14ac:dyDescent="0.2">
      <c r="A1535" s="129">
        <v>356</v>
      </c>
      <c r="B1535" s="129" t="s">
        <v>1009</v>
      </c>
      <c r="C1535" s="144" t="s">
        <v>1010</v>
      </c>
      <c r="D1535" s="167" t="s">
        <v>118</v>
      </c>
      <c r="E1535" s="131">
        <v>197.13600000000002</v>
      </c>
      <c r="F1535" s="131"/>
      <c r="G1535" s="131">
        <f>ROUND(E1535*F1535,2)</f>
        <v>0</v>
      </c>
      <c r="H1535" s="154" t="s">
        <v>1140</v>
      </c>
      <c r="I1535" s="128"/>
      <c r="J1535" s="128"/>
      <c r="K1535" s="128"/>
      <c r="L1535" s="128"/>
      <c r="M1535" s="128"/>
      <c r="N1535" s="128"/>
      <c r="O1535" s="128"/>
      <c r="P1535" s="128"/>
      <c r="Q1535" s="128"/>
      <c r="R1535" s="128" t="s">
        <v>119</v>
      </c>
      <c r="S1535" s="128"/>
      <c r="T1535" s="128"/>
      <c r="U1535" s="128"/>
      <c r="V1535" s="128"/>
      <c r="W1535" s="128"/>
      <c r="X1535" s="128"/>
      <c r="Y1535" s="128"/>
      <c r="Z1535" s="128"/>
      <c r="AA1535" s="128"/>
      <c r="AB1535" s="128"/>
      <c r="AC1535" s="128"/>
      <c r="AD1535" s="128"/>
      <c r="AE1535" s="128"/>
      <c r="AF1535" s="128"/>
      <c r="AG1535" s="128"/>
      <c r="AH1535" s="128"/>
      <c r="AI1535" s="128"/>
      <c r="AJ1535" s="128"/>
      <c r="AK1535" s="128"/>
      <c r="AL1535" s="128"/>
      <c r="AM1535" s="128"/>
      <c r="AN1535" s="128"/>
      <c r="AO1535" s="128"/>
      <c r="AP1535" s="128"/>
      <c r="AQ1535" s="128"/>
      <c r="AR1535" s="128"/>
      <c r="AS1535" s="128"/>
      <c r="AT1535" s="128"/>
      <c r="AU1535" s="128"/>
    </row>
    <row r="1536" spans="1:47" outlineLevel="1" x14ac:dyDescent="0.2">
      <c r="A1536" s="129"/>
      <c r="B1536" s="129"/>
      <c r="C1536" s="145" t="s">
        <v>432</v>
      </c>
      <c r="D1536" s="168"/>
      <c r="E1536" s="159"/>
      <c r="F1536" s="131"/>
      <c r="G1536" s="131"/>
      <c r="H1536" s="154">
        <v>0</v>
      </c>
      <c r="I1536" s="128"/>
      <c r="J1536" s="128"/>
      <c r="K1536" s="128"/>
      <c r="L1536" s="128"/>
      <c r="M1536" s="128"/>
      <c r="N1536" s="128"/>
      <c r="O1536" s="128"/>
      <c r="P1536" s="128"/>
      <c r="Q1536" s="128"/>
      <c r="R1536" s="128" t="s">
        <v>121</v>
      </c>
      <c r="S1536" s="128">
        <v>0</v>
      </c>
      <c r="T1536" s="128"/>
      <c r="U1536" s="128"/>
      <c r="V1536" s="128"/>
      <c r="W1536" s="128"/>
      <c r="X1536" s="128"/>
      <c r="Y1536" s="128"/>
      <c r="Z1536" s="128"/>
      <c r="AA1536" s="128"/>
      <c r="AB1536" s="128"/>
      <c r="AC1536" s="128"/>
      <c r="AD1536" s="128"/>
      <c r="AE1536" s="128"/>
      <c r="AF1536" s="128"/>
      <c r="AG1536" s="128"/>
      <c r="AH1536" s="128"/>
      <c r="AI1536" s="128"/>
      <c r="AJ1536" s="128"/>
      <c r="AK1536" s="128"/>
      <c r="AL1536" s="128"/>
      <c r="AM1536" s="128"/>
      <c r="AN1536" s="128"/>
      <c r="AO1536" s="128"/>
      <c r="AP1536" s="128"/>
      <c r="AQ1536" s="128"/>
      <c r="AR1536" s="128"/>
      <c r="AS1536" s="128"/>
      <c r="AT1536" s="128"/>
      <c r="AU1536" s="128"/>
    </row>
    <row r="1537" spans="1:47" outlineLevel="1" x14ac:dyDescent="0.2">
      <c r="A1537" s="129"/>
      <c r="B1537" s="129"/>
      <c r="C1537" s="145" t="s">
        <v>131</v>
      </c>
      <c r="D1537" s="168"/>
      <c r="E1537" s="159"/>
      <c r="F1537" s="131"/>
      <c r="G1537" s="131"/>
      <c r="H1537" s="154">
        <v>0</v>
      </c>
      <c r="I1537" s="128"/>
      <c r="J1537" s="128"/>
      <c r="K1537" s="128"/>
      <c r="L1537" s="128"/>
      <c r="M1537" s="128"/>
      <c r="N1537" s="128"/>
      <c r="O1537" s="128"/>
      <c r="P1537" s="128"/>
      <c r="Q1537" s="128"/>
      <c r="R1537" s="128" t="s">
        <v>121</v>
      </c>
      <c r="S1537" s="128">
        <v>0</v>
      </c>
      <c r="T1537" s="128"/>
      <c r="U1537" s="128"/>
      <c r="V1537" s="128"/>
      <c r="W1537" s="128"/>
      <c r="X1537" s="128"/>
      <c r="Y1537" s="128"/>
      <c r="Z1537" s="128"/>
      <c r="AA1537" s="128"/>
      <c r="AB1537" s="128"/>
      <c r="AC1537" s="128"/>
      <c r="AD1537" s="128"/>
      <c r="AE1537" s="128"/>
      <c r="AF1537" s="128"/>
      <c r="AG1537" s="128"/>
      <c r="AH1537" s="128"/>
      <c r="AI1537" s="128"/>
      <c r="AJ1537" s="128"/>
      <c r="AK1537" s="128"/>
      <c r="AL1537" s="128"/>
      <c r="AM1537" s="128"/>
      <c r="AN1537" s="128"/>
      <c r="AO1537" s="128"/>
      <c r="AP1537" s="128"/>
      <c r="AQ1537" s="128"/>
      <c r="AR1537" s="128"/>
      <c r="AS1537" s="128"/>
      <c r="AT1537" s="128"/>
      <c r="AU1537" s="128"/>
    </row>
    <row r="1538" spans="1:47" outlineLevel="1" x14ac:dyDescent="0.2">
      <c r="A1538" s="129"/>
      <c r="B1538" s="129"/>
      <c r="C1538" s="145" t="s">
        <v>759</v>
      </c>
      <c r="D1538" s="168"/>
      <c r="E1538" s="159">
        <v>2.52</v>
      </c>
      <c r="F1538" s="131"/>
      <c r="G1538" s="131"/>
      <c r="H1538" s="154">
        <v>0</v>
      </c>
      <c r="I1538" s="128"/>
      <c r="J1538" s="128"/>
      <c r="K1538" s="128"/>
      <c r="L1538" s="128"/>
      <c r="M1538" s="128"/>
      <c r="N1538" s="128"/>
      <c r="O1538" s="128"/>
      <c r="P1538" s="128"/>
      <c r="Q1538" s="128"/>
      <c r="R1538" s="128" t="s">
        <v>121</v>
      </c>
      <c r="S1538" s="128">
        <v>0</v>
      </c>
      <c r="T1538" s="128"/>
      <c r="U1538" s="128"/>
      <c r="V1538" s="128"/>
      <c r="W1538" s="128"/>
      <c r="X1538" s="128"/>
      <c r="Y1538" s="128"/>
      <c r="Z1538" s="128"/>
      <c r="AA1538" s="128"/>
      <c r="AB1538" s="128"/>
      <c r="AC1538" s="128"/>
      <c r="AD1538" s="128"/>
      <c r="AE1538" s="128"/>
      <c r="AF1538" s="128"/>
      <c r="AG1538" s="128"/>
      <c r="AH1538" s="128"/>
      <c r="AI1538" s="128"/>
      <c r="AJ1538" s="128"/>
      <c r="AK1538" s="128"/>
      <c r="AL1538" s="128"/>
      <c r="AM1538" s="128"/>
      <c r="AN1538" s="128"/>
      <c r="AO1538" s="128"/>
      <c r="AP1538" s="128"/>
      <c r="AQ1538" s="128"/>
      <c r="AR1538" s="128"/>
      <c r="AS1538" s="128"/>
      <c r="AT1538" s="128"/>
      <c r="AU1538" s="128"/>
    </row>
    <row r="1539" spans="1:47" outlineLevel="1" x14ac:dyDescent="0.2">
      <c r="A1539" s="129"/>
      <c r="B1539" s="129"/>
      <c r="C1539" s="145" t="s">
        <v>1007</v>
      </c>
      <c r="D1539" s="168"/>
      <c r="E1539" s="159">
        <v>16.190999999999999</v>
      </c>
      <c r="F1539" s="131"/>
      <c r="G1539" s="131"/>
      <c r="H1539" s="154">
        <v>0</v>
      </c>
      <c r="I1539" s="128"/>
      <c r="J1539" s="128"/>
      <c r="K1539" s="128"/>
      <c r="L1539" s="128"/>
      <c r="M1539" s="128"/>
      <c r="N1539" s="128"/>
      <c r="O1539" s="128"/>
      <c r="P1539" s="128"/>
      <c r="Q1539" s="128"/>
      <c r="R1539" s="128" t="s">
        <v>121</v>
      </c>
      <c r="S1539" s="128">
        <v>0</v>
      </c>
      <c r="T1539" s="128"/>
      <c r="U1539" s="128"/>
      <c r="V1539" s="128"/>
      <c r="W1539" s="128"/>
      <c r="X1539" s="128"/>
      <c r="Y1539" s="128"/>
      <c r="Z1539" s="128"/>
      <c r="AA1539" s="128"/>
      <c r="AB1539" s="128"/>
      <c r="AC1539" s="128"/>
      <c r="AD1539" s="128"/>
      <c r="AE1539" s="128"/>
      <c r="AF1539" s="128"/>
      <c r="AG1539" s="128"/>
      <c r="AH1539" s="128"/>
      <c r="AI1539" s="128"/>
      <c r="AJ1539" s="128"/>
      <c r="AK1539" s="128"/>
      <c r="AL1539" s="128"/>
      <c r="AM1539" s="128"/>
      <c r="AN1539" s="128"/>
      <c r="AO1539" s="128"/>
      <c r="AP1539" s="128"/>
      <c r="AQ1539" s="128"/>
      <c r="AR1539" s="128"/>
      <c r="AS1539" s="128"/>
      <c r="AT1539" s="128"/>
      <c r="AU1539" s="128"/>
    </row>
    <row r="1540" spans="1:47" ht="22.5" outlineLevel="1" x14ac:dyDescent="0.2">
      <c r="A1540" s="129"/>
      <c r="B1540" s="129"/>
      <c r="C1540" s="145" t="s">
        <v>1008</v>
      </c>
      <c r="D1540" s="168"/>
      <c r="E1540" s="159">
        <v>178.42500000000001</v>
      </c>
      <c r="F1540" s="131"/>
      <c r="G1540" s="131"/>
      <c r="H1540" s="154">
        <v>0</v>
      </c>
      <c r="I1540" s="128"/>
      <c r="J1540" s="128"/>
      <c r="K1540" s="128"/>
      <c r="L1540" s="128"/>
      <c r="M1540" s="128"/>
      <c r="N1540" s="128"/>
      <c r="O1540" s="128"/>
      <c r="P1540" s="128"/>
      <c r="Q1540" s="128"/>
      <c r="R1540" s="128" t="s">
        <v>121</v>
      </c>
      <c r="S1540" s="128">
        <v>0</v>
      </c>
      <c r="T1540" s="128"/>
      <c r="U1540" s="128"/>
      <c r="V1540" s="128"/>
      <c r="W1540" s="128"/>
      <c r="X1540" s="128"/>
      <c r="Y1540" s="128"/>
      <c r="Z1540" s="128"/>
      <c r="AA1540" s="128"/>
      <c r="AB1540" s="128"/>
      <c r="AC1540" s="128"/>
      <c r="AD1540" s="128"/>
      <c r="AE1540" s="128"/>
      <c r="AF1540" s="128"/>
      <c r="AG1540" s="128"/>
      <c r="AH1540" s="128"/>
      <c r="AI1540" s="128"/>
      <c r="AJ1540" s="128"/>
      <c r="AK1540" s="128"/>
      <c r="AL1540" s="128"/>
      <c r="AM1540" s="128"/>
      <c r="AN1540" s="128"/>
      <c r="AO1540" s="128"/>
      <c r="AP1540" s="128"/>
      <c r="AQ1540" s="128"/>
      <c r="AR1540" s="128"/>
      <c r="AS1540" s="128"/>
      <c r="AT1540" s="128"/>
      <c r="AU1540" s="128"/>
    </row>
    <row r="1541" spans="1:47" ht="22.5" outlineLevel="1" x14ac:dyDescent="0.2">
      <c r="A1541" s="129">
        <v>357</v>
      </c>
      <c r="B1541" s="129" t="s">
        <v>1011</v>
      </c>
      <c r="C1541" s="144" t="s">
        <v>1012</v>
      </c>
      <c r="D1541" s="167" t="s">
        <v>144</v>
      </c>
      <c r="E1541" s="131">
        <v>15.3</v>
      </c>
      <c r="F1541" s="131"/>
      <c r="G1541" s="131">
        <f>ROUND(E1541*F1541,2)</f>
        <v>0</v>
      </c>
      <c r="H1541" s="154" t="s">
        <v>1140</v>
      </c>
      <c r="I1541" s="128"/>
      <c r="J1541" s="128"/>
      <c r="K1541" s="128"/>
      <c r="L1541" s="128"/>
      <c r="M1541" s="128"/>
      <c r="N1541" s="128"/>
      <c r="O1541" s="128"/>
      <c r="P1541" s="128"/>
      <c r="Q1541" s="128"/>
      <c r="R1541" s="128" t="s">
        <v>119</v>
      </c>
      <c r="S1541" s="128"/>
      <c r="T1541" s="128"/>
      <c r="U1541" s="128"/>
      <c r="V1541" s="128"/>
      <c r="W1541" s="128"/>
      <c r="X1541" s="128"/>
      <c r="Y1541" s="128"/>
      <c r="Z1541" s="128"/>
      <c r="AA1541" s="128"/>
      <c r="AB1541" s="128"/>
      <c r="AC1541" s="128"/>
      <c r="AD1541" s="128"/>
      <c r="AE1541" s="128"/>
      <c r="AF1541" s="128"/>
      <c r="AG1541" s="128"/>
      <c r="AH1541" s="128"/>
      <c r="AI1541" s="128"/>
      <c r="AJ1541" s="128"/>
      <c r="AK1541" s="128"/>
      <c r="AL1541" s="128"/>
      <c r="AM1541" s="128"/>
      <c r="AN1541" s="128"/>
      <c r="AO1541" s="128"/>
      <c r="AP1541" s="128"/>
      <c r="AQ1541" s="128"/>
      <c r="AR1541" s="128"/>
      <c r="AS1541" s="128"/>
      <c r="AT1541" s="128"/>
      <c r="AU1541" s="128"/>
    </row>
    <row r="1542" spans="1:47" ht="22.5" outlineLevel="1" x14ac:dyDescent="0.2">
      <c r="A1542" s="129"/>
      <c r="B1542" s="129"/>
      <c r="C1542" s="145" t="s">
        <v>1013</v>
      </c>
      <c r="D1542" s="168"/>
      <c r="E1542" s="159">
        <v>15.3</v>
      </c>
      <c r="F1542" s="131"/>
      <c r="G1542" s="131"/>
      <c r="H1542" s="154">
        <v>0</v>
      </c>
      <c r="I1542" s="128"/>
      <c r="J1542" s="128"/>
      <c r="K1542" s="128"/>
      <c r="L1542" s="128"/>
      <c r="M1542" s="128"/>
      <c r="N1542" s="128"/>
      <c r="O1542" s="128"/>
      <c r="P1542" s="128"/>
      <c r="Q1542" s="128"/>
      <c r="R1542" s="128" t="s">
        <v>121</v>
      </c>
      <c r="S1542" s="128">
        <v>0</v>
      </c>
      <c r="T1542" s="128"/>
      <c r="U1542" s="128"/>
      <c r="V1542" s="128"/>
      <c r="W1542" s="128"/>
      <c r="X1542" s="128"/>
      <c r="Y1542" s="128"/>
      <c r="Z1542" s="128"/>
      <c r="AA1542" s="128"/>
      <c r="AB1542" s="128"/>
      <c r="AC1542" s="128"/>
      <c r="AD1542" s="128"/>
      <c r="AE1542" s="128"/>
      <c r="AF1542" s="128"/>
      <c r="AG1542" s="128"/>
      <c r="AH1542" s="128"/>
      <c r="AI1542" s="128"/>
      <c r="AJ1542" s="128"/>
      <c r="AK1542" s="128"/>
      <c r="AL1542" s="128"/>
      <c r="AM1542" s="128"/>
      <c r="AN1542" s="128"/>
      <c r="AO1542" s="128"/>
      <c r="AP1542" s="128"/>
      <c r="AQ1542" s="128"/>
      <c r="AR1542" s="128"/>
      <c r="AS1542" s="128"/>
      <c r="AT1542" s="128"/>
      <c r="AU1542" s="128"/>
    </row>
    <row r="1543" spans="1:47" outlineLevel="1" x14ac:dyDescent="0.2">
      <c r="A1543" s="129">
        <v>358</v>
      </c>
      <c r="B1543" s="129" t="s">
        <v>1014</v>
      </c>
      <c r="C1543" s="144" t="s">
        <v>1015</v>
      </c>
      <c r="D1543" s="167" t="s">
        <v>118</v>
      </c>
      <c r="E1543" s="131">
        <v>197.13600000000002</v>
      </c>
      <c r="F1543" s="131"/>
      <c r="G1543" s="131">
        <f>ROUND(E1543*F1543,2)</f>
        <v>0</v>
      </c>
      <c r="H1543" s="154" t="s">
        <v>1140</v>
      </c>
      <c r="I1543" s="128"/>
      <c r="J1543" s="128"/>
      <c r="K1543" s="128"/>
      <c r="L1543" s="128"/>
      <c r="M1543" s="128"/>
      <c r="N1543" s="128"/>
      <c r="O1543" s="128"/>
      <c r="P1543" s="128"/>
      <c r="Q1543" s="128"/>
      <c r="R1543" s="128" t="s">
        <v>119</v>
      </c>
      <c r="S1543" s="128"/>
      <c r="T1543" s="128"/>
      <c r="U1543" s="128"/>
      <c r="V1543" s="128"/>
      <c r="W1543" s="128"/>
      <c r="X1543" s="128"/>
      <c r="Y1543" s="128"/>
      <c r="Z1543" s="128"/>
      <c r="AA1543" s="128"/>
      <c r="AB1543" s="128"/>
      <c r="AC1543" s="128"/>
      <c r="AD1543" s="128"/>
      <c r="AE1543" s="128"/>
      <c r="AF1543" s="128"/>
      <c r="AG1543" s="128"/>
      <c r="AH1543" s="128"/>
      <c r="AI1543" s="128"/>
      <c r="AJ1543" s="128"/>
      <c r="AK1543" s="128"/>
      <c r="AL1543" s="128"/>
      <c r="AM1543" s="128"/>
      <c r="AN1543" s="128"/>
      <c r="AO1543" s="128"/>
      <c r="AP1543" s="128"/>
      <c r="AQ1543" s="128"/>
      <c r="AR1543" s="128"/>
      <c r="AS1543" s="128"/>
      <c r="AT1543" s="128"/>
      <c r="AU1543" s="128"/>
    </row>
    <row r="1544" spans="1:47" outlineLevel="1" x14ac:dyDescent="0.2">
      <c r="A1544" s="129"/>
      <c r="B1544" s="129"/>
      <c r="C1544" s="145" t="s">
        <v>432</v>
      </c>
      <c r="D1544" s="168"/>
      <c r="E1544" s="159"/>
      <c r="F1544" s="131"/>
      <c r="G1544" s="131"/>
      <c r="H1544" s="154">
        <v>0</v>
      </c>
      <c r="I1544" s="128"/>
      <c r="J1544" s="128"/>
      <c r="K1544" s="128"/>
      <c r="L1544" s="128"/>
      <c r="M1544" s="128"/>
      <c r="N1544" s="128"/>
      <c r="O1544" s="128"/>
      <c r="P1544" s="128"/>
      <c r="Q1544" s="128"/>
      <c r="R1544" s="128" t="s">
        <v>121</v>
      </c>
      <c r="S1544" s="128">
        <v>0</v>
      </c>
      <c r="T1544" s="128"/>
      <c r="U1544" s="128"/>
      <c r="V1544" s="128"/>
      <c r="W1544" s="128"/>
      <c r="X1544" s="128"/>
      <c r="Y1544" s="128"/>
      <c r="Z1544" s="128"/>
      <c r="AA1544" s="128"/>
      <c r="AB1544" s="128"/>
      <c r="AC1544" s="128"/>
      <c r="AD1544" s="128"/>
      <c r="AE1544" s="128"/>
      <c r="AF1544" s="128"/>
      <c r="AG1544" s="128"/>
      <c r="AH1544" s="128"/>
      <c r="AI1544" s="128"/>
      <c r="AJ1544" s="128"/>
      <c r="AK1544" s="128"/>
      <c r="AL1544" s="128"/>
      <c r="AM1544" s="128"/>
      <c r="AN1544" s="128"/>
      <c r="AO1544" s="128"/>
      <c r="AP1544" s="128"/>
      <c r="AQ1544" s="128"/>
      <c r="AR1544" s="128"/>
      <c r="AS1544" s="128"/>
      <c r="AT1544" s="128"/>
      <c r="AU1544" s="128"/>
    </row>
    <row r="1545" spans="1:47" outlineLevel="1" x14ac:dyDescent="0.2">
      <c r="A1545" s="129"/>
      <c r="B1545" s="129"/>
      <c r="C1545" s="145" t="s">
        <v>131</v>
      </c>
      <c r="D1545" s="168"/>
      <c r="E1545" s="159"/>
      <c r="F1545" s="131"/>
      <c r="G1545" s="131"/>
      <c r="H1545" s="154">
        <v>0</v>
      </c>
      <c r="I1545" s="128"/>
      <c r="J1545" s="128"/>
      <c r="K1545" s="128"/>
      <c r="L1545" s="128"/>
      <c r="M1545" s="128"/>
      <c r="N1545" s="128"/>
      <c r="O1545" s="128"/>
      <c r="P1545" s="128"/>
      <c r="Q1545" s="128"/>
      <c r="R1545" s="128" t="s">
        <v>121</v>
      </c>
      <c r="S1545" s="128">
        <v>0</v>
      </c>
      <c r="T1545" s="128"/>
      <c r="U1545" s="128"/>
      <c r="V1545" s="128"/>
      <c r="W1545" s="128"/>
      <c r="X1545" s="128"/>
      <c r="Y1545" s="128"/>
      <c r="Z1545" s="128"/>
      <c r="AA1545" s="128"/>
      <c r="AB1545" s="128"/>
      <c r="AC1545" s="128"/>
      <c r="AD1545" s="128"/>
      <c r="AE1545" s="128"/>
      <c r="AF1545" s="128"/>
      <c r="AG1545" s="128"/>
      <c r="AH1545" s="128"/>
      <c r="AI1545" s="128"/>
      <c r="AJ1545" s="128"/>
      <c r="AK1545" s="128"/>
      <c r="AL1545" s="128"/>
      <c r="AM1545" s="128"/>
      <c r="AN1545" s="128"/>
      <c r="AO1545" s="128"/>
      <c r="AP1545" s="128"/>
      <c r="AQ1545" s="128"/>
      <c r="AR1545" s="128"/>
      <c r="AS1545" s="128"/>
      <c r="AT1545" s="128"/>
      <c r="AU1545" s="128"/>
    </row>
    <row r="1546" spans="1:47" outlineLevel="1" x14ac:dyDescent="0.2">
      <c r="A1546" s="129"/>
      <c r="B1546" s="129"/>
      <c r="C1546" s="145" t="s">
        <v>759</v>
      </c>
      <c r="D1546" s="168"/>
      <c r="E1546" s="159">
        <v>2.52</v>
      </c>
      <c r="F1546" s="131"/>
      <c r="G1546" s="131"/>
      <c r="H1546" s="154">
        <v>0</v>
      </c>
      <c r="I1546" s="128"/>
      <c r="J1546" s="128"/>
      <c r="K1546" s="128"/>
      <c r="L1546" s="128"/>
      <c r="M1546" s="128"/>
      <c r="N1546" s="128"/>
      <c r="O1546" s="128"/>
      <c r="P1546" s="128"/>
      <c r="Q1546" s="128"/>
      <c r="R1546" s="128" t="s">
        <v>121</v>
      </c>
      <c r="S1546" s="128">
        <v>0</v>
      </c>
      <c r="T1546" s="128"/>
      <c r="U1546" s="128"/>
      <c r="V1546" s="128"/>
      <c r="W1546" s="128"/>
      <c r="X1546" s="128"/>
      <c r="Y1546" s="128"/>
      <c r="Z1546" s="128"/>
      <c r="AA1546" s="128"/>
      <c r="AB1546" s="128"/>
      <c r="AC1546" s="128"/>
      <c r="AD1546" s="128"/>
      <c r="AE1546" s="128"/>
      <c r="AF1546" s="128"/>
      <c r="AG1546" s="128"/>
      <c r="AH1546" s="128"/>
      <c r="AI1546" s="128"/>
      <c r="AJ1546" s="128"/>
      <c r="AK1546" s="128"/>
      <c r="AL1546" s="128"/>
      <c r="AM1546" s="128"/>
      <c r="AN1546" s="128"/>
      <c r="AO1546" s="128"/>
      <c r="AP1546" s="128"/>
      <c r="AQ1546" s="128"/>
      <c r="AR1546" s="128"/>
      <c r="AS1546" s="128"/>
      <c r="AT1546" s="128"/>
      <c r="AU1546" s="128"/>
    </row>
    <row r="1547" spans="1:47" outlineLevel="1" x14ac:dyDescent="0.2">
      <c r="A1547" s="129"/>
      <c r="B1547" s="129"/>
      <c r="C1547" s="145" t="s">
        <v>1007</v>
      </c>
      <c r="D1547" s="168"/>
      <c r="E1547" s="159">
        <v>16.190999999999999</v>
      </c>
      <c r="F1547" s="131"/>
      <c r="G1547" s="131"/>
      <c r="H1547" s="154">
        <v>0</v>
      </c>
      <c r="I1547" s="128"/>
      <c r="J1547" s="128"/>
      <c r="K1547" s="128"/>
      <c r="L1547" s="128"/>
      <c r="M1547" s="128"/>
      <c r="N1547" s="128"/>
      <c r="O1547" s="128"/>
      <c r="P1547" s="128"/>
      <c r="Q1547" s="128"/>
      <c r="R1547" s="128" t="s">
        <v>121</v>
      </c>
      <c r="S1547" s="128">
        <v>0</v>
      </c>
      <c r="T1547" s="128"/>
      <c r="U1547" s="128"/>
      <c r="V1547" s="128"/>
      <c r="W1547" s="128"/>
      <c r="X1547" s="128"/>
      <c r="Y1547" s="128"/>
      <c r="Z1547" s="128"/>
      <c r="AA1547" s="128"/>
      <c r="AB1547" s="128"/>
      <c r="AC1547" s="128"/>
      <c r="AD1547" s="128"/>
      <c r="AE1547" s="128"/>
      <c r="AF1547" s="128"/>
      <c r="AG1547" s="128"/>
      <c r="AH1547" s="128"/>
      <c r="AI1547" s="128"/>
      <c r="AJ1547" s="128"/>
      <c r="AK1547" s="128"/>
      <c r="AL1547" s="128"/>
      <c r="AM1547" s="128"/>
      <c r="AN1547" s="128"/>
      <c r="AO1547" s="128"/>
      <c r="AP1547" s="128"/>
      <c r="AQ1547" s="128"/>
      <c r="AR1547" s="128"/>
      <c r="AS1547" s="128"/>
      <c r="AT1547" s="128"/>
      <c r="AU1547" s="128"/>
    </row>
    <row r="1548" spans="1:47" ht="22.5" outlineLevel="1" x14ac:dyDescent="0.2">
      <c r="A1548" s="129"/>
      <c r="B1548" s="129"/>
      <c r="C1548" s="145" t="s">
        <v>1008</v>
      </c>
      <c r="D1548" s="168"/>
      <c r="E1548" s="159">
        <v>178.42500000000001</v>
      </c>
      <c r="F1548" s="131"/>
      <c r="G1548" s="131"/>
      <c r="H1548" s="154">
        <v>0</v>
      </c>
      <c r="I1548" s="128"/>
      <c r="J1548" s="128"/>
      <c r="K1548" s="128"/>
      <c r="L1548" s="128"/>
      <c r="M1548" s="128"/>
      <c r="N1548" s="128"/>
      <c r="O1548" s="128"/>
      <c r="P1548" s="128"/>
      <c r="Q1548" s="128"/>
      <c r="R1548" s="128" t="s">
        <v>121</v>
      </c>
      <c r="S1548" s="128">
        <v>0</v>
      </c>
      <c r="T1548" s="128"/>
      <c r="U1548" s="128"/>
      <c r="V1548" s="128"/>
      <c r="W1548" s="128"/>
      <c r="X1548" s="128"/>
      <c r="Y1548" s="128"/>
      <c r="Z1548" s="128"/>
      <c r="AA1548" s="128"/>
      <c r="AB1548" s="128"/>
      <c r="AC1548" s="128"/>
      <c r="AD1548" s="128"/>
      <c r="AE1548" s="128"/>
      <c r="AF1548" s="128"/>
      <c r="AG1548" s="128"/>
      <c r="AH1548" s="128"/>
      <c r="AI1548" s="128"/>
      <c r="AJ1548" s="128"/>
      <c r="AK1548" s="128"/>
      <c r="AL1548" s="128"/>
      <c r="AM1548" s="128"/>
      <c r="AN1548" s="128"/>
      <c r="AO1548" s="128"/>
      <c r="AP1548" s="128"/>
      <c r="AQ1548" s="128"/>
      <c r="AR1548" s="128"/>
      <c r="AS1548" s="128"/>
      <c r="AT1548" s="128"/>
      <c r="AU1548" s="128"/>
    </row>
    <row r="1549" spans="1:47" outlineLevel="1" x14ac:dyDescent="0.2">
      <c r="A1549" s="129">
        <v>359</v>
      </c>
      <c r="B1549" s="129" t="s">
        <v>1016</v>
      </c>
      <c r="C1549" s="144" t="s">
        <v>1017</v>
      </c>
      <c r="D1549" s="167" t="s">
        <v>118</v>
      </c>
      <c r="E1549" s="131">
        <v>216.84960000000001</v>
      </c>
      <c r="F1549" s="131"/>
      <c r="G1549" s="131">
        <f>ROUND(E1549*F1549,2)</f>
        <v>0</v>
      </c>
      <c r="H1549" s="154" t="s">
        <v>1141</v>
      </c>
      <c r="I1549" s="128"/>
      <c r="J1549" s="128"/>
      <c r="K1549" s="128"/>
      <c r="L1549" s="128"/>
      <c r="M1549" s="128"/>
      <c r="N1549" s="128"/>
      <c r="O1549" s="128"/>
      <c r="P1549" s="128"/>
      <c r="Q1549" s="128"/>
      <c r="R1549" s="128" t="s">
        <v>119</v>
      </c>
      <c r="S1549" s="128"/>
      <c r="T1549" s="128"/>
      <c r="U1549" s="128"/>
      <c r="V1549" s="128"/>
      <c r="W1549" s="128"/>
      <c r="X1549" s="128"/>
      <c r="Y1549" s="128"/>
      <c r="Z1549" s="128"/>
      <c r="AA1549" s="128"/>
      <c r="AB1549" s="128"/>
      <c r="AC1549" s="128"/>
      <c r="AD1549" s="128"/>
      <c r="AE1549" s="128"/>
      <c r="AF1549" s="128"/>
      <c r="AG1549" s="128"/>
      <c r="AH1549" s="128"/>
      <c r="AI1549" s="128"/>
      <c r="AJ1549" s="128"/>
      <c r="AK1549" s="128"/>
      <c r="AL1549" s="128"/>
      <c r="AM1549" s="128"/>
      <c r="AN1549" s="128"/>
      <c r="AO1549" s="128"/>
      <c r="AP1549" s="128"/>
      <c r="AQ1549" s="128"/>
      <c r="AR1549" s="128"/>
      <c r="AS1549" s="128"/>
      <c r="AT1549" s="128"/>
      <c r="AU1549" s="128"/>
    </row>
    <row r="1550" spans="1:47" outlineLevel="1" x14ac:dyDescent="0.2">
      <c r="A1550" s="129"/>
      <c r="B1550" s="129"/>
      <c r="C1550" s="145" t="s">
        <v>432</v>
      </c>
      <c r="D1550" s="168"/>
      <c r="E1550" s="159"/>
      <c r="F1550" s="131"/>
      <c r="G1550" s="131"/>
      <c r="H1550" s="154">
        <v>0</v>
      </c>
      <c r="I1550" s="128"/>
      <c r="J1550" s="128"/>
      <c r="K1550" s="128"/>
      <c r="L1550" s="128"/>
      <c r="M1550" s="128"/>
      <c r="N1550" s="128"/>
      <c r="O1550" s="128"/>
      <c r="P1550" s="128"/>
      <c r="Q1550" s="128"/>
      <c r="R1550" s="128" t="s">
        <v>121</v>
      </c>
      <c r="S1550" s="128">
        <v>0</v>
      </c>
      <c r="T1550" s="128"/>
      <c r="U1550" s="128"/>
      <c r="V1550" s="128"/>
      <c r="W1550" s="128"/>
      <c r="X1550" s="128"/>
      <c r="Y1550" s="128"/>
      <c r="Z1550" s="128"/>
      <c r="AA1550" s="128"/>
      <c r="AB1550" s="128"/>
      <c r="AC1550" s="128"/>
      <c r="AD1550" s="128"/>
      <c r="AE1550" s="128"/>
      <c r="AF1550" s="128"/>
      <c r="AG1550" s="128"/>
      <c r="AH1550" s="128"/>
      <c r="AI1550" s="128"/>
      <c r="AJ1550" s="128"/>
      <c r="AK1550" s="128"/>
      <c r="AL1550" s="128"/>
      <c r="AM1550" s="128"/>
      <c r="AN1550" s="128"/>
      <c r="AO1550" s="128"/>
      <c r="AP1550" s="128"/>
      <c r="AQ1550" s="128"/>
      <c r="AR1550" s="128"/>
      <c r="AS1550" s="128"/>
      <c r="AT1550" s="128"/>
      <c r="AU1550" s="128"/>
    </row>
    <row r="1551" spans="1:47" outlineLevel="1" x14ac:dyDescent="0.2">
      <c r="A1551" s="129"/>
      <c r="B1551" s="129"/>
      <c r="C1551" s="147" t="s">
        <v>434</v>
      </c>
      <c r="D1551" s="170"/>
      <c r="E1551" s="160"/>
      <c r="F1551" s="131"/>
      <c r="G1551" s="131"/>
      <c r="H1551" s="154">
        <v>0</v>
      </c>
      <c r="I1551" s="128"/>
      <c r="J1551" s="128"/>
      <c r="K1551" s="128"/>
      <c r="L1551" s="128"/>
      <c r="M1551" s="128"/>
      <c r="N1551" s="128"/>
      <c r="O1551" s="128"/>
      <c r="P1551" s="128"/>
      <c r="Q1551" s="128"/>
      <c r="R1551" s="128" t="s">
        <v>121</v>
      </c>
      <c r="S1551" s="128">
        <v>2</v>
      </c>
      <c r="T1551" s="128"/>
      <c r="U1551" s="128"/>
      <c r="V1551" s="128"/>
      <c r="W1551" s="128"/>
      <c r="X1551" s="128"/>
      <c r="Y1551" s="128"/>
      <c r="Z1551" s="128"/>
      <c r="AA1551" s="128"/>
      <c r="AB1551" s="128"/>
      <c r="AC1551" s="128"/>
      <c r="AD1551" s="128"/>
      <c r="AE1551" s="128"/>
      <c r="AF1551" s="128"/>
      <c r="AG1551" s="128"/>
      <c r="AH1551" s="128"/>
      <c r="AI1551" s="128"/>
      <c r="AJ1551" s="128"/>
      <c r="AK1551" s="128"/>
      <c r="AL1551" s="128"/>
      <c r="AM1551" s="128"/>
      <c r="AN1551" s="128"/>
      <c r="AO1551" s="128"/>
      <c r="AP1551" s="128"/>
      <c r="AQ1551" s="128"/>
      <c r="AR1551" s="128"/>
      <c r="AS1551" s="128"/>
      <c r="AT1551" s="128"/>
      <c r="AU1551" s="128"/>
    </row>
    <row r="1552" spans="1:47" outlineLevel="1" x14ac:dyDescent="0.2">
      <c r="A1552" s="129"/>
      <c r="B1552" s="129"/>
      <c r="C1552" s="148" t="s">
        <v>1018</v>
      </c>
      <c r="D1552" s="170"/>
      <c r="E1552" s="160"/>
      <c r="F1552" s="131"/>
      <c r="G1552" s="131"/>
      <c r="H1552" s="154">
        <v>0</v>
      </c>
      <c r="I1552" s="128"/>
      <c r="J1552" s="128"/>
      <c r="K1552" s="128"/>
      <c r="L1552" s="128"/>
      <c r="M1552" s="128"/>
      <c r="N1552" s="128"/>
      <c r="O1552" s="128"/>
      <c r="P1552" s="128"/>
      <c r="Q1552" s="128"/>
      <c r="R1552" s="128" t="s">
        <v>121</v>
      </c>
      <c r="S1552" s="128">
        <v>2</v>
      </c>
      <c r="T1552" s="128"/>
      <c r="U1552" s="128"/>
      <c r="V1552" s="128"/>
      <c r="W1552" s="128"/>
      <c r="X1552" s="128"/>
      <c r="Y1552" s="128"/>
      <c r="Z1552" s="128"/>
      <c r="AA1552" s="128"/>
      <c r="AB1552" s="128"/>
      <c r="AC1552" s="128"/>
      <c r="AD1552" s="128"/>
      <c r="AE1552" s="128"/>
      <c r="AF1552" s="128"/>
      <c r="AG1552" s="128"/>
      <c r="AH1552" s="128"/>
      <c r="AI1552" s="128"/>
      <c r="AJ1552" s="128"/>
      <c r="AK1552" s="128"/>
      <c r="AL1552" s="128"/>
      <c r="AM1552" s="128"/>
      <c r="AN1552" s="128"/>
      <c r="AO1552" s="128"/>
      <c r="AP1552" s="128"/>
      <c r="AQ1552" s="128"/>
      <c r="AR1552" s="128"/>
      <c r="AS1552" s="128"/>
      <c r="AT1552" s="128"/>
      <c r="AU1552" s="128"/>
    </row>
    <row r="1553" spans="1:47" outlineLevel="1" x14ac:dyDescent="0.2">
      <c r="A1553" s="129"/>
      <c r="B1553" s="129"/>
      <c r="C1553" s="148" t="s">
        <v>1019</v>
      </c>
      <c r="D1553" s="170"/>
      <c r="E1553" s="160">
        <v>2.52</v>
      </c>
      <c r="F1553" s="131"/>
      <c r="G1553" s="131"/>
      <c r="H1553" s="154">
        <v>0</v>
      </c>
      <c r="I1553" s="128"/>
      <c r="J1553" s="128"/>
      <c r="K1553" s="128"/>
      <c r="L1553" s="128"/>
      <c r="M1553" s="128"/>
      <c r="N1553" s="128"/>
      <c r="O1553" s="128"/>
      <c r="P1553" s="128"/>
      <c r="Q1553" s="128"/>
      <c r="R1553" s="128" t="s">
        <v>121</v>
      </c>
      <c r="S1553" s="128">
        <v>2</v>
      </c>
      <c r="T1553" s="128"/>
      <c r="U1553" s="128"/>
      <c r="V1553" s="128"/>
      <c r="W1553" s="128"/>
      <c r="X1553" s="128"/>
      <c r="Y1553" s="128"/>
      <c r="Z1553" s="128"/>
      <c r="AA1553" s="128"/>
      <c r="AB1553" s="128"/>
      <c r="AC1553" s="128"/>
      <c r="AD1553" s="128"/>
      <c r="AE1553" s="128"/>
      <c r="AF1553" s="128"/>
      <c r="AG1553" s="128"/>
      <c r="AH1553" s="128"/>
      <c r="AI1553" s="128"/>
      <c r="AJ1553" s="128"/>
      <c r="AK1553" s="128"/>
      <c r="AL1553" s="128"/>
      <c r="AM1553" s="128"/>
      <c r="AN1553" s="128"/>
      <c r="AO1553" s="128"/>
      <c r="AP1553" s="128"/>
      <c r="AQ1553" s="128"/>
      <c r="AR1553" s="128"/>
      <c r="AS1553" s="128"/>
      <c r="AT1553" s="128"/>
      <c r="AU1553" s="128"/>
    </row>
    <row r="1554" spans="1:47" outlineLevel="1" x14ac:dyDescent="0.2">
      <c r="A1554" s="129"/>
      <c r="B1554" s="129"/>
      <c r="C1554" s="148" t="s">
        <v>1020</v>
      </c>
      <c r="D1554" s="170"/>
      <c r="E1554" s="160">
        <v>16.190999999999999</v>
      </c>
      <c r="F1554" s="131"/>
      <c r="G1554" s="131"/>
      <c r="H1554" s="154">
        <v>0</v>
      </c>
      <c r="I1554" s="128"/>
      <c r="J1554" s="128"/>
      <c r="K1554" s="128"/>
      <c r="L1554" s="128"/>
      <c r="M1554" s="128"/>
      <c r="N1554" s="128"/>
      <c r="O1554" s="128"/>
      <c r="P1554" s="128"/>
      <c r="Q1554" s="128"/>
      <c r="R1554" s="128" t="s">
        <v>121</v>
      </c>
      <c r="S1554" s="128">
        <v>2</v>
      </c>
      <c r="T1554" s="128"/>
      <c r="U1554" s="128"/>
      <c r="V1554" s="128"/>
      <c r="W1554" s="128"/>
      <c r="X1554" s="128"/>
      <c r="Y1554" s="128"/>
      <c r="Z1554" s="128"/>
      <c r="AA1554" s="128"/>
      <c r="AB1554" s="128"/>
      <c r="AC1554" s="128"/>
      <c r="AD1554" s="128"/>
      <c r="AE1554" s="128"/>
      <c r="AF1554" s="128"/>
      <c r="AG1554" s="128"/>
      <c r="AH1554" s="128"/>
      <c r="AI1554" s="128"/>
      <c r="AJ1554" s="128"/>
      <c r="AK1554" s="128"/>
      <c r="AL1554" s="128"/>
      <c r="AM1554" s="128"/>
      <c r="AN1554" s="128"/>
      <c r="AO1554" s="128"/>
      <c r="AP1554" s="128"/>
      <c r="AQ1554" s="128"/>
      <c r="AR1554" s="128"/>
      <c r="AS1554" s="128"/>
      <c r="AT1554" s="128"/>
      <c r="AU1554" s="128"/>
    </row>
    <row r="1555" spans="1:47" ht="22.5" outlineLevel="1" x14ac:dyDescent="0.2">
      <c r="A1555" s="129"/>
      <c r="B1555" s="129"/>
      <c r="C1555" s="148" t="s">
        <v>1021</v>
      </c>
      <c r="D1555" s="170"/>
      <c r="E1555" s="160">
        <v>178.42500000000001</v>
      </c>
      <c r="F1555" s="131"/>
      <c r="G1555" s="131"/>
      <c r="H1555" s="154">
        <v>0</v>
      </c>
      <c r="I1555" s="128"/>
      <c r="J1555" s="128"/>
      <c r="K1555" s="128"/>
      <c r="L1555" s="128"/>
      <c r="M1555" s="128"/>
      <c r="N1555" s="128"/>
      <c r="O1555" s="128"/>
      <c r="P1555" s="128"/>
      <c r="Q1555" s="128"/>
      <c r="R1555" s="128" t="s">
        <v>121</v>
      </c>
      <c r="S1555" s="128">
        <v>2</v>
      </c>
      <c r="T1555" s="128"/>
      <c r="U1555" s="128"/>
      <c r="V1555" s="128"/>
      <c r="W1555" s="128"/>
      <c r="X1555" s="128"/>
      <c r="Y1555" s="128"/>
      <c r="Z1555" s="128"/>
      <c r="AA1555" s="128"/>
      <c r="AB1555" s="128"/>
      <c r="AC1555" s="128"/>
      <c r="AD1555" s="128"/>
      <c r="AE1555" s="128"/>
      <c r="AF1555" s="128"/>
      <c r="AG1555" s="128"/>
      <c r="AH1555" s="128"/>
      <c r="AI1555" s="128"/>
      <c r="AJ1555" s="128"/>
      <c r="AK1555" s="128"/>
      <c r="AL1555" s="128"/>
      <c r="AM1555" s="128"/>
      <c r="AN1555" s="128"/>
      <c r="AO1555" s="128"/>
      <c r="AP1555" s="128"/>
      <c r="AQ1555" s="128"/>
      <c r="AR1555" s="128"/>
      <c r="AS1555" s="128"/>
      <c r="AT1555" s="128"/>
      <c r="AU1555" s="128"/>
    </row>
    <row r="1556" spans="1:47" outlineLevel="1" x14ac:dyDescent="0.2">
      <c r="A1556" s="129"/>
      <c r="B1556" s="129"/>
      <c r="C1556" s="147" t="s">
        <v>439</v>
      </c>
      <c r="D1556" s="170"/>
      <c r="E1556" s="160"/>
      <c r="F1556" s="131"/>
      <c r="G1556" s="131"/>
      <c r="H1556" s="154">
        <v>0</v>
      </c>
      <c r="I1556" s="128"/>
      <c r="J1556" s="128"/>
      <c r="K1556" s="128"/>
      <c r="L1556" s="128"/>
      <c r="M1556" s="128"/>
      <c r="N1556" s="128"/>
      <c r="O1556" s="128"/>
      <c r="P1556" s="128"/>
      <c r="Q1556" s="128"/>
      <c r="R1556" s="128" t="s">
        <v>121</v>
      </c>
      <c r="S1556" s="128">
        <v>0</v>
      </c>
      <c r="T1556" s="128"/>
      <c r="U1556" s="128"/>
      <c r="V1556" s="128"/>
      <c r="W1556" s="128"/>
      <c r="X1556" s="128"/>
      <c r="Y1556" s="128"/>
      <c r="Z1556" s="128"/>
      <c r="AA1556" s="128"/>
      <c r="AB1556" s="128"/>
      <c r="AC1556" s="128"/>
      <c r="AD1556" s="128"/>
      <c r="AE1556" s="128"/>
      <c r="AF1556" s="128"/>
      <c r="AG1556" s="128"/>
      <c r="AH1556" s="128"/>
      <c r="AI1556" s="128"/>
      <c r="AJ1556" s="128"/>
      <c r="AK1556" s="128"/>
      <c r="AL1556" s="128"/>
      <c r="AM1556" s="128"/>
      <c r="AN1556" s="128"/>
      <c r="AO1556" s="128"/>
      <c r="AP1556" s="128"/>
      <c r="AQ1556" s="128"/>
      <c r="AR1556" s="128"/>
      <c r="AS1556" s="128"/>
      <c r="AT1556" s="128"/>
      <c r="AU1556" s="128"/>
    </row>
    <row r="1557" spans="1:47" outlineLevel="1" x14ac:dyDescent="0.2">
      <c r="A1557" s="129"/>
      <c r="B1557" s="129"/>
      <c r="C1557" s="145" t="s">
        <v>1022</v>
      </c>
      <c r="D1557" s="168"/>
      <c r="E1557" s="159">
        <v>216.84960000000001</v>
      </c>
      <c r="F1557" s="131"/>
      <c r="G1557" s="131"/>
      <c r="H1557" s="154">
        <v>0</v>
      </c>
      <c r="I1557" s="128"/>
      <c r="J1557" s="128"/>
      <c r="K1557" s="128"/>
      <c r="L1557" s="128"/>
      <c r="M1557" s="128"/>
      <c r="N1557" s="128"/>
      <c r="O1557" s="128"/>
      <c r="P1557" s="128"/>
      <c r="Q1557" s="128"/>
      <c r="R1557" s="128" t="s">
        <v>121</v>
      </c>
      <c r="S1557" s="128">
        <v>0</v>
      </c>
      <c r="T1557" s="128"/>
      <c r="U1557" s="128"/>
      <c r="V1557" s="128"/>
      <c r="W1557" s="128"/>
      <c r="X1557" s="128"/>
      <c r="Y1557" s="128"/>
      <c r="Z1557" s="128"/>
      <c r="AA1557" s="128"/>
      <c r="AB1557" s="128"/>
      <c r="AC1557" s="128"/>
      <c r="AD1557" s="128"/>
      <c r="AE1557" s="128"/>
      <c r="AF1557" s="128"/>
      <c r="AG1557" s="128"/>
      <c r="AH1557" s="128"/>
      <c r="AI1557" s="128"/>
      <c r="AJ1557" s="128"/>
      <c r="AK1557" s="128"/>
      <c r="AL1557" s="128"/>
      <c r="AM1557" s="128"/>
      <c r="AN1557" s="128"/>
      <c r="AO1557" s="128"/>
      <c r="AP1557" s="128"/>
      <c r="AQ1557" s="128"/>
      <c r="AR1557" s="128"/>
      <c r="AS1557" s="128"/>
      <c r="AT1557" s="128"/>
      <c r="AU1557" s="128"/>
    </row>
    <row r="1558" spans="1:47" outlineLevel="1" x14ac:dyDescent="0.2">
      <c r="A1558" s="129">
        <v>360</v>
      </c>
      <c r="B1558" s="129" t="s">
        <v>1023</v>
      </c>
      <c r="C1558" s="144" t="s">
        <v>1024</v>
      </c>
      <c r="D1558" s="167" t="s">
        <v>0</v>
      </c>
      <c r="E1558" s="131">
        <v>5.7</v>
      </c>
      <c r="F1558" s="131"/>
      <c r="G1558" s="131">
        <f>ROUND(E1558*F1558,2)</f>
        <v>0</v>
      </c>
      <c r="H1558" s="154" t="s">
        <v>1140</v>
      </c>
      <c r="I1558" s="128"/>
      <c r="J1558" s="128"/>
      <c r="K1558" s="128"/>
      <c r="L1558" s="128"/>
      <c r="M1558" s="128"/>
      <c r="N1558" s="128"/>
      <c r="O1558" s="128"/>
      <c r="P1558" s="128"/>
      <c r="Q1558" s="128"/>
      <c r="R1558" s="128" t="s">
        <v>119</v>
      </c>
      <c r="S1558" s="128"/>
      <c r="T1558" s="128"/>
      <c r="U1558" s="128"/>
      <c r="V1558" s="128"/>
      <c r="W1558" s="128"/>
      <c r="X1558" s="128"/>
      <c r="Y1558" s="128"/>
      <c r="Z1558" s="128"/>
      <c r="AA1558" s="128"/>
      <c r="AB1558" s="128"/>
      <c r="AC1558" s="128"/>
      <c r="AD1558" s="128"/>
      <c r="AE1558" s="128"/>
      <c r="AF1558" s="128"/>
      <c r="AG1558" s="128"/>
      <c r="AH1558" s="128"/>
      <c r="AI1558" s="128"/>
      <c r="AJ1558" s="128"/>
      <c r="AK1558" s="128"/>
      <c r="AL1558" s="128"/>
      <c r="AM1558" s="128"/>
      <c r="AN1558" s="128"/>
      <c r="AO1558" s="128"/>
      <c r="AP1558" s="128"/>
      <c r="AQ1558" s="128"/>
      <c r="AR1558" s="128"/>
      <c r="AS1558" s="128"/>
      <c r="AT1558" s="128"/>
      <c r="AU1558" s="128"/>
    </row>
    <row r="1559" spans="1:47" x14ac:dyDescent="0.2">
      <c r="A1559" s="130" t="s">
        <v>114</v>
      </c>
      <c r="B1559" s="130" t="s">
        <v>90</v>
      </c>
      <c r="C1559" s="146" t="s">
        <v>91</v>
      </c>
      <c r="D1559" s="169"/>
      <c r="E1559" s="132"/>
      <c r="F1559" s="132"/>
      <c r="G1559" s="132">
        <f>SUMIF(R1560:R1606,"&lt;&gt;NOR",G1560:G1606)</f>
        <v>0</v>
      </c>
      <c r="H1559" s="155"/>
      <c r="I1559" s="128"/>
      <c r="R1559" t="s">
        <v>115</v>
      </c>
    </row>
    <row r="1560" spans="1:47" outlineLevel="1" x14ac:dyDescent="0.2">
      <c r="A1560" s="129">
        <v>361</v>
      </c>
      <c r="B1560" s="129" t="s">
        <v>1025</v>
      </c>
      <c r="C1560" s="144" t="s">
        <v>1026</v>
      </c>
      <c r="D1560" s="167" t="s">
        <v>118</v>
      </c>
      <c r="E1560" s="131">
        <v>5.8319999999999999</v>
      </c>
      <c r="F1560" s="131"/>
      <c r="G1560" s="131">
        <f>ROUND(E1560*F1560,2)</f>
        <v>0</v>
      </c>
      <c r="H1560" s="154" t="s">
        <v>1140</v>
      </c>
      <c r="I1560" s="128"/>
      <c r="J1560" s="128"/>
      <c r="K1560" s="128"/>
      <c r="L1560" s="128"/>
      <c r="M1560" s="128"/>
      <c r="N1560" s="128"/>
      <c r="O1560" s="128"/>
      <c r="P1560" s="128"/>
      <c r="Q1560" s="128"/>
      <c r="R1560" s="128" t="s">
        <v>119</v>
      </c>
      <c r="S1560" s="128"/>
      <c r="T1560" s="128"/>
      <c r="U1560" s="128"/>
      <c r="V1560" s="128"/>
      <c r="W1560" s="128"/>
      <c r="X1560" s="128"/>
      <c r="Y1560" s="128"/>
      <c r="Z1560" s="128"/>
      <c r="AA1560" s="128"/>
      <c r="AB1560" s="128"/>
      <c r="AC1560" s="128"/>
      <c r="AD1560" s="128"/>
      <c r="AE1560" s="128"/>
      <c r="AF1560" s="128"/>
      <c r="AG1560" s="128"/>
      <c r="AH1560" s="128"/>
      <c r="AI1560" s="128"/>
      <c r="AJ1560" s="128"/>
      <c r="AK1560" s="128"/>
      <c r="AL1560" s="128"/>
      <c r="AM1560" s="128"/>
      <c r="AN1560" s="128"/>
      <c r="AO1560" s="128"/>
      <c r="AP1560" s="128"/>
      <c r="AQ1560" s="128"/>
      <c r="AR1560" s="128"/>
      <c r="AS1560" s="128"/>
      <c r="AT1560" s="128"/>
      <c r="AU1560" s="128"/>
    </row>
    <row r="1561" spans="1:47" outlineLevel="1" x14ac:dyDescent="0.2">
      <c r="A1561" s="129"/>
      <c r="B1561" s="129"/>
      <c r="C1561" s="145" t="s">
        <v>1027</v>
      </c>
      <c r="D1561" s="168"/>
      <c r="E1561" s="159"/>
      <c r="F1561" s="131"/>
      <c r="G1561" s="131"/>
      <c r="H1561" s="154">
        <v>0</v>
      </c>
      <c r="I1561" s="128"/>
      <c r="J1561" s="128"/>
      <c r="K1561" s="128"/>
      <c r="L1561" s="128"/>
      <c r="M1561" s="128"/>
      <c r="N1561" s="128"/>
      <c r="O1561" s="128"/>
      <c r="P1561" s="128"/>
      <c r="Q1561" s="128"/>
      <c r="R1561" s="128" t="s">
        <v>121</v>
      </c>
      <c r="S1561" s="128">
        <v>0</v>
      </c>
      <c r="T1561" s="128"/>
      <c r="U1561" s="128"/>
      <c r="V1561" s="128"/>
      <c r="W1561" s="128"/>
      <c r="X1561" s="128"/>
      <c r="Y1561" s="128"/>
      <c r="Z1561" s="128"/>
      <c r="AA1561" s="128"/>
      <c r="AB1561" s="128"/>
      <c r="AC1561" s="128"/>
      <c r="AD1561" s="128"/>
      <c r="AE1561" s="128"/>
      <c r="AF1561" s="128"/>
      <c r="AG1561" s="128"/>
      <c r="AH1561" s="128"/>
      <c r="AI1561" s="128"/>
      <c r="AJ1561" s="128"/>
      <c r="AK1561" s="128"/>
      <c r="AL1561" s="128"/>
      <c r="AM1561" s="128"/>
      <c r="AN1561" s="128"/>
      <c r="AO1561" s="128"/>
      <c r="AP1561" s="128"/>
      <c r="AQ1561" s="128"/>
      <c r="AR1561" s="128"/>
      <c r="AS1561" s="128"/>
      <c r="AT1561" s="128"/>
      <c r="AU1561" s="128"/>
    </row>
    <row r="1562" spans="1:47" outlineLevel="1" x14ac:dyDescent="0.2">
      <c r="A1562" s="129"/>
      <c r="B1562" s="129"/>
      <c r="C1562" s="145" t="s">
        <v>1028</v>
      </c>
      <c r="D1562" s="168"/>
      <c r="E1562" s="159">
        <v>3.6</v>
      </c>
      <c r="F1562" s="131"/>
      <c r="G1562" s="131"/>
      <c r="H1562" s="154">
        <v>0</v>
      </c>
      <c r="I1562" s="128"/>
      <c r="J1562" s="128"/>
      <c r="K1562" s="128"/>
      <c r="L1562" s="128"/>
      <c r="M1562" s="128"/>
      <c r="N1562" s="128"/>
      <c r="O1562" s="128"/>
      <c r="P1562" s="128"/>
      <c r="Q1562" s="128"/>
      <c r="R1562" s="128" t="s">
        <v>121</v>
      </c>
      <c r="S1562" s="128">
        <v>0</v>
      </c>
      <c r="T1562" s="128"/>
      <c r="U1562" s="128"/>
      <c r="V1562" s="128"/>
      <c r="W1562" s="128"/>
      <c r="X1562" s="128"/>
      <c r="Y1562" s="128"/>
      <c r="Z1562" s="128"/>
      <c r="AA1562" s="128"/>
      <c r="AB1562" s="128"/>
      <c r="AC1562" s="128"/>
      <c r="AD1562" s="128"/>
      <c r="AE1562" s="128"/>
      <c r="AF1562" s="128"/>
      <c r="AG1562" s="128"/>
      <c r="AH1562" s="128"/>
      <c r="AI1562" s="128"/>
      <c r="AJ1562" s="128"/>
      <c r="AK1562" s="128"/>
      <c r="AL1562" s="128"/>
      <c r="AM1562" s="128"/>
      <c r="AN1562" s="128"/>
      <c r="AO1562" s="128"/>
      <c r="AP1562" s="128"/>
      <c r="AQ1562" s="128"/>
      <c r="AR1562" s="128"/>
      <c r="AS1562" s="128"/>
      <c r="AT1562" s="128"/>
      <c r="AU1562" s="128"/>
    </row>
    <row r="1563" spans="1:47" outlineLevel="1" x14ac:dyDescent="0.2">
      <c r="A1563" s="129"/>
      <c r="B1563" s="129"/>
      <c r="C1563" s="145" t="s">
        <v>1029</v>
      </c>
      <c r="D1563" s="168"/>
      <c r="E1563" s="159">
        <v>1.8720000000000001</v>
      </c>
      <c r="F1563" s="131"/>
      <c r="G1563" s="131"/>
      <c r="H1563" s="154">
        <v>0</v>
      </c>
      <c r="I1563" s="128"/>
      <c r="J1563" s="128"/>
      <c r="K1563" s="128"/>
      <c r="L1563" s="128"/>
      <c r="M1563" s="128"/>
      <c r="N1563" s="128"/>
      <c r="O1563" s="128"/>
      <c r="P1563" s="128"/>
      <c r="Q1563" s="128"/>
      <c r="R1563" s="128" t="s">
        <v>121</v>
      </c>
      <c r="S1563" s="128">
        <v>0</v>
      </c>
      <c r="T1563" s="128"/>
      <c r="U1563" s="128"/>
      <c r="V1563" s="128"/>
      <c r="W1563" s="128"/>
      <c r="X1563" s="128"/>
      <c r="Y1563" s="128"/>
      <c r="Z1563" s="128"/>
      <c r="AA1563" s="128"/>
      <c r="AB1563" s="128"/>
      <c r="AC1563" s="128"/>
      <c r="AD1563" s="128"/>
      <c r="AE1563" s="128"/>
      <c r="AF1563" s="128"/>
      <c r="AG1563" s="128"/>
      <c r="AH1563" s="128"/>
      <c r="AI1563" s="128"/>
      <c r="AJ1563" s="128"/>
      <c r="AK1563" s="128"/>
      <c r="AL1563" s="128"/>
      <c r="AM1563" s="128"/>
      <c r="AN1563" s="128"/>
      <c r="AO1563" s="128"/>
      <c r="AP1563" s="128"/>
      <c r="AQ1563" s="128"/>
      <c r="AR1563" s="128"/>
      <c r="AS1563" s="128"/>
      <c r="AT1563" s="128"/>
      <c r="AU1563" s="128"/>
    </row>
    <row r="1564" spans="1:47" outlineLevel="1" x14ac:dyDescent="0.2">
      <c r="A1564" s="129"/>
      <c r="B1564" s="129"/>
      <c r="C1564" s="145" t="s">
        <v>1030</v>
      </c>
      <c r="D1564" s="168"/>
      <c r="E1564" s="159">
        <v>0.36</v>
      </c>
      <c r="F1564" s="131"/>
      <c r="G1564" s="131"/>
      <c r="H1564" s="154">
        <v>0</v>
      </c>
      <c r="I1564" s="128"/>
      <c r="J1564" s="128"/>
      <c r="K1564" s="128"/>
      <c r="L1564" s="128"/>
      <c r="M1564" s="128"/>
      <c r="N1564" s="128"/>
      <c r="O1564" s="128"/>
      <c r="P1564" s="128"/>
      <c r="Q1564" s="128"/>
      <c r="R1564" s="128" t="s">
        <v>121</v>
      </c>
      <c r="S1564" s="128">
        <v>0</v>
      </c>
      <c r="T1564" s="128"/>
      <c r="U1564" s="128"/>
      <c r="V1564" s="128"/>
      <c r="W1564" s="128"/>
      <c r="X1564" s="128"/>
      <c r="Y1564" s="128"/>
      <c r="Z1564" s="128"/>
      <c r="AA1564" s="128"/>
      <c r="AB1564" s="128"/>
      <c r="AC1564" s="128"/>
      <c r="AD1564" s="128"/>
      <c r="AE1564" s="128"/>
      <c r="AF1564" s="128"/>
      <c r="AG1564" s="128"/>
      <c r="AH1564" s="128"/>
      <c r="AI1564" s="128"/>
      <c r="AJ1564" s="128"/>
      <c r="AK1564" s="128"/>
      <c r="AL1564" s="128"/>
      <c r="AM1564" s="128"/>
      <c r="AN1564" s="128"/>
      <c r="AO1564" s="128"/>
      <c r="AP1564" s="128"/>
      <c r="AQ1564" s="128"/>
      <c r="AR1564" s="128"/>
      <c r="AS1564" s="128"/>
      <c r="AT1564" s="128"/>
      <c r="AU1564" s="128"/>
    </row>
    <row r="1565" spans="1:47" outlineLevel="1" x14ac:dyDescent="0.2">
      <c r="A1565" s="129">
        <v>362</v>
      </c>
      <c r="B1565" s="129" t="s">
        <v>1031</v>
      </c>
      <c r="C1565" s="144" t="s">
        <v>1032</v>
      </c>
      <c r="D1565" s="167" t="s">
        <v>118</v>
      </c>
      <c r="E1565" s="131">
        <v>5.8319999999999999</v>
      </c>
      <c r="F1565" s="131"/>
      <c r="G1565" s="131">
        <f>ROUND(E1565*F1565,2)</f>
        <v>0</v>
      </c>
      <c r="H1565" s="154" t="s">
        <v>1140</v>
      </c>
      <c r="I1565" s="128"/>
      <c r="J1565" s="128"/>
      <c r="K1565" s="128"/>
      <c r="L1565" s="128"/>
      <c r="M1565" s="128"/>
      <c r="N1565" s="128"/>
      <c r="O1565" s="128"/>
      <c r="P1565" s="128"/>
      <c r="Q1565" s="128"/>
      <c r="R1565" s="128" t="s">
        <v>119</v>
      </c>
      <c r="S1565" s="128"/>
      <c r="T1565" s="128"/>
      <c r="U1565" s="128"/>
      <c r="V1565" s="128"/>
      <c r="W1565" s="128"/>
      <c r="X1565" s="128"/>
      <c r="Y1565" s="128"/>
      <c r="Z1565" s="128"/>
      <c r="AA1565" s="128"/>
      <c r="AB1565" s="128"/>
      <c r="AC1565" s="128"/>
      <c r="AD1565" s="128"/>
      <c r="AE1565" s="128"/>
      <c r="AF1565" s="128"/>
      <c r="AG1565" s="128"/>
      <c r="AH1565" s="128"/>
      <c r="AI1565" s="128"/>
      <c r="AJ1565" s="128"/>
      <c r="AK1565" s="128"/>
      <c r="AL1565" s="128"/>
      <c r="AM1565" s="128"/>
      <c r="AN1565" s="128"/>
      <c r="AO1565" s="128"/>
      <c r="AP1565" s="128"/>
      <c r="AQ1565" s="128"/>
      <c r="AR1565" s="128"/>
      <c r="AS1565" s="128"/>
      <c r="AT1565" s="128"/>
      <c r="AU1565" s="128"/>
    </row>
    <row r="1566" spans="1:47" outlineLevel="1" x14ac:dyDescent="0.2">
      <c r="A1566" s="129"/>
      <c r="B1566" s="129"/>
      <c r="C1566" s="145" t="s">
        <v>1027</v>
      </c>
      <c r="D1566" s="168"/>
      <c r="E1566" s="159"/>
      <c r="F1566" s="131"/>
      <c r="G1566" s="131"/>
      <c r="H1566" s="154">
        <v>0</v>
      </c>
      <c r="I1566" s="128"/>
      <c r="J1566" s="128"/>
      <c r="K1566" s="128"/>
      <c r="L1566" s="128"/>
      <c r="M1566" s="128"/>
      <c r="N1566" s="128"/>
      <c r="O1566" s="128"/>
      <c r="P1566" s="128"/>
      <c r="Q1566" s="128"/>
      <c r="R1566" s="128" t="s">
        <v>121</v>
      </c>
      <c r="S1566" s="128">
        <v>0</v>
      </c>
      <c r="T1566" s="128"/>
      <c r="U1566" s="128"/>
      <c r="V1566" s="128"/>
      <c r="W1566" s="128"/>
      <c r="X1566" s="128"/>
      <c r="Y1566" s="128"/>
      <c r="Z1566" s="128"/>
      <c r="AA1566" s="128"/>
      <c r="AB1566" s="128"/>
      <c r="AC1566" s="128"/>
      <c r="AD1566" s="128"/>
      <c r="AE1566" s="128"/>
      <c r="AF1566" s="128"/>
      <c r="AG1566" s="128"/>
      <c r="AH1566" s="128"/>
      <c r="AI1566" s="128"/>
      <c r="AJ1566" s="128"/>
      <c r="AK1566" s="128"/>
      <c r="AL1566" s="128"/>
      <c r="AM1566" s="128"/>
      <c r="AN1566" s="128"/>
      <c r="AO1566" s="128"/>
      <c r="AP1566" s="128"/>
      <c r="AQ1566" s="128"/>
      <c r="AR1566" s="128"/>
      <c r="AS1566" s="128"/>
      <c r="AT1566" s="128"/>
      <c r="AU1566" s="128"/>
    </row>
    <row r="1567" spans="1:47" outlineLevel="1" x14ac:dyDescent="0.2">
      <c r="A1567" s="129"/>
      <c r="B1567" s="129"/>
      <c r="C1567" s="145" t="s">
        <v>1028</v>
      </c>
      <c r="D1567" s="168"/>
      <c r="E1567" s="159">
        <v>3.6</v>
      </c>
      <c r="F1567" s="131"/>
      <c r="G1567" s="131"/>
      <c r="H1567" s="154">
        <v>0</v>
      </c>
      <c r="I1567" s="128"/>
      <c r="J1567" s="128"/>
      <c r="K1567" s="128"/>
      <c r="L1567" s="128"/>
      <c r="M1567" s="128"/>
      <c r="N1567" s="128"/>
      <c r="O1567" s="128"/>
      <c r="P1567" s="128"/>
      <c r="Q1567" s="128"/>
      <c r="R1567" s="128" t="s">
        <v>121</v>
      </c>
      <c r="S1567" s="128">
        <v>0</v>
      </c>
      <c r="T1567" s="128"/>
      <c r="U1567" s="128"/>
      <c r="V1567" s="128"/>
      <c r="W1567" s="128"/>
      <c r="X1567" s="128"/>
      <c r="Y1567" s="128"/>
      <c r="Z1567" s="128"/>
      <c r="AA1567" s="128"/>
      <c r="AB1567" s="128"/>
      <c r="AC1567" s="128"/>
      <c r="AD1567" s="128"/>
      <c r="AE1567" s="128"/>
      <c r="AF1567" s="128"/>
      <c r="AG1567" s="128"/>
      <c r="AH1567" s="128"/>
      <c r="AI1567" s="128"/>
      <c r="AJ1567" s="128"/>
      <c r="AK1567" s="128"/>
      <c r="AL1567" s="128"/>
      <c r="AM1567" s="128"/>
      <c r="AN1567" s="128"/>
      <c r="AO1567" s="128"/>
      <c r="AP1567" s="128"/>
      <c r="AQ1567" s="128"/>
      <c r="AR1567" s="128"/>
      <c r="AS1567" s="128"/>
      <c r="AT1567" s="128"/>
      <c r="AU1567" s="128"/>
    </row>
    <row r="1568" spans="1:47" outlineLevel="1" x14ac:dyDescent="0.2">
      <c r="A1568" s="129"/>
      <c r="B1568" s="129"/>
      <c r="C1568" s="145" t="s">
        <v>1029</v>
      </c>
      <c r="D1568" s="168"/>
      <c r="E1568" s="159">
        <v>1.8720000000000001</v>
      </c>
      <c r="F1568" s="131"/>
      <c r="G1568" s="131"/>
      <c r="H1568" s="154">
        <v>0</v>
      </c>
      <c r="I1568" s="128"/>
      <c r="J1568" s="128"/>
      <c r="K1568" s="128"/>
      <c r="L1568" s="128"/>
      <c r="M1568" s="128"/>
      <c r="N1568" s="128"/>
      <c r="O1568" s="128"/>
      <c r="P1568" s="128"/>
      <c r="Q1568" s="128"/>
      <c r="R1568" s="128" t="s">
        <v>121</v>
      </c>
      <c r="S1568" s="128">
        <v>0</v>
      </c>
      <c r="T1568" s="128"/>
      <c r="U1568" s="128"/>
      <c r="V1568" s="128"/>
      <c r="W1568" s="128"/>
      <c r="X1568" s="128"/>
      <c r="Y1568" s="128"/>
      <c r="Z1568" s="128"/>
      <c r="AA1568" s="128"/>
      <c r="AB1568" s="128"/>
      <c r="AC1568" s="128"/>
      <c r="AD1568" s="128"/>
      <c r="AE1568" s="128"/>
      <c r="AF1568" s="128"/>
      <c r="AG1568" s="128"/>
      <c r="AH1568" s="128"/>
      <c r="AI1568" s="128"/>
      <c r="AJ1568" s="128"/>
      <c r="AK1568" s="128"/>
      <c r="AL1568" s="128"/>
      <c r="AM1568" s="128"/>
      <c r="AN1568" s="128"/>
      <c r="AO1568" s="128"/>
      <c r="AP1568" s="128"/>
      <c r="AQ1568" s="128"/>
      <c r="AR1568" s="128"/>
      <c r="AS1568" s="128"/>
      <c r="AT1568" s="128"/>
      <c r="AU1568" s="128"/>
    </row>
    <row r="1569" spans="1:47" outlineLevel="1" x14ac:dyDescent="0.2">
      <c r="A1569" s="129"/>
      <c r="B1569" s="129"/>
      <c r="C1569" s="145" t="s">
        <v>1030</v>
      </c>
      <c r="D1569" s="168"/>
      <c r="E1569" s="159">
        <v>0.36</v>
      </c>
      <c r="F1569" s="131"/>
      <c r="G1569" s="131"/>
      <c r="H1569" s="154">
        <v>0</v>
      </c>
      <c r="I1569" s="128"/>
      <c r="J1569" s="128"/>
      <c r="K1569" s="128"/>
      <c r="L1569" s="128"/>
      <c r="M1569" s="128"/>
      <c r="N1569" s="128"/>
      <c r="O1569" s="128"/>
      <c r="P1569" s="128"/>
      <c r="Q1569" s="128"/>
      <c r="R1569" s="128" t="s">
        <v>121</v>
      </c>
      <c r="S1569" s="128">
        <v>0</v>
      </c>
      <c r="T1569" s="128"/>
      <c r="U1569" s="128"/>
      <c r="V1569" s="128"/>
      <c r="W1569" s="128"/>
      <c r="X1569" s="128"/>
      <c r="Y1569" s="128"/>
      <c r="Z1569" s="128"/>
      <c r="AA1569" s="128"/>
      <c r="AB1569" s="128"/>
      <c r="AC1569" s="128"/>
      <c r="AD1569" s="128"/>
      <c r="AE1569" s="128"/>
      <c r="AF1569" s="128"/>
      <c r="AG1569" s="128"/>
      <c r="AH1569" s="128"/>
      <c r="AI1569" s="128"/>
      <c r="AJ1569" s="128"/>
      <c r="AK1569" s="128"/>
      <c r="AL1569" s="128"/>
      <c r="AM1569" s="128"/>
      <c r="AN1569" s="128"/>
      <c r="AO1569" s="128"/>
      <c r="AP1569" s="128"/>
      <c r="AQ1569" s="128"/>
      <c r="AR1569" s="128"/>
      <c r="AS1569" s="128"/>
      <c r="AT1569" s="128"/>
      <c r="AU1569" s="128"/>
    </row>
    <row r="1570" spans="1:47" outlineLevel="1" x14ac:dyDescent="0.2">
      <c r="A1570" s="129">
        <v>363</v>
      </c>
      <c r="B1570" s="129" t="s">
        <v>1033</v>
      </c>
      <c r="C1570" s="144" t="s">
        <v>1034</v>
      </c>
      <c r="D1570" s="167" t="s">
        <v>118</v>
      </c>
      <c r="E1570" s="131">
        <v>5.8319999999999999</v>
      </c>
      <c r="F1570" s="131"/>
      <c r="G1570" s="131">
        <f>ROUND(E1570*F1570,2)</f>
        <v>0</v>
      </c>
      <c r="H1570" s="154" t="s">
        <v>1140</v>
      </c>
      <c r="I1570" s="128"/>
      <c r="J1570" s="128"/>
      <c r="K1570" s="128"/>
      <c r="L1570" s="128"/>
      <c r="M1570" s="128"/>
      <c r="N1570" s="128"/>
      <c r="O1570" s="128"/>
      <c r="P1570" s="128"/>
      <c r="Q1570" s="128"/>
      <c r="R1570" s="128" t="s">
        <v>119</v>
      </c>
      <c r="S1570" s="128"/>
      <c r="T1570" s="128"/>
      <c r="U1570" s="128"/>
      <c r="V1570" s="128"/>
      <c r="W1570" s="128"/>
      <c r="X1570" s="128"/>
      <c r="Y1570" s="128"/>
      <c r="Z1570" s="128"/>
      <c r="AA1570" s="128"/>
      <c r="AB1570" s="128"/>
      <c r="AC1570" s="128"/>
      <c r="AD1570" s="128"/>
      <c r="AE1570" s="128"/>
      <c r="AF1570" s="128"/>
      <c r="AG1570" s="128"/>
      <c r="AH1570" s="128"/>
      <c r="AI1570" s="128"/>
      <c r="AJ1570" s="128"/>
      <c r="AK1570" s="128"/>
      <c r="AL1570" s="128"/>
      <c r="AM1570" s="128"/>
      <c r="AN1570" s="128"/>
      <c r="AO1570" s="128"/>
      <c r="AP1570" s="128"/>
      <c r="AQ1570" s="128"/>
      <c r="AR1570" s="128"/>
      <c r="AS1570" s="128"/>
      <c r="AT1570" s="128"/>
      <c r="AU1570" s="128"/>
    </row>
    <row r="1571" spans="1:47" outlineLevel="1" x14ac:dyDescent="0.2">
      <c r="A1571" s="129"/>
      <c r="B1571" s="129"/>
      <c r="C1571" s="145" t="s">
        <v>1027</v>
      </c>
      <c r="D1571" s="168"/>
      <c r="E1571" s="159"/>
      <c r="F1571" s="131"/>
      <c r="G1571" s="131"/>
      <c r="H1571" s="154">
        <v>0</v>
      </c>
      <c r="I1571" s="128"/>
      <c r="J1571" s="128"/>
      <c r="K1571" s="128"/>
      <c r="L1571" s="128"/>
      <c r="M1571" s="128"/>
      <c r="N1571" s="128"/>
      <c r="O1571" s="128"/>
      <c r="P1571" s="128"/>
      <c r="Q1571" s="128"/>
      <c r="R1571" s="128" t="s">
        <v>121</v>
      </c>
      <c r="S1571" s="128">
        <v>0</v>
      </c>
      <c r="T1571" s="128"/>
      <c r="U1571" s="128"/>
      <c r="V1571" s="128"/>
      <c r="W1571" s="128"/>
      <c r="X1571" s="128"/>
      <c r="Y1571" s="128"/>
      <c r="Z1571" s="128"/>
      <c r="AA1571" s="128"/>
      <c r="AB1571" s="128"/>
      <c r="AC1571" s="128"/>
      <c r="AD1571" s="128"/>
      <c r="AE1571" s="128"/>
      <c r="AF1571" s="128"/>
      <c r="AG1571" s="128"/>
      <c r="AH1571" s="128"/>
      <c r="AI1571" s="128"/>
      <c r="AJ1571" s="128"/>
      <c r="AK1571" s="128"/>
      <c r="AL1571" s="128"/>
      <c r="AM1571" s="128"/>
      <c r="AN1571" s="128"/>
      <c r="AO1571" s="128"/>
      <c r="AP1571" s="128"/>
      <c r="AQ1571" s="128"/>
      <c r="AR1571" s="128"/>
      <c r="AS1571" s="128"/>
      <c r="AT1571" s="128"/>
      <c r="AU1571" s="128"/>
    </row>
    <row r="1572" spans="1:47" outlineLevel="1" x14ac:dyDescent="0.2">
      <c r="A1572" s="129"/>
      <c r="B1572" s="129"/>
      <c r="C1572" s="145" t="s">
        <v>1028</v>
      </c>
      <c r="D1572" s="168"/>
      <c r="E1572" s="159">
        <v>3.6</v>
      </c>
      <c r="F1572" s="131"/>
      <c r="G1572" s="131"/>
      <c r="H1572" s="154">
        <v>0</v>
      </c>
      <c r="I1572" s="128"/>
      <c r="J1572" s="128"/>
      <c r="K1572" s="128"/>
      <c r="L1572" s="128"/>
      <c r="M1572" s="128"/>
      <c r="N1572" s="128"/>
      <c r="O1572" s="128"/>
      <c r="P1572" s="128"/>
      <c r="Q1572" s="128"/>
      <c r="R1572" s="128" t="s">
        <v>121</v>
      </c>
      <c r="S1572" s="128">
        <v>0</v>
      </c>
      <c r="T1572" s="128"/>
      <c r="U1572" s="128"/>
      <c r="V1572" s="128"/>
      <c r="W1572" s="128"/>
      <c r="X1572" s="128"/>
      <c r="Y1572" s="128"/>
      <c r="Z1572" s="128"/>
      <c r="AA1572" s="128"/>
      <c r="AB1572" s="128"/>
      <c r="AC1572" s="128"/>
      <c r="AD1572" s="128"/>
      <c r="AE1572" s="128"/>
      <c r="AF1572" s="128"/>
      <c r="AG1572" s="128"/>
      <c r="AH1572" s="128"/>
      <c r="AI1572" s="128"/>
      <c r="AJ1572" s="128"/>
      <c r="AK1572" s="128"/>
      <c r="AL1572" s="128"/>
      <c r="AM1572" s="128"/>
      <c r="AN1572" s="128"/>
      <c r="AO1572" s="128"/>
      <c r="AP1572" s="128"/>
      <c r="AQ1572" s="128"/>
      <c r="AR1572" s="128"/>
      <c r="AS1572" s="128"/>
      <c r="AT1572" s="128"/>
      <c r="AU1572" s="128"/>
    </row>
    <row r="1573" spans="1:47" outlineLevel="1" x14ac:dyDescent="0.2">
      <c r="A1573" s="129"/>
      <c r="B1573" s="129"/>
      <c r="C1573" s="145" t="s">
        <v>1029</v>
      </c>
      <c r="D1573" s="168"/>
      <c r="E1573" s="159">
        <v>1.8720000000000001</v>
      </c>
      <c r="F1573" s="131"/>
      <c r="G1573" s="131"/>
      <c r="H1573" s="154">
        <v>0</v>
      </c>
      <c r="I1573" s="128"/>
      <c r="J1573" s="128"/>
      <c r="K1573" s="128"/>
      <c r="L1573" s="128"/>
      <c r="M1573" s="128"/>
      <c r="N1573" s="128"/>
      <c r="O1573" s="128"/>
      <c r="P1573" s="128"/>
      <c r="Q1573" s="128"/>
      <c r="R1573" s="128" t="s">
        <v>121</v>
      </c>
      <c r="S1573" s="128">
        <v>0</v>
      </c>
      <c r="T1573" s="128"/>
      <c r="U1573" s="128"/>
      <c r="V1573" s="128"/>
      <c r="W1573" s="128"/>
      <c r="X1573" s="128"/>
      <c r="Y1573" s="128"/>
      <c r="Z1573" s="128"/>
      <c r="AA1573" s="128"/>
      <c r="AB1573" s="128"/>
      <c r="AC1573" s="128"/>
      <c r="AD1573" s="128"/>
      <c r="AE1573" s="128"/>
      <c r="AF1573" s="128"/>
      <c r="AG1573" s="128"/>
      <c r="AH1573" s="128"/>
      <c r="AI1573" s="128"/>
      <c r="AJ1573" s="128"/>
      <c r="AK1573" s="128"/>
      <c r="AL1573" s="128"/>
      <c r="AM1573" s="128"/>
      <c r="AN1573" s="128"/>
      <c r="AO1573" s="128"/>
      <c r="AP1573" s="128"/>
      <c r="AQ1573" s="128"/>
      <c r="AR1573" s="128"/>
      <c r="AS1573" s="128"/>
      <c r="AT1573" s="128"/>
      <c r="AU1573" s="128"/>
    </row>
    <row r="1574" spans="1:47" outlineLevel="1" x14ac:dyDescent="0.2">
      <c r="A1574" s="129"/>
      <c r="B1574" s="129"/>
      <c r="C1574" s="145" t="s">
        <v>1030</v>
      </c>
      <c r="D1574" s="168"/>
      <c r="E1574" s="159">
        <v>0.36</v>
      </c>
      <c r="F1574" s="131"/>
      <c r="G1574" s="131"/>
      <c r="H1574" s="154">
        <v>0</v>
      </c>
      <c r="I1574" s="128"/>
      <c r="J1574" s="128"/>
      <c r="K1574" s="128"/>
      <c r="L1574" s="128"/>
      <c r="M1574" s="128"/>
      <c r="N1574" s="128"/>
      <c r="O1574" s="128"/>
      <c r="P1574" s="128"/>
      <c r="Q1574" s="128"/>
      <c r="R1574" s="128" t="s">
        <v>121</v>
      </c>
      <c r="S1574" s="128">
        <v>0</v>
      </c>
      <c r="T1574" s="128"/>
      <c r="U1574" s="128"/>
      <c r="V1574" s="128"/>
      <c r="W1574" s="128"/>
      <c r="X1574" s="128"/>
      <c r="Y1574" s="128"/>
      <c r="Z1574" s="128"/>
      <c r="AA1574" s="128"/>
      <c r="AB1574" s="128"/>
      <c r="AC1574" s="128"/>
      <c r="AD1574" s="128"/>
      <c r="AE1574" s="128"/>
      <c r="AF1574" s="128"/>
      <c r="AG1574" s="128"/>
      <c r="AH1574" s="128"/>
      <c r="AI1574" s="128"/>
      <c r="AJ1574" s="128"/>
      <c r="AK1574" s="128"/>
      <c r="AL1574" s="128"/>
      <c r="AM1574" s="128"/>
      <c r="AN1574" s="128"/>
      <c r="AO1574" s="128"/>
      <c r="AP1574" s="128"/>
      <c r="AQ1574" s="128"/>
      <c r="AR1574" s="128"/>
      <c r="AS1574" s="128"/>
      <c r="AT1574" s="128"/>
      <c r="AU1574" s="128"/>
    </row>
    <row r="1575" spans="1:47" outlineLevel="1" x14ac:dyDescent="0.2">
      <c r="A1575" s="129">
        <v>364</v>
      </c>
      <c r="B1575" s="129" t="s">
        <v>1035</v>
      </c>
      <c r="C1575" s="144" t="s">
        <v>1036</v>
      </c>
      <c r="D1575" s="167" t="s">
        <v>118</v>
      </c>
      <c r="E1575" s="131">
        <v>2153.29</v>
      </c>
      <c r="F1575" s="131"/>
      <c r="G1575" s="131">
        <f>ROUND(E1575*F1575,2)</f>
        <v>0</v>
      </c>
      <c r="H1575" s="154" t="s">
        <v>1140</v>
      </c>
      <c r="I1575" s="128"/>
      <c r="J1575" s="128"/>
      <c r="K1575" s="128"/>
      <c r="L1575" s="128"/>
      <c r="M1575" s="128"/>
      <c r="N1575" s="128"/>
      <c r="O1575" s="128"/>
      <c r="P1575" s="128"/>
      <c r="Q1575" s="128"/>
      <c r="R1575" s="128" t="s">
        <v>119</v>
      </c>
      <c r="S1575" s="128"/>
      <c r="T1575" s="128"/>
      <c r="U1575" s="128"/>
      <c r="V1575" s="128"/>
      <c r="W1575" s="128"/>
      <c r="X1575" s="128"/>
      <c r="Y1575" s="128"/>
      <c r="Z1575" s="128"/>
      <c r="AA1575" s="128"/>
      <c r="AB1575" s="128"/>
      <c r="AC1575" s="128"/>
      <c r="AD1575" s="128"/>
      <c r="AE1575" s="128"/>
      <c r="AF1575" s="128"/>
      <c r="AG1575" s="128"/>
      <c r="AH1575" s="128"/>
      <c r="AI1575" s="128"/>
      <c r="AJ1575" s="128"/>
      <c r="AK1575" s="128"/>
      <c r="AL1575" s="128"/>
      <c r="AM1575" s="128"/>
      <c r="AN1575" s="128"/>
      <c r="AO1575" s="128"/>
      <c r="AP1575" s="128"/>
      <c r="AQ1575" s="128"/>
      <c r="AR1575" s="128"/>
      <c r="AS1575" s="128"/>
      <c r="AT1575" s="128"/>
      <c r="AU1575" s="128"/>
    </row>
    <row r="1576" spans="1:47" outlineLevel="1" x14ac:dyDescent="0.2">
      <c r="A1576" s="129"/>
      <c r="B1576" s="129"/>
      <c r="C1576" s="145" t="s">
        <v>314</v>
      </c>
      <c r="D1576" s="168"/>
      <c r="E1576" s="159"/>
      <c r="F1576" s="131"/>
      <c r="G1576" s="131"/>
      <c r="H1576" s="154">
        <v>0</v>
      </c>
      <c r="I1576" s="128"/>
      <c r="J1576" s="128"/>
      <c r="K1576" s="128"/>
      <c r="L1576" s="128"/>
      <c r="M1576" s="128"/>
      <c r="N1576" s="128"/>
      <c r="O1576" s="128"/>
      <c r="P1576" s="128"/>
      <c r="Q1576" s="128"/>
      <c r="R1576" s="128" t="s">
        <v>121</v>
      </c>
      <c r="S1576" s="128">
        <v>0</v>
      </c>
      <c r="T1576" s="128"/>
      <c r="U1576" s="128"/>
      <c r="V1576" s="128"/>
      <c r="W1576" s="128"/>
      <c r="X1576" s="128"/>
      <c r="Y1576" s="128"/>
      <c r="Z1576" s="128"/>
      <c r="AA1576" s="128"/>
      <c r="AB1576" s="128"/>
      <c r="AC1576" s="128"/>
      <c r="AD1576" s="128"/>
      <c r="AE1576" s="128"/>
      <c r="AF1576" s="128"/>
      <c r="AG1576" s="128"/>
      <c r="AH1576" s="128"/>
      <c r="AI1576" s="128"/>
      <c r="AJ1576" s="128"/>
      <c r="AK1576" s="128"/>
      <c r="AL1576" s="128"/>
      <c r="AM1576" s="128"/>
      <c r="AN1576" s="128"/>
      <c r="AO1576" s="128"/>
      <c r="AP1576" s="128"/>
      <c r="AQ1576" s="128"/>
      <c r="AR1576" s="128"/>
      <c r="AS1576" s="128"/>
      <c r="AT1576" s="128"/>
      <c r="AU1576" s="128"/>
    </row>
    <row r="1577" spans="1:47" outlineLevel="1" x14ac:dyDescent="0.2">
      <c r="A1577" s="129"/>
      <c r="B1577" s="129"/>
      <c r="C1577" s="145" t="s">
        <v>330</v>
      </c>
      <c r="D1577" s="168"/>
      <c r="E1577" s="159"/>
      <c r="F1577" s="131"/>
      <c r="G1577" s="131"/>
      <c r="H1577" s="154">
        <v>0</v>
      </c>
      <c r="I1577" s="128"/>
      <c r="J1577" s="128"/>
      <c r="K1577" s="128"/>
      <c r="L1577" s="128"/>
      <c r="M1577" s="128"/>
      <c r="N1577" s="128"/>
      <c r="O1577" s="128"/>
      <c r="P1577" s="128"/>
      <c r="Q1577" s="128"/>
      <c r="R1577" s="128" t="s">
        <v>121</v>
      </c>
      <c r="S1577" s="128">
        <v>0</v>
      </c>
      <c r="T1577" s="128"/>
      <c r="U1577" s="128"/>
      <c r="V1577" s="128"/>
      <c r="W1577" s="128"/>
      <c r="X1577" s="128"/>
      <c r="Y1577" s="128"/>
      <c r="Z1577" s="128"/>
      <c r="AA1577" s="128"/>
      <c r="AB1577" s="128"/>
      <c r="AC1577" s="128"/>
      <c r="AD1577" s="128"/>
      <c r="AE1577" s="128"/>
      <c r="AF1577" s="128"/>
      <c r="AG1577" s="128"/>
      <c r="AH1577" s="128"/>
      <c r="AI1577" s="128"/>
      <c r="AJ1577" s="128"/>
      <c r="AK1577" s="128"/>
      <c r="AL1577" s="128"/>
      <c r="AM1577" s="128"/>
      <c r="AN1577" s="128"/>
      <c r="AO1577" s="128"/>
      <c r="AP1577" s="128"/>
      <c r="AQ1577" s="128"/>
      <c r="AR1577" s="128"/>
      <c r="AS1577" s="128"/>
      <c r="AT1577" s="128"/>
      <c r="AU1577" s="128"/>
    </row>
    <row r="1578" spans="1:47" outlineLevel="1" x14ac:dyDescent="0.2">
      <c r="A1578" s="129"/>
      <c r="B1578" s="129"/>
      <c r="C1578" s="145" t="s">
        <v>1037</v>
      </c>
      <c r="D1578" s="168"/>
      <c r="E1578" s="159">
        <v>285.2</v>
      </c>
      <c r="F1578" s="131"/>
      <c r="G1578" s="131"/>
      <c r="H1578" s="154">
        <v>0</v>
      </c>
      <c r="I1578" s="128"/>
      <c r="J1578" s="128"/>
      <c r="K1578" s="128"/>
      <c r="L1578" s="128"/>
      <c r="M1578" s="128"/>
      <c r="N1578" s="128"/>
      <c r="O1578" s="128"/>
      <c r="P1578" s="128"/>
      <c r="Q1578" s="128"/>
      <c r="R1578" s="128" t="s">
        <v>121</v>
      </c>
      <c r="S1578" s="128">
        <v>0</v>
      </c>
      <c r="T1578" s="128"/>
      <c r="U1578" s="128"/>
      <c r="V1578" s="128"/>
      <c r="W1578" s="128"/>
      <c r="X1578" s="128"/>
      <c r="Y1578" s="128"/>
      <c r="Z1578" s="128"/>
      <c r="AA1578" s="128"/>
      <c r="AB1578" s="128"/>
      <c r="AC1578" s="128"/>
      <c r="AD1578" s="128"/>
      <c r="AE1578" s="128"/>
      <c r="AF1578" s="128"/>
      <c r="AG1578" s="128"/>
      <c r="AH1578" s="128"/>
      <c r="AI1578" s="128"/>
      <c r="AJ1578" s="128"/>
      <c r="AK1578" s="128"/>
      <c r="AL1578" s="128"/>
      <c r="AM1578" s="128"/>
      <c r="AN1578" s="128"/>
      <c r="AO1578" s="128"/>
      <c r="AP1578" s="128"/>
      <c r="AQ1578" s="128"/>
      <c r="AR1578" s="128"/>
      <c r="AS1578" s="128"/>
      <c r="AT1578" s="128"/>
      <c r="AU1578" s="128"/>
    </row>
    <row r="1579" spans="1:47" outlineLevel="1" x14ac:dyDescent="0.2">
      <c r="A1579" s="129"/>
      <c r="B1579" s="129"/>
      <c r="C1579" s="145" t="s">
        <v>1875</v>
      </c>
      <c r="D1579" s="168"/>
      <c r="E1579" s="159">
        <v>450.12</v>
      </c>
      <c r="F1579" s="131"/>
      <c r="G1579" s="131"/>
      <c r="H1579" s="154">
        <v>0</v>
      </c>
      <c r="I1579" s="128"/>
      <c r="J1579" s="128"/>
      <c r="K1579" s="128"/>
      <c r="L1579" s="128"/>
      <c r="M1579" s="128"/>
      <c r="N1579" s="128"/>
      <c r="O1579" s="128"/>
      <c r="P1579" s="128"/>
      <c r="Q1579" s="128"/>
      <c r="R1579" s="128" t="s">
        <v>121</v>
      </c>
      <c r="S1579" s="128">
        <v>0</v>
      </c>
      <c r="T1579" s="128"/>
      <c r="U1579" s="128"/>
      <c r="V1579" s="128"/>
      <c r="W1579" s="128"/>
      <c r="X1579" s="128"/>
      <c r="Y1579" s="128"/>
      <c r="Z1579" s="128"/>
      <c r="AA1579" s="128"/>
      <c r="AB1579" s="128"/>
      <c r="AC1579" s="128"/>
      <c r="AD1579" s="128"/>
      <c r="AE1579" s="128"/>
      <c r="AF1579" s="128"/>
      <c r="AG1579" s="128"/>
      <c r="AH1579" s="128"/>
      <c r="AI1579" s="128"/>
      <c r="AJ1579" s="128"/>
      <c r="AK1579" s="128"/>
      <c r="AL1579" s="128"/>
      <c r="AM1579" s="128"/>
      <c r="AN1579" s="128"/>
      <c r="AO1579" s="128"/>
      <c r="AP1579" s="128"/>
      <c r="AQ1579" s="128"/>
      <c r="AR1579" s="128"/>
      <c r="AS1579" s="128"/>
      <c r="AT1579" s="128"/>
      <c r="AU1579" s="128"/>
    </row>
    <row r="1580" spans="1:47" outlineLevel="1" x14ac:dyDescent="0.2">
      <c r="A1580" s="129"/>
      <c r="B1580" s="129"/>
      <c r="C1580" s="145" t="s">
        <v>1876</v>
      </c>
      <c r="D1580" s="168"/>
      <c r="E1580" s="159">
        <v>236.16</v>
      </c>
      <c r="F1580" s="131"/>
      <c r="G1580" s="131"/>
      <c r="H1580" s="154">
        <v>0</v>
      </c>
      <c r="I1580" s="128"/>
      <c r="J1580" s="128"/>
      <c r="K1580" s="128"/>
      <c r="L1580" s="128"/>
      <c r="M1580" s="128"/>
      <c r="N1580" s="128"/>
      <c r="O1580" s="128"/>
      <c r="P1580" s="128"/>
      <c r="Q1580" s="128"/>
      <c r="R1580" s="128" t="s">
        <v>121</v>
      </c>
      <c r="S1580" s="128">
        <v>0</v>
      </c>
      <c r="T1580" s="128"/>
      <c r="U1580" s="128"/>
      <c r="V1580" s="128"/>
      <c r="W1580" s="128"/>
      <c r="X1580" s="128"/>
      <c r="Y1580" s="128"/>
      <c r="Z1580" s="128"/>
      <c r="AA1580" s="128"/>
      <c r="AB1580" s="128"/>
      <c r="AC1580" s="128"/>
      <c r="AD1580" s="128"/>
      <c r="AE1580" s="128"/>
      <c r="AF1580" s="128"/>
      <c r="AG1580" s="128"/>
      <c r="AH1580" s="128"/>
      <c r="AI1580" s="128"/>
      <c r="AJ1580" s="128"/>
      <c r="AK1580" s="128"/>
      <c r="AL1580" s="128"/>
      <c r="AM1580" s="128"/>
      <c r="AN1580" s="128"/>
      <c r="AO1580" s="128"/>
      <c r="AP1580" s="128"/>
      <c r="AQ1580" s="128"/>
      <c r="AR1580" s="128"/>
      <c r="AS1580" s="128"/>
      <c r="AT1580" s="128"/>
      <c r="AU1580" s="128"/>
    </row>
    <row r="1581" spans="1:47" outlineLevel="1" x14ac:dyDescent="0.2">
      <c r="A1581" s="129"/>
      <c r="B1581" s="129"/>
      <c r="C1581" s="145" t="s">
        <v>1038</v>
      </c>
      <c r="D1581" s="168"/>
      <c r="E1581" s="159">
        <v>34.112000000000002</v>
      </c>
      <c r="F1581" s="131"/>
      <c r="G1581" s="131"/>
      <c r="H1581" s="154">
        <v>0</v>
      </c>
      <c r="I1581" s="128"/>
      <c r="J1581" s="128"/>
      <c r="K1581" s="128"/>
      <c r="L1581" s="128"/>
      <c r="M1581" s="128"/>
      <c r="N1581" s="128"/>
      <c r="O1581" s="128"/>
      <c r="P1581" s="128"/>
      <c r="Q1581" s="128"/>
      <c r="R1581" s="128" t="s">
        <v>121</v>
      </c>
      <c r="S1581" s="128">
        <v>0</v>
      </c>
      <c r="T1581" s="128"/>
      <c r="U1581" s="128"/>
      <c r="V1581" s="128"/>
      <c r="W1581" s="128"/>
      <c r="X1581" s="128"/>
      <c r="Y1581" s="128"/>
      <c r="Z1581" s="128"/>
      <c r="AA1581" s="128"/>
      <c r="AB1581" s="128"/>
      <c r="AC1581" s="128"/>
      <c r="AD1581" s="128"/>
      <c r="AE1581" s="128"/>
      <c r="AF1581" s="128"/>
      <c r="AG1581" s="128"/>
      <c r="AH1581" s="128"/>
      <c r="AI1581" s="128"/>
      <c r="AJ1581" s="128"/>
      <c r="AK1581" s="128"/>
      <c r="AL1581" s="128"/>
      <c r="AM1581" s="128"/>
      <c r="AN1581" s="128"/>
      <c r="AO1581" s="128"/>
      <c r="AP1581" s="128"/>
      <c r="AQ1581" s="128"/>
      <c r="AR1581" s="128"/>
      <c r="AS1581" s="128"/>
      <c r="AT1581" s="128"/>
      <c r="AU1581" s="128"/>
    </row>
    <row r="1582" spans="1:47" outlineLevel="1" x14ac:dyDescent="0.2">
      <c r="A1582" s="129"/>
      <c r="B1582" s="129"/>
      <c r="C1582" s="145" t="s">
        <v>1039</v>
      </c>
      <c r="D1582" s="168"/>
      <c r="E1582" s="159">
        <v>9.625</v>
      </c>
      <c r="F1582" s="131"/>
      <c r="G1582" s="131"/>
      <c r="H1582" s="154">
        <v>0</v>
      </c>
      <c r="I1582" s="128"/>
      <c r="J1582" s="128"/>
      <c r="K1582" s="128"/>
      <c r="L1582" s="128"/>
      <c r="M1582" s="128"/>
      <c r="N1582" s="128"/>
      <c r="O1582" s="128"/>
      <c r="P1582" s="128"/>
      <c r="Q1582" s="128"/>
      <c r="R1582" s="128" t="s">
        <v>121</v>
      </c>
      <c r="S1582" s="128">
        <v>0</v>
      </c>
      <c r="T1582" s="128"/>
      <c r="U1582" s="128"/>
      <c r="V1582" s="128"/>
      <c r="W1582" s="128"/>
      <c r="X1582" s="128"/>
      <c r="Y1582" s="128"/>
      <c r="Z1582" s="128"/>
      <c r="AA1582" s="128"/>
      <c r="AB1582" s="128"/>
      <c r="AC1582" s="128"/>
      <c r="AD1582" s="128"/>
      <c r="AE1582" s="128"/>
      <c r="AF1582" s="128"/>
      <c r="AG1582" s="128"/>
      <c r="AH1582" s="128"/>
      <c r="AI1582" s="128"/>
      <c r="AJ1582" s="128"/>
      <c r="AK1582" s="128"/>
      <c r="AL1582" s="128"/>
      <c r="AM1582" s="128"/>
      <c r="AN1582" s="128"/>
      <c r="AO1582" s="128"/>
      <c r="AP1582" s="128"/>
      <c r="AQ1582" s="128"/>
      <c r="AR1582" s="128"/>
      <c r="AS1582" s="128"/>
      <c r="AT1582" s="128"/>
      <c r="AU1582" s="128"/>
    </row>
    <row r="1583" spans="1:47" outlineLevel="1" x14ac:dyDescent="0.2">
      <c r="A1583" s="129"/>
      <c r="B1583" s="129"/>
      <c r="C1583" s="145" t="s">
        <v>1877</v>
      </c>
      <c r="D1583" s="168"/>
      <c r="E1583" s="159">
        <v>185.42</v>
      </c>
      <c r="F1583" s="131"/>
      <c r="G1583" s="131"/>
      <c r="H1583" s="154">
        <v>0</v>
      </c>
      <c r="I1583" s="128"/>
      <c r="J1583" s="128"/>
      <c r="K1583" s="128"/>
      <c r="L1583" s="128"/>
      <c r="M1583" s="128"/>
      <c r="N1583" s="128"/>
      <c r="O1583" s="128"/>
      <c r="P1583" s="128"/>
      <c r="Q1583" s="128"/>
      <c r="R1583" s="128" t="s">
        <v>121</v>
      </c>
      <c r="S1583" s="128">
        <v>0</v>
      </c>
      <c r="T1583" s="128"/>
      <c r="U1583" s="128"/>
      <c r="V1583" s="128"/>
      <c r="W1583" s="128"/>
      <c r="X1583" s="128"/>
      <c r="Y1583" s="128"/>
      <c r="Z1583" s="128"/>
      <c r="AA1583" s="128"/>
      <c r="AB1583" s="128"/>
      <c r="AC1583" s="128"/>
      <c r="AD1583" s="128"/>
      <c r="AE1583" s="128"/>
      <c r="AF1583" s="128"/>
      <c r="AG1583" s="128"/>
      <c r="AH1583" s="128"/>
      <c r="AI1583" s="128"/>
      <c r="AJ1583" s="128"/>
      <c r="AK1583" s="128"/>
      <c r="AL1583" s="128"/>
      <c r="AM1583" s="128"/>
      <c r="AN1583" s="128"/>
      <c r="AO1583" s="128"/>
      <c r="AP1583" s="128"/>
      <c r="AQ1583" s="128"/>
      <c r="AR1583" s="128"/>
      <c r="AS1583" s="128"/>
      <c r="AT1583" s="128"/>
      <c r="AU1583" s="128"/>
    </row>
    <row r="1584" spans="1:47" outlineLevel="1" x14ac:dyDescent="0.2">
      <c r="A1584" s="129"/>
      <c r="B1584" s="129"/>
      <c r="C1584" s="145" t="s">
        <v>1040</v>
      </c>
      <c r="D1584" s="168"/>
      <c r="E1584" s="159">
        <v>1.625</v>
      </c>
      <c r="F1584" s="131"/>
      <c r="G1584" s="131"/>
      <c r="H1584" s="154">
        <v>0</v>
      </c>
      <c r="I1584" s="128"/>
      <c r="J1584" s="128"/>
      <c r="K1584" s="128"/>
      <c r="L1584" s="128"/>
      <c r="M1584" s="128"/>
      <c r="N1584" s="128"/>
      <c r="O1584" s="128"/>
      <c r="P1584" s="128"/>
      <c r="Q1584" s="128"/>
      <c r="R1584" s="128" t="s">
        <v>121</v>
      </c>
      <c r="S1584" s="128">
        <v>0</v>
      </c>
      <c r="T1584" s="128"/>
      <c r="U1584" s="128"/>
      <c r="V1584" s="128"/>
      <c r="W1584" s="128"/>
      <c r="X1584" s="128"/>
      <c r="Y1584" s="128"/>
      <c r="Z1584" s="128"/>
      <c r="AA1584" s="128"/>
      <c r="AB1584" s="128"/>
      <c r="AC1584" s="128"/>
      <c r="AD1584" s="128"/>
      <c r="AE1584" s="128"/>
      <c r="AF1584" s="128"/>
      <c r="AG1584" s="128"/>
      <c r="AH1584" s="128"/>
      <c r="AI1584" s="128"/>
      <c r="AJ1584" s="128"/>
      <c r="AK1584" s="128"/>
      <c r="AL1584" s="128"/>
      <c r="AM1584" s="128"/>
      <c r="AN1584" s="128"/>
      <c r="AO1584" s="128"/>
      <c r="AP1584" s="128"/>
      <c r="AQ1584" s="128"/>
      <c r="AR1584" s="128"/>
      <c r="AS1584" s="128"/>
      <c r="AT1584" s="128"/>
      <c r="AU1584" s="128"/>
    </row>
    <row r="1585" spans="1:47" outlineLevel="1" x14ac:dyDescent="0.2">
      <c r="A1585" s="129"/>
      <c r="B1585" s="129"/>
      <c r="C1585" s="145" t="s">
        <v>243</v>
      </c>
      <c r="D1585" s="168"/>
      <c r="E1585" s="159"/>
      <c r="F1585" s="131"/>
      <c r="G1585" s="131"/>
      <c r="H1585" s="154">
        <v>0</v>
      </c>
      <c r="I1585" s="128"/>
      <c r="J1585" s="128"/>
      <c r="K1585" s="128"/>
      <c r="L1585" s="128"/>
      <c r="M1585" s="128"/>
      <c r="N1585" s="128"/>
      <c r="O1585" s="128"/>
      <c r="P1585" s="128"/>
      <c r="Q1585" s="128"/>
      <c r="R1585" s="128" t="s">
        <v>121</v>
      </c>
      <c r="S1585" s="128">
        <v>0</v>
      </c>
      <c r="T1585" s="128"/>
      <c r="U1585" s="128"/>
      <c r="V1585" s="128"/>
      <c r="W1585" s="128"/>
      <c r="X1585" s="128"/>
      <c r="Y1585" s="128"/>
      <c r="Z1585" s="128"/>
      <c r="AA1585" s="128"/>
      <c r="AB1585" s="128"/>
      <c r="AC1585" s="128"/>
      <c r="AD1585" s="128"/>
      <c r="AE1585" s="128"/>
      <c r="AF1585" s="128"/>
      <c r="AG1585" s="128"/>
      <c r="AH1585" s="128"/>
      <c r="AI1585" s="128"/>
      <c r="AJ1585" s="128"/>
      <c r="AK1585" s="128"/>
      <c r="AL1585" s="128"/>
      <c r="AM1585" s="128"/>
      <c r="AN1585" s="128"/>
      <c r="AO1585" s="128"/>
      <c r="AP1585" s="128"/>
      <c r="AQ1585" s="128"/>
      <c r="AR1585" s="128"/>
      <c r="AS1585" s="128"/>
      <c r="AT1585" s="128"/>
      <c r="AU1585" s="128"/>
    </row>
    <row r="1586" spans="1:47" outlineLevel="1" x14ac:dyDescent="0.2">
      <c r="A1586" s="129"/>
      <c r="B1586" s="129"/>
      <c r="C1586" s="145" t="s">
        <v>314</v>
      </c>
      <c r="D1586" s="168"/>
      <c r="E1586" s="159"/>
      <c r="F1586" s="131"/>
      <c r="G1586" s="131"/>
      <c r="H1586" s="154">
        <v>0</v>
      </c>
      <c r="I1586" s="128"/>
      <c r="J1586" s="128"/>
      <c r="K1586" s="128"/>
      <c r="L1586" s="128"/>
      <c r="M1586" s="128"/>
      <c r="N1586" s="128"/>
      <c r="O1586" s="128"/>
      <c r="P1586" s="128"/>
      <c r="Q1586" s="128"/>
      <c r="R1586" s="128" t="s">
        <v>121</v>
      </c>
      <c r="S1586" s="128">
        <v>0</v>
      </c>
      <c r="T1586" s="128"/>
      <c r="U1586" s="128"/>
      <c r="V1586" s="128"/>
      <c r="W1586" s="128"/>
      <c r="X1586" s="128"/>
      <c r="Y1586" s="128"/>
      <c r="Z1586" s="128"/>
      <c r="AA1586" s="128"/>
      <c r="AB1586" s="128"/>
      <c r="AC1586" s="128"/>
      <c r="AD1586" s="128"/>
      <c r="AE1586" s="128"/>
      <c r="AF1586" s="128"/>
      <c r="AG1586" s="128"/>
      <c r="AH1586" s="128"/>
      <c r="AI1586" s="128"/>
      <c r="AJ1586" s="128"/>
      <c r="AK1586" s="128"/>
      <c r="AL1586" s="128"/>
      <c r="AM1586" s="128"/>
      <c r="AN1586" s="128"/>
      <c r="AO1586" s="128"/>
      <c r="AP1586" s="128"/>
      <c r="AQ1586" s="128"/>
      <c r="AR1586" s="128"/>
      <c r="AS1586" s="128"/>
      <c r="AT1586" s="128"/>
      <c r="AU1586" s="128"/>
    </row>
    <row r="1587" spans="1:47" outlineLevel="1" x14ac:dyDescent="0.2">
      <c r="A1587" s="129"/>
      <c r="B1587" s="129"/>
      <c r="C1587" s="145" t="s">
        <v>829</v>
      </c>
      <c r="D1587" s="168"/>
      <c r="E1587" s="159"/>
      <c r="F1587" s="131"/>
      <c r="G1587" s="131"/>
      <c r="H1587" s="154">
        <v>0</v>
      </c>
      <c r="I1587" s="128"/>
      <c r="J1587" s="128"/>
      <c r="K1587" s="128"/>
      <c r="L1587" s="128"/>
      <c r="M1587" s="128"/>
      <c r="N1587" s="128"/>
      <c r="O1587" s="128"/>
      <c r="P1587" s="128"/>
      <c r="Q1587" s="128"/>
      <c r="R1587" s="128" t="s">
        <v>121</v>
      </c>
      <c r="S1587" s="128">
        <v>0</v>
      </c>
      <c r="T1587" s="128"/>
      <c r="U1587" s="128"/>
      <c r="V1587" s="128"/>
      <c r="W1587" s="128"/>
      <c r="X1587" s="128"/>
      <c r="Y1587" s="128"/>
      <c r="Z1587" s="128"/>
      <c r="AA1587" s="128"/>
      <c r="AB1587" s="128"/>
      <c r="AC1587" s="128"/>
      <c r="AD1587" s="128"/>
      <c r="AE1587" s="128"/>
      <c r="AF1587" s="128"/>
      <c r="AG1587" s="128"/>
      <c r="AH1587" s="128"/>
      <c r="AI1587" s="128"/>
      <c r="AJ1587" s="128"/>
      <c r="AK1587" s="128"/>
      <c r="AL1587" s="128"/>
      <c r="AM1587" s="128"/>
      <c r="AN1587" s="128"/>
      <c r="AO1587" s="128"/>
      <c r="AP1587" s="128"/>
      <c r="AQ1587" s="128"/>
      <c r="AR1587" s="128"/>
      <c r="AS1587" s="128"/>
      <c r="AT1587" s="128"/>
      <c r="AU1587" s="128"/>
    </row>
    <row r="1588" spans="1:47" outlineLevel="1" x14ac:dyDescent="0.2">
      <c r="A1588" s="129"/>
      <c r="B1588" s="129"/>
      <c r="C1588" s="145" t="s">
        <v>1041</v>
      </c>
      <c r="D1588" s="168"/>
      <c r="E1588" s="159">
        <v>333.6</v>
      </c>
      <c r="F1588" s="131"/>
      <c r="G1588" s="131"/>
      <c r="H1588" s="154">
        <v>0</v>
      </c>
      <c r="I1588" s="128"/>
      <c r="J1588" s="128"/>
      <c r="K1588" s="128"/>
      <c r="L1588" s="128"/>
      <c r="M1588" s="128"/>
      <c r="N1588" s="128"/>
      <c r="O1588" s="128"/>
      <c r="P1588" s="128"/>
      <c r="Q1588" s="128"/>
      <c r="R1588" s="128" t="s">
        <v>121</v>
      </c>
      <c r="S1588" s="128">
        <v>0</v>
      </c>
      <c r="T1588" s="128"/>
      <c r="U1588" s="128"/>
      <c r="V1588" s="128"/>
      <c r="W1588" s="128"/>
      <c r="X1588" s="128"/>
      <c r="Y1588" s="128"/>
      <c r="Z1588" s="128"/>
      <c r="AA1588" s="128"/>
      <c r="AB1588" s="128"/>
      <c r="AC1588" s="128"/>
      <c r="AD1588" s="128"/>
      <c r="AE1588" s="128"/>
      <c r="AF1588" s="128"/>
      <c r="AG1588" s="128"/>
      <c r="AH1588" s="128"/>
      <c r="AI1588" s="128"/>
      <c r="AJ1588" s="128"/>
      <c r="AK1588" s="128"/>
      <c r="AL1588" s="128"/>
      <c r="AM1588" s="128"/>
      <c r="AN1588" s="128"/>
      <c r="AO1588" s="128"/>
      <c r="AP1588" s="128"/>
      <c r="AQ1588" s="128"/>
      <c r="AR1588" s="128"/>
      <c r="AS1588" s="128"/>
      <c r="AT1588" s="128"/>
      <c r="AU1588" s="128"/>
    </row>
    <row r="1589" spans="1:47" outlineLevel="1" x14ac:dyDescent="0.2">
      <c r="A1589" s="129"/>
      <c r="B1589" s="129"/>
      <c r="C1589" s="145" t="s">
        <v>1042</v>
      </c>
      <c r="D1589" s="168"/>
      <c r="E1589" s="159">
        <v>478.5</v>
      </c>
      <c r="F1589" s="131"/>
      <c r="G1589" s="131"/>
      <c r="H1589" s="154">
        <v>0</v>
      </c>
      <c r="I1589" s="128"/>
      <c r="J1589" s="128"/>
      <c r="K1589" s="128"/>
      <c r="L1589" s="128"/>
      <c r="M1589" s="128"/>
      <c r="N1589" s="128"/>
      <c r="O1589" s="128"/>
      <c r="P1589" s="128"/>
      <c r="Q1589" s="128"/>
      <c r="R1589" s="128" t="s">
        <v>121</v>
      </c>
      <c r="S1589" s="128">
        <v>0</v>
      </c>
      <c r="T1589" s="128"/>
      <c r="U1589" s="128"/>
      <c r="V1589" s="128"/>
      <c r="W1589" s="128"/>
      <c r="X1589" s="128"/>
      <c r="Y1589" s="128"/>
      <c r="Z1589" s="128"/>
      <c r="AA1589" s="128"/>
      <c r="AB1589" s="128"/>
      <c r="AC1589" s="128"/>
      <c r="AD1589" s="128"/>
      <c r="AE1589" s="128"/>
      <c r="AF1589" s="128"/>
      <c r="AG1589" s="128"/>
      <c r="AH1589" s="128"/>
      <c r="AI1589" s="128"/>
      <c r="AJ1589" s="128"/>
      <c r="AK1589" s="128"/>
      <c r="AL1589" s="128"/>
      <c r="AM1589" s="128"/>
      <c r="AN1589" s="128"/>
      <c r="AO1589" s="128"/>
      <c r="AP1589" s="128"/>
      <c r="AQ1589" s="128"/>
      <c r="AR1589" s="128"/>
      <c r="AS1589" s="128"/>
      <c r="AT1589" s="128"/>
      <c r="AU1589" s="128"/>
    </row>
    <row r="1590" spans="1:47" outlineLevel="1" x14ac:dyDescent="0.2">
      <c r="A1590" s="129"/>
      <c r="B1590" s="129"/>
      <c r="C1590" s="145" t="s">
        <v>1043</v>
      </c>
      <c r="D1590" s="168"/>
      <c r="E1590" s="159">
        <v>56.16</v>
      </c>
      <c r="F1590" s="131"/>
      <c r="G1590" s="131"/>
      <c r="H1590" s="154">
        <v>0</v>
      </c>
      <c r="I1590" s="128"/>
      <c r="J1590" s="128"/>
      <c r="K1590" s="128"/>
      <c r="L1590" s="128"/>
      <c r="M1590" s="128"/>
      <c r="N1590" s="128"/>
      <c r="O1590" s="128"/>
      <c r="P1590" s="128"/>
      <c r="Q1590" s="128"/>
      <c r="R1590" s="128" t="s">
        <v>121</v>
      </c>
      <c r="S1590" s="128">
        <v>0</v>
      </c>
      <c r="T1590" s="128"/>
      <c r="U1590" s="128"/>
      <c r="V1590" s="128"/>
      <c r="W1590" s="128"/>
      <c r="X1590" s="128"/>
      <c r="Y1590" s="128"/>
      <c r="Z1590" s="128"/>
      <c r="AA1590" s="128"/>
      <c r="AB1590" s="128"/>
      <c r="AC1590" s="128"/>
      <c r="AD1590" s="128"/>
      <c r="AE1590" s="128"/>
      <c r="AF1590" s="128"/>
      <c r="AG1590" s="128"/>
      <c r="AH1590" s="128"/>
      <c r="AI1590" s="128"/>
      <c r="AJ1590" s="128"/>
      <c r="AK1590" s="128"/>
      <c r="AL1590" s="128"/>
      <c r="AM1590" s="128"/>
      <c r="AN1590" s="128"/>
      <c r="AO1590" s="128"/>
      <c r="AP1590" s="128"/>
      <c r="AQ1590" s="128"/>
      <c r="AR1590" s="128"/>
      <c r="AS1590" s="128"/>
      <c r="AT1590" s="128"/>
      <c r="AU1590" s="128"/>
    </row>
    <row r="1591" spans="1:47" outlineLevel="1" x14ac:dyDescent="0.2">
      <c r="A1591" s="129"/>
      <c r="B1591" s="129"/>
      <c r="C1591" s="145" t="s">
        <v>1044</v>
      </c>
      <c r="D1591" s="168"/>
      <c r="E1591" s="159">
        <v>23.52</v>
      </c>
      <c r="F1591" s="131"/>
      <c r="G1591" s="131"/>
      <c r="H1591" s="154">
        <v>0</v>
      </c>
      <c r="I1591" s="128"/>
      <c r="J1591" s="128"/>
      <c r="K1591" s="128"/>
      <c r="L1591" s="128"/>
      <c r="M1591" s="128"/>
      <c r="N1591" s="128"/>
      <c r="O1591" s="128"/>
      <c r="P1591" s="128"/>
      <c r="Q1591" s="128"/>
      <c r="R1591" s="128" t="s">
        <v>121</v>
      </c>
      <c r="S1591" s="128">
        <v>0</v>
      </c>
      <c r="T1591" s="128"/>
      <c r="U1591" s="128"/>
      <c r="V1591" s="128"/>
      <c r="W1591" s="128"/>
      <c r="X1591" s="128"/>
      <c r="Y1591" s="128"/>
      <c r="Z1591" s="128"/>
      <c r="AA1591" s="128"/>
      <c r="AB1591" s="128"/>
      <c r="AC1591" s="128"/>
      <c r="AD1591" s="128"/>
      <c r="AE1591" s="128"/>
      <c r="AF1591" s="128"/>
      <c r="AG1591" s="128"/>
      <c r="AH1591" s="128"/>
      <c r="AI1591" s="128"/>
      <c r="AJ1591" s="128"/>
      <c r="AK1591" s="128"/>
      <c r="AL1591" s="128"/>
      <c r="AM1591" s="128"/>
      <c r="AN1591" s="128"/>
      <c r="AO1591" s="128"/>
      <c r="AP1591" s="128"/>
      <c r="AQ1591" s="128"/>
      <c r="AR1591" s="128"/>
      <c r="AS1591" s="128"/>
      <c r="AT1591" s="128"/>
      <c r="AU1591" s="128"/>
    </row>
    <row r="1592" spans="1:47" outlineLevel="1" x14ac:dyDescent="0.2">
      <c r="A1592" s="129"/>
      <c r="B1592" s="129"/>
      <c r="C1592" s="145" t="s">
        <v>1045</v>
      </c>
      <c r="D1592" s="168"/>
      <c r="E1592" s="159">
        <v>19.84</v>
      </c>
      <c r="F1592" s="131"/>
      <c r="G1592" s="131"/>
      <c r="H1592" s="154">
        <v>0</v>
      </c>
      <c r="I1592" s="128"/>
      <c r="J1592" s="128"/>
      <c r="K1592" s="128"/>
      <c r="L1592" s="128"/>
      <c r="M1592" s="128"/>
      <c r="N1592" s="128"/>
      <c r="O1592" s="128"/>
      <c r="P1592" s="128"/>
      <c r="Q1592" s="128"/>
      <c r="R1592" s="128" t="s">
        <v>121</v>
      </c>
      <c r="S1592" s="128">
        <v>0</v>
      </c>
      <c r="T1592" s="128"/>
      <c r="U1592" s="128"/>
      <c r="V1592" s="128"/>
      <c r="W1592" s="128"/>
      <c r="X1592" s="128"/>
      <c r="Y1592" s="128"/>
      <c r="Z1592" s="128"/>
      <c r="AA1592" s="128"/>
      <c r="AB1592" s="128"/>
      <c r="AC1592" s="128"/>
      <c r="AD1592" s="128"/>
      <c r="AE1592" s="128"/>
      <c r="AF1592" s="128"/>
      <c r="AG1592" s="128"/>
      <c r="AH1592" s="128"/>
      <c r="AI1592" s="128"/>
      <c r="AJ1592" s="128"/>
      <c r="AK1592" s="128"/>
      <c r="AL1592" s="128"/>
      <c r="AM1592" s="128"/>
      <c r="AN1592" s="128"/>
      <c r="AO1592" s="128"/>
      <c r="AP1592" s="128"/>
      <c r="AQ1592" s="128"/>
      <c r="AR1592" s="128"/>
      <c r="AS1592" s="128"/>
      <c r="AT1592" s="128"/>
      <c r="AU1592" s="128"/>
    </row>
    <row r="1593" spans="1:47" outlineLevel="1" x14ac:dyDescent="0.2">
      <c r="A1593" s="129"/>
      <c r="B1593" s="129"/>
      <c r="C1593" s="145" t="s">
        <v>1046</v>
      </c>
      <c r="D1593" s="168"/>
      <c r="E1593" s="159">
        <v>13.4</v>
      </c>
      <c r="F1593" s="131"/>
      <c r="G1593" s="131"/>
      <c r="H1593" s="154">
        <v>0</v>
      </c>
      <c r="I1593" s="128"/>
      <c r="J1593" s="128"/>
      <c r="K1593" s="128"/>
      <c r="L1593" s="128"/>
      <c r="M1593" s="128"/>
      <c r="N1593" s="128"/>
      <c r="O1593" s="128"/>
      <c r="P1593" s="128"/>
      <c r="Q1593" s="128"/>
      <c r="R1593" s="128" t="s">
        <v>121</v>
      </c>
      <c r="S1593" s="128">
        <v>0</v>
      </c>
      <c r="T1593" s="128"/>
      <c r="U1593" s="128"/>
      <c r="V1593" s="128"/>
      <c r="W1593" s="128"/>
      <c r="X1593" s="128"/>
      <c r="Y1593" s="128"/>
      <c r="Z1593" s="128"/>
      <c r="AA1593" s="128"/>
      <c r="AB1593" s="128"/>
      <c r="AC1593" s="128"/>
      <c r="AD1593" s="128"/>
      <c r="AE1593" s="128"/>
      <c r="AF1593" s="128"/>
      <c r="AG1593" s="128"/>
      <c r="AH1593" s="128"/>
      <c r="AI1593" s="128"/>
      <c r="AJ1593" s="128"/>
      <c r="AK1593" s="128"/>
      <c r="AL1593" s="128"/>
      <c r="AM1593" s="128"/>
      <c r="AN1593" s="128"/>
      <c r="AO1593" s="128"/>
      <c r="AP1593" s="128"/>
      <c r="AQ1593" s="128"/>
      <c r="AR1593" s="128"/>
      <c r="AS1593" s="128"/>
      <c r="AT1593" s="128"/>
      <c r="AU1593" s="128"/>
    </row>
    <row r="1594" spans="1:47" outlineLevel="1" x14ac:dyDescent="0.2">
      <c r="A1594" s="129"/>
      <c r="B1594" s="129"/>
      <c r="C1594" s="145" t="s">
        <v>1047</v>
      </c>
      <c r="D1594" s="168"/>
      <c r="E1594" s="159">
        <v>24.375</v>
      </c>
      <c r="F1594" s="131"/>
      <c r="G1594" s="131"/>
      <c r="H1594" s="154">
        <v>0</v>
      </c>
      <c r="I1594" s="128"/>
      <c r="J1594" s="128"/>
      <c r="K1594" s="128"/>
      <c r="L1594" s="128"/>
      <c r="M1594" s="128"/>
      <c r="N1594" s="128"/>
      <c r="O1594" s="128"/>
      <c r="P1594" s="128"/>
      <c r="Q1594" s="128"/>
      <c r="R1594" s="128" t="s">
        <v>121</v>
      </c>
      <c r="S1594" s="128">
        <v>0</v>
      </c>
      <c r="T1594" s="128"/>
      <c r="U1594" s="128"/>
      <c r="V1594" s="128"/>
      <c r="W1594" s="128"/>
      <c r="X1594" s="128"/>
      <c r="Y1594" s="128"/>
      <c r="Z1594" s="128"/>
      <c r="AA1594" s="128"/>
      <c r="AB1594" s="128"/>
      <c r="AC1594" s="128"/>
      <c r="AD1594" s="128"/>
      <c r="AE1594" s="128"/>
      <c r="AF1594" s="128"/>
      <c r="AG1594" s="128"/>
      <c r="AH1594" s="128"/>
      <c r="AI1594" s="128"/>
      <c r="AJ1594" s="128"/>
      <c r="AK1594" s="128"/>
      <c r="AL1594" s="128"/>
      <c r="AM1594" s="128"/>
      <c r="AN1594" s="128"/>
      <c r="AO1594" s="128"/>
      <c r="AP1594" s="128"/>
      <c r="AQ1594" s="128"/>
      <c r="AR1594" s="128"/>
      <c r="AS1594" s="128"/>
      <c r="AT1594" s="128"/>
      <c r="AU1594" s="128"/>
    </row>
    <row r="1595" spans="1:47" outlineLevel="1" x14ac:dyDescent="0.2">
      <c r="A1595" s="129"/>
      <c r="B1595" s="129"/>
      <c r="C1595" s="145" t="s">
        <v>1048</v>
      </c>
      <c r="D1595" s="168"/>
      <c r="E1595" s="159">
        <v>1.175</v>
      </c>
      <c r="F1595" s="131"/>
      <c r="G1595" s="131"/>
      <c r="H1595" s="154">
        <v>0</v>
      </c>
      <c r="I1595" s="128"/>
      <c r="J1595" s="128"/>
      <c r="K1595" s="128"/>
      <c r="L1595" s="128"/>
      <c r="M1595" s="128"/>
      <c r="N1595" s="128"/>
      <c r="O1595" s="128"/>
      <c r="P1595" s="128"/>
      <c r="Q1595" s="128"/>
      <c r="R1595" s="128" t="s">
        <v>121</v>
      </c>
      <c r="S1595" s="128">
        <v>0</v>
      </c>
      <c r="T1595" s="128"/>
      <c r="U1595" s="128"/>
      <c r="V1595" s="128"/>
      <c r="W1595" s="128"/>
      <c r="X1595" s="128"/>
      <c r="Y1595" s="128"/>
      <c r="Z1595" s="128"/>
      <c r="AA1595" s="128"/>
      <c r="AB1595" s="128"/>
      <c r="AC1595" s="128"/>
      <c r="AD1595" s="128"/>
      <c r="AE1595" s="128"/>
      <c r="AF1595" s="128"/>
      <c r="AG1595" s="128"/>
      <c r="AH1595" s="128"/>
      <c r="AI1595" s="128"/>
      <c r="AJ1595" s="128"/>
      <c r="AK1595" s="128"/>
      <c r="AL1595" s="128"/>
      <c r="AM1595" s="128"/>
      <c r="AN1595" s="128"/>
      <c r="AO1595" s="128"/>
      <c r="AP1595" s="128"/>
      <c r="AQ1595" s="128"/>
      <c r="AR1595" s="128"/>
      <c r="AS1595" s="128"/>
      <c r="AT1595" s="128"/>
      <c r="AU1595" s="128"/>
    </row>
    <row r="1596" spans="1:47" outlineLevel="1" x14ac:dyDescent="0.2">
      <c r="A1596" s="129"/>
      <c r="B1596" s="129"/>
      <c r="C1596" s="145" t="s">
        <v>243</v>
      </c>
      <c r="D1596" s="168"/>
      <c r="E1596" s="159"/>
      <c r="F1596" s="131"/>
      <c r="G1596" s="131"/>
      <c r="H1596" s="154">
        <v>0</v>
      </c>
      <c r="I1596" s="128"/>
      <c r="J1596" s="128"/>
      <c r="K1596" s="128"/>
      <c r="L1596" s="128"/>
      <c r="M1596" s="128"/>
      <c r="N1596" s="128"/>
      <c r="O1596" s="128"/>
      <c r="P1596" s="128"/>
      <c r="Q1596" s="128"/>
      <c r="R1596" s="128" t="s">
        <v>121</v>
      </c>
      <c r="S1596" s="128">
        <v>0</v>
      </c>
      <c r="T1596" s="128"/>
      <c r="U1596" s="128"/>
      <c r="V1596" s="128"/>
      <c r="W1596" s="128"/>
      <c r="X1596" s="128"/>
      <c r="Y1596" s="128"/>
      <c r="Z1596" s="128"/>
      <c r="AA1596" s="128"/>
      <c r="AB1596" s="128"/>
      <c r="AC1596" s="128"/>
      <c r="AD1596" s="128"/>
      <c r="AE1596" s="128"/>
      <c r="AF1596" s="128"/>
      <c r="AG1596" s="128"/>
      <c r="AH1596" s="128"/>
      <c r="AI1596" s="128"/>
      <c r="AJ1596" s="128"/>
      <c r="AK1596" s="128"/>
      <c r="AL1596" s="128"/>
      <c r="AM1596" s="128"/>
      <c r="AN1596" s="128"/>
      <c r="AO1596" s="128"/>
      <c r="AP1596" s="128"/>
      <c r="AQ1596" s="128"/>
      <c r="AR1596" s="128"/>
      <c r="AS1596" s="128"/>
      <c r="AT1596" s="128"/>
      <c r="AU1596" s="128"/>
    </row>
    <row r="1597" spans="1:47" outlineLevel="1" x14ac:dyDescent="0.2">
      <c r="A1597" s="129"/>
      <c r="B1597" s="129"/>
      <c r="C1597" s="145" t="s">
        <v>1049</v>
      </c>
      <c r="D1597" s="168"/>
      <c r="E1597" s="159"/>
      <c r="F1597" s="131"/>
      <c r="G1597" s="131"/>
      <c r="H1597" s="154">
        <v>0</v>
      </c>
      <c r="I1597" s="128"/>
      <c r="J1597" s="128"/>
      <c r="K1597" s="128"/>
      <c r="L1597" s="128"/>
      <c r="M1597" s="128"/>
      <c r="N1597" s="128"/>
      <c r="O1597" s="128"/>
      <c r="P1597" s="128"/>
      <c r="Q1597" s="128"/>
      <c r="R1597" s="128" t="s">
        <v>121</v>
      </c>
      <c r="S1597" s="128">
        <v>0</v>
      </c>
      <c r="T1597" s="128"/>
      <c r="U1597" s="128"/>
      <c r="V1597" s="128"/>
      <c r="W1597" s="128"/>
      <c r="X1597" s="128"/>
      <c r="Y1597" s="128"/>
      <c r="Z1597" s="128"/>
      <c r="AA1597" s="128"/>
      <c r="AB1597" s="128"/>
      <c r="AC1597" s="128"/>
      <c r="AD1597" s="128"/>
      <c r="AE1597" s="128"/>
      <c r="AF1597" s="128"/>
      <c r="AG1597" s="128"/>
      <c r="AH1597" s="128"/>
      <c r="AI1597" s="128"/>
      <c r="AJ1597" s="128"/>
      <c r="AK1597" s="128"/>
      <c r="AL1597" s="128"/>
      <c r="AM1597" s="128"/>
      <c r="AN1597" s="128"/>
      <c r="AO1597" s="128"/>
      <c r="AP1597" s="128"/>
      <c r="AQ1597" s="128"/>
      <c r="AR1597" s="128"/>
      <c r="AS1597" s="128"/>
      <c r="AT1597" s="128"/>
      <c r="AU1597" s="128"/>
    </row>
    <row r="1598" spans="1:47" outlineLevel="1" x14ac:dyDescent="0.2">
      <c r="A1598" s="129"/>
      <c r="B1598" s="129"/>
      <c r="C1598" s="145" t="s">
        <v>1050</v>
      </c>
      <c r="D1598" s="168"/>
      <c r="E1598" s="159">
        <v>0.45600000000000002</v>
      </c>
      <c r="F1598" s="131"/>
      <c r="G1598" s="131"/>
      <c r="H1598" s="154">
        <v>0</v>
      </c>
      <c r="I1598" s="128"/>
      <c r="J1598" s="128"/>
      <c r="K1598" s="128"/>
      <c r="L1598" s="128"/>
      <c r="M1598" s="128"/>
      <c r="N1598" s="128"/>
      <c r="O1598" s="128"/>
      <c r="P1598" s="128"/>
      <c r="Q1598" s="128"/>
      <c r="R1598" s="128" t="s">
        <v>121</v>
      </c>
      <c r="S1598" s="128">
        <v>0</v>
      </c>
      <c r="T1598" s="128"/>
      <c r="U1598" s="128"/>
      <c r="V1598" s="128"/>
      <c r="W1598" s="128"/>
      <c r="X1598" s="128"/>
      <c r="Y1598" s="128"/>
      <c r="Z1598" s="128"/>
      <c r="AA1598" s="128"/>
      <c r="AB1598" s="128"/>
      <c r="AC1598" s="128"/>
      <c r="AD1598" s="128"/>
      <c r="AE1598" s="128"/>
      <c r="AF1598" s="128"/>
      <c r="AG1598" s="128"/>
      <c r="AH1598" s="128"/>
      <c r="AI1598" s="128"/>
      <c r="AJ1598" s="128"/>
      <c r="AK1598" s="128"/>
      <c r="AL1598" s="128"/>
      <c r="AM1598" s="128"/>
      <c r="AN1598" s="128"/>
      <c r="AO1598" s="128"/>
      <c r="AP1598" s="128"/>
      <c r="AQ1598" s="128"/>
      <c r="AR1598" s="128"/>
      <c r="AS1598" s="128"/>
      <c r="AT1598" s="128"/>
      <c r="AU1598" s="128"/>
    </row>
    <row r="1599" spans="1:47" outlineLevel="1" x14ac:dyDescent="0.2">
      <c r="A1599" s="129">
        <v>365</v>
      </c>
      <c r="B1599" s="129" t="s">
        <v>1051</v>
      </c>
      <c r="C1599" s="144" t="s">
        <v>1052</v>
      </c>
      <c r="D1599" s="167" t="s">
        <v>118</v>
      </c>
      <c r="E1599" s="131">
        <v>1302.79</v>
      </c>
      <c r="F1599" s="131"/>
      <c r="G1599" s="131">
        <f>ROUND(E1599*F1599,2)</f>
        <v>0</v>
      </c>
      <c r="H1599" s="154" t="s">
        <v>1140</v>
      </c>
      <c r="I1599" s="128"/>
      <c r="J1599" s="128"/>
      <c r="K1599" s="128"/>
      <c r="L1599" s="128"/>
      <c r="M1599" s="128"/>
      <c r="N1599" s="128"/>
      <c r="O1599" s="128"/>
      <c r="P1599" s="128"/>
      <c r="Q1599" s="128"/>
      <c r="R1599" s="128" t="s">
        <v>119</v>
      </c>
      <c r="S1599" s="128"/>
      <c r="T1599" s="128"/>
      <c r="U1599" s="128"/>
      <c r="V1599" s="128"/>
      <c r="W1599" s="128"/>
      <c r="X1599" s="128"/>
      <c r="Y1599" s="128"/>
      <c r="Z1599" s="128"/>
      <c r="AA1599" s="128"/>
      <c r="AB1599" s="128"/>
      <c r="AC1599" s="128"/>
      <c r="AD1599" s="128"/>
      <c r="AE1599" s="128"/>
      <c r="AF1599" s="128"/>
      <c r="AG1599" s="128"/>
      <c r="AH1599" s="128"/>
      <c r="AI1599" s="128"/>
      <c r="AJ1599" s="128"/>
      <c r="AK1599" s="128"/>
      <c r="AL1599" s="128"/>
      <c r="AM1599" s="128"/>
      <c r="AN1599" s="128"/>
      <c r="AO1599" s="128"/>
      <c r="AP1599" s="128"/>
      <c r="AQ1599" s="128"/>
      <c r="AR1599" s="128"/>
      <c r="AS1599" s="128"/>
      <c r="AT1599" s="128"/>
      <c r="AU1599" s="128"/>
    </row>
    <row r="1600" spans="1:47" outlineLevel="1" x14ac:dyDescent="0.2">
      <c r="A1600" s="129"/>
      <c r="B1600" s="129"/>
      <c r="C1600" s="145" t="s">
        <v>314</v>
      </c>
      <c r="D1600" s="168"/>
      <c r="E1600" s="159"/>
      <c r="F1600" s="131"/>
      <c r="G1600" s="131"/>
      <c r="H1600" s="154">
        <v>0</v>
      </c>
      <c r="I1600" s="128"/>
      <c r="J1600" s="128"/>
      <c r="K1600" s="128"/>
      <c r="L1600" s="128"/>
      <c r="M1600" s="128"/>
      <c r="N1600" s="128"/>
      <c r="O1600" s="128"/>
      <c r="P1600" s="128"/>
      <c r="Q1600" s="128"/>
      <c r="R1600" s="128" t="s">
        <v>121</v>
      </c>
      <c r="S1600" s="128">
        <v>0</v>
      </c>
      <c r="T1600" s="128"/>
      <c r="U1600" s="128"/>
      <c r="V1600" s="128"/>
      <c r="W1600" s="128"/>
      <c r="X1600" s="128"/>
      <c r="Y1600" s="128"/>
      <c r="Z1600" s="128"/>
      <c r="AA1600" s="128"/>
      <c r="AB1600" s="128"/>
      <c r="AC1600" s="128"/>
      <c r="AD1600" s="128"/>
      <c r="AE1600" s="128"/>
      <c r="AF1600" s="128"/>
      <c r="AG1600" s="128"/>
      <c r="AH1600" s="128"/>
      <c r="AI1600" s="128"/>
      <c r="AJ1600" s="128"/>
      <c r="AK1600" s="128"/>
      <c r="AL1600" s="128"/>
      <c r="AM1600" s="128"/>
      <c r="AN1600" s="128"/>
      <c r="AO1600" s="128"/>
      <c r="AP1600" s="128"/>
      <c r="AQ1600" s="128"/>
      <c r="AR1600" s="128"/>
      <c r="AS1600" s="128"/>
      <c r="AT1600" s="128"/>
      <c r="AU1600" s="128"/>
    </row>
    <row r="1601" spans="1:47" outlineLevel="1" x14ac:dyDescent="0.2">
      <c r="A1601" s="129"/>
      <c r="B1601" s="129"/>
      <c r="C1601" s="145" t="s">
        <v>829</v>
      </c>
      <c r="D1601" s="168"/>
      <c r="E1601" s="159"/>
      <c r="F1601" s="131"/>
      <c r="G1601" s="131"/>
      <c r="H1601" s="154">
        <v>0</v>
      </c>
      <c r="I1601" s="128"/>
      <c r="J1601" s="128"/>
      <c r="K1601" s="128"/>
      <c r="L1601" s="128"/>
      <c r="M1601" s="128"/>
      <c r="N1601" s="128"/>
      <c r="O1601" s="128"/>
      <c r="P1601" s="128"/>
      <c r="Q1601" s="128"/>
      <c r="R1601" s="128" t="s">
        <v>121</v>
      </c>
      <c r="S1601" s="128">
        <v>0</v>
      </c>
      <c r="T1601" s="128"/>
      <c r="U1601" s="128"/>
      <c r="V1601" s="128"/>
      <c r="W1601" s="128"/>
      <c r="X1601" s="128"/>
      <c r="Y1601" s="128"/>
      <c r="Z1601" s="128"/>
      <c r="AA1601" s="128"/>
      <c r="AB1601" s="128"/>
      <c r="AC1601" s="128"/>
      <c r="AD1601" s="128"/>
      <c r="AE1601" s="128"/>
      <c r="AF1601" s="128"/>
      <c r="AG1601" s="128"/>
      <c r="AH1601" s="128"/>
      <c r="AI1601" s="128"/>
      <c r="AJ1601" s="128"/>
      <c r="AK1601" s="128"/>
      <c r="AL1601" s="128"/>
      <c r="AM1601" s="128"/>
      <c r="AN1601" s="128"/>
      <c r="AO1601" s="128"/>
      <c r="AP1601" s="128"/>
      <c r="AQ1601" s="128"/>
      <c r="AR1601" s="128"/>
      <c r="AS1601" s="128"/>
      <c r="AT1601" s="128"/>
      <c r="AU1601" s="128"/>
    </row>
    <row r="1602" spans="1:47" outlineLevel="1" x14ac:dyDescent="0.2">
      <c r="A1602" s="129"/>
      <c r="B1602" s="129"/>
      <c r="C1602" s="145" t="s">
        <v>1885</v>
      </c>
      <c r="D1602" s="168"/>
      <c r="E1602" s="159">
        <v>836.16</v>
      </c>
      <c r="F1602" s="131"/>
      <c r="G1602" s="131"/>
      <c r="H1602" s="154">
        <v>0</v>
      </c>
      <c r="I1602" s="128"/>
      <c r="J1602" s="128"/>
      <c r="K1602" s="128"/>
      <c r="L1602" s="128"/>
      <c r="M1602" s="128"/>
      <c r="N1602" s="128"/>
      <c r="O1602" s="128"/>
      <c r="P1602" s="128"/>
      <c r="Q1602" s="128"/>
      <c r="R1602" s="128" t="s">
        <v>121</v>
      </c>
      <c r="S1602" s="128">
        <v>0</v>
      </c>
      <c r="T1602" s="128"/>
      <c r="U1602" s="128"/>
      <c r="V1602" s="128"/>
      <c r="W1602" s="128"/>
      <c r="X1602" s="128"/>
      <c r="Y1602" s="128"/>
      <c r="Z1602" s="128"/>
      <c r="AA1602" s="128"/>
      <c r="AB1602" s="128"/>
      <c r="AC1602" s="128"/>
      <c r="AD1602" s="128"/>
      <c r="AE1602" s="128"/>
      <c r="AF1602" s="128"/>
      <c r="AG1602" s="128"/>
      <c r="AH1602" s="128"/>
      <c r="AI1602" s="128"/>
      <c r="AJ1602" s="128"/>
      <c r="AK1602" s="128"/>
      <c r="AL1602" s="128"/>
      <c r="AM1602" s="128"/>
      <c r="AN1602" s="128"/>
      <c r="AO1602" s="128"/>
      <c r="AP1602" s="128"/>
      <c r="AQ1602" s="128"/>
      <c r="AR1602" s="128"/>
      <c r="AS1602" s="128"/>
      <c r="AT1602" s="128"/>
      <c r="AU1602" s="128"/>
    </row>
    <row r="1603" spans="1:47" outlineLevel="1" x14ac:dyDescent="0.2">
      <c r="A1603" s="129"/>
      <c r="B1603" s="129"/>
      <c r="C1603" s="145" t="s">
        <v>1884</v>
      </c>
      <c r="D1603" s="168"/>
      <c r="E1603" s="159">
        <v>2.76</v>
      </c>
      <c r="F1603" s="131"/>
      <c r="G1603" s="131"/>
      <c r="H1603" s="154"/>
      <c r="I1603" s="128"/>
      <c r="J1603" s="128"/>
      <c r="K1603" s="128"/>
      <c r="L1603" s="128"/>
      <c r="M1603" s="128"/>
      <c r="N1603" s="128"/>
      <c r="O1603" s="128"/>
      <c r="P1603" s="128"/>
      <c r="Q1603" s="128"/>
      <c r="R1603" s="128"/>
      <c r="S1603" s="128"/>
      <c r="T1603" s="128"/>
      <c r="U1603" s="128"/>
      <c r="V1603" s="128"/>
      <c r="W1603" s="128"/>
      <c r="X1603" s="128"/>
      <c r="Y1603" s="128"/>
      <c r="Z1603" s="128"/>
      <c r="AA1603" s="128"/>
      <c r="AB1603" s="128"/>
      <c r="AC1603" s="128"/>
      <c r="AD1603" s="128"/>
      <c r="AE1603" s="128"/>
      <c r="AF1603" s="128"/>
      <c r="AG1603" s="128"/>
      <c r="AH1603" s="128"/>
      <c r="AI1603" s="128"/>
      <c r="AJ1603" s="128"/>
      <c r="AK1603" s="128"/>
      <c r="AL1603" s="128"/>
      <c r="AM1603" s="128"/>
      <c r="AN1603" s="128"/>
      <c r="AO1603" s="128"/>
      <c r="AP1603" s="128"/>
      <c r="AQ1603" s="128"/>
      <c r="AR1603" s="128"/>
      <c r="AS1603" s="128"/>
      <c r="AT1603" s="128"/>
      <c r="AU1603" s="128"/>
    </row>
    <row r="1604" spans="1:47" outlineLevel="1" x14ac:dyDescent="0.2">
      <c r="A1604" s="129"/>
      <c r="B1604" s="129"/>
      <c r="C1604" s="145" t="s">
        <v>243</v>
      </c>
      <c r="D1604" s="168"/>
      <c r="E1604" s="159"/>
      <c r="F1604" s="131"/>
      <c r="G1604" s="131"/>
      <c r="H1604" s="154">
        <v>0</v>
      </c>
      <c r="I1604" s="128"/>
      <c r="J1604" s="128"/>
      <c r="K1604" s="128"/>
      <c r="L1604" s="128"/>
      <c r="M1604" s="128"/>
      <c r="N1604" s="128"/>
      <c r="O1604" s="128"/>
      <c r="P1604" s="128"/>
      <c r="Q1604" s="128"/>
      <c r="R1604" s="128" t="s">
        <v>121</v>
      </c>
      <c r="S1604" s="128">
        <v>0</v>
      </c>
      <c r="T1604" s="128"/>
      <c r="U1604" s="128"/>
      <c r="V1604" s="128"/>
      <c r="W1604" s="128"/>
      <c r="X1604" s="128"/>
      <c r="Y1604" s="128"/>
      <c r="Z1604" s="128"/>
      <c r="AA1604" s="128"/>
      <c r="AB1604" s="128"/>
      <c r="AC1604" s="128"/>
      <c r="AD1604" s="128"/>
      <c r="AE1604" s="128"/>
      <c r="AF1604" s="128"/>
      <c r="AG1604" s="128"/>
      <c r="AH1604" s="128"/>
      <c r="AI1604" s="128"/>
      <c r="AJ1604" s="128"/>
      <c r="AK1604" s="128"/>
      <c r="AL1604" s="128"/>
      <c r="AM1604" s="128"/>
      <c r="AN1604" s="128"/>
      <c r="AO1604" s="128"/>
      <c r="AP1604" s="128"/>
      <c r="AQ1604" s="128"/>
      <c r="AR1604" s="128"/>
      <c r="AS1604" s="128"/>
      <c r="AT1604" s="128"/>
      <c r="AU1604" s="128"/>
    </row>
    <row r="1605" spans="1:47" outlineLevel="1" x14ac:dyDescent="0.2">
      <c r="A1605" s="129"/>
      <c r="B1605" s="129"/>
      <c r="C1605" s="145" t="s">
        <v>820</v>
      </c>
      <c r="D1605" s="168"/>
      <c r="E1605" s="159"/>
      <c r="F1605" s="131"/>
      <c r="G1605" s="131"/>
      <c r="H1605" s="154">
        <v>0</v>
      </c>
      <c r="I1605" s="128"/>
      <c r="J1605" s="128"/>
      <c r="K1605" s="128"/>
      <c r="L1605" s="128"/>
      <c r="M1605" s="128"/>
      <c r="N1605" s="128"/>
      <c r="O1605" s="128"/>
      <c r="P1605" s="128"/>
      <c r="Q1605" s="128"/>
      <c r="R1605" s="128" t="s">
        <v>121</v>
      </c>
      <c r="S1605" s="128">
        <v>0</v>
      </c>
      <c r="T1605" s="128"/>
      <c r="U1605" s="128"/>
      <c r="V1605" s="128"/>
      <c r="W1605" s="128"/>
      <c r="X1605" s="128"/>
      <c r="Y1605" s="128"/>
      <c r="Z1605" s="128"/>
      <c r="AA1605" s="128"/>
      <c r="AB1605" s="128"/>
      <c r="AC1605" s="128"/>
      <c r="AD1605" s="128"/>
      <c r="AE1605" s="128"/>
      <c r="AF1605" s="128"/>
      <c r="AG1605" s="128"/>
      <c r="AH1605" s="128"/>
      <c r="AI1605" s="128"/>
      <c r="AJ1605" s="128"/>
      <c r="AK1605" s="128"/>
      <c r="AL1605" s="128"/>
      <c r="AM1605" s="128"/>
      <c r="AN1605" s="128"/>
      <c r="AO1605" s="128"/>
      <c r="AP1605" s="128"/>
      <c r="AQ1605" s="128"/>
      <c r="AR1605" s="128"/>
      <c r="AS1605" s="128"/>
      <c r="AT1605" s="128"/>
      <c r="AU1605" s="128"/>
    </row>
    <row r="1606" spans="1:47" ht="22.5" outlineLevel="1" x14ac:dyDescent="0.2">
      <c r="A1606" s="129"/>
      <c r="B1606" s="129"/>
      <c r="C1606" s="145" t="s">
        <v>1053</v>
      </c>
      <c r="D1606" s="168"/>
      <c r="E1606" s="159">
        <v>463.86799999999999</v>
      </c>
      <c r="F1606" s="131"/>
      <c r="G1606" s="131"/>
      <c r="H1606" s="154">
        <v>0</v>
      </c>
      <c r="I1606" s="128"/>
      <c r="J1606" s="128"/>
      <c r="K1606" s="128"/>
      <c r="L1606" s="128"/>
      <c r="M1606" s="128"/>
      <c r="N1606" s="128"/>
      <c r="O1606" s="128"/>
      <c r="P1606" s="128"/>
      <c r="Q1606" s="128"/>
      <c r="R1606" s="128" t="s">
        <v>121</v>
      </c>
      <c r="S1606" s="128">
        <v>0</v>
      </c>
      <c r="T1606" s="128"/>
      <c r="U1606" s="128"/>
      <c r="V1606" s="128"/>
      <c r="W1606" s="128"/>
      <c r="X1606" s="128"/>
      <c r="Y1606" s="128"/>
      <c r="Z1606" s="128"/>
      <c r="AA1606" s="128"/>
      <c r="AB1606" s="128"/>
      <c r="AC1606" s="128"/>
      <c r="AD1606" s="128"/>
      <c r="AE1606" s="128"/>
      <c r="AF1606" s="128"/>
      <c r="AG1606" s="128"/>
      <c r="AH1606" s="128"/>
      <c r="AI1606" s="128"/>
      <c r="AJ1606" s="128"/>
      <c r="AK1606" s="128"/>
      <c r="AL1606" s="128"/>
      <c r="AM1606" s="128"/>
      <c r="AN1606" s="128"/>
      <c r="AO1606" s="128"/>
      <c r="AP1606" s="128"/>
      <c r="AQ1606" s="128"/>
      <c r="AR1606" s="128"/>
      <c r="AS1606" s="128"/>
      <c r="AT1606" s="128"/>
      <c r="AU1606" s="128"/>
    </row>
    <row r="1607" spans="1:47" x14ac:dyDescent="0.2">
      <c r="A1607" s="130" t="s">
        <v>114</v>
      </c>
      <c r="B1607" s="130" t="s">
        <v>92</v>
      </c>
      <c r="C1607" s="146" t="s">
        <v>93</v>
      </c>
      <c r="D1607" s="169"/>
      <c r="E1607" s="132"/>
      <c r="F1607" s="132"/>
      <c r="G1607" s="132">
        <f>SUMIF(R1608:R1657,"&lt;&gt;NOR",G1608:G1657)</f>
        <v>0</v>
      </c>
      <c r="H1607" s="155"/>
      <c r="I1607" s="128"/>
      <c r="R1607" t="s">
        <v>115</v>
      </c>
    </row>
    <row r="1608" spans="1:47" outlineLevel="1" x14ac:dyDescent="0.2">
      <c r="A1608" s="129">
        <v>366</v>
      </c>
      <c r="B1608" s="129" t="s">
        <v>1054</v>
      </c>
      <c r="C1608" s="144" t="s">
        <v>1055</v>
      </c>
      <c r="D1608" s="167" t="s">
        <v>118</v>
      </c>
      <c r="E1608" s="131">
        <v>4958.1328000000003</v>
      </c>
      <c r="F1608" s="131"/>
      <c r="G1608" s="131">
        <f>ROUND(E1608*F1608,2)</f>
        <v>0</v>
      </c>
      <c r="H1608" s="154" t="s">
        <v>1140</v>
      </c>
      <c r="I1608" s="128"/>
      <c r="J1608" s="128"/>
      <c r="K1608" s="128"/>
      <c r="L1608" s="128"/>
      <c r="M1608" s="128"/>
      <c r="N1608" s="128"/>
      <c r="O1608" s="128"/>
      <c r="P1608" s="128"/>
      <c r="Q1608" s="128"/>
      <c r="R1608" s="128" t="s">
        <v>119</v>
      </c>
      <c r="S1608" s="128"/>
      <c r="T1608" s="128"/>
      <c r="U1608" s="128"/>
      <c r="V1608" s="128"/>
      <c r="W1608" s="128"/>
      <c r="X1608" s="128"/>
      <c r="Y1608" s="128"/>
      <c r="Z1608" s="128"/>
      <c r="AA1608" s="128"/>
      <c r="AB1608" s="128"/>
      <c r="AC1608" s="128"/>
      <c r="AD1608" s="128"/>
      <c r="AE1608" s="128"/>
      <c r="AF1608" s="128"/>
      <c r="AG1608" s="128"/>
      <c r="AH1608" s="128"/>
      <c r="AI1608" s="128"/>
      <c r="AJ1608" s="128"/>
      <c r="AK1608" s="128"/>
      <c r="AL1608" s="128"/>
      <c r="AM1608" s="128"/>
      <c r="AN1608" s="128"/>
      <c r="AO1608" s="128"/>
      <c r="AP1608" s="128"/>
      <c r="AQ1608" s="128"/>
      <c r="AR1608" s="128"/>
      <c r="AS1608" s="128"/>
      <c r="AT1608" s="128"/>
      <c r="AU1608" s="128"/>
    </row>
    <row r="1609" spans="1:47" outlineLevel="1" x14ac:dyDescent="0.2">
      <c r="A1609" s="129"/>
      <c r="B1609" s="129"/>
      <c r="C1609" s="145" t="s">
        <v>1056</v>
      </c>
      <c r="D1609" s="168"/>
      <c r="E1609" s="159"/>
      <c r="F1609" s="131"/>
      <c r="G1609" s="131"/>
      <c r="H1609" s="154">
        <v>0</v>
      </c>
      <c r="I1609" s="128"/>
      <c r="J1609" s="128"/>
      <c r="K1609" s="128"/>
      <c r="L1609" s="128"/>
      <c r="M1609" s="128"/>
      <c r="N1609" s="128"/>
      <c r="O1609" s="128"/>
      <c r="P1609" s="128"/>
      <c r="Q1609" s="128"/>
      <c r="R1609" s="128" t="s">
        <v>121</v>
      </c>
      <c r="S1609" s="128">
        <v>0</v>
      </c>
      <c r="T1609" s="128"/>
      <c r="U1609" s="128"/>
      <c r="V1609" s="128"/>
      <c r="W1609" s="128"/>
      <c r="X1609" s="128"/>
      <c r="Y1609" s="128"/>
      <c r="Z1609" s="128"/>
      <c r="AA1609" s="128"/>
      <c r="AB1609" s="128"/>
      <c r="AC1609" s="128"/>
      <c r="AD1609" s="128"/>
      <c r="AE1609" s="128"/>
      <c r="AF1609" s="128"/>
      <c r="AG1609" s="128"/>
      <c r="AH1609" s="128"/>
      <c r="AI1609" s="128"/>
      <c r="AJ1609" s="128"/>
      <c r="AK1609" s="128"/>
      <c r="AL1609" s="128"/>
      <c r="AM1609" s="128"/>
      <c r="AN1609" s="128"/>
      <c r="AO1609" s="128"/>
      <c r="AP1609" s="128"/>
      <c r="AQ1609" s="128"/>
      <c r="AR1609" s="128"/>
      <c r="AS1609" s="128"/>
      <c r="AT1609" s="128"/>
      <c r="AU1609" s="128"/>
    </row>
    <row r="1610" spans="1:47" outlineLevel="1" x14ac:dyDescent="0.2">
      <c r="A1610" s="129"/>
      <c r="B1610" s="129"/>
      <c r="C1610" s="145" t="s">
        <v>1057</v>
      </c>
      <c r="D1610" s="168"/>
      <c r="E1610" s="159">
        <v>70.650000000000006</v>
      </c>
      <c r="F1610" s="131"/>
      <c r="G1610" s="131"/>
      <c r="H1610" s="154">
        <v>0</v>
      </c>
      <c r="I1610" s="128"/>
      <c r="J1610" s="128"/>
      <c r="K1610" s="128"/>
      <c r="L1610" s="128"/>
      <c r="M1610" s="128"/>
      <c r="N1610" s="128"/>
      <c r="O1610" s="128"/>
      <c r="P1610" s="128"/>
      <c r="Q1610" s="128"/>
      <c r="R1610" s="128" t="s">
        <v>121</v>
      </c>
      <c r="S1610" s="128">
        <v>0</v>
      </c>
      <c r="T1610" s="128"/>
      <c r="U1610" s="128"/>
      <c r="V1610" s="128"/>
      <c r="W1610" s="128"/>
      <c r="X1610" s="128"/>
      <c r="Y1610" s="128"/>
      <c r="Z1610" s="128"/>
      <c r="AA1610" s="128"/>
      <c r="AB1610" s="128"/>
      <c r="AC1610" s="128"/>
      <c r="AD1610" s="128"/>
      <c r="AE1610" s="128"/>
      <c r="AF1610" s="128"/>
      <c r="AG1610" s="128"/>
      <c r="AH1610" s="128"/>
      <c r="AI1610" s="128"/>
      <c r="AJ1610" s="128"/>
      <c r="AK1610" s="128"/>
      <c r="AL1610" s="128"/>
      <c r="AM1610" s="128"/>
      <c r="AN1610" s="128"/>
      <c r="AO1610" s="128"/>
      <c r="AP1610" s="128"/>
      <c r="AQ1610" s="128"/>
      <c r="AR1610" s="128"/>
      <c r="AS1610" s="128"/>
      <c r="AT1610" s="128"/>
      <c r="AU1610" s="128"/>
    </row>
    <row r="1611" spans="1:47" outlineLevel="1" x14ac:dyDescent="0.2">
      <c r="A1611" s="129"/>
      <c r="B1611" s="129"/>
      <c r="C1611" s="145" t="s">
        <v>1058</v>
      </c>
      <c r="D1611" s="168"/>
      <c r="E1611" s="159">
        <v>59.55</v>
      </c>
      <c r="F1611" s="131"/>
      <c r="G1611" s="131"/>
      <c r="H1611" s="154">
        <v>0</v>
      </c>
      <c r="I1611" s="128"/>
      <c r="J1611" s="128"/>
      <c r="K1611" s="128"/>
      <c r="L1611" s="128"/>
      <c r="M1611" s="128"/>
      <c r="N1611" s="128"/>
      <c r="O1611" s="128"/>
      <c r="P1611" s="128"/>
      <c r="Q1611" s="128"/>
      <c r="R1611" s="128" t="s">
        <v>121</v>
      </c>
      <c r="S1611" s="128">
        <v>0</v>
      </c>
      <c r="T1611" s="128"/>
      <c r="U1611" s="128"/>
      <c r="V1611" s="128"/>
      <c r="W1611" s="128"/>
      <c r="X1611" s="128"/>
      <c r="Y1611" s="128"/>
      <c r="Z1611" s="128"/>
      <c r="AA1611" s="128"/>
      <c r="AB1611" s="128"/>
      <c r="AC1611" s="128"/>
      <c r="AD1611" s="128"/>
      <c r="AE1611" s="128"/>
      <c r="AF1611" s="128"/>
      <c r="AG1611" s="128"/>
      <c r="AH1611" s="128"/>
      <c r="AI1611" s="128"/>
      <c r="AJ1611" s="128"/>
      <c r="AK1611" s="128"/>
      <c r="AL1611" s="128"/>
      <c r="AM1611" s="128"/>
      <c r="AN1611" s="128"/>
      <c r="AO1611" s="128"/>
      <c r="AP1611" s="128"/>
      <c r="AQ1611" s="128"/>
      <c r="AR1611" s="128"/>
      <c r="AS1611" s="128"/>
      <c r="AT1611" s="128"/>
      <c r="AU1611" s="128"/>
    </row>
    <row r="1612" spans="1:47" outlineLevel="1" x14ac:dyDescent="0.2">
      <c r="A1612" s="129"/>
      <c r="B1612" s="129"/>
      <c r="C1612" s="145" t="s">
        <v>1059</v>
      </c>
      <c r="D1612" s="168"/>
      <c r="E1612" s="159">
        <v>295.2</v>
      </c>
      <c r="F1612" s="131"/>
      <c r="G1612" s="131"/>
      <c r="H1612" s="154">
        <v>0</v>
      </c>
      <c r="I1612" s="128"/>
      <c r="J1612" s="128"/>
      <c r="K1612" s="128"/>
      <c r="L1612" s="128"/>
      <c r="M1612" s="128"/>
      <c r="N1612" s="128"/>
      <c r="O1612" s="128"/>
      <c r="P1612" s="128"/>
      <c r="Q1612" s="128"/>
      <c r="R1612" s="128" t="s">
        <v>121</v>
      </c>
      <c r="S1612" s="128">
        <v>0</v>
      </c>
      <c r="T1612" s="128"/>
      <c r="U1612" s="128"/>
      <c r="V1612" s="128"/>
      <c r="W1612" s="128"/>
      <c r="X1612" s="128"/>
      <c r="Y1612" s="128"/>
      <c r="Z1612" s="128"/>
      <c r="AA1612" s="128"/>
      <c r="AB1612" s="128"/>
      <c r="AC1612" s="128"/>
      <c r="AD1612" s="128"/>
      <c r="AE1612" s="128"/>
      <c r="AF1612" s="128"/>
      <c r="AG1612" s="128"/>
      <c r="AH1612" s="128"/>
      <c r="AI1612" s="128"/>
      <c r="AJ1612" s="128"/>
      <c r="AK1612" s="128"/>
      <c r="AL1612" s="128"/>
      <c r="AM1612" s="128"/>
      <c r="AN1612" s="128"/>
      <c r="AO1612" s="128"/>
      <c r="AP1612" s="128"/>
      <c r="AQ1612" s="128"/>
      <c r="AR1612" s="128"/>
      <c r="AS1612" s="128"/>
      <c r="AT1612" s="128"/>
      <c r="AU1612" s="128"/>
    </row>
    <row r="1613" spans="1:47" outlineLevel="1" x14ac:dyDescent="0.2">
      <c r="A1613" s="129"/>
      <c r="B1613" s="129"/>
      <c r="C1613" s="145" t="s">
        <v>243</v>
      </c>
      <c r="D1613" s="168"/>
      <c r="E1613" s="159"/>
      <c r="F1613" s="131"/>
      <c r="G1613" s="131"/>
      <c r="H1613" s="154">
        <v>0</v>
      </c>
      <c r="I1613" s="128"/>
      <c r="J1613" s="128"/>
      <c r="K1613" s="128"/>
      <c r="L1613" s="128"/>
      <c r="M1613" s="128"/>
      <c r="N1613" s="128"/>
      <c r="O1613" s="128"/>
      <c r="P1613" s="128"/>
      <c r="Q1613" s="128"/>
      <c r="R1613" s="128" t="s">
        <v>121</v>
      </c>
      <c r="S1613" s="128">
        <v>0</v>
      </c>
      <c r="T1613" s="128"/>
      <c r="U1613" s="128"/>
      <c r="V1613" s="128"/>
      <c r="W1613" s="128"/>
      <c r="X1613" s="128"/>
      <c r="Y1613" s="128"/>
      <c r="Z1613" s="128"/>
      <c r="AA1613" s="128"/>
      <c r="AB1613" s="128"/>
      <c r="AC1613" s="128"/>
      <c r="AD1613" s="128"/>
      <c r="AE1613" s="128"/>
      <c r="AF1613" s="128"/>
      <c r="AG1613" s="128"/>
      <c r="AH1613" s="128"/>
      <c r="AI1613" s="128"/>
      <c r="AJ1613" s="128"/>
      <c r="AK1613" s="128"/>
      <c r="AL1613" s="128"/>
      <c r="AM1613" s="128"/>
      <c r="AN1613" s="128"/>
      <c r="AO1613" s="128"/>
      <c r="AP1613" s="128"/>
      <c r="AQ1613" s="128"/>
      <c r="AR1613" s="128"/>
      <c r="AS1613" s="128"/>
      <c r="AT1613" s="128"/>
      <c r="AU1613" s="128"/>
    </row>
    <row r="1614" spans="1:47" outlineLevel="1" x14ac:dyDescent="0.2">
      <c r="A1614" s="129"/>
      <c r="B1614" s="129"/>
      <c r="C1614" s="145" t="s">
        <v>1060</v>
      </c>
      <c r="D1614" s="168"/>
      <c r="E1614" s="159"/>
      <c r="F1614" s="131"/>
      <c r="G1614" s="131"/>
      <c r="H1614" s="154">
        <v>0</v>
      </c>
      <c r="I1614" s="128"/>
      <c r="J1614" s="128"/>
      <c r="K1614" s="128"/>
      <c r="L1614" s="128"/>
      <c r="M1614" s="128"/>
      <c r="N1614" s="128"/>
      <c r="O1614" s="128"/>
      <c r="P1614" s="128"/>
      <c r="Q1614" s="128"/>
      <c r="R1614" s="128" t="s">
        <v>121</v>
      </c>
      <c r="S1614" s="128">
        <v>0</v>
      </c>
      <c r="T1614" s="128"/>
      <c r="U1614" s="128"/>
      <c r="V1614" s="128"/>
      <c r="W1614" s="128"/>
      <c r="X1614" s="128"/>
      <c r="Y1614" s="128"/>
      <c r="Z1614" s="128"/>
      <c r="AA1614" s="128"/>
      <c r="AB1614" s="128"/>
      <c r="AC1614" s="128"/>
      <c r="AD1614" s="128"/>
      <c r="AE1614" s="128"/>
      <c r="AF1614" s="128"/>
      <c r="AG1614" s="128"/>
      <c r="AH1614" s="128"/>
      <c r="AI1614" s="128"/>
      <c r="AJ1614" s="128"/>
      <c r="AK1614" s="128"/>
      <c r="AL1614" s="128"/>
      <c r="AM1614" s="128"/>
      <c r="AN1614" s="128"/>
      <c r="AO1614" s="128"/>
      <c r="AP1614" s="128"/>
      <c r="AQ1614" s="128"/>
      <c r="AR1614" s="128"/>
      <c r="AS1614" s="128"/>
      <c r="AT1614" s="128"/>
      <c r="AU1614" s="128"/>
    </row>
    <row r="1615" spans="1:47" ht="33.75" outlineLevel="1" x14ac:dyDescent="0.2">
      <c r="A1615" s="129"/>
      <c r="B1615" s="129"/>
      <c r="C1615" s="145" t="s">
        <v>1061</v>
      </c>
      <c r="D1615" s="168"/>
      <c r="E1615" s="159">
        <v>112.52</v>
      </c>
      <c r="F1615" s="131"/>
      <c r="G1615" s="131"/>
      <c r="H1615" s="154">
        <v>0</v>
      </c>
      <c r="I1615" s="128"/>
      <c r="J1615" s="128"/>
      <c r="K1615" s="128"/>
      <c r="L1615" s="128"/>
      <c r="M1615" s="128"/>
      <c r="N1615" s="128"/>
      <c r="O1615" s="128"/>
      <c r="P1615" s="128"/>
      <c r="Q1615" s="128"/>
      <c r="R1615" s="128" t="s">
        <v>121</v>
      </c>
      <c r="S1615" s="128">
        <v>0</v>
      </c>
      <c r="T1615" s="128"/>
      <c r="U1615" s="128"/>
      <c r="V1615" s="128"/>
      <c r="W1615" s="128"/>
      <c r="X1615" s="128"/>
      <c r="Y1615" s="128"/>
      <c r="Z1615" s="128"/>
      <c r="AA1615" s="128"/>
      <c r="AB1615" s="128"/>
      <c r="AC1615" s="128"/>
      <c r="AD1615" s="128"/>
      <c r="AE1615" s="128"/>
      <c r="AF1615" s="128"/>
      <c r="AG1615" s="128"/>
      <c r="AH1615" s="128"/>
      <c r="AI1615" s="128"/>
      <c r="AJ1615" s="128"/>
      <c r="AK1615" s="128"/>
      <c r="AL1615" s="128"/>
      <c r="AM1615" s="128"/>
      <c r="AN1615" s="128"/>
      <c r="AO1615" s="128"/>
      <c r="AP1615" s="128"/>
      <c r="AQ1615" s="128"/>
      <c r="AR1615" s="128"/>
      <c r="AS1615" s="128"/>
      <c r="AT1615" s="128"/>
      <c r="AU1615" s="128"/>
    </row>
    <row r="1616" spans="1:47" ht="22.5" outlineLevel="1" x14ac:dyDescent="0.2">
      <c r="A1616" s="129"/>
      <c r="B1616" s="129"/>
      <c r="C1616" s="145" t="s">
        <v>1062</v>
      </c>
      <c r="D1616" s="168"/>
      <c r="E1616" s="159">
        <v>311.98779999999999</v>
      </c>
      <c r="F1616" s="131"/>
      <c r="G1616" s="131"/>
      <c r="H1616" s="154">
        <v>0</v>
      </c>
      <c r="I1616" s="128"/>
      <c r="J1616" s="128"/>
      <c r="K1616" s="128"/>
      <c r="L1616" s="128"/>
      <c r="M1616" s="128"/>
      <c r="N1616" s="128"/>
      <c r="O1616" s="128"/>
      <c r="P1616" s="128"/>
      <c r="Q1616" s="128"/>
      <c r="R1616" s="128" t="s">
        <v>121</v>
      </c>
      <c r="S1616" s="128">
        <v>0</v>
      </c>
      <c r="T1616" s="128"/>
      <c r="U1616" s="128"/>
      <c r="V1616" s="128"/>
      <c r="W1616" s="128"/>
      <c r="X1616" s="128"/>
      <c r="Y1616" s="128"/>
      <c r="Z1616" s="128"/>
      <c r="AA1616" s="128"/>
      <c r="AB1616" s="128"/>
      <c r="AC1616" s="128"/>
      <c r="AD1616" s="128"/>
      <c r="AE1616" s="128"/>
      <c r="AF1616" s="128"/>
      <c r="AG1616" s="128"/>
      <c r="AH1616" s="128"/>
      <c r="AI1616" s="128"/>
      <c r="AJ1616" s="128"/>
      <c r="AK1616" s="128"/>
      <c r="AL1616" s="128"/>
      <c r="AM1616" s="128"/>
      <c r="AN1616" s="128"/>
      <c r="AO1616" s="128"/>
      <c r="AP1616" s="128"/>
      <c r="AQ1616" s="128"/>
      <c r="AR1616" s="128"/>
      <c r="AS1616" s="128"/>
      <c r="AT1616" s="128"/>
      <c r="AU1616" s="128"/>
    </row>
    <row r="1617" spans="1:47" ht="45" outlineLevel="1" x14ac:dyDescent="0.2">
      <c r="A1617" s="129"/>
      <c r="B1617" s="129"/>
      <c r="C1617" s="145" t="s">
        <v>1063</v>
      </c>
      <c r="D1617" s="168"/>
      <c r="E1617" s="159">
        <v>513.46500000000003</v>
      </c>
      <c r="F1617" s="131"/>
      <c r="G1617" s="131"/>
      <c r="H1617" s="154">
        <v>0</v>
      </c>
      <c r="I1617" s="128"/>
      <c r="J1617" s="128"/>
      <c r="K1617" s="128"/>
      <c r="L1617" s="128"/>
      <c r="M1617" s="128"/>
      <c r="N1617" s="128"/>
      <c r="O1617" s="128"/>
      <c r="P1617" s="128"/>
      <c r="Q1617" s="128"/>
      <c r="R1617" s="128" t="s">
        <v>121</v>
      </c>
      <c r="S1617" s="128">
        <v>0</v>
      </c>
      <c r="T1617" s="128"/>
      <c r="U1617" s="128"/>
      <c r="V1617" s="128"/>
      <c r="W1617" s="128"/>
      <c r="X1617" s="128"/>
      <c r="Y1617" s="128"/>
      <c r="Z1617" s="128"/>
      <c r="AA1617" s="128"/>
      <c r="AB1617" s="128"/>
      <c r="AC1617" s="128"/>
      <c r="AD1617" s="128"/>
      <c r="AE1617" s="128"/>
      <c r="AF1617" s="128"/>
      <c r="AG1617" s="128"/>
      <c r="AH1617" s="128"/>
      <c r="AI1617" s="128"/>
      <c r="AJ1617" s="128"/>
      <c r="AK1617" s="128"/>
      <c r="AL1617" s="128"/>
      <c r="AM1617" s="128"/>
      <c r="AN1617" s="128"/>
      <c r="AO1617" s="128"/>
      <c r="AP1617" s="128"/>
      <c r="AQ1617" s="128"/>
      <c r="AR1617" s="128"/>
      <c r="AS1617" s="128"/>
      <c r="AT1617" s="128"/>
      <c r="AU1617" s="128"/>
    </row>
    <row r="1618" spans="1:47" outlineLevel="1" x14ac:dyDescent="0.2">
      <c r="A1618" s="129"/>
      <c r="B1618" s="129"/>
      <c r="C1618" s="145" t="s">
        <v>243</v>
      </c>
      <c r="D1618" s="168"/>
      <c r="E1618" s="159"/>
      <c r="F1618" s="131"/>
      <c r="G1618" s="131"/>
      <c r="H1618" s="154">
        <v>0</v>
      </c>
      <c r="I1618" s="128"/>
      <c r="J1618" s="128"/>
      <c r="K1618" s="128"/>
      <c r="L1618" s="128"/>
      <c r="M1618" s="128"/>
      <c r="N1618" s="128"/>
      <c r="O1618" s="128"/>
      <c r="P1618" s="128"/>
      <c r="Q1618" s="128"/>
      <c r="R1618" s="128" t="s">
        <v>121</v>
      </c>
      <c r="S1618" s="128">
        <v>0</v>
      </c>
      <c r="T1618" s="128"/>
      <c r="U1618" s="128"/>
      <c r="V1618" s="128"/>
      <c r="W1618" s="128"/>
      <c r="X1618" s="128"/>
      <c r="Y1618" s="128"/>
      <c r="Z1618" s="128"/>
      <c r="AA1618" s="128"/>
      <c r="AB1618" s="128"/>
      <c r="AC1618" s="128"/>
      <c r="AD1618" s="128"/>
      <c r="AE1618" s="128"/>
      <c r="AF1618" s="128"/>
      <c r="AG1618" s="128"/>
      <c r="AH1618" s="128"/>
      <c r="AI1618" s="128"/>
      <c r="AJ1618" s="128"/>
      <c r="AK1618" s="128"/>
      <c r="AL1618" s="128"/>
      <c r="AM1618" s="128"/>
      <c r="AN1618" s="128"/>
      <c r="AO1618" s="128"/>
      <c r="AP1618" s="128"/>
      <c r="AQ1618" s="128"/>
      <c r="AR1618" s="128"/>
      <c r="AS1618" s="128"/>
      <c r="AT1618" s="128"/>
      <c r="AU1618" s="128"/>
    </row>
    <row r="1619" spans="1:47" outlineLevel="1" x14ac:dyDescent="0.2">
      <c r="A1619" s="129"/>
      <c r="B1619" s="129"/>
      <c r="C1619" s="145" t="s">
        <v>385</v>
      </c>
      <c r="D1619" s="168"/>
      <c r="E1619" s="159"/>
      <c r="F1619" s="131"/>
      <c r="G1619" s="131"/>
      <c r="H1619" s="154">
        <v>0</v>
      </c>
      <c r="I1619" s="128"/>
      <c r="J1619" s="128"/>
      <c r="K1619" s="128"/>
      <c r="L1619" s="128"/>
      <c r="M1619" s="128"/>
      <c r="N1619" s="128"/>
      <c r="O1619" s="128"/>
      <c r="P1619" s="128"/>
      <c r="Q1619" s="128"/>
      <c r="R1619" s="128" t="s">
        <v>121</v>
      </c>
      <c r="S1619" s="128">
        <v>0</v>
      </c>
      <c r="T1619" s="128"/>
      <c r="U1619" s="128"/>
      <c r="V1619" s="128"/>
      <c r="W1619" s="128"/>
      <c r="X1619" s="128"/>
      <c r="Y1619" s="128"/>
      <c r="Z1619" s="128"/>
      <c r="AA1619" s="128"/>
      <c r="AB1619" s="128"/>
      <c r="AC1619" s="128"/>
      <c r="AD1619" s="128"/>
      <c r="AE1619" s="128"/>
      <c r="AF1619" s="128"/>
      <c r="AG1619" s="128"/>
      <c r="AH1619" s="128"/>
      <c r="AI1619" s="128"/>
      <c r="AJ1619" s="128"/>
      <c r="AK1619" s="128"/>
      <c r="AL1619" s="128"/>
      <c r="AM1619" s="128"/>
      <c r="AN1619" s="128"/>
      <c r="AO1619" s="128"/>
      <c r="AP1619" s="128"/>
      <c r="AQ1619" s="128"/>
      <c r="AR1619" s="128"/>
      <c r="AS1619" s="128"/>
      <c r="AT1619" s="128"/>
      <c r="AU1619" s="128"/>
    </row>
    <row r="1620" spans="1:47" outlineLevel="1" x14ac:dyDescent="0.2">
      <c r="A1620" s="129"/>
      <c r="B1620" s="129"/>
      <c r="C1620" s="145" t="s">
        <v>386</v>
      </c>
      <c r="D1620" s="168"/>
      <c r="E1620" s="159">
        <v>15</v>
      </c>
      <c r="F1620" s="131"/>
      <c r="G1620" s="131"/>
      <c r="H1620" s="154">
        <v>0</v>
      </c>
      <c r="I1620" s="128"/>
      <c r="J1620" s="128"/>
      <c r="K1620" s="128"/>
      <c r="L1620" s="128"/>
      <c r="M1620" s="128"/>
      <c r="N1620" s="128"/>
      <c r="O1620" s="128"/>
      <c r="P1620" s="128"/>
      <c r="Q1620" s="128"/>
      <c r="R1620" s="128" t="s">
        <v>121</v>
      </c>
      <c r="S1620" s="128">
        <v>0</v>
      </c>
      <c r="T1620" s="128"/>
      <c r="U1620" s="128"/>
      <c r="V1620" s="128"/>
      <c r="W1620" s="128"/>
      <c r="X1620" s="128"/>
      <c r="Y1620" s="128"/>
      <c r="Z1620" s="128"/>
      <c r="AA1620" s="128"/>
      <c r="AB1620" s="128"/>
      <c r="AC1620" s="128"/>
      <c r="AD1620" s="128"/>
      <c r="AE1620" s="128"/>
      <c r="AF1620" s="128"/>
      <c r="AG1620" s="128"/>
      <c r="AH1620" s="128"/>
      <c r="AI1620" s="128"/>
      <c r="AJ1620" s="128"/>
      <c r="AK1620" s="128"/>
      <c r="AL1620" s="128"/>
      <c r="AM1620" s="128"/>
      <c r="AN1620" s="128"/>
      <c r="AO1620" s="128"/>
      <c r="AP1620" s="128"/>
      <c r="AQ1620" s="128"/>
      <c r="AR1620" s="128"/>
      <c r="AS1620" s="128"/>
      <c r="AT1620" s="128"/>
      <c r="AU1620" s="128"/>
    </row>
    <row r="1621" spans="1:47" outlineLevel="1" x14ac:dyDescent="0.2">
      <c r="A1621" s="129"/>
      <c r="B1621" s="129"/>
      <c r="C1621" s="145" t="s">
        <v>387</v>
      </c>
      <c r="D1621" s="168"/>
      <c r="E1621" s="159">
        <v>15</v>
      </c>
      <c r="F1621" s="131"/>
      <c r="G1621" s="131"/>
      <c r="H1621" s="154">
        <v>0</v>
      </c>
      <c r="I1621" s="128"/>
      <c r="J1621" s="128"/>
      <c r="K1621" s="128"/>
      <c r="L1621" s="128"/>
      <c r="M1621" s="128"/>
      <c r="N1621" s="128"/>
      <c r="O1621" s="128"/>
      <c r="P1621" s="128"/>
      <c r="Q1621" s="128"/>
      <c r="R1621" s="128" t="s">
        <v>121</v>
      </c>
      <c r="S1621" s="128">
        <v>0</v>
      </c>
      <c r="T1621" s="128"/>
      <c r="U1621" s="128"/>
      <c r="V1621" s="128"/>
      <c r="W1621" s="128"/>
      <c r="X1621" s="128"/>
      <c r="Y1621" s="128"/>
      <c r="Z1621" s="128"/>
      <c r="AA1621" s="128"/>
      <c r="AB1621" s="128"/>
      <c r="AC1621" s="128"/>
      <c r="AD1621" s="128"/>
      <c r="AE1621" s="128"/>
      <c r="AF1621" s="128"/>
      <c r="AG1621" s="128"/>
      <c r="AH1621" s="128"/>
      <c r="AI1621" s="128"/>
      <c r="AJ1621" s="128"/>
      <c r="AK1621" s="128"/>
      <c r="AL1621" s="128"/>
      <c r="AM1621" s="128"/>
      <c r="AN1621" s="128"/>
      <c r="AO1621" s="128"/>
      <c r="AP1621" s="128"/>
      <c r="AQ1621" s="128"/>
      <c r="AR1621" s="128"/>
      <c r="AS1621" s="128"/>
      <c r="AT1621" s="128"/>
      <c r="AU1621" s="128"/>
    </row>
    <row r="1622" spans="1:47" outlineLevel="1" x14ac:dyDescent="0.2">
      <c r="A1622" s="129"/>
      <c r="B1622" s="129"/>
      <c r="C1622" s="145" t="s">
        <v>388</v>
      </c>
      <c r="D1622" s="168"/>
      <c r="E1622" s="159">
        <v>35</v>
      </c>
      <c r="F1622" s="131"/>
      <c r="G1622" s="131"/>
      <c r="H1622" s="154">
        <v>0</v>
      </c>
      <c r="I1622" s="128"/>
      <c r="J1622" s="128"/>
      <c r="K1622" s="128"/>
      <c r="L1622" s="128"/>
      <c r="M1622" s="128"/>
      <c r="N1622" s="128"/>
      <c r="O1622" s="128"/>
      <c r="P1622" s="128"/>
      <c r="Q1622" s="128"/>
      <c r="R1622" s="128" t="s">
        <v>121</v>
      </c>
      <c r="S1622" s="128">
        <v>0</v>
      </c>
      <c r="T1622" s="128"/>
      <c r="U1622" s="128"/>
      <c r="V1622" s="128"/>
      <c r="W1622" s="128"/>
      <c r="X1622" s="128"/>
      <c r="Y1622" s="128"/>
      <c r="Z1622" s="128"/>
      <c r="AA1622" s="128"/>
      <c r="AB1622" s="128"/>
      <c r="AC1622" s="128"/>
      <c r="AD1622" s="128"/>
      <c r="AE1622" s="128"/>
      <c r="AF1622" s="128"/>
      <c r="AG1622" s="128"/>
      <c r="AH1622" s="128"/>
      <c r="AI1622" s="128"/>
      <c r="AJ1622" s="128"/>
      <c r="AK1622" s="128"/>
      <c r="AL1622" s="128"/>
      <c r="AM1622" s="128"/>
      <c r="AN1622" s="128"/>
      <c r="AO1622" s="128"/>
      <c r="AP1622" s="128"/>
      <c r="AQ1622" s="128"/>
      <c r="AR1622" s="128"/>
      <c r="AS1622" s="128"/>
      <c r="AT1622" s="128"/>
      <c r="AU1622" s="128"/>
    </row>
    <row r="1623" spans="1:47" outlineLevel="1" x14ac:dyDescent="0.2">
      <c r="A1623" s="129"/>
      <c r="B1623" s="129"/>
      <c r="C1623" s="145" t="s">
        <v>243</v>
      </c>
      <c r="D1623" s="168"/>
      <c r="E1623" s="159"/>
      <c r="F1623" s="131"/>
      <c r="G1623" s="131"/>
      <c r="H1623" s="154">
        <v>0</v>
      </c>
      <c r="I1623" s="128"/>
      <c r="J1623" s="128"/>
      <c r="K1623" s="128"/>
      <c r="L1623" s="128"/>
      <c r="M1623" s="128"/>
      <c r="N1623" s="128"/>
      <c r="O1623" s="128"/>
      <c r="P1623" s="128"/>
      <c r="Q1623" s="128"/>
      <c r="R1623" s="128" t="s">
        <v>121</v>
      </c>
      <c r="S1623" s="128">
        <v>0</v>
      </c>
      <c r="T1623" s="128"/>
      <c r="U1623" s="128"/>
      <c r="V1623" s="128"/>
      <c r="W1623" s="128"/>
      <c r="X1623" s="128"/>
      <c r="Y1623" s="128"/>
      <c r="Z1623" s="128"/>
      <c r="AA1623" s="128"/>
      <c r="AB1623" s="128"/>
      <c r="AC1623" s="128"/>
      <c r="AD1623" s="128"/>
      <c r="AE1623" s="128"/>
      <c r="AF1623" s="128"/>
      <c r="AG1623" s="128"/>
      <c r="AH1623" s="128"/>
      <c r="AI1623" s="128"/>
      <c r="AJ1623" s="128"/>
      <c r="AK1623" s="128"/>
      <c r="AL1623" s="128"/>
      <c r="AM1623" s="128"/>
      <c r="AN1623" s="128"/>
      <c r="AO1623" s="128"/>
      <c r="AP1623" s="128"/>
      <c r="AQ1623" s="128"/>
      <c r="AR1623" s="128"/>
      <c r="AS1623" s="128"/>
      <c r="AT1623" s="128"/>
      <c r="AU1623" s="128"/>
    </row>
    <row r="1624" spans="1:47" outlineLevel="1" x14ac:dyDescent="0.2">
      <c r="A1624" s="129"/>
      <c r="B1624" s="129"/>
      <c r="C1624" s="145" t="s">
        <v>1064</v>
      </c>
      <c r="D1624" s="168"/>
      <c r="E1624" s="159"/>
      <c r="F1624" s="131"/>
      <c r="G1624" s="131"/>
      <c r="H1624" s="154">
        <v>0</v>
      </c>
      <c r="I1624" s="128"/>
      <c r="J1624" s="128"/>
      <c r="K1624" s="128"/>
      <c r="L1624" s="128"/>
      <c r="M1624" s="128"/>
      <c r="N1624" s="128"/>
      <c r="O1624" s="128"/>
      <c r="P1624" s="128"/>
      <c r="Q1624" s="128"/>
      <c r="R1624" s="128" t="s">
        <v>121</v>
      </c>
      <c r="S1624" s="128">
        <v>0</v>
      </c>
      <c r="T1624" s="128"/>
      <c r="U1624" s="128"/>
      <c r="V1624" s="128"/>
      <c r="W1624" s="128"/>
      <c r="X1624" s="128"/>
      <c r="Y1624" s="128"/>
      <c r="Z1624" s="128"/>
      <c r="AA1624" s="128"/>
      <c r="AB1624" s="128"/>
      <c r="AC1624" s="128"/>
      <c r="AD1624" s="128"/>
      <c r="AE1624" s="128"/>
      <c r="AF1624" s="128"/>
      <c r="AG1624" s="128"/>
      <c r="AH1624" s="128"/>
      <c r="AI1624" s="128"/>
      <c r="AJ1624" s="128"/>
      <c r="AK1624" s="128"/>
      <c r="AL1624" s="128"/>
      <c r="AM1624" s="128"/>
      <c r="AN1624" s="128"/>
      <c r="AO1624" s="128"/>
      <c r="AP1624" s="128"/>
      <c r="AQ1624" s="128"/>
      <c r="AR1624" s="128"/>
      <c r="AS1624" s="128"/>
      <c r="AT1624" s="128"/>
      <c r="AU1624" s="128"/>
    </row>
    <row r="1625" spans="1:47" outlineLevel="1" x14ac:dyDescent="0.2">
      <c r="A1625" s="129"/>
      <c r="B1625" s="129"/>
      <c r="C1625" s="145" t="s">
        <v>1065</v>
      </c>
      <c r="D1625" s="168"/>
      <c r="E1625" s="159">
        <v>71.849999999999994</v>
      </c>
      <c r="F1625" s="131"/>
      <c r="G1625" s="131"/>
      <c r="H1625" s="154">
        <v>0</v>
      </c>
      <c r="I1625" s="128"/>
      <c r="J1625" s="128"/>
      <c r="K1625" s="128"/>
      <c r="L1625" s="128"/>
      <c r="M1625" s="128"/>
      <c r="N1625" s="128"/>
      <c r="O1625" s="128"/>
      <c r="P1625" s="128"/>
      <c r="Q1625" s="128"/>
      <c r="R1625" s="128" t="s">
        <v>121</v>
      </c>
      <c r="S1625" s="128">
        <v>0</v>
      </c>
      <c r="T1625" s="128"/>
      <c r="U1625" s="128"/>
      <c r="V1625" s="128"/>
      <c r="W1625" s="128"/>
      <c r="X1625" s="128"/>
      <c r="Y1625" s="128"/>
      <c r="Z1625" s="128"/>
      <c r="AA1625" s="128"/>
      <c r="AB1625" s="128"/>
      <c r="AC1625" s="128"/>
      <c r="AD1625" s="128"/>
      <c r="AE1625" s="128"/>
      <c r="AF1625" s="128"/>
      <c r="AG1625" s="128"/>
      <c r="AH1625" s="128"/>
      <c r="AI1625" s="128"/>
      <c r="AJ1625" s="128"/>
      <c r="AK1625" s="128"/>
      <c r="AL1625" s="128"/>
      <c r="AM1625" s="128"/>
      <c r="AN1625" s="128"/>
      <c r="AO1625" s="128"/>
      <c r="AP1625" s="128"/>
      <c r="AQ1625" s="128"/>
      <c r="AR1625" s="128"/>
      <c r="AS1625" s="128"/>
      <c r="AT1625" s="128"/>
      <c r="AU1625" s="128"/>
    </row>
    <row r="1626" spans="1:47" outlineLevel="1" x14ac:dyDescent="0.2">
      <c r="A1626" s="129"/>
      <c r="B1626" s="129"/>
      <c r="C1626" s="145" t="s">
        <v>1066</v>
      </c>
      <c r="D1626" s="168"/>
      <c r="E1626" s="159">
        <v>134.71</v>
      </c>
      <c r="F1626" s="131"/>
      <c r="G1626" s="131"/>
      <c r="H1626" s="154">
        <v>0</v>
      </c>
      <c r="I1626" s="128"/>
      <c r="J1626" s="128"/>
      <c r="K1626" s="128"/>
      <c r="L1626" s="128"/>
      <c r="M1626" s="128"/>
      <c r="N1626" s="128"/>
      <c r="O1626" s="128"/>
      <c r="P1626" s="128"/>
      <c r="Q1626" s="128"/>
      <c r="R1626" s="128" t="s">
        <v>121</v>
      </c>
      <c r="S1626" s="128">
        <v>0</v>
      </c>
      <c r="T1626" s="128"/>
      <c r="U1626" s="128"/>
      <c r="V1626" s="128"/>
      <c r="W1626" s="128"/>
      <c r="X1626" s="128"/>
      <c r="Y1626" s="128"/>
      <c r="Z1626" s="128"/>
      <c r="AA1626" s="128"/>
      <c r="AB1626" s="128"/>
      <c r="AC1626" s="128"/>
      <c r="AD1626" s="128"/>
      <c r="AE1626" s="128"/>
      <c r="AF1626" s="128"/>
      <c r="AG1626" s="128"/>
      <c r="AH1626" s="128"/>
      <c r="AI1626" s="128"/>
      <c r="AJ1626" s="128"/>
      <c r="AK1626" s="128"/>
      <c r="AL1626" s="128"/>
      <c r="AM1626" s="128"/>
      <c r="AN1626" s="128"/>
      <c r="AO1626" s="128"/>
      <c r="AP1626" s="128"/>
      <c r="AQ1626" s="128"/>
      <c r="AR1626" s="128"/>
      <c r="AS1626" s="128"/>
      <c r="AT1626" s="128"/>
      <c r="AU1626" s="128"/>
    </row>
    <row r="1627" spans="1:47" ht="22.5" outlineLevel="1" x14ac:dyDescent="0.2">
      <c r="A1627" s="129"/>
      <c r="B1627" s="129"/>
      <c r="C1627" s="145" t="s">
        <v>1893</v>
      </c>
      <c r="D1627" s="168"/>
      <c r="E1627" s="159">
        <v>477.2</v>
      </c>
      <c r="F1627" s="131"/>
      <c r="G1627" s="131"/>
      <c r="H1627" s="154">
        <v>0</v>
      </c>
      <c r="I1627" s="128"/>
      <c r="J1627" s="128"/>
      <c r="K1627" s="128"/>
      <c r="L1627" s="128"/>
      <c r="M1627" s="128"/>
      <c r="N1627" s="128"/>
      <c r="O1627" s="128"/>
      <c r="P1627" s="128"/>
      <c r="Q1627" s="128"/>
      <c r="R1627" s="128" t="s">
        <v>121</v>
      </c>
      <c r="S1627" s="128">
        <v>0</v>
      </c>
      <c r="T1627" s="128"/>
      <c r="U1627" s="128"/>
      <c r="V1627" s="128"/>
      <c r="W1627" s="128"/>
      <c r="X1627" s="128"/>
      <c r="Y1627" s="128"/>
      <c r="Z1627" s="128"/>
      <c r="AA1627" s="128"/>
      <c r="AB1627" s="128"/>
      <c r="AC1627" s="128"/>
      <c r="AD1627" s="128"/>
      <c r="AE1627" s="128"/>
      <c r="AF1627" s="128"/>
      <c r="AG1627" s="128"/>
      <c r="AH1627" s="128"/>
      <c r="AI1627" s="128"/>
      <c r="AJ1627" s="128"/>
      <c r="AK1627" s="128"/>
      <c r="AL1627" s="128"/>
      <c r="AM1627" s="128"/>
      <c r="AN1627" s="128"/>
      <c r="AO1627" s="128"/>
      <c r="AP1627" s="128"/>
      <c r="AQ1627" s="128"/>
      <c r="AR1627" s="128"/>
      <c r="AS1627" s="128"/>
      <c r="AT1627" s="128"/>
      <c r="AU1627" s="128"/>
    </row>
    <row r="1628" spans="1:47" outlineLevel="1" x14ac:dyDescent="0.2">
      <c r="A1628" s="129"/>
      <c r="B1628" s="129"/>
      <c r="C1628" s="145" t="s">
        <v>243</v>
      </c>
      <c r="D1628" s="168"/>
      <c r="E1628" s="159"/>
      <c r="F1628" s="131"/>
      <c r="G1628" s="131"/>
      <c r="H1628" s="154">
        <v>0</v>
      </c>
      <c r="I1628" s="128"/>
      <c r="J1628" s="128"/>
      <c r="K1628" s="128"/>
      <c r="L1628" s="128"/>
      <c r="M1628" s="128"/>
      <c r="N1628" s="128"/>
      <c r="O1628" s="128"/>
      <c r="P1628" s="128"/>
      <c r="Q1628" s="128"/>
      <c r="R1628" s="128" t="s">
        <v>121</v>
      </c>
      <c r="S1628" s="128">
        <v>0</v>
      </c>
      <c r="T1628" s="128"/>
      <c r="U1628" s="128"/>
      <c r="V1628" s="128"/>
      <c r="W1628" s="128"/>
      <c r="X1628" s="128"/>
      <c r="Y1628" s="128"/>
      <c r="Z1628" s="128"/>
      <c r="AA1628" s="128"/>
      <c r="AB1628" s="128"/>
      <c r="AC1628" s="128"/>
      <c r="AD1628" s="128"/>
      <c r="AE1628" s="128"/>
      <c r="AF1628" s="128"/>
      <c r="AG1628" s="128"/>
      <c r="AH1628" s="128"/>
      <c r="AI1628" s="128"/>
      <c r="AJ1628" s="128"/>
      <c r="AK1628" s="128"/>
      <c r="AL1628" s="128"/>
      <c r="AM1628" s="128"/>
      <c r="AN1628" s="128"/>
      <c r="AO1628" s="128"/>
      <c r="AP1628" s="128"/>
      <c r="AQ1628" s="128"/>
      <c r="AR1628" s="128"/>
      <c r="AS1628" s="128"/>
      <c r="AT1628" s="128"/>
      <c r="AU1628" s="128"/>
    </row>
    <row r="1629" spans="1:47" outlineLevel="1" x14ac:dyDescent="0.2">
      <c r="A1629" s="129"/>
      <c r="B1629" s="129"/>
      <c r="C1629" s="145" t="s">
        <v>482</v>
      </c>
      <c r="D1629" s="168"/>
      <c r="E1629" s="159"/>
      <c r="F1629" s="131"/>
      <c r="G1629" s="131"/>
      <c r="H1629" s="154">
        <v>0</v>
      </c>
      <c r="I1629" s="128"/>
      <c r="J1629" s="128"/>
      <c r="K1629" s="128"/>
      <c r="L1629" s="128"/>
      <c r="M1629" s="128"/>
      <c r="N1629" s="128"/>
      <c r="O1629" s="128"/>
      <c r="P1629" s="128"/>
      <c r="Q1629" s="128"/>
      <c r="R1629" s="128" t="s">
        <v>121</v>
      </c>
      <c r="S1629" s="128">
        <v>0</v>
      </c>
      <c r="T1629" s="128"/>
      <c r="U1629" s="128"/>
      <c r="V1629" s="128"/>
      <c r="W1629" s="128"/>
      <c r="X1629" s="128"/>
      <c r="Y1629" s="128"/>
      <c r="Z1629" s="128"/>
      <c r="AA1629" s="128"/>
      <c r="AB1629" s="128"/>
      <c r="AC1629" s="128"/>
      <c r="AD1629" s="128"/>
      <c r="AE1629" s="128"/>
      <c r="AF1629" s="128"/>
      <c r="AG1629" s="128"/>
      <c r="AH1629" s="128"/>
      <c r="AI1629" s="128"/>
      <c r="AJ1629" s="128"/>
      <c r="AK1629" s="128"/>
      <c r="AL1629" s="128"/>
      <c r="AM1629" s="128"/>
      <c r="AN1629" s="128"/>
      <c r="AO1629" s="128"/>
      <c r="AP1629" s="128"/>
      <c r="AQ1629" s="128"/>
      <c r="AR1629" s="128"/>
      <c r="AS1629" s="128"/>
      <c r="AT1629" s="128"/>
      <c r="AU1629" s="128"/>
    </row>
    <row r="1630" spans="1:47" ht="33.75" outlineLevel="1" x14ac:dyDescent="0.2">
      <c r="A1630" s="129"/>
      <c r="B1630" s="129"/>
      <c r="C1630" s="145" t="s">
        <v>1067</v>
      </c>
      <c r="D1630" s="168"/>
      <c r="E1630" s="159">
        <v>3023.6</v>
      </c>
      <c r="F1630" s="131"/>
      <c r="G1630" s="131"/>
      <c r="H1630" s="154">
        <v>0</v>
      </c>
      <c r="I1630" s="128"/>
      <c r="J1630" s="128"/>
      <c r="K1630" s="128"/>
      <c r="L1630" s="128"/>
      <c r="M1630" s="128"/>
      <c r="N1630" s="128"/>
      <c r="O1630" s="128"/>
      <c r="P1630" s="128"/>
      <c r="Q1630" s="128"/>
      <c r="R1630" s="128" t="s">
        <v>121</v>
      </c>
      <c r="S1630" s="128">
        <v>0</v>
      </c>
      <c r="T1630" s="128"/>
      <c r="U1630" s="128"/>
      <c r="V1630" s="128"/>
      <c r="W1630" s="128"/>
      <c r="X1630" s="128"/>
      <c r="Y1630" s="128"/>
      <c r="Z1630" s="128"/>
      <c r="AA1630" s="128"/>
      <c r="AB1630" s="128"/>
      <c r="AC1630" s="128"/>
      <c r="AD1630" s="128"/>
      <c r="AE1630" s="128"/>
      <c r="AF1630" s="128"/>
      <c r="AG1630" s="128"/>
      <c r="AH1630" s="128"/>
      <c r="AI1630" s="128"/>
      <c r="AJ1630" s="128"/>
      <c r="AK1630" s="128"/>
      <c r="AL1630" s="128"/>
      <c r="AM1630" s="128"/>
      <c r="AN1630" s="128"/>
      <c r="AO1630" s="128"/>
      <c r="AP1630" s="128"/>
      <c r="AQ1630" s="128"/>
      <c r="AR1630" s="128"/>
      <c r="AS1630" s="128"/>
      <c r="AT1630" s="128"/>
      <c r="AU1630" s="128"/>
    </row>
    <row r="1631" spans="1:47" outlineLevel="1" x14ac:dyDescent="0.2">
      <c r="A1631" s="129"/>
      <c r="B1631" s="129"/>
      <c r="C1631" s="145" t="s">
        <v>1068</v>
      </c>
      <c r="D1631" s="168"/>
      <c r="E1631" s="159">
        <v>0.8</v>
      </c>
      <c r="F1631" s="131"/>
      <c r="G1631" s="131"/>
      <c r="H1631" s="154">
        <v>0</v>
      </c>
      <c r="I1631" s="128"/>
      <c r="J1631" s="128"/>
      <c r="K1631" s="128"/>
      <c r="L1631" s="128"/>
      <c r="M1631" s="128"/>
      <c r="N1631" s="128"/>
      <c r="O1631" s="128"/>
      <c r="P1631" s="128"/>
      <c r="Q1631" s="128"/>
      <c r="R1631" s="128" t="s">
        <v>121</v>
      </c>
      <c r="S1631" s="128">
        <v>0</v>
      </c>
      <c r="T1631" s="128"/>
      <c r="U1631" s="128"/>
      <c r="V1631" s="128"/>
      <c r="W1631" s="128"/>
      <c r="X1631" s="128"/>
      <c r="Y1631" s="128"/>
      <c r="Z1631" s="128"/>
      <c r="AA1631" s="128"/>
      <c r="AB1631" s="128"/>
      <c r="AC1631" s="128"/>
      <c r="AD1631" s="128"/>
      <c r="AE1631" s="128"/>
      <c r="AF1631" s="128"/>
      <c r="AG1631" s="128"/>
      <c r="AH1631" s="128"/>
      <c r="AI1631" s="128"/>
      <c r="AJ1631" s="128"/>
      <c r="AK1631" s="128"/>
      <c r="AL1631" s="128"/>
      <c r="AM1631" s="128"/>
      <c r="AN1631" s="128"/>
      <c r="AO1631" s="128"/>
      <c r="AP1631" s="128"/>
      <c r="AQ1631" s="128"/>
      <c r="AR1631" s="128"/>
      <c r="AS1631" s="128"/>
      <c r="AT1631" s="128"/>
      <c r="AU1631" s="128"/>
    </row>
    <row r="1632" spans="1:47" outlineLevel="1" x14ac:dyDescent="0.2">
      <c r="A1632" s="129"/>
      <c r="B1632" s="129"/>
      <c r="C1632" s="145" t="s">
        <v>1069</v>
      </c>
      <c r="D1632" s="168"/>
      <c r="E1632" s="159">
        <v>-178.4</v>
      </c>
      <c r="F1632" s="131"/>
      <c r="G1632" s="131"/>
      <c r="H1632" s="154">
        <v>0</v>
      </c>
      <c r="I1632" s="128"/>
      <c r="J1632" s="128"/>
      <c r="K1632" s="128"/>
      <c r="L1632" s="128"/>
      <c r="M1632" s="128"/>
      <c r="N1632" s="128"/>
      <c r="O1632" s="128"/>
      <c r="P1632" s="128"/>
      <c r="Q1632" s="128"/>
      <c r="R1632" s="128" t="s">
        <v>121</v>
      </c>
      <c r="S1632" s="128">
        <v>0</v>
      </c>
      <c r="T1632" s="128"/>
      <c r="U1632" s="128"/>
      <c r="V1632" s="128"/>
      <c r="W1632" s="128"/>
      <c r="X1632" s="128"/>
      <c r="Y1632" s="128"/>
      <c r="Z1632" s="128"/>
      <c r="AA1632" s="128"/>
      <c r="AB1632" s="128"/>
      <c r="AC1632" s="128"/>
      <c r="AD1632" s="128"/>
      <c r="AE1632" s="128"/>
      <c r="AF1632" s="128"/>
      <c r="AG1632" s="128"/>
      <c r="AH1632" s="128"/>
      <c r="AI1632" s="128"/>
      <c r="AJ1632" s="128"/>
      <c r="AK1632" s="128"/>
      <c r="AL1632" s="128"/>
      <c r="AM1632" s="128"/>
      <c r="AN1632" s="128"/>
      <c r="AO1632" s="128"/>
      <c r="AP1632" s="128"/>
      <c r="AQ1632" s="128"/>
      <c r="AR1632" s="128"/>
      <c r="AS1632" s="128"/>
      <c r="AT1632" s="128"/>
      <c r="AU1632" s="128"/>
    </row>
    <row r="1633" spans="1:47" outlineLevel="1" x14ac:dyDescent="0.2">
      <c r="A1633" s="129">
        <v>367</v>
      </c>
      <c r="B1633" s="129" t="s">
        <v>1070</v>
      </c>
      <c r="C1633" s="144" t="s">
        <v>1071</v>
      </c>
      <c r="D1633" s="167" t="s">
        <v>118</v>
      </c>
      <c r="E1633" s="131">
        <v>4532.7327999999998</v>
      </c>
      <c r="F1633" s="131"/>
      <c r="G1633" s="131">
        <f>ROUND(E1633*F1633,2)</f>
        <v>0</v>
      </c>
      <c r="H1633" s="154" t="s">
        <v>1140</v>
      </c>
      <c r="I1633" s="128"/>
      <c r="J1633" s="128"/>
      <c r="K1633" s="128"/>
      <c r="L1633" s="128"/>
      <c r="M1633" s="128"/>
      <c r="N1633" s="128"/>
      <c r="O1633" s="128"/>
      <c r="P1633" s="128"/>
      <c r="Q1633" s="128"/>
      <c r="R1633" s="128" t="s">
        <v>119</v>
      </c>
      <c r="S1633" s="128"/>
      <c r="T1633" s="128"/>
      <c r="U1633" s="128"/>
      <c r="V1633" s="128"/>
      <c r="W1633" s="128"/>
      <c r="X1633" s="128"/>
      <c r="Y1633" s="128"/>
      <c r="Z1633" s="128"/>
      <c r="AA1633" s="128"/>
      <c r="AB1633" s="128"/>
      <c r="AC1633" s="128"/>
      <c r="AD1633" s="128"/>
      <c r="AE1633" s="128"/>
      <c r="AF1633" s="128"/>
      <c r="AG1633" s="128"/>
      <c r="AH1633" s="128"/>
      <c r="AI1633" s="128"/>
      <c r="AJ1633" s="128"/>
      <c r="AK1633" s="128"/>
      <c r="AL1633" s="128"/>
      <c r="AM1633" s="128"/>
      <c r="AN1633" s="128"/>
      <c r="AO1633" s="128"/>
      <c r="AP1633" s="128"/>
      <c r="AQ1633" s="128"/>
      <c r="AR1633" s="128"/>
      <c r="AS1633" s="128"/>
      <c r="AT1633" s="128"/>
      <c r="AU1633" s="128"/>
    </row>
    <row r="1634" spans="1:47" outlineLevel="1" x14ac:dyDescent="0.2">
      <c r="A1634" s="129"/>
      <c r="B1634" s="129"/>
      <c r="C1634" s="145" t="s">
        <v>1072</v>
      </c>
      <c r="D1634" s="168"/>
      <c r="E1634" s="159"/>
      <c r="F1634" s="131"/>
      <c r="G1634" s="131"/>
      <c r="H1634" s="154">
        <v>0</v>
      </c>
      <c r="I1634" s="128"/>
      <c r="J1634" s="128"/>
      <c r="K1634" s="128"/>
      <c r="L1634" s="128"/>
      <c r="M1634" s="128"/>
      <c r="N1634" s="128"/>
      <c r="O1634" s="128"/>
      <c r="P1634" s="128"/>
      <c r="Q1634" s="128"/>
      <c r="R1634" s="128" t="s">
        <v>121</v>
      </c>
      <c r="S1634" s="128">
        <v>0</v>
      </c>
      <c r="T1634" s="128"/>
      <c r="U1634" s="128"/>
      <c r="V1634" s="128"/>
      <c r="W1634" s="128"/>
      <c r="X1634" s="128"/>
      <c r="Y1634" s="128"/>
      <c r="Z1634" s="128"/>
      <c r="AA1634" s="128"/>
      <c r="AB1634" s="128"/>
      <c r="AC1634" s="128"/>
      <c r="AD1634" s="128"/>
      <c r="AE1634" s="128"/>
      <c r="AF1634" s="128"/>
      <c r="AG1634" s="128"/>
      <c r="AH1634" s="128"/>
      <c r="AI1634" s="128"/>
      <c r="AJ1634" s="128"/>
      <c r="AK1634" s="128"/>
      <c r="AL1634" s="128"/>
      <c r="AM1634" s="128"/>
      <c r="AN1634" s="128"/>
      <c r="AO1634" s="128"/>
      <c r="AP1634" s="128"/>
      <c r="AQ1634" s="128"/>
      <c r="AR1634" s="128"/>
      <c r="AS1634" s="128"/>
      <c r="AT1634" s="128"/>
      <c r="AU1634" s="128"/>
    </row>
    <row r="1635" spans="1:47" ht="33.75" outlineLevel="1" x14ac:dyDescent="0.2">
      <c r="A1635" s="129"/>
      <c r="B1635" s="129"/>
      <c r="C1635" s="145" t="s">
        <v>1061</v>
      </c>
      <c r="D1635" s="168"/>
      <c r="E1635" s="159">
        <v>112.52</v>
      </c>
      <c r="F1635" s="131"/>
      <c r="G1635" s="131"/>
      <c r="H1635" s="154">
        <v>0</v>
      </c>
      <c r="I1635" s="128"/>
      <c r="J1635" s="128"/>
      <c r="K1635" s="128"/>
      <c r="L1635" s="128"/>
      <c r="M1635" s="128"/>
      <c r="N1635" s="128"/>
      <c r="O1635" s="128"/>
      <c r="P1635" s="128"/>
      <c r="Q1635" s="128"/>
      <c r="R1635" s="128" t="s">
        <v>121</v>
      </c>
      <c r="S1635" s="128">
        <v>0</v>
      </c>
      <c r="T1635" s="128"/>
      <c r="U1635" s="128"/>
      <c r="V1635" s="128"/>
      <c r="W1635" s="128"/>
      <c r="X1635" s="128"/>
      <c r="Y1635" s="128"/>
      <c r="Z1635" s="128"/>
      <c r="AA1635" s="128"/>
      <c r="AB1635" s="128"/>
      <c r="AC1635" s="128"/>
      <c r="AD1635" s="128"/>
      <c r="AE1635" s="128"/>
      <c r="AF1635" s="128"/>
      <c r="AG1635" s="128"/>
      <c r="AH1635" s="128"/>
      <c r="AI1635" s="128"/>
      <c r="AJ1635" s="128"/>
      <c r="AK1635" s="128"/>
      <c r="AL1635" s="128"/>
      <c r="AM1635" s="128"/>
      <c r="AN1635" s="128"/>
      <c r="AO1635" s="128"/>
      <c r="AP1635" s="128"/>
      <c r="AQ1635" s="128"/>
      <c r="AR1635" s="128"/>
      <c r="AS1635" s="128"/>
      <c r="AT1635" s="128"/>
      <c r="AU1635" s="128"/>
    </row>
    <row r="1636" spans="1:47" ht="22.5" outlineLevel="1" x14ac:dyDescent="0.2">
      <c r="A1636" s="129"/>
      <c r="B1636" s="129"/>
      <c r="C1636" s="145" t="s">
        <v>1062</v>
      </c>
      <c r="D1636" s="168"/>
      <c r="E1636" s="159">
        <v>311.98779999999999</v>
      </c>
      <c r="F1636" s="131"/>
      <c r="G1636" s="131"/>
      <c r="H1636" s="154">
        <v>0</v>
      </c>
      <c r="I1636" s="128"/>
      <c r="J1636" s="128"/>
      <c r="K1636" s="128"/>
      <c r="L1636" s="128"/>
      <c r="M1636" s="128"/>
      <c r="N1636" s="128"/>
      <c r="O1636" s="128"/>
      <c r="P1636" s="128"/>
      <c r="Q1636" s="128"/>
      <c r="R1636" s="128" t="s">
        <v>121</v>
      </c>
      <c r="S1636" s="128">
        <v>0</v>
      </c>
      <c r="T1636" s="128"/>
      <c r="U1636" s="128"/>
      <c r="V1636" s="128"/>
      <c r="W1636" s="128"/>
      <c r="X1636" s="128"/>
      <c r="Y1636" s="128"/>
      <c r="Z1636" s="128"/>
      <c r="AA1636" s="128"/>
      <c r="AB1636" s="128"/>
      <c r="AC1636" s="128"/>
      <c r="AD1636" s="128"/>
      <c r="AE1636" s="128"/>
      <c r="AF1636" s="128"/>
      <c r="AG1636" s="128"/>
      <c r="AH1636" s="128"/>
      <c r="AI1636" s="128"/>
      <c r="AJ1636" s="128"/>
      <c r="AK1636" s="128"/>
      <c r="AL1636" s="128"/>
      <c r="AM1636" s="128"/>
      <c r="AN1636" s="128"/>
      <c r="AO1636" s="128"/>
      <c r="AP1636" s="128"/>
      <c r="AQ1636" s="128"/>
      <c r="AR1636" s="128"/>
      <c r="AS1636" s="128"/>
      <c r="AT1636" s="128"/>
      <c r="AU1636" s="128"/>
    </row>
    <row r="1637" spans="1:47" ht="45" outlineLevel="1" x14ac:dyDescent="0.2">
      <c r="A1637" s="129"/>
      <c r="B1637" s="129"/>
      <c r="C1637" s="145" t="s">
        <v>1063</v>
      </c>
      <c r="D1637" s="168"/>
      <c r="E1637" s="159">
        <v>513.46500000000003</v>
      </c>
      <c r="F1637" s="131"/>
      <c r="G1637" s="131"/>
      <c r="H1637" s="154">
        <v>0</v>
      </c>
      <c r="I1637" s="128"/>
      <c r="J1637" s="128"/>
      <c r="K1637" s="128"/>
      <c r="L1637" s="128"/>
      <c r="M1637" s="128"/>
      <c r="N1637" s="128"/>
      <c r="O1637" s="128"/>
      <c r="P1637" s="128"/>
      <c r="Q1637" s="128"/>
      <c r="R1637" s="128" t="s">
        <v>121</v>
      </c>
      <c r="S1637" s="128">
        <v>0</v>
      </c>
      <c r="T1637" s="128"/>
      <c r="U1637" s="128"/>
      <c r="V1637" s="128"/>
      <c r="W1637" s="128"/>
      <c r="X1637" s="128"/>
      <c r="Y1637" s="128"/>
      <c r="Z1637" s="128"/>
      <c r="AA1637" s="128"/>
      <c r="AB1637" s="128"/>
      <c r="AC1637" s="128"/>
      <c r="AD1637" s="128"/>
      <c r="AE1637" s="128"/>
      <c r="AF1637" s="128"/>
      <c r="AG1637" s="128"/>
      <c r="AH1637" s="128"/>
      <c r="AI1637" s="128"/>
      <c r="AJ1637" s="128"/>
      <c r="AK1637" s="128"/>
      <c r="AL1637" s="128"/>
      <c r="AM1637" s="128"/>
      <c r="AN1637" s="128"/>
      <c r="AO1637" s="128"/>
      <c r="AP1637" s="128"/>
      <c r="AQ1637" s="128"/>
      <c r="AR1637" s="128"/>
      <c r="AS1637" s="128"/>
      <c r="AT1637" s="128"/>
      <c r="AU1637" s="128"/>
    </row>
    <row r="1638" spans="1:47" outlineLevel="1" x14ac:dyDescent="0.2">
      <c r="A1638" s="129"/>
      <c r="B1638" s="129"/>
      <c r="C1638" s="145" t="s">
        <v>243</v>
      </c>
      <c r="D1638" s="168"/>
      <c r="E1638" s="159"/>
      <c r="F1638" s="131"/>
      <c r="G1638" s="131"/>
      <c r="H1638" s="154">
        <v>0</v>
      </c>
      <c r="I1638" s="128"/>
      <c r="J1638" s="128"/>
      <c r="K1638" s="128"/>
      <c r="L1638" s="128"/>
      <c r="M1638" s="128"/>
      <c r="N1638" s="128"/>
      <c r="O1638" s="128"/>
      <c r="P1638" s="128"/>
      <c r="Q1638" s="128"/>
      <c r="R1638" s="128" t="s">
        <v>121</v>
      </c>
      <c r="S1638" s="128">
        <v>0</v>
      </c>
      <c r="T1638" s="128"/>
      <c r="U1638" s="128"/>
      <c r="V1638" s="128"/>
      <c r="W1638" s="128"/>
      <c r="X1638" s="128"/>
      <c r="Y1638" s="128"/>
      <c r="Z1638" s="128"/>
      <c r="AA1638" s="128"/>
      <c r="AB1638" s="128"/>
      <c r="AC1638" s="128"/>
      <c r="AD1638" s="128"/>
      <c r="AE1638" s="128"/>
      <c r="AF1638" s="128"/>
      <c r="AG1638" s="128"/>
      <c r="AH1638" s="128"/>
      <c r="AI1638" s="128"/>
      <c r="AJ1638" s="128"/>
      <c r="AK1638" s="128"/>
      <c r="AL1638" s="128"/>
      <c r="AM1638" s="128"/>
      <c r="AN1638" s="128"/>
      <c r="AO1638" s="128"/>
      <c r="AP1638" s="128"/>
      <c r="AQ1638" s="128"/>
      <c r="AR1638" s="128"/>
      <c r="AS1638" s="128"/>
      <c r="AT1638" s="128"/>
      <c r="AU1638" s="128"/>
    </row>
    <row r="1639" spans="1:47" outlineLevel="1" x14ac:dyDescent="0.2">
      <c r="A1639" s="129"/>
      <c r="B1639" s="129"/>
      <c r="C1639" s="145" t="s">
        <v>385</v>
      </c>
      <c r="D1639" s="168"/>
      <c r="E1639" s="159"/>
      <c r="F1639" s="131"/>
      <c r="G1639" s="131"/>
      <c r="H1639" s="154">
        <v>0</v>
      </c>
      <c r="I1639" s="128"/>
      <c r="J1639" s="128"/>
      <c r="K1639" s="128"/>
      <c r="L1639" s="128"/>
      <c r="M1639" s="128"/>
      <c r="N1639" s="128"/>
      <c r="O1639" s="128"/>
      <c r="P1639" s="128"/>
      <c r="Q1639" s="128"/>
      <c r="R1639" s="128" t="s">
        <v>121</v>
      </c>
      <c r="S1639" s="128">
        <v>0</v>
      </c>
      <c r="T1639" s="128"/>
      <c r="U1639" s="128"/>
      <c r="V1639" s="128"/>
      <c r="W1639" s="128"/>
      <c r="X1639" s="128"/>
      <c r="Y1639" s="128"/>
      <c r="Z1639" s="128"/>
      <c r="AA1639" s="128"/>
      <c r="AB1639" s="128"/>
      <c r="AC1639" s="128"/>
      <c r="AD1639" s="128"/>
      <c r="AE1639" s="128"/>
      <c r="AF1639" s="128"/>
      <c r="AG1639" s="128"/>
      <c r="AH1639" s="128"/>
      <c r="AI1639" s="128"/>
      <c r="AJ1639" s="128"/>
      <c r="AK1639" s="128"/>
      <c r="AL1639" s="128"/>
      <c r="AM1639" s="128"/>
      <c r="AN1639" s="128"/>
      <c r="AO1639" s="128"/>
      <c r="AP1639" s="128"/>
      <c r="AQ1639" s="128"/>
      <c r="AR1639" s="128"/>
      <c r="AS1639" s="128"/>
      <c r="AT1639" s="128"/>
      <c r="AU1639" s="128"/>
    </row>
    <row r="1640" spans="1:47" outlineLevel="1" x14ac:dyDescent="0.2">
      <c r="A1640" s="129"/>
      <c r="B1640" s="129"/>
      <c r="C1640" s="145" t="s">
        <v>386</v>
      </c>
      <c r="D1640" s="168"/>
      <c r="E1640" s="159">
        <v>15</v>
      </c>
      <c r="F1640" s="131"/>
      <c r="G1640" s="131"/>
      <c r="H1640" s="154">
        <v>0</v>
      </c>
      <c r="I1640" s="128"/>
      <c r="J1640" s="128"/>
      <c r="K1640" s="128"/>
      <c r="L1640" s="128"/>
      <c r="M1640" s="128"/>
      <c r="N1640" s="128"/>
      <c r="O1640" s="128"/>
      <c r="P1640" s="128"/>
      <c r="Q1640" s="128"/>
      <c r="R1640" s="128" t="s">
        <v>121</v>
      </c>
      <c r="S1640" s="128">
        <v>0</v>
      </c>
      <c r="T1640" s="128"/>
      <c r="U1640" s="128"/>
      <c r="V1640" s="128"/>
      <c r="W1640" s="128"/>
      <c r="X1640" s="128"/>
      <c r="Y1640" s="128"/>
      <c r="Z1640" s="128"/>
      <c r="AA1640" s="128"/>
      <c r="AB1640" s="128"/>
      <c r="AC1640" s="128"/>
      <c r="AD1640" s="128"/>
      <c r="AE1640" s="128"/>
      <c r="AF1640" s="128"/>
      <c r="AG1640" s="128"/>
      <c r="AH1640" s="128"/>
      <c r="AI1640" s="128"/>
      <c r="AJ1640" s="128"/>
      <c r="AK1640" s="128"/>
      <c r="AL1640" s="128"/>
      <c r="AM1640" s="128"/>
      <c r="AN1640" s="128"/>
      <c r="AO1640" s="128"/>
      <c r="AP1640" s="128"/>
      <c r="AQ1640" s="128"/>
      <c r="AR1640" s="128"/>
      <c r="AS1640" s="128"/>
      <c r="AT1640" s="128"/>
      <c r="AU1640" s="128"/>
    </row>
    <row r="1641" spans="1:47" outlineLevel="1" x14ac:dyDescent="0.2">
      <c r="A1641" s="129"/>
      <c r="B1641" s="129"/>
      <c r="C1641" s="145" t="s">
        <v>387</v>
      </c>
      <c r="D1641" s="168"/>
      <c r="E1641" s="159">
        <v>15</v>
      </c>
      <c r="F1641" s="131"/>
      <c r="G1641" s="131"/>
      <c r="H1641" s="154">
        <v>0</v>
      </c>
      <c r="I1641" s="128"/>
      <c r="J1641" s="128"/>
      <c r="K1641" s="128"/>
      <c r="L1641" s="128"/>
      <c r="M1641" s="128"/>
      <c r="N1641" s="128"/>
      <c r="O1641" s="128"/>
      <c r="P1641" s="128"/>
      <c r="Q1641" s="128"/>
      <c r="R1641" s="128" t="s">
        <v>121</v>
      </c>
      <c r="S1641" s="128">
        <v>0</v>
      </c>
      <c r="T1641" s="128"/>
      <c r="U1641" s="128"/>
      <c r="V1641" s="128"/>
      <c r="W1641" s="128"/>
      <c r="X1641" s="128"/>
      <c r="Y1641" s="128"/>
      <c r="Z1641" s="128"/>
      <c r="AA1641" s="128"/>
      <c r="AB1641" s="128"/>
      <c r="AC1641" s="128"/>
      <c r="AD1641" s="128"/>
      <c r="AE1641" s="128"/>
      <c r="AF1641" s="128"/>
      <c r="AG1641" s="128"/>
      <c r="AH1641" s="128"/>
      <c r="AI1641" s="128"/>
      <c r="AJ1641" s="128"/>
      <c r="AK1641" s="128"/>
      <c r="AL1641" s="128"/>
      <c r="AM1641" s="128"/>
      <c r="AN1641" s="128"/>
      <c r="AO1641" s="128"/>
      <c r="AP1641" s="128"/>
      <c r="AQ1641" s="128"/>
      <c r="AR1641" s="128"/>
      <c r="AS1641" s="128"/>
      <c r="AT1641" s="128"/>
      <c r="AU1641" s="128"/>
    </row>
    <row r="1642" spans="1:47" outlineLevel="1" x14ac:dyDescent="0.2">
      <c r="A1642" s="129"/>
      <c r="B1642" s="129"/>
      <c r="C1642" s="145" t="s">
        <v>388</v>
      </c>
      <c r="D1642" s="168"/>
      <c r="E1642" s="159">
        <v>35</v>
      </c>
      <c r="F1642" s="131"/>
      <c r="G1642" s="131"/>
      <c r="H1642" s="154">
        <v>0</v>
      </c>
      <c r="I1642" s="128"/>
      <c r="J1642" s="128"/>
      <c r="K1642" s="128"/>
      <c r="L1642" s="128"/>
      <c r="M1642" s="128"/>
      <c r="N1642" s="128"/>
      <c r="O1642" s="128"/>
      <c r="P1642" s="128"/>
      <c r="Q1642" s="128"/>
      <c r="R1642" s="128" t="s">
        <v>121</v>
      </c>
      <c r="S1642" s="128">
        <v>0</v>
      </c>
      <c r="T1642" s="128"/>
      <c r="U1642" s="128"/>
      <c r="V1642" s="128"/>
      <c r="W1642" s="128"/>
      <c r="X1642" s="128"/>
      <c r="Y1642" s="128"/>
      <c r="Z1642" s="128"/>
      <c r="AA1642" s="128"/>
      <c r="AB1642" s="128"/>
      <c r="AC1642" s="128"/>
      <c r="AD1642" s="128"/>
      <c r="AE1642" s="128"/>
      <c r="AF1642" s="128"/>
      <c r="AG1642" s="128"/>
      <c r="AH1642" s="128"/>
      <c r="AI1642" s="128"/>
      <c r="AJ1642" s="128"/>
      <c r="AK1642" s="128"/>
      <c r="AL1642" s="128"/>
      <c r="AM1642" s="128"/>
      <c r="AN1642" s="128"/>
      <c r="AO1642" s="128"/>
      <c r="AP1642" s="128"/>
      <c r="AQ1642" s="128"/>
      <c r="AR1642" s="128"/>
      <c r="AS1642" s="128"/>
      <c r="AT1642" s="128"/>
      <c r="AU1642" s="128"/>
    </row>
    <row r="1643" spans="1:47" outlineLevel="1" x14ac:dyDescent="0.2">
      <c r="A1643" s="129"/>
      <c r="B1643" s="129"/>
      <c r="C1643" s="145" t="s">
        <v>243</v>
      </c>
      <c r="D1643" s="168"/>
      <c r="E1643" s="159"/>
      <c r="F1643" s="131"/>
      <c r="G1643" s="131"/>
      <c r="H1643" s="154">
        <v>0</v>
      </c>
      <c r="I1643" s="128"/>
      <c r="J1643" s="128"/>
      <c r="K1643" s="128"/>
      <c r="L1643" s="128"/>
      <c r="M1643" s="128"/>
      <c r="N1643" s="128"/>
      <c r="O1643" s="128"/>
      <c r="P1643" s="128"/>
      <c r="Q1643" s="128"/>
      <c r="R1643" s="128" t="s">
        <v>121</v>
      </c>
      <c r="S1643" s="128">
        <v>0</v>
      </c>
      <c r="T1643" s="128"/>
      <c r="U1643" s="128"/>
      <c r="V1643" s="128"/>
      <c r="W1643" s="128"/>
      <c r="X1643" s="128"/>
      <c r="Y1643" s="128"/>
      <c r="Z1643" s="128"/>
      <c r="AA1643" s="128"/>
      <c r="AB1643" s="128"/>
      <c r="AC1643" s="128"/>
      <c r="AD1643" s="128"/>
      <c r="AE1643" s="128"/>
      <c r="AF1643" s="128"/>
      <c r="AG1643" s="128"/>
      <c r="AH1643" s="128"/>
      <c r="AI1643" s="128"/>
      <c r="AJ1643" s="128"/>
      <c r="AK1643" s="128"/>
      <c r="AL1643" s="128"/>
      <c r="AM1643" s="128"/>
      <c r="AN1643" s="128"/>
      <c r="AO1643" s="128"/>
      <c r="AP1643" s="128"/>
      <c r="AQ1643" s="128"/>
      <c r="AR1643" s="128"/>
      <c r="AS1643" s="128"/>
      <c r="AT1643" s="128"/>
      <c r="AU1643" s="128"/>
    </row>
    <row r="1644" spans="1:47" outlineLevel="1" x14ac:dyDescent="0.2">
      <c r="A1644" s="129"/>
      <c r="B1644" s="129"/>
      <c r="C1644" s="145" t="s">
        <v>1064</v>
      </c>
      <c r="D1644" s="168"/>
      <c r="E1644" s="159"/>
      <c r="F1644" s="131"/>
      <c r="G1644" s="131"/>
      <c r="H1644" s="154">
        <v>0</v>
      </c>
      <c r="I1644" s="128"/>
      <c r="J1644" s="128"/>
      <c r="K1644" s="128"/>
      <c r="L1644" s="128"/>
      <c r="M1644" s="128"/>
      <c r="N1644" s="128"/>
      <c r="O1644" s="128"/>
      <c r="P1644" s="128"/>
      <c r="Q1644" s="128"/>
      <c r="R1644" s="128" t="s">
        <v>121</v>
      </c>
      <c r="S1644" s="128">
        <v>0</v>
      </c>
      <c r="T1644" s="128"/>
      <c r="U1644" s="128"/>
      <c r="V1644" s="128"/>
      <c r="W1644" s="128"/>
      <c r="X1644" s="128"/>
      <c r="Y1644" s="128"/>
      <c r="Z1644" s="128"/>
      <c r="AA1644" s="128"/>
      <c r="AB1644" s="128"/>
      <c r="AC1644" s="128"/>
      <c r="AD1644" s="128"/>
      <c r="AE1644" s="128"/>
      <c r="AF1644" s="128"/>
      <c r="AG1644" s="128"/>
      <c r="AH1644" s="128"/>
      <c r="AI1644" s="128"/>
      <c r="AJ1644" s="128"/>
      <c r="AK1644" s="128"/>
      <c r="AL1644" s="128"/>
      <c r="AM1644" s="128"/>
      <c r="AN1644" s="128"/>
      <c r="AO1644" s="128"/>
      <c r="AP1644" s="128"/>
      <c r="AQ1644" s="128"/>
      <c r="AR1644" s="128"/>
      <c r="AS1644" s="128"/>
      <c r="AT1644" s="128"/>
      <c r="AU1644" s="128"/>
    </row>
    <row r="1645" spans="1:47" outlineLevel="1" x14ac:dyDescent="0.2">
      <c r="A1645" s="129"/>
      <c r="B1645" s="129"/>
      <c r="C1645" s="145" t="s">
        <v>1065</v>
      </c>
      <c r="D1645" s="168"/>
      <c r="E1645" s="159">
        <v>71.849999999999994</v>
      </c>
      <c r="F1645" s="131"/>
      <c r="G1645" s="131"/>
      <c r="H1645" s="154">
        <v>0</v>
      </c>
      <c r="I1645" s="128"/>
      <c r="J1645" s="128"/>
      <c r="K1645" s="128"/>
      <c r="L1645" s="128"/>
      <c r="M1645" s="128"/>
      <c r="N1645" s="128"/>
      <c r="O1645" s="128"/>
      <c r="P1645" s="128"/>
      <c r="Q1645" s="128"/>
      <c r="R1645" s="128" t="s">
        <v>121</v>
      </c>
      <c r="S1645" s="128">
        <v>0</v>
      </c>
      <c r="T1645" s="128"/>
      <c r="U1645" s="128"/>
      <c r="V1645" s="128"/>
      <c r="W1645" s="128"/>
      <c r="X1645" s="128"/>
      <c r="Y1645" s="128"/>
      <c r="Z1645" s="128"/>
      <c r="AA1645" s="128"/>
      <c r="AB1645" s="128"/>
      <c r="AC1645" s="128"/>
      <c r="AD1645" s="128"/>
      <c r="AE1645" s="128"/>
      <c r="AF1645" s="128"/>
      <c r="AG1645" s="128"/>
      <c r="AH1645" s="128"/>
      <c r="AI1645" s="128"/>
      <c r="AJ1645" s="128"/>
      <c r="AK1645" s="128"/>
      <c r="AL1645" s="128"/>
      <c r="AM1645" s="128"/>
      <c r="AN1645" s="128"/>
      <c r="AO1645" s="128"/>
      <c r="AP1645" s="128"/>
      <c r="AQ1645" s="128"/>
      <c r="AR1645" s="128"/>
      <c r="AS1645" s="128"/>
      <c r="AT1645" s="128"/>
      <c r="AU1645" s="128"/>
    </row>
    <row r="1646" spans="1:47" outlineLevel="1" x14ac:dyDescent="0.2">
      <c r="A1646" s="129"/>
      <c r="B1646" s="129"/>
      <c r="C1646" s="145" t="s">
        <v>1066</v>
      </c>
      <c r="D1646" s="168"/>
      <c r="E1646" s="159">
        <v>134.71</v>
      </c>
      <c r="F1646" s="131"/>
      <c r="G1646" s="131"/>
      <c r="H1646" s="154">
        <v>0</v>
      </c>
      <c r="I1646" s="128"/>
      <c r="J1646" s="128"/>
      <c r="K1646" s="128"/>
      <c r="L1646" s="128"/>
      <c r="M1646" s="128"/>
      <c r="N1646" s="128"/>
      <c r="O1646" s="128"/>
      <c r="P1646" s="128"/>
      <c r="Q1646" s="128"/>
      <c r="R1646" s="128" t="s">
        <v>121</v>
      </c>
      <c r="S1646" s="128">
        <v>0</v>
      </c>
      <c r="T1646" s="128"/>
      <c r="U1646" s="128"/>
      <c r="V1646" s="128"/>
      <c r="W1646" s="128"/>
      <c r="X1646" s="128"/>
      <c r="Y1646" s="128"/>
      <c r="Z1646" s="128"/>
      <c r="AA1646" s="128"/>
      <c r="AB1646" s="128"/>
      <c r="AC1646" s="128"/>
      <c r="AD1646" s="128"/>
      <c r="AE1646" s="128"/>
      <c r="AF1646" s="128"/>
      <c r="AG1646" s="128"/>
      <c r="AH1646" s="128"/>
      <c r="AI1646" s="128"/>
      <c r="AJ1646" s="128"/>
      <c r="AK1646" s="128"/>
      <c r="AL1646" s="128"/>
      <c r="AM1646" s="128"/>
      <c r="AN1646" s="128"/>
      <c r="AO1646" s="128"/>
      <c r="AP1646" s="128"/>
      <c r="AQ1646" s="128"/>
      <c r="AR1646" s="128"/>
      <c r="AS1646" s="128"/>
      <c r="AT1646" s="128"/>
      <c r="AU1646" s="128"/>
    </row>
    <row r="1647" spans="1:47" ht="22.5" outlineLevel="1" x14ac:dyDescent="0.2">
      <c r="A1647" s="129"/>
      <c r="B1647" s="129"/>
      <c r="C1647" s="145" t="s">
        <v>1893</v>
      </c>
      <c r="D1647" s="168"/>
      <c r="E1647" s="159">
        <v>477.2</v>
      </c>
      <c r="F1647" s="131"/>
      <c r="G1647" s="131"/>
      <c r="H1647" s="154">
        <v>0</v>
      </c>
      <c r="I1647" s="128"/>
      <c r="J1647" s="128"/>
      <c r="K1647" s="128"/>
      <c r="L1647" s="128"/>
      <c r="M1647" s="128"/>
      <c r="N1647" s="128"/>
      <c r="O1647" s="128"/>
      <c r="P1647" s="128"/>
      <c r="Q1647" s="128"/>
      <c r="R1647" s="128" t="s">
        <v>121</v>
      </c>
      <c r="S1647" s="128">
        <v>0</v>
      </c>
      <c r="T1647" s="128"/>
      <c r="U1647" s="128"/>
      <c r="V1647" s="128"/>
      <c r="W1647" s="128"/>
      <c r="X1647" s="128"/>
      <c r="Y1647" s="128"/>
      <c r="Z1647" s="128"/>
      <c r="AA1647" s="128"/>
      <c r="AB1647" s="128"/>
      <c r="AC1647" s="128"/>
      <c r="AD1647" s="128"/>
      <c r="AE1647" s="128"/>
      <c r="AF1647" s="128"/>
      <c r="AG1647" s="128"/>
      <c r="AH1647" s="128"/>
      <c r="AI1647" s="128"/>
      <c r="AJ1647" s="128"/>
      <c r="AK1647" s="128"/>
      <c r="AL1647" s="128"/>
      <c r="AM1647" s="128"/>
      <c r="AN1647" s="128"/>
      <c r="AO1647" s="128"/>
      <c r="AP1647" s="128"/>
      <c r="AQ1647" s="128"/>
      <c r="AR1647" s="128"/>
      <c r="AS1647" s="128"/>
      <c r="AT1647" s="128"/>
      <c r="AU1647" s="128"/>
    </row>
    <row r="1648" spans="1:47" outlineLevel="1" x14ac:dyDescent="0.2">
      <c r="A1648" s="129"/>
      <c r="B1648" s="129"/>
      <c r="C1648" s="145" t="s">
        <v>243</v>
      </c>
      <c r="D1648" s="168"/>
      <c r="E1648" s="159"/>
      <c r="F1648" s="131"/>
      <c r="G1648" s="131"/>
      <c r="H1648" s="154">
        <v>0</v>
      </c>
      <c r="I1648" s="128"/>
      <c r="J1648" s="128"/>
      <c r="K1648" s="128"/>
      <c r="L1648" s="128"/>
      <c r="M1648" s="128"/>
      <c r="N1648" s="128"/>
      <c r="O1648" s="128"/>
      <c r="P1648" s="128"/>
      <c r="Q1648" s="128"/>
      <c r="R1648" s="128" t="s">
        <v>121</v>
      </c>
      <c r="S1648" s="128">
        <v>0</v>
      </c>
      <c r="T1648" s="128"/>
      <c r="U1648" s="128"/>
      <c r="V1648" s="128"/>
      <c r="W1648" s="128"/>
      <c r="X1648" s="128"/>
      <c r="Y1648" s="128"/>
      <c r="Z1648" s="128"/>
      <c r="AA1648" s="128"/>
      <c r="AB1648" s="128"/>
      <c r="AC1648" s="128"/>
      <c r="AD1648" s="128"/>
      <c r="AE1648" s="128"/>
      <c r="AF1648" s="128"/>
      <c r="AG1648" s="128"/>
      <c r="AH1648" s="128"/>
      <c r="AI1648" s="128"/>
      <c r="AJ1648" s="128"/>
      <c r="AK1648" s="128"/>
      <c r="AL1648" s="128"/>
      <c r="AM1648" s="128"/>
      <c r="AN1648" s="128"/>
      <c r="AO1648" s="128"/>
      <c r="AP1648" s="128"/>
      <c r="AQ1648" s="128"/>
      <c r="AR1648" s="128"/>
      <c r="AS1648" s="128"/>
      <c r="AT1648" s="128"/>
      <c r="AU1648" s="128"/>
    </row>
    <row r="1649" spans="1:47" outlineLevel="1" x14ac:dyDescent="0.2">
      <c r="A1649" s="129"/>
      <c r="B1649" s="129"/>
      <c r="C1649" s="145" t="s">
        <v>482</v>
      </c>
      <c r="D1649" s="168"/>
      <c r="E1649" s="159"/>
      <c r="F1649" s="131"/>
      <c r="G1649" s="131"/>
      <c r="H1649" s="154">
        <v>0</v>
      </c>
      <c r="I1649" s="128"/>
      <c r="J1649" s="128"/>
      <c r="K1649" s="128"/>
      <c r="L1649" s="128"/>
      <c r="M1649" s="128"/>
      <c r="N1649" s="128"/>
      <c r="O1649" s="128"/>
      <c r="P1649" s="128"/>
      <c r="Q1649" s="128"/>
      <c r="R1649" s="128" t="s">
        <v>121</v>
      </c>
      <c r="S1649" s="128">
        <v>0</v>
      </c>
      <c r="T1649" s="128"/>
      <c r="U1649" s="128"/>
      <c r="V1649" s="128"/>
      <c r="W1649" s="128"/>
      <c r="X1649" s="128"/>
      <c r="Y1649" s="128"/>
      <c r="Z1649" s="128"/>
      <c r="AA1649" s="128"/>
      <c r="AB1649" s="128"/>
      <c r="AC1649" s="128"/>
      <c r="AD1649" s="128"/>
      <c r="AE1649" s="128"/>
      <c r="AF1649" s="128"/>
      <c r="AG1649" s="128"/>
      <c r="AH1649" s="128"/>
      <c r="AI1649" s="128"/>
      <c r="AJ1649" s="128"/>
      <c r="AK1649" s="128"/>
      <c r="AL1649" s="128"/>
      <c r="AM1649" s="128"/>
      <c r="AN1649" s="128"/>
      <c r="AO1649" s="128"/>
      <c r="AP1649" s="128"/>
      <c r="AQ1649" s="128"/>
      <c r="AR1649" s="128"/>
      <c r="AS1649" s="128"/>
      <c r="AT1649" s="128"/>
      <c r="AU1649" s="128"/>
    </row>
    <row r="1650" spans="1:47" ht="33.75" outlineLevel="1" x14ac:dyDescent="0.2">
      <c r="A1650" s="129"/>
      <c r="B1650" s="129"/>
      <c r="C1650" s="145" t="s">
        <v>1067</v>
      </c>
      <c r="D1650" s="168"/>
      <c r="E1650" s="159">
        <v>3023.6</v>
      </c>
      <c r="F1650" s="131"/>
      <c r="G1650" s="131"/>
      <c r="H1650" s="154">
        <v>0</v>
      </c>
      <c r="I1650" s="128"/>
      <c r="J1650" s="128"/>
      <c r="K1650" s="128"/>
      <c r="L1650" s="128"/>
      <c r="M1650" s="128"/>
      <c r="N1650" s="128"/>
      <c r="O1650" s="128"/>
      <c r="P1650" s="128"/>
      <c r="Q1650" s="128"/>
      <c r="R1650" s="128" t="s">
        <v>121</v>
      </c>
      <c r="S1650" s="128">
        <v>0</v>
      </c>
      <c r="T1650" s="128"/>
      <c r="U1650" s="128"/>
      <c r="V1650" s="128"/>
      <c r="W1650" s="128"/>
      <c r="X1650" s="128"/>
      <c r="Y1650" s="128"/>
      <c r="Z1650" s="128"/>
      <c r="AA1650" s="128"/>
      <c r="AB1650" s="128"/>
      <c r="AC1650" s="128"/>
      <c r="AD1650" s="128"/>
      <c r="AE1650" s="128"/>
      <c r="AF1650" s="128"/>
      <c r="AG1650" s="128"/>
      <c r="AH1650" s="128"/>
      <c r="AI1650" s="128"/>
      <c r="AJ1650" s="128"/>
      <c r="AK1650" s="128"/>
      <c r="AL1650" s="128"/>
      <c r="AM1650" s="128"/>
      <c r="AN1650" s="128"/>
      <c r="AO1650" s="128"/>
      <c r="AP1650" s="128"/>
      <c r="AQ1650" s="128"/>
      <c r="AR1650" s="128"/>
      <c r="AS1650" s="128"/>
      <c r="AT1650" s="128"/>
      <c r="AU1650" s="128"/>
    </row>
    <row r="1651" spans="1:47" outlineLevel="1" x14ac:dyDescent="0.2">
      <c r="A1651" s="129"/>
      <c r="B1651" s="129"/>
      <c r="C1651" s="145" t="s">
        <v>1068</v>
      </c>
      <c r="D1651" s="168"/>
      <c r="E1651" s="159">
        <v>0.8</v>
      </c>
      <c r="F1651" s="131"/>
      <c r="G1651" s="131"/>
      <c r="H1651" s="154">
        <v>0</v>
      </c>
      <c r="I1651" s="128"/>
      <c r="J1651" s="128"/>
      <c r="K1651" s="128"/>
      <c r="L1651" s="128"/>
      <c r="M1651" s="128"/>
      <c r="N1651" s="128"/>
      <c r="O1651" s="128"/>
      <c r="P1651" s="128"/>
      <c r="Q1651" s="128"/>
      <c r="R1651" s="128" t="s">
        <v>121</v>
      </c>
      <c r="S1651" s="128">
        <v>0</v>
      </c>
      <c r="T1651" s="128"/>
      <c r="U1651" s="128"/>
      <c r="V1651" s="128"/>
      <c r="W1651" s="128"/>
      <c r="X1651" s="128"/>
      <c r="Y1651" s="128"/>
      <c r="Z1651" s="128"/>
      <c r="AA1651" s="128"/>
      <c r="AB1651" s="128"/>
      <c r="AC1651" s="128"/>
      <c r="AD1651" s="128"/>
      <c r="AE1651" s="128"/>
      <c r="AF1651" s="128"/>
      <c r="AG1651" s="128"/>
      <c r="AH1651" s="128"/>
      <c r="AI1651" s="128"/>
      <c r="AJ1651" s="128"/>
      <c r="AK1651" s="128"/>
      <c r="AL1651" s="128"/>
      <c r="AM1651" s="128"/>
      <c r="AN1651" s="128"/>
      <c r="AO1651" s="128"/>
      <c r="AP1651" s="128"/>
      <c r="AQ1651" s="128"/>
      <c r="AR1651" s="128"/>
      <c r="AS1651" s="128"/>
      <c r="AT1651" s="128"/>
      <c r="AU1651" s="128"/>
    </row>
    <row r="1652" spans="1:47" outlineLevel="1" x14ac:dyDescent="0.2">
      <c r="A1652" s="129"/>
      <c r="B1652" s="129"/>
      <c r="C1652" s="145" t="s">
        <v>1069</v>
      </c>
      <c r="D1652" s="168"/>
      <c r="E1652" s="159">
        <v>-178.4</v>
      </c>
      <c r="F1652" s="131"/>
      <c r="G1652" s="131"/>
      <c r="H1652" s="154">
        <v>0</v>
      </c>
      <c r="I1652" s="128"/>
      <c r="J1652" s="128"/>
      <c r="K1652" s="128"/>
      <c r="L1652" s="128"/>
      <c r="M1652" s="128"/>
      <c r="N1652" s="128"/>
      <c r="O1652" s="128"/>
      <c r="P1652" s="128"/>
      <c r="Q1652" s="128"/>
      <c r="R1652" s="128" t="s">
        <v>121</v>
      </c>
      <c r="S1652" s="128">
        <v>0</v>
      </c>
      <c r="T1652" s="128"/>
      <c r="U1652" s="128"/>
      <c r="V1652" s="128"/>
      <c r="W1652" s="128"/>
      <c r="X1652" s="128"/>
      <c r="Y1652" s="128"/>
      <c r="Z1652" s="128"/>
      <c r="AA1652" s="128"/>
      <c r="AB1652" s="128"/>
      <c r="AC1652" s="128"/>
      <c r="AD1652" s="128"/>
      <c r="AE1652" s="128"/>
      <c r="AF1652" s="128"/>
      <c r="AG1652" s="128"/>
      <c r="AH1652" s="128"/>
      <c r="AI1652" s="128"/>
      <c r="AJ1652" s="128"/>
      <c r="AK1652" s="128"/>
      <c r="AL1652" s="128"/>
      <c r="AM1652" s="128"/>
      <c r="AN1652" s="128"/>
      <c r="AO1652" s="128"/>
      <c r="AP1652" s="128"/>
      <c r="AQ1652" s="128"/>
      <c r="AR1652" s="128"/>
      <c r="AS1652" s="128"/>
      <c r="AT1652" s="128"/>
      <c r="AU1652" s="128"/>
    </row>
    <row r="1653" spans="1:47" outlineLevel="1" x14ac:dyDescent="0.2">
      <c r="A1653" s="129">
        <v>368</v>
      </c>
      <c r="B1653" s="129" t="s">
        <v>1073</v>
      </c>
      <c r="C1653" s="144" t="s">
        <v>1074</v>
      </c>
      <c r="D1653" s="167" t="s">
        <v>118</v>
      </c>
      <c r="E1653" s="131">
        <v>425.4</v>
      </c>
      <c r="F1653" s="131"/>
      <c r="G1653" s="131">
        <f>ROUND(E1653*F1653,2)</f>
        <v>0</v>
      </c>
      <c r="H1653" s="154" t="s">
        <v>1140</v>
      </c>
      <c r="I1653" s="128"/>
      <c r="J1653" s="128"/>
      <c r="K1653" s="128"/>
      <c r="L1653" s="128"/>
      <c r="M1653" s="128"/>
      <c r="N1653" s="128"/>
      <c r="O1653" s="128"/>
      <c r="P1653" s="128"/>
      <c r="Q1653" s="128"/>
      <c r="R1653" s="128" t="s">
        <v>119</v>
      </c>
      <c r="S1653" s="128"/>
      <c r="T1653" s="128"/>
      <c r="U1653" s="128"/>
      <c r="V1653" s="128"/>
      <c r="W1653" s="128"/>
      <c r="X1653" s="128"/>
      <c r="Y1653" s="128"/>
      <c r="Z1653" s="128"/>
      <c r="AA1653" s="128"/>
      <c r="AB1653" s="128"/>
      <c r="AC1653" s="128"/>
      <c r="AD1653" s="128"/>
      <c r="AE1653" s="128"/>
      <c r="AF1653" s="128"/>
      <c r="AG1653" s="128"/>
      <c r="AH1653" s="128"/>
      <c r="AI1653" s="128"/>
      <c r="AJ1653" s="128"/>
      <c r="AK1653" s="128"/>
      <c r="AL1653" s="128"/>
      <c r="AM1653" s="128"/>
      <c r="AN1653" s="128"/>
      <c r="AO1653" s="128"/>
      <c r="AP1653" s="128"/>
      <c r="AQ1653" s="128"/>
      <c r="AR1653" s="128"/>
      <c r="AS1653" s="128"/>
      <c r="AT1653" s="128"/>
      <c r="AU1653" s="128"/>
    </row>
    <row r="1654" spans="1:47" outlineLevel="1" x14ac:dyDescent="0.2">
      <c r="A1654" s="129"/>
      <c r="B1654" s="129"/>
      <c r="C1654" s="145" t="s">
        <v>1056</v>
      </c>
      <c r="D1654" s="168"/>
      <c r="E1654" s="159"/>
      <c r="F1654" s="131"/>
      <c r="G1654" s="131"/>
      <c r="H1654" s="154">
        <v>0</v>
      </c>
      <c r="I1654" s="128"/>
      <c r="J1654" s="128"/>
      <c r="K1654" s="128"/>
      <c r="L1654" s="128"/>
      <c r="M1654" s="128"/>
      <c r="N1654" s="128"/>
      <c r="O1654" s="128"/>
      <c r="P1654" s="128"/>
      <c r="Q1654" s="128"/>
      <c r="R1654" s="128" t="s">
        <v>121</v>
      </c>
      <c r="S1654" s="128">
        <v>0</v>
      </c>
      <c r="T1654" s="128"/>
      <c r="U1654" s="128"/>
      <c r="V1654" s="128"/>
      <c r="W1654" s="128"/>
      <c r="X1654" s="128"/>
      <c r="Y1654" s="128"/>
      <c r="Z1654" s="128"/>
      <c r="AA1654" s="128"/>
      <c r="AB1654" s="128"/>
      <c r="AC1654" s="128"/>
      <c r="AD1654" s="128"/>
      <c r="AE1654" s="128"/>
      <c r="AF1654" s="128"/>
      <c r="AG1654" s="128"/>
      <c r="AH1654" s="128"/>
      <c r="AI1654" s="128"/>
      <c r="AJ1654" s="128"/>
      <c r="AK1654" s="128"/>
      <c r="AL1654" s="128"/>
      <c r="AM1654" s="128"/>
      <c r="AN1654" s="128"/>
      <c r="AO1654" s="128"/>
      <c r="AP1654" s="128"/>
      <c r="AQ1654" s="128"/>
      <c r="AR1654" s="128"/>
      <c r="AS1654" s="128"/>
      <c r="AT1654" s="128"/>
      <c r="AU1654" s="128"/>
    </row>
    <row r="1655" spans="1:47" outlineLevel="1" x14ac:dyDescent="0.2">
      <c r="A1655" s="129"/>
      <c r="B1655" s="129"/>
      <c r="C1655" s="145" t="s">
        <v>1057</v>
      </c>
      <c r="D1655" s="168"/>
      <c r="E1655" s="159">
        <v>70.650000000000006</v>
      </c>
      <c r="F1655" s="131"/>
      <c r="G1655" s="131"/>
      <c r="H1655" s="154">
        <v>0</v>
      </c>
      <c r="I1655" s="128"/>
      <c r="J1655" s="128"/>
      <c r="K1655" s="128"/>
      <c r="L1655" s="128"/>
      <c r="M1655" s="128"/>
      <c r="N1655" s="128"/>
      <c r="O1655" s="128"/>
      <c r="P1655" s="128"/>
      <c r="Q1655" s="128"/>
      <c r="R1655" s="128" t="s">
        <v>121</v>
      </c>
      <c r="S1655" s="128">
        <v>0</v>
      </c>
      <c r="T1655" s="128"/>
      <c r="U1655" s="128"/>
      <c r="V1655" s="128"/>
      <c r="W1655" s="128"/>
      <c r="X1655" s="128"/>
      <c r="Y1655" s="128"/>
      <c r="Z1655" s="128"/>
      <c r="AA1655" s="128"/>
      <c r="AB1655" s="128"/>
      <c r="AC1655" s="128"/>
      <c r="AD1655" s="128"/>
      <c r="AE1655" s="128"/>
      <c r="AF1655" s="128"/>
      <c r="AG1655" s="128"/>
      <c r="AH1655" s="128"/>
      <c r="AI1655" s="128"/>
      <c r="AJ1655" s="128"/>
      <c r="AK1655" s="128"/>
      <c r="AL1655" s="128"/>
      <c r="AM1655" s="128"/>
      <c r="AN1655" s="128"/>
      <c r="AO1655" s="128"/>
      <c r="AP1655" s="128"/>
      <c r="AQ1655" s="128"/>
      <c r="AR1655" s="128"/>
      <c r="AS1655" s="128"/>
      <c r="AT1655" s="128"/>
      <c r="AU1655" s="128"/>
    </row>
    <row r="1656" spans="1:47" outlineLevel="1" x14ac:dyDescent="0.2">
      <c r="A1656" s="129"/>
      <c r="B1656" s="129"/>
      <c r="C1656" s="145" t="s">
        <v>1058</v>
      </c>
      <c r="D1656" s="168"/>
      <c r="E1656" s="159">
        <v>59.55</v>
      </c>
      <c r="F1656" s="131"/>
      <c r="G1656" s="131"/>
      <c r="H1656" s="154">
        <v>0</v>
      </c>
      <c r="I1656" s="128"/>
      <c r="J1656" s="128"/>
      <c r="K1656" s="128"/>
      <c r="L1656" s="128"/>
      <c r="M1656" s="128"/>
      <c r="N1656" s="128"/>
      <c r="O1656" s="128"/>
      <c r="P1656" s="128"/>
      <c r="Q1656" s="128"/>
      <c r="R1656" s="128" t="s">
        <v>121</v>
      </c>
      <c r="S1656" s="128">
        <v>0</v>
      </c>
      <c r="T1656" s="128"/>
      <c r="U1656" s="128"/>
      <c r="V1656" s="128"/>
      <c r="W1656" s="128"/>
      <c r="X1656" s="128"/>
      <c r="Y1656" s="128"/>
      <c r="Z1656" s="128"/>
      <c r="AA1656" s="128"/>
      <c r="AB1656" s="128"/>
      <c r="AC1656" s="128"/>
      <c r="AD1656" s="128"/>
      <c r="AE1656" s="128"/>
      <c r="AF1656" s="128"/>
      <c r="AG1656" s="128"/>
      <c r="AH1656" s="128"/>
      <c r="AI1656" s="128"/>
      <c r="AJ1656" s="128"/>
      <c r="AK1656" s="128"/>
      <c r="AL1656" s="128"/>
      <c r="AM1656" s="128"/>
      <c r="AN1656" s="128"/>
      <c r="AO1656" s="128"/>
      <c r="AP1656" s="128"/>
      <c r="AQ1656" s="128"/>
      <c r="AR1656" s="128"/>
      <c r="AS1656" s="128"/>
      <c r="AT1656" s="128"/>
      <c r="AU1656" s="128"/>
    </row>
    <row r="1657" spans="1:47" outlineLevel="1" x14ac:dyDescent="0.2">
      <c r="A1657" s="129"/>
      <c r="B1657" s="129"/>
      <c r="C1657" s="145" t="s">
        <v>1059</v>
      </c>
      <c r="D1657" s="168"/>
      <c r="E1657" s="159">
        <v>295.2</v>
      </c>
      <c r="F1657" s="131"/>
      <c r="G1657" s="131"/>
      <c r="H1657" s="154">
        <v>0</v>
      </c>
      <c r="I1657" s="128"/>
      <c r="J1657" s="128"/>
      <c r="K1657" s="128"/>
      <c r="L1657" s="128"/>
      <c r="M1657" s="128"/>
      <c r="N1657" s="128"/>
      <c r="O1657" s="128"/>
      <c r="P1657" s="128"/>
      <c r="Q1657" s="128"/>
      <c r="R1657" s="128" t="s">
        <v>121</v>
      </c>
      <c r="S1657" s="128">
        <v>0</v>
      </c>
      <c r="T1657" s="128"/>
      <c r="U1657" s="128"/>
      <c r="V1657" s="128"/>
      <c r="W1657" s="128"/>
      <c r="X1657" s="128"/>
      <c r="Y1657" s="128"/>
      <c r="Z1657" s="128"/>
      <c r="AA1657" s="128"/>
      <c r="AB1657" s="128"/>
      <c r="AC1657" s="128"/>
      <c r="AD1657" s="128"/>
      <c r="AE1657" s="128"/>
      <c r="AF1657" s="128"/>
      <c r="AG1657" s="128"/>
      <c r="AH1657" s="128"/>
      <c r="AI1657" s="128"/>
      <c r="AJ1657" s="128"/>
      <c r="AK1657" s="128"/>
      <c r="AL1657" s="128"/>
      <c r="AM1657" s="128"/>
      <c r="AN1657" s="128"/>
      <c r="AO1657" s="128"/>
      <c r="AP1657" s="128"/>
      <c r="AQ1657" s="128"/>
      <c r="AR1657" s="128"/>
      <c r="AS1657" s="128"/>
      <c r="AT1657" s="128"/>
      <c r="AU1657" s="128"/>
    </row>
    <row r="1658" spans="1:47" x14ac:dyDescent="0.2">
      <c r="A1658" s="130" t="s">
        <v>114</v>
      </c>
      <c r="B1658" s="130" t="s">
        <v>94</v>
      </c>
      <c r="C1658" s="146" t="s">
        <v>95</v>
      </c>
      <c r="D1658" s="169"/>
      <c r="E1658" s="132"/>
      <c r="F1658" s="132"/>
      <c r="G1658" s="132">
        <f>SUMIF(R1659:R1692,"&lt;&gt;NOR",G1659:G1692)</f>
        <v>0</v>
      </c>
      <c r="H1658" s="155"/>
      <c r="I1658" s="128"/>
      <c r="R1658" t="s">
        <v>115</v>
      </c>
    </row>
    <row r="1659" spans="1:47" ht="22.5" outlineLevel="1" x14ac:dyDescent="0.2">
      <c r="A1659" s="129">
        <v>369</v>
      </c>
      <c r="B1659" s="129" t="s">
        <v>1075</v>
      </c>
      <c r="C1659" s="144" t="s">
        <v>1076</v>
      </c>
      <c r="D1659" s="167" t="s">
        <v>927</v>
      </c>
      <c r="E1659" s="131">
        <v>118725.53309999999</v>
      </c>
      <c r="F1659" s="131"/>
      <c r="G1659" s="131">
        <f>ROUND(E1659*F1659,2)</f>
        <v>0</v>
      </c>
      <c r="H1659" s="154" t="s">
        <v>1141</v>
      </c>
      <c r="I1659" s="128"/>
      <c r="J1659" s="128"/>
      <c r="K1659" s="128"/>
      <c r="L1659" s="128"/>
      <c r="M1659" s="128"/>
      <c r="N1659" s="128"/>
      <c r="O1659" s="128"/>
      <c r="P1659" s="128"/>
      <c r="Q1659" s="128"/>
      <c r="R1659" s="128" t="s">
        <v>119</v>
      </c>
      <c r="S1659" s="128"/>
      <c r="T1659" s="128"/>
      <c r="U1659" s="128"/>
      <c r="V1659" s="128"/>
      <c r="W1659" s="128"/>
      <c r="X1659" s="128"/>
      <c r="Y1659" s="128"/>
      <c r="Z1659" s="128"/>
      <c r="AA1659" s="128"/>
      <c r="AB1659" s="128"/>
      <c r="AC1659" s="128"/>
      <c r="AD1659" s="128"/>
      <c r="AE1659" s="128"/>
      <c r="AF1659" s="128"/>
      <c r="AG1659" s="128"/>
      <c r="AH1659" s="128"/>
      <c r="AI1659" s="128"/>
      <c r="AJ1659" s="128"/>
      <c r="AK1659" s="128"/>
      <c r="AL1659" s="128"/>
      <c r="AM1659" s="128"/>
      <c r="AN1659" s="128"/>
      <c r="AO1659" s="128"/>
      <c r="AP1659" s="128"/>
      <c r="AQ1659" s="128"/>
      <c r="AR1659" s="128"/>
      <c r="AS1659" s="128"/>
      <c r="AT1659" s="128"/>
      <c r="AU1659" s="128"/>
    </row>
    <row r="1660" spans="1:47" outlineLevel="1" x14ac:dyDescent="0.2">
      <c r="A1660" s="129"/>
      <c r="B1660" s="129"/>
      <c r="C1660" s="145" t="s">
        <v>314</v>
      </c>
      <c r="D1660" s="168"/>
      <c r="E1660" s="159"/>
      <c r="F1660" s="131"/>
      <c r="G1660" s="131"/>
      <c r="H1660" s="154">
        <v>0</v>
      </c>
      <c r="I1660" s="128"/>
      <c r="J1660" s="128"/>
      <c r="K1660" s="128"/>
      <c r="L1660" s="128"/>
      <c r="M1660" s="128"/>
      <c r="N1660" s="128"/>
      <c r="O1660" s="128"/>
      <c r="P1660" s="128"/>
      <c r="Q1660" s="128"/>
      <c r="R1660" s="128" t="s">
        <v>121</v>
      </c>
      <c r="S1660" s="128">
        <v>0</v>
      </c>
      <c r="T1660" s="128"/>
      <c r="U1660" s="128"/>
      <c r="V1660" s="128"/>
      <c r="W1660" s="128"/>
      <c r="X1660" s="128"/>
      <c r="Y1660" s="128"/>
      <c r="Z1660" s="128"/>
      <c r="AA1660" s="128"/>
      <c r="AB1660" s="128"/>
      <c r="AC1660" s="128"/>
      <c r="AD1660" s="128"/>
      <c r="AE1660" s="128"/>
      <c r="AF1660" s="128"/>
      <c r="AG1660" s="128"/>
      <c r="AH1660" s="128"/>
      <c r="AI1660" s="128"/>
      <c r="AJ1660" s="128"/>
      <c r="AK1660" s="128"/>
      <c r="AL1660" s="128"/>
      <c r="AM1660" s="128"/>
      <c r="AN1660" s="128"/>
      <c r="AO1660" s="128"/>
      <c r="AP1660" s="128"/>
      <c r="AQ1660" s="128"/>
      <c r="AR1660" s="128"/>
      <c r="AS1660" s="128"/>
      <c r="AT1660" s="128"/>
      <c r="AU1660" s="128"/>
    </row>
    <row r="1661" spans="1:47" outlineLevel="1" x14ac:dyDescent="0.2">
      <c r="A1661" s="129"/>
      <c r="B1661" s="129"/>
      <c r="C1661" s="145" t="s">
        <v>330</v>
      </c>
      <c r="D1661" s="168"/>
      <c r="E1661" s="159"/>
      <c r="F1661" s="131"/>
      <c r="G1661" s="131"/>
      <c r="H1661" s="154">
        <v>0</v>
      </c>
      <c r="I1661" s="128"/>
      <c r="J1661" s="128"/>
      <c r="K1661" s="128"/>
      <c r="L1661" s="128"/>
      <c r="M1661" s="128"/>
      <c r="N1661" s="128"/>
      <c r="O1661" s="128"/>
      <c r="P1661" s="128"/>
      <c r="Q1661" s="128"/>
      <c r="R1661" s="128" t="s">
        <v>121</v>
      </c>
      <c r="S1661" s="128">
        <v>0</v>
      </c>
      <c r="T1661" s="128"/>
      <c r="U1661" s="128"/>
      <c r="V1661" s="128"/>
      <c r="W1661" s="128"/>
      <c r="X1661" s="128"/>
      <c r="Y1661" s="128"/>
      <c r="Z1661" s="128"/>
      <c r="AA1661" s="128"/>
      <c r="AB1661" s="128"/>
      <c r="AC1661" s="128"/>
      <c r="AD1661" s="128"/>
      <c r="AE1661" s="128"/>
      <c r="AF1661" s="128"/>
      <c r="AG1661" s="128"/>
      <c r="AH1661" s="128"/>
      <c r="AI1661" s="128"/>
      <c r="AJ1661" s="128"/>
      <c r="AK1661" s="128"/>
      <c r="AL1661" s="128"/>
      <c r="AM1661" s="128"/>
      <c r="AN1661" s="128"/>
      <c r="AO1661" s="128"/>
      <c r="AP1661" s="128"/>
      <c r="AQ1661" s="128"/>
      <c r="AR1661" s="128"/>
      <c r="AS1661" s="128"/>
      <c r="AT1661" s="128"/>
      <c r="AU1661" s="128"/>
    </row>
    <row r="1662" spans="1:47" outlineLevel="1" x14ac:dyDescent="0.2">
      <c r="A1662" s="129"/>
      <c r="B1662" s="129"/>
      <c r="C1662" s="145" t="s">
        <v>1077</v>
      </c>
      <c r="D1662" s="168"/>
      <c r="E1662" s="159">
        <v>19685</v>
      </c>
      <c r="F1662" s="131"/>
      <c r="G1662" s="131"/>
      <c r="H1662" s="154">
        <v>0</v>
      </c>
      <c r="I1662" s="128"/>
      <c r="J1662" s="128"/>
      <c r="K1662" s="128"/>
      <c r="L1662" s="128"/>
      <c r="M1662" s="128"/>
      <c r="N1662" s="128"/>
      <c r="O1662" s="128"/>
      <c r="P1662" s="128"/>
      <c r="Q1662" s="128"/>
      <c r="R1662" s="128" t="s">
        <v>121</v>
      </c>
      <c r="S1662" s="128">
        <v>0</v>
      </c>
      <c r="T1662" s="128"/>
      <c r="U1662" s="128"/>
      <c r="V1662" s="128"/>
      <c r="W1662" s="128"/>
      <c r="X1662" s="128"/>
      <c r="Y1662" s="128"/>
      <c r="Z1662" s="128"/>
      <c r="AA1662" s="128"/>
      <c r="AB1662" s="128"/>
      <c r="AC1662" s="128"/>
      <c r="AD1662" s="128"/>
      <c r="AE1662" s="128"/>
      <c r="AF1662" s="128"/>
      <c r="AG1662" s="128"/>
      <c r="AH1662" s="128"/>
      <c r="AI1662" s="128"/>
      <c r="AJ1662" s="128"/>
      <c r="AK1662" s="128"/>
      <c r="AL1662" s="128"/>
      <c r="AM1662" s="128"/>
      <c r="AN1662" s="128"/>
      <c r="AO1662" s="128"/>
      <c r="AP1662" s="128"/>
      <c r="AQ1662" s="128"/>
      <c r="AR1662" s="128"/>
      <c r="AS1662" s="128"/>
      <c r="AT1662" s="128"/>
      <c r="AU1662" s="128"/>
    </row>
    <row r="1663" spans="1:47" outlineLevel="1" x14ac:dyDescent="0.2">
      <c r="A1663" s="129"/>
      <c r="B1663" s="129"/>
      <c r="C1663" s="145" t="s">
        <v>1871</v>
      </c>
      <c r="D1663" s="168"/>
      <c r="E1663" s="159">
        <v>24381.5</v>
      </c>
      <c r="F1663" s="131"/>
      <c r="G1663" s="131"/>
      <c r="H1663" s="154">
        <v>0</v>
      </c>
      <c r="I1663" s="128"/>
      <c r="J1663" s="128"/>
      <c r="K1663" s="128"/>
      <c r="L1663" s="128"/>
      <c r="M1663" s="128"/>
      <c r="N1663" s="128"/>
      <c r="O1663" s="128"/>
      <c r="P1663" s="128"/>
      <c r="Q1663" s="128"/>
      <c r="R1663" s="128" t="s">
        <v>121</v>
      </c>
      <c r="S1663" s="128">
        <v>0</v>
      </c>
      <c r="T1663" s="128"/>
      <c r="U1663" s="128"/>
      <c r="V1663" s="128"/>
      <c r="W1663" s="128"/>
      <c r="X1663" s="128"/>
      <c r="Y1663" s="128"/>
      <c r="Z1663" s="128"/>
      <c r="AA1663" s="128"/>
      <c r="AB1663" s="128"/>
      <c r="AC1663" s="128"/>
      <c r="AD1663" s="128"/>
      <c r="AE1663" s="128"/>
      <c r="AF1663" s="128"/>
      <c r="AG1663" s="128"/>
      <c r="AH1663" s="128"/>
      <c r="AI1663" s="128"/>
      <c r="AJ1663" s="128"/>
      <c r="AK1663" s="128"/>
      <c r="AL1663" s="128"/>
      <c r="AM1663" s="128"/>
      <c r="AN1663" s="128"/>
      <c r="AO1663" s="128"/>
      <c r="AP1663" s="128"/>
      <c r="AQ1663" s="128"/>
      <c r="AR1663" s="128"/>
      <c r="AS1663" s="128"/>
      <c r="AT1663" s="128"/>
      <c r="AU1663" s="128"/>
    </row>
    <row r="1664" spans="1:47" outlineLevel="1" x14ac:dyDescent="0.2">
      <c r="A1664" s="129"/>
      <c r="B1664" s="129"/>
      <c r="C1664" s="145" t="s">
        <v>1872</v>
      </c>
      <c r="D1664" s="168"/>
      <c r="E1664" s="159">
        <v>10479.6</v>
      </c>
      <c r="F1664" s="131"/>
      <c r="G1664" s="131"/>
      <c r="H1664" s="154">
        <v>0</v>
      </c>
      <c r="I1664" s="128"/>
      <c r="J1664" s="128"/>
      <c r="K1664" s="128"/>
      <c r="L1664" s="128"/>
      <c r="M1664" s="128"/>
      <c r="N1664" s="128"/>
      <c r="O1664" s="128"/>
      <c r="P1664" s="128"/>
      <c r="Q1664" s="128"/>
      <c r="R1664" s="128" t="s">
        <v>121</v>
      </c>
      <c r="S1664" s="128">
        <v>0</v>
      </c>
      <c r="T1664" s="128"/>
      <c r="U1664" s="128"/>
      <c r="V1664" s="128"/>
      <c r="W1664" s="128"/>
      <c r="X1664" s="128"/>
      <c r="Y1664" s="128"/>
      <c r="Z1664" s="128"/>
      <c r="AA1664" s="128"/>
      <c r="AB1664" s="128"/>
      <c r="AC1664" s="128"/>
      <c r="AD1664" s="128"/>
      <c r="AE1664" s="128"/>
      <c r="AF1664" s="128"/>
      <c r="AG1664" s="128"/>
      <c r="AH1664" s="128"/>
      <c r="AI1664" s="128"/>
      <c r="AJ1664" s="128"/>
      <c r="AK1664" s="128"/>
      <c r="AL1664" s="128"/>
      <c r="AM1664" s="128"/>
      <c r="AN1664" s="128"/>
      <c r="AO1664" s="128"/>
      <c r="AP1664" s="128"/>
      <c r="AQ1664" s="128"/>
      <c r="AR1664" s="128"/>
      <c r="AS1664" s="128"/>
      <c r="AT1664" s="128"/>
      <c r="AU1664" s="128"/>
    </row>
    <row r="1665" spans="1:47" outlineLevel="1" x14ac:dyDescent="0.2">
      <c r="A1665" s="129"/>
      <c r="B1665" s="129"/>
      <c r="C1665" s="145" t="s">
        <v>1078</v>
      </c>
      <c r="D1665" s="168"/>
      <c r="E1665" s="159">
        <v>1275.0999999999999</v>
      </c>
      <c r="F1665" s="131"/>
      <c r="G1665" s="131"/>
      <c r="H1665" s="154">
        <v>0</v>
      </c>
      <c r="I1665" s="128"/>
      <c r="J1665" s="128"/>
      <c r="K1665" s="128"/>
      <c r="L1665" s="128"/>
      <c r="M1665" s="128"/>
      <c r="N1665" s="128"/>
      <c r="O1665" s="128"/>
      <c r="P1665" s="128"/>
      <c r="Q1665" s="128"/>
      <c r="R1665" s="128" t="s">
        <v>121</v>
      </c>
      <c r="S1665" s="128">
        <v>0</v>
      </c>
      <c r="T1665" s="128"/>
      <c r="U1665" s="128"/>
      <c r="V1665" s="128"/>
      <c r="W1665" s="128"/>
      <c r="X1665" s="128"/>
      <c r="Y1665" s="128"/>
      <c r="Z1665" s="128"/>
      <c r="AA1665" s="128"/>
      <c r="AB1665" s="128"/>
      <c r="AC1665" s="128"/>
      <c r="AD1665" s="128"/>
      <c r="AE1665" s="128"/>
      <c r="AF1665" s="128"/>
      <c r="AG1665" s="128"/>
      <c r="AH1665" s="128"/>
      <c r="AI1665" s="128"/>
      <c r="AJ1665" s="128"/>
      <c r="AK1665" s="128"/>
      <c r="AL1665" s="128"/>
      <c r="AM1665" s="128"/>
      <c r="AN1665" s="128"/>
      <c r="AO1665" s="128"/>
      <c r="AP1665" s="128"/>
      <c r="AQ1665" s="128"/>
      <c r="AR1665" s="128"/>
      <c r="AS1665" s="128"/>
      <c r="AT1665" s="128"/>
      <c r="AU1665" s="128"/>
    </row>
    <row r="1666" spans="1:47" outlineLevel="1" x14ac:dyDescent="0.2">
      <c r="A1666" s="129"/>
      <c r="B1666" s="129"/>
      <c r="C1666" s="145" t="s">
        <v>1079</v>
      </c>
      <c r="D1666" s="168"/>
      <c r="E1666" s="159">
        <v>385</v>
      </c>
      <c r="F1666" s="131"/>
      <c r="G1666" s="131"/>
      <c r="H1666" s="154">
        <v>0</v>
      </c>
      <c r="I1666" s="128"/>
      <c r="J1666" s="128"/>
      <c r="K1666" s="128"/>
      <c r="L1666" s="128"/>
      <c r="M1666" s="128"/>
      <c r="N1666" s="128"/>
      <c r="O1666" s="128"/>
      <c r="P1666" s="128"/>
      <c r="Q1666" s="128"/>
      <c r="R1666" s="128" t="s">
        <v>121</v>
      </c>
      <c r="S1666" s="128">
        <v>0</v>
      </c>
      <c r="T1666" s="128"/>
      <c r="U1666" s="128"/>
      <c r="V1666" s="128"/>
      <c r="W1666" s="128"/>
      <c r="X1666" s="128"/>
      <c r="Y1666" s="128"/>
      <c r="Z1666" s="128"/>
      <c r="AA1666" s="128"/>
      <c r="AB1666" s="128"/>
      <c r="AC1666" s="128"/>
      <c r="AD1666" s="128"/>
      <c r="AE1666" s="128"/>
      <c r="AF1666" s="128"/>
      <c r="AG1666" s="128"/>
      <c r="AH1666" s="128"/>
      <c r="AI1666" s="128"/>
      <c r="AJ1666" s="128"/>
      <c r="AK1666" s="128"/>
      <c r="AL1666" s="128"/>
      <c r="AM1666" s="128"/>
      <c r="AN1666" s="128"/>
      <c r="AO1666" s="128"/>
      <c r="AP1666" s="128"/>
      <c r="AQ1666" s="128"/>
      <c r="AR1666" s="128"/>
      <c r="AS1666" s="128"/>
      <c r="AT1666" s="128"/>
      <c r="AU1666" s="128"/>
    </row>
    <row r="1667" spans="1:47" outlineLevel="1" x14ac:dyDescent="0.2">
      <c r="A1667" s="129"/>
      <c r="B1667" s="129"/>
      <c r="C1667" s="145" t="s">
        <v>1873</v>
      </c>
      <c r="D1667" s="168"/>
      <c r="E1667" s="159">
        <v>8900</v>
      </c>
      <c r="F1667" s="131"/>
      <c r="G1667" s="131"/>
      <c r="H1667" s="154">
        <v>0</v>
      </c>
      <c r="I1667" s="128"/>
      <c r="J1667" s="128"/>
      <c r="K1667" s="128"/>
      <c r="L1667" s="128"/>
      <c r="M1667" s="128"/>
      <c r="N1667" s="128"/>
      <c r="O1667" s="128"/>
      <c r="P1667" s="128"/>
      <c r="Q1667" s="128"/>
      <c r="R1667" s="128" t="s">
        <v>121</v>
      </c>
      <c r="S1667" s="128">
        <v>0</v>
      </c>
      <c r="T1667" s="128"/>
      <c r="U1667" s="128"/>
      <c r="V1667" s="128"/>
      <c r="W1667" s="128"/>
      <c r="X1667" s="128"/>
      <c r="Y1667" s="128"/>
      <c r="Z1667" s="128"/>
      <c r="AA1667" s="128"/>
      <c r="AB1667" s="128"/>
      <c r="AC1667" s="128"/>
      <c r="AD1667" s="128"/>
      <c r="AE1667" s="128"/>
      <c r="AF1667" s="128"/>
      <c r="AG1667" s="128"/>
      <c r="AH1667" s="128"/>
      <c r="AI1667" s="128"/>
      <c r="AJ1667" s="128"/>
      <c r="AK1667" s="128"/>
      <c r="AL1667" s="128"/>
      <c r="AM1667" s="128"/>
      <c r="AN1667" s="128"/>
      <c r="AO1667" s="128"/>
      <c r="AP1667" s="128"/>
      <c r="AQ1667" s="128"/>
      <c r="AR1667" s="128"/>
      <c r="AS1667" s="128"/>
      <c r="AT1667" s="128"/>
      <c r="AU1667" s="128"/>
    </row>
    <row r="1668" spans="1:47" outlineLevel="1" x14ac:dyDescent="0.2">
      <c r="A1668" s="129"/>
      <c r="B1668" s="129"/>
      <c r="C1668" s="145" t="s">
        <v>1080</v>
      </c>
      <c r="D1668" s="168"/>
      <c r="E1668" s="159">
        <v>130</v>
      </c>
      <c r="F1668" s="131"/>
      <c r="G1668" s="131"/>
      <c r="H1668" s="154">
        <v>0</v>
      </c>
      <c r="I1668" s="128"/>
      <c r="J1668" s="128"/>
      <c r="K1668" s="128"/>
      <c r="L1668" s="128"/>
      <c r="M1668" s="128"/>
      <c r="N1668" s="128"/>
      <c r="O1668" s="128"/>
      <c r="P1668" s="128"/>
      <c r="Q1668" s="128"/>
      <c r="R1668" s="128" t="s">
        <v>121</v>
      </c>
      <c r="S1668" s="128">
        <v>0</v>
      </c>
      <c r="T1668" s="128"/>
      <c r="U1668" s="128"/>
      <c r="V1668" s="128"/>
      <c r="W1668" s="128"/>
      <c r="X1668" s="128"/>
      <c r="Y1668" s="128"/>
      <c r="Z1668" s="128"/>
      <c r="AA1668" s="128"/>
      <c r="AB1668" s="128"/>
      <c r="AC1668" s="128"/>
      <c r="AD1668" s="128"/>
      <c r="AE1668" s="128"/>
      <c r="AF1668" s="128"/>
      <c r="AG1668" s="128"/>
      <c r="AH1668" s="128"/>
      <c r="AI1668" s="128"/>
      <c r="AJ1668" s="128"/>
      <c r="AK1668" s="128"/>
      <c r="AL1668" s="128"/>
      <c r="AM1668" s="128"/>
      <c r="AN1668" s="128"/>
      <c r="AO1668" s="128"/>
      <c r="AP1668" s="128"/>
      <c r="AQ1668" s="128"/>
      <c r="AR1668" s="128"/>
      <c r="AS1668" s="128"/>
      <c r="AT1668" s="128"/>
      <c r="AU1668" s="128"/>
    </row>
    <row r="1669" spans="1:47" outlineLevel="1" x14ac:dyDescent="0.2">
      <c r="A1669" s="129"/>
      <c r="B1669" s="129"/>
      <c r="C1669" s="145" t="s">
        <v>1874</v>
      </c>
      <c r="D1669" s="168"/>
      <c r="E1669" s="159">
        <v>9785.43</v>
      </c>
      <c r="F1669" s="131"/>
      <c r="G1669" s="131"/>
      <c r="H1669" s="154">
        <v>0</v>
      </c>
      <c r="I1669" s="128"/>
      <c r="J1669" s="128"/>
      <c r="K1669" s="128"/>
      <c r="L1669" s="128"/>
      <c r="M1669" s="128"/>
      <c r="N1669" s="128"/>
      <c r="O1669" s="128"/>
      <c r="P1669" s="128"/>
      <c r="Q1669" s="128"/>
      <c r="R1669" s="128" t="s">
        <v>121</v>
      </c>
      <c r="S1669" s="128">
        <v>0</v>
      </c>
      <c r="T1669" s="128"/>
      <c r="U1669" s="128"/>
      <c r="V1669" s="128"/>
      <c r="W1669" s="128"/>
      <c r="X1669" s="128"/>
      <c r="Y1669" s="128"/>
      <c r="Z1669" s="128"/>
      <c r="AA1669" s="128"/>
      <c r="AB1669" s="128"/>
      <c r="AC1669" s="128"/>
      <c r="AD1669" s="128"/>
      <c r="AE1669" s="128"/>
      <c r="AF1669" s="128"/>
      <c r="AG1669" s="128"/>
      <c r="AH1669" s="128"/>
      <c r="AI1669" s="128"/>
      <c r="AJ1669" s="128"/>
      <c r="AK1669" s="128"/>
      <c r="AL1669" s="128"/>
      <c r="AM1669" s="128"/>
      <c r="AN1669" s="128"/>
      <c r="AO1669" s="128"/>
      <c r="AP1669" s="128"/>
      <c r="AQ1669" s="128"/>
      <c r="AR1669" s="128"/>
      <c r="AS1669" s="128"/>
      <c r="AT1669" s="128"/>
      <c r="AU1669" s="128"/>
    </row>
    <row r="1670" spans="1:47" outlineLevel="1" x14ac:dyDescent="0.2">
      <c r="A1670" s="129"/>
      <c r="B1670" s="129"/>
      <c r="C1670" s="145" t="s">
        <v>243</v>
      </c>
      <c r="D1670" s="168"/>
      <c r="E1670" s="159"/>
      <c r="F1670" s="131"/>
      <c r="G1670" s="131"/>
      <c r="H1670" s="154">
        <v>0</v>
      </c>
      <c r="I1670" s="128"/>
      <c r="J1670" s="128"/>
      <c r="K1670" s="128"/>
      <c r="L1670" s="128"/>
      <c r="M1670" s="128"/>
      <c r="N1670" s="128"/>
      <c r="O1670" s="128"/>
      <c r="P1670" s="128"/>
      <c r="Q1670" s="128"/>
      <c r="R1670" s="128" t="s">
        <v>121</v>
      </c>
      <c r="S1670" s="128">
        <v>0</v>
      </c>
      <c r="T1670" s="128"/>
      <c r="U1670" s="128"/>
      <c r="V1670" s="128"/>
      <c r="W1670" s="128"/>
      <c r="X1670" s="128"/>
      <c r="Y1670" s="128"/>
      <c r="Z1670" s="128"/>
      <c r="AA1670" s="128"/>
      <c r="AB1670" s="128"/>
      <c r="AC1670" s="128"/>
      <c r="AD1670" s="128"/>
      <c r="AE1670" s="128"/>
      <c r="AF1670" s="128"/>
      <c r="AG1670" s="128"/>
      <c r="AH1670" s="128"/>
      <c r="AI1670" s="128"/>
      <c r="AJ1670" s="128"/>
      <c r="AK1670" s="128"/>
      <c r="AL1670" s="128"/>
      <c r="AM1670" s="128"/>
      <c r="AN1670" s="128"/>
      <c r="AO1670" s="128"/>
      <c r="AP1670" s="128"/>
      <c r="AQ1670" s="128"/>
      <c r="AR1670" s="128"/>
      <c r="AS1670" s="128"/>
      <c r="AT1670" s="128"/>
      <c r="AU1670" s="128"/>
    </row>
    <row r="1671" spans="1:47" outlineLevel="1" x14ac:dyDescent="0.2">
      <c r="A1671" s="129"/>
      <c r="B1671" s="129"/>
      <c r="C1671" s="145" t="s">
        <v>314</v>
      </c>
      <c r="D1671" s="168"/>
      <c r="E1671" s="159"/>
      <c r="F1671" s="131"/>
      <c r="G1671" s="131"/>
      <c r="H1671" s="154">
        <v>0</v>
      </c>
      <c r="I1671" s="128"/>
      <c r="J1671" s="128"/>
      <c r="K1671" s="128"/>
      <c r="L1671" s="128"/>
      <c r="M1671" s="128"/>
      <c r="N1671" s="128"/>
      <c r="O1671" s="128"/>
      <c r="P1671" s="128"/>
      <c r="Q1671" s="128"/>
      <c r="R1671" s="128" t="s">
        <v>121</v>
      </c>
      <c r="S1671" s="128">
        <v>0</v>
      </c>
      <c r="T1671" s="128"/>
      <c r="U1671" s="128"/>
      <c r="V1671" s="128"/>
      <c r="W1671" s="128"/>
      <c r="X1671" s="128"/>
      <c r="Y1671" s="128"/>
      <c r="Z1671" s="128"/>
      <c r="AA1671" s="128"/>
      <c r="AB1671" s="128"/>
      <c r="AC1671" s="128"/>
      <c r="AD1671" s="128"/>
      <c r="AE1671" s="128"/>
      <c r="AF1671" s="128"/>
      <c r="AG1671" s="128"/>
      <c r="AH1671" s="128"/>
      <c r="AI1671" s="128"/>
      <c r="AJ1671" s="128"/>
      <c r="AK1671" s="128"/>
      <c r="AL1671" s="128"/>
      <c r="AM1671" s="128"/>
      <c r="AN1671" s="128"/>
      <c r="AO1671" s="128"/>
      <c r="AP1671" s="128"/>
      <c r="AQ1671" s="128"/>
      <c r="AR1671" s="128"/>
      <c r="AS1671" s="128"/>
      <c r="AT1671" s="128"/>
      <c r="AU1671" s="128"/>
    </row>
    <row r="1672" spans="1:47" outlineLevel="1" x14ac:dyDescent="0.2">
      <c r="A1672" s="129"/>
      <c r="B1672" s="129"/>
      <c r="C1672" s="145" t="s">
        <v>829</v>
      </c>
      <c r="D1672" s="168"/>
      <c r="E1672" s="159"/>
      <c r="F1672" s="131"/>
      <c r="G1672" s="131"/>
      <c r="H1672" s="154">
        <v>0</v>
      </c>
      <c r="I1672" s="128"/>
      <c r="J1672" s="128"/>
      <c r="K1672" s="128"/>
      <c r="L1672" s="128"/>
      <c r="M1672" s="128"/>
      <c r="N1672" s="128"/>
      <c r="O1672" s="128"/>
      <c r="P1672" s="128"/>
      <c r="Q1672" s="128"/>
      <c r="R1672" s="128" t="s">
        <v>121</v>
      </c>
      <c r="S1672" s="128">
        <v>0</v>
      </c>
      <c r="T1672" s="128"/>
      <c r="U1672" s="128"/>
      <c r="V1672" s="128"/>
      <c r="W1672" s="128"/>
      <c r="X1672" s="128"/>
      <c r="Y1672" s="128"/>
      <c r="Z1672" s="128"/>
      <c r="AA1672" s="128"/>
      <c r="AB1672" s="128"/>
      <c r="AC1672" s="128"/>
      <c r="AD1672" s="128"/>
      <c r="AE1672" s="128"/>
      <c r="AF1672" s="128"/>
      <c r="AG1672" s="128"/>
      <c r="AH1672" s="128"/>
      <c r="AI1672" s="128"/>
      <c r="AJ1672" s="128"/>
      <c r="AK1672" s="128"/>
      <c r="AL1672" s="128"/>
      <c r="AM1672" s="128"/>
      <c r="AN1672" s="128"/>
      <c r="AO1672" s="128"/>
      <c r="AP1672" s="128"/>
      <c r="AQ1672" s="128"/>
      <c r="AR1672" s="128"/>
      <c r="AS1672" s="128"/>
      <c r="AT1672" s="128"/>
      <c r="AU1672" s="128"/>
    </row>
    <row r="1673" spans="1:47" outlineLevel="1" x14ac:dyDescent="0.2">
      <c r="A1673" s="129"/>
      <c r="B1673" s="129"/>
      <c r="C1673" s="145" t="s">
        <v>1081</v>
      </c>
      <c r="D1673" s="168"/>
      <c r="E1673" s="159">
        <v>17041.400000000001</v>
      </c>
      <c r="F1673" s="131"/>
      <c r="G1673" s="131"/>
      <c r="H1673" s="154">
        <v>0</v>
      </c>
      <c r="I1673" s="128"/>
      <c r="J1673" s="128"/>
      <c r="K1673" s="128"/>
      <c r="L1673" s="128"/>
      <c r="M1673" s="128"/>
      <c r="N1673" s="128"/>
      <c r="O1673" s="128"/>
      <c r="P1673" s="128"/>
      <c r="Q1673" s="128"/>
      <c r="R1673" s="128" t="s">
        <v>121</v>
      </c>
      <c r="S1673" s="128">
        <v>0</v>
      </c>
      <c r="T1673" s="128"/>
      <c r="U1673" s="128"/>
      <c r="V1673" s="128"/>
      <c r="W1673" s="128"/>
      <c r="X1673" s="128"/>
      <c r="Y1673" s="128"/>
      <c r="Z1673" s="128"/>
      <c r="AA1673" s="128"/>
      <c r="AB1673" s="128"/>
      <c r="AC1673" s="128"/>
      <c r="AD1673" s="128"/>
      <c r="AE1673" s="128"/>
      <c r="AF1673" s="128"/>
      <c r="AG1673" s="128"/>
      <c r="AH1673" s="128"/>
      <c r="AI1673" s="128"/>
      <c r="AJ1673" s="128"/>
      <c r="AK1673" s="128"/>
      <c r="AL1673" s="128"/>
      <c r="AM1673" s="128"/>
      <c r="AN1673" s="128"/>
      <c r="AO1673" s="128"/>
      <c r="AP1673" s="128"/>
      <c r="AQ1673" s="128"/>
      <c r="AR1673" s="128"/>
      <c r="AS1673" s="128"/>
      <c r="AT1673" s="128"/>
      <c r="AU1673" s="128"/>
    </row>
    <row r="1674" spans="1:47" outlineLevel="1" x14ac:dyDescent="0.2">
      <c r="A1674" s="129"/>
      <c r="B1674" s="129"/>
      <c r="C1674" s="145" t="s">
        <v>1082</v>
      </c>
      <c r="D1674" s="168"/>
      <c r="E1674" s="159">
        <v>15510</v>
      </c>
      <c r="F1674" s="131"/>
      <c r="G1674" s="131"/>
      <c r="H1674" s="154">
        <v>0</v>
      </c>
      <c r="I1674" s="276"/>
      <c r="J1674" s="128"/>
      <c r="K1674" s="128"/>
      <c r="L1674" s="128"/>
      <c r="M1674" s="128"/>
      <c r="N1674" s="128"/>
      <c r="O1674" s="128"/>
      <c r="P1674" s="128"/>
      <c r="Q1674" s="128"/>
      <c r="R1674" s="128" t="s">
        <v>121</v>
      </c>
      <c r="S1674" s="128">
        <v>0</v>
      </c>
      <c r="T1674" s="128"/>
      <c r="U1674" s="128"/>
      <c r="V1674" s="128"/>
      <c r="W1674" s="128"/>
      <c r="X1674" s="128"/>
      <c r="Y1674" s="128"/>
      <c r="Z1674" s="128"/>
      <c r="AA1674" s="128"/>
      <c r="AB1674" s="128"/>
      <c r="AC1674" s="128"/>
      <c r="AD1674" s="128"/>
      <c r="AE1674" s="128"/>
      <c r="AF1674" s="128"/>
      <c r="AG1674" s="128"/>
      <c r="AH1674" s="128"/>
      <c r="AI1674" s="128"/>
      <c r="AJ1674" s="128"/>
      <c r="AK1674" s="128"/>
      <c r="AL1674" s="128"/>
      <c r="AM1674" s="128"/>
      <c r="AN1674" s="128"/>
      <c r="AO1674" s="128"/>
      <c r="AP1674" s="128"/>
      <c r="AQ1674" s="128"/>
      <c r="AR1674" s="128"/>
      <c r="AS1674" s="128"/>
      <c r="AT1674" s="128"/>
      <c r="AU1674" s="128"/>
    </row>
    <row r="1675" spans="1:47" outlineLevel="1" x14ac:dyDescent="0.2">
      <c r="A1675" s="129"/>
      <c r="B1675" s="129"/>
      <c r="C1675" s="145" t="s">
        <v>1083</v>
      </c>
      <c r="D1675" s="168"/>
      <c r="E1675" s="159">
        <v>1728</v>
      </c>
      <c r="F1675" s="131"/>
      <c r="G1675" s="131"/>
      <c r="H1675" s="154">
        <v>0</v>
      </c>
      <c r="I1675" s="128"/>
      <c r="J1675" s="128"/>
      <c r="K1675" s="128"/>
      <c r="L1675" s="128"/>
      <c r="M1675" s="128"/>
      <c r="N1675" s="128"/>
      <c r="O1675" s="128"/>
      <c r="P1675" s="128"/>
      <c r="Q1675" s="128"/>
      <c r="R1675" s="128" t="s">
        <v>121</v>
      </c>
      <c r="S1675" s="128">
        <v>0</v>
      </c>
      <c r="T1675" s="128"/>
      <c r="U1675" s="128"/>
      <c r="V1675" s="128"/>
      <c r="W1675" s="128"/>
      <c r="X1675" s="128"/>
      <c r="Y1675" s="128"/>
      <c r="Z1675" s="128"/>
      <c r="AA1675" s="128"/>
      <c r="AB1675" s="128"/>
      <c r="AC1675" s="128"/>
      <c r="AD1675" s="128"/>
      <c r="AE1675" s="128"/>
      <c r="AF1675" s="128"/>
      <c r="AG1675" s="128"/>
      <c r="AH1675" s="128"/>
      <c r="AI1675" s="128"/>
      <c r="AJ1675" s="128"/>
      <c r="AK1675" s="128"/>
      <c r="AL1675" s="128"/>
      <c r="AM1675" s="128"/>
      <c r="AN1675" s="128"/>
      <c r="AO1675" s="128"/>
      <c r="AP1675" s="128"/>
      <c r="AQ1675" s="128"/>
      <c r="AR1675" s="128"/>
      <c r="AS1675" s="128"/>
      <c r="AT1675" s="128"/>
      <c r="AU1675" s="128"/>
    </row>
    <row r="1676" spans="1:47" outlineLevel="1" x14ac:dyDescent="0.2">
      <c r="A1676" s="129"/>
      <c r="B1676" s="129"/>
      <c r="C1676" s="145" t="s">
        <v>1084</v>
      </c>
      <c r="D1676" s="168"/>
      <c r="E1676" s="159">
        <v>984.9</v>
      </c>
      <c r="F1676" s="131"/>
      <c r="G1676" s="131"/>
      <c r="H1676" s="154">
        <v>0</v>
      </c>
      <c r="I1676" s="128"/>
      <c r="J1676" s="128"/>
      <c r="K1676" s="128"/>
      <c r="L1676" s="128"/>
      <c r="M1676" s="128"/>
      <c r="N1676" s="128"/>
      <c r="O1676" s="128"/>
      <c r="P1676" s="128"/>
      <c r="Q1676" s="128"/>
      <c r="R1676" s="128" t="s">
        <v>121</v>
      </c>
      <c r="S1676" s="128">
        <v>0</v>
      </c>
      <c r="T1676" s="128"/>
      <c r="U1676" s="128"/>
      <c r="V1676" s="128"/>
      <c r="W1676" s="128"/>
      <c r="X1676" s="128"/>
      <c r="Y1676" s="128"/>
      <c r="Z1676" s="128"/>
      <c r="AA1676" s="128"/>
      <c r="AB1676" s="128"/>
      <c r="AC1676" s="128"/>
      <c r="AD1676" s="128"/>
      <c r="AE1676" s="128"/>
      <c r="AF1676" s="128"/>
      <c r="AG1676" s="128"/>
      <c r="AH1676" s="128"/>
      <c r="AI1676" s="128"/>
      <c r="AJ1676" s="128"/>
      <c r="AK1676" s="128"/>
      <c r="AL1676" s="128"/>
      <c r="AM1676" s="128"/>
      <c r="AN1676" s="128"/>
      <c r="AO1676" s="128"/>
      <c r="AP1676" s="128"/>
      <c r="AQ1676" s="128"/>
      <c r="AR1676" s="128"/>
      <c r="AS1676" s="128"/>
      <c r="AT1676" s="128"/>
      <c r="AU1676" s="128"/>
    </row>
    <row r="1677" spans="1:47" outlineLevel="1" x14ac:dyDescent="0.2">
      <c r="A1677" s="129"/>
      <c r="B1677" s="129"/>
      <c r="C1677" s="145" t="s">
        <v>1085</v>
      </c>
      <c r="D1677" s="168"/>
      <c r="E1677" s="159">
        <v>1023</v>
      </c>
      <c r="F1677" s="131"/>
      <c r="G1677" s="131"/>
      <c r="H1677" s="154">
        <v>0</v>
      </c>
      <c r="I1677" s="128"/>
      <c r="J1677" s="128"/>
      <c r="K1677" s="128"/>
      <c r="L1677" s="128"/>
      <c r="M1677" s="128"/>
      <c r="N1677" s="128"/>
      <c r="O1677" s="128"/>
      <c r="P1677" s="128"/>
      <c r="Q1677" s="128"/>
      <c r="R1677" s="128" t="s">
        <v>121</v>
      </c>
      <c r="S1677" s="128">
        <v>0</v>
      </c>
      <c r="T1677" s="128"/>
      <c r="U1677" s="128"/>
      <c r="V1677" s="128"/>
      <c r="W1677" s="128"/>
      <c r="X1677" s="128"/>
      <c r="Y1677" s="128"/>
      <c r="Z1677" s="128"/>
      <c r="AA1677" s="128"/>
      <c r="AB1677" s="128"/>
      <c r="AC1677" s="128"/>
      <c r="AD1677" s="128"/>
      <c r="AE1677" s="128"/>
      <c r="AF1677" s="128"/>
      <c r="AG1677" s="128"/>
      <c r="AH1677" s="128"/>
      <c r="AI1677" s="128"/>
      <c r="AJ1677" s="128"/>
      <c r="AK1677" s="128"/>
      <c r="AL1677" s="128"/>
      <c r="AM1677" s="128"/>
      <c r="AN1677" s="128"/>
      <c r="AO1677" s="128"/>
      <c r="AP1677" s="128"/>
      <c r="AQ1677" s="128"/>
      <c r="AR1677" s="128"/>
      <c r="AS1677" s="128"/>
      <c r="AT1677" s="128"/>
      <c r="AU1677" s="128"/>
    </row>
    <row r="1678" spans="1:47" outlineLevel="1" x14ac:dyDescent="0.2">
      <c r="A1678" s="129"/>
      <c r="B1678" s="129"/>
      <c r="C1678" s="145" t="s">
        <v>1086</v>
      </c>
      <c r="D1678" s="168"/>
      <c r="E1678" s="159">
        <v>428.8</v>
      </c>
      <c r="F1678" s="131"/>
      <c r="G1678" s="131"/>
      <c r="H1678" s="154">
        <v>0</v>
      </c>
      <c r="I1678" s="128"/>
      <c r="J1678" s="128"/>
      <c r="K1678" s="128"/>
      <c r="L1678" s="128"/>
      <c r="M1678" s="128"/>
      <c r="N1678" s="128"/>
      <c r="O1678" s="128"/>
      <c r="P1678" s="128"/>
      <c r="Q1678" s="128"/>
      <c r="R1678" s="128" t="s">
        <v>121</v>
      </c>
      <c r="S1678" s="128">
        <v>0</v>
      </c>
      <c r="T1678" s="128"/>
      <c r="U1678" s="128"/>
      <c r="V1678" s="128"/>
      <c r="W1678" s="128"/>
      <c r="X1678" s="128"/>
      <c r="Y1678" s="128"/>
      <c r="Z1678" s="128"/>
      <c r="AA1678" s="128"/>
      <c r="AB1678" s="128"/>
      <c r="AC1678" s="128"/>
      <c r="AD1678" s="128"/>
      <c r="AE1678" s="128"/>
      <c r="AF1678" s="128"/>
      <c r="AG1678" s="128"/>
      <c r="AH1678" s="128"/>
      <c r="AI1678" s="128"/>
      <c r="AJ1678" s="128"/>
      <c r="AK1678" s="128"/>
      <c r="AL1678" s="128"/>
      <c r="AM1678" s="128"/>
      <c r="AN1678" s="128"/>
      <c r="AO1678" s="128"/>
      <c r="AP1678" s="128"/>
      <c r="AQ1678" s="128"/>
      <c r="AR1678" s="128"/>
      <c r="AS1678" s="128"/>
      <c r="AT1678" s="128"/>
      <c r="AU1678" s="128"/>
    </row>
    <row r="1679" spans="1:47" outlineLevel="1" x14ac:dyDescent="0.2">
      <c r="A1679" s="129"/>
      <c r="B1679" s="129"/>
      <c r="C1679" s="145" t="s">
        <v>1087</v>
      </c>
      <c r="D1679" s="168"/>
      <c r="E1679" s="159">
        <v>1170</v>
      </c>
      <c r="F1679" s="131"/>
      <c r="G1679" s="131"/>
      <c r="H1679" s="154">
        <v>0</v>
      </c>
      <c r="I1679" s="128"/>
      <c r="J1679" s="128"/>
      <c r="K1679" s="128"/>
      <c r="L1679" s="128"/>
      <c r="M1679" s="128"/>
      <c r="N1679" s="128"/>
      <c r="O1679" s="128"/>
      <c r="P1679" s="128"/>
      <c r="Q1679" s="128"/>
      <c r="R1679" s="128" t="s">
        <v>121</v>
      </c>
      <c r="S1679" s="128">
        <v>0</v>
      </c>
      <c r="T1679" s="128"/>
      <c r="U1679" s="128"/>
      <c r="V1679" s="128"/>
      <c r="W1679" s="128"/>
      <c r="X1679" s="128"/>
      <c r="Y1679" s="128"/>
      <c r="Z1679" s="128"/>
      <c r="AA1679" s="128"/>
      <c r="AB1679" s="128"/>
      <c r="AC1679" s="128"/>
      <c r="AD1679" s="128"/>
      <c r="AE1679" s="128"/>
      <c r="AF1679" s="128"/>
      <c r="AG1679" s="128"/>
      <c r="AH1679" s="128"/>
      <c r="AI1679" s="128"/>
      <c r="AJ1679" s="128"/>
      <c r="AK1679" s="128"/>
      <c r="AL1679" s="128"/>
      <c r="AM1679" s="128"/>
      <c r="AN1679" s="128"/>
      <c r="AO1679" s="128"/>
      <c r="AP1679" s="128"/>
      <c r="AQ1679" s="128"/>
      <c r="AR1679" s="128"/>
      <c r="AS1679" s="128"/>
      <c r="AT1679" s="128"/>
      <c r="AU1679" s="128"/>
    </row>
    <row r="1680" spans="1:47" outlineLevel="1" x14ac:dyDescent="0.2">
      <c r="A1680" s="129"/>
      <c r="B1680" s="129"/>
      <c r="C1680" s="145" t="s">
        <v>1088</v>
      </c>
      <c r="D1680" s="168"/>
      <c r="E1680" s="159">
        <v>94</v>
      </c>
      <c r="F1680" s="131"/>
      <c r="G1680" s="131"/>
      <c r="H1680" s="154">
        <v>0</v>
      </c>
      <c r="I1680" s="128"/>
      <c r="J1680" s="128"/>
      <c r="K1680" s="128"/>
      <c r="L1680" s="128"/>
      <c r="M1680" s="128"/>
      <c r="N1680" s="128"/>
      <c r="O1680" s="128"/>
      <c r="P1680" s="128"/>
      <c r="Q1680" s="128"/>
      <c r="R1680" s="128" t="s">
        <v>121</v>
      </c>
      <c r="S1680" s="128">
        <v>0</v>
      </c>
      <c r="T1680" s="128"/>
      <c r="U1680" s="128"/>
      <c r="V1680" s="128"/>
      <c r="W1680" s="128"/>
      <c r="X1680" s="128"/>
      <c r="Y1680" s="128"/>
      <c r="Z1680" s="128"/>
      <c r="AA1680" s="128"/>
      <c r="AB1680" s="128"/>
      <c r="AC1680" s="128"/>
      <c r="AD1680" s="128"/>
      <c r="AE1680" s="128"/>
      <c r="AF1680" s="128"/>
      <c r="AG1680" s="128"/>
      <c r="AH1680" s="128"/>
      <c r="AI1680" s="128"/>
      <c r="AJ1680" s="128"/>
      <c r="AK1680" s="128"/>
      <c r="AL1680" s="128"/>
      <c r="AM1680" s="128"/>
      <c r="AN1680" s="128"/>
      <c r="AO1680" s="128"/>
      <c r="AP1680" s="128"/>
      <c r="AQ1680" s="128"/>
      <c r="AR1680" s="128"/>
      <c r="AS1680" s="128"/>
      <c r="AT1680" s="128"/>
      <c r="AU1680" s="128"/>
    </row>
    <row r="1681" spans="1:47" outlineLevel="1" x14ac:dyDescent="0.2">
      <c r="A1681" s="129"/>
      <c r="B1681" s="129"/>
      <c r="C1681" s="145" t="s">
        <v>1089</v>
      </c>
      <c r="D1681" s="168"/>
      <c r="E1681" s="159">
        <v>5697.0150000000003</v>
      </c>
      <c r="F1681" s="131"/>
      <c r="G1681" s="131"/>
      <c r="H1681" s="154">
        <v>0</v>
      </c>
      <c r="I1681" s="128"/>
      <c r="J1681" s="128"/>
      <c r="K1681" s="128"/>
      <c r="L1681" s="128"/>
      <c r="M1681" s="128"/>
      <c r="N1681" s="128"/>
      <c r="O1681" s="128"/>
      <c r="P1681" s="128"/>
      <c r="Q1681" s="128"/>
      <c r="R1681" s="128" t="s">
        <v>121</v>
      </c>
      <c r="S1681" s="128">
        <v>0</v>
      </c>
      <c r="T1681" s="128"/>
      <c r="U1681" s="128"/>
      <c r="V1681" s="128"/>
      <c r="W1681" s="128"/>
      <c r="X1681" s="128"/>
      <c r="Y1681" s="128"/>
      <c r="Z1681" s="128"/>
      <c r="AA1681" s="128"/>
      <c r="AB1681" s="128"/>
      <c r="AC1681" s="128"/>
      <c r="AD1681" s="128"/>
      <c r="AE1681" s="128"/>
      <c r="AF1681" s="128"/>
      <c r="AG1681" s="128"/>
      <c r="AH1681" s="128"/>
      <c r="AI1681" s="128"/>
      <c r="AJ1681" s="128"/>
      <c r="AK1681" s="128"/>
      <c r="AL1681" s="128"/>
      <c r="AM1681" s="128"/>
      <c r="AN1681" s="128"/>
      <c r="AO1681" s="128"/>
      <c r="AP1681" s="128"/>
      <c r="AQ1681" s="128"/>
      <c r="AR1681" s="128"/>
      <c r="AS1681" s="128"/>
      <c r="AT1681" s="128"/>
      <c r="AU1681" s="128"/>
    </row>
    <row r="1682" spans="1:47" outlineLevel="1" x14ac:dyDescent="0.2">
      <c r="A1682" s="129"/>
      <c r="B1682" s="129"/>
      <c r="C1682" s="145" t="s">
        <v>243</v>
      </c>
      <c r="D1682" s="168"/>
      <c r="E1682" s="159"/>
      <c r="F1682" s="131"/>
      <c r="G1682" s="131"/>
      <c r="H1682" s="154">
        <v>0</v>
      </c>
      <c r="I1682" s="128"/>
      <c r="J1682" s="128"/>
      <c r="K1682" s="128"/>
      <c r="L1682" s="128"/>
      <c r="M1682" s="128"/>
      <c r="N1682" s="128"/>
      <c r="O1682" s="128"/>
      <c r="P1682" s="128"/>
      <c r="Q1682" s="128"/>
      <c r="R1682" s="128" t="s">
        <v>121</v>
      </c>
      <c r="S1682" s="128">
        <v>0</v>
      </c>
      <c r="T1682" s="128"/>
      <c r="U1682" s="128"/>
      <c r="V1682" s="128"/>
      <c r="W1682" s="128"/>
      <c r="X1682" s="128"/>
      <c r="Y1682" s="128"/>
      <c r="Z1682" s="128"/>
      <c r="AA1682" s="128"/>
      <c r="AB1682" s="128"/>
      <c r="AC1682" s="128"/>
      <c r="AD1682" s="128"/>
      <c r="AE1682" s="128"/>
      <c r="AF1682" s="128"/>
      <c r="AG1682" s="128"/>
      <c r="AH1682" s="128"/>
      <c r="AI1682" s="128"/>
      <c r="AJ1682" s="128"/>
      <c r="AK1682" s="128"/>
      <c r="AL1682" s="128"/>
      <c r="AM1682" s="128"/>
      <c r="AN1682" s="128"/>
      <c r="AO1682" s="128"/>
      <c r="AP1682" s="128"/>
      <c r="AQ1682" s="128"/>
      <c r="AR1682" s="128"/>
      <c r="AS1682" s="128"/>
      <c r="AT1682" s="128"/>
      <c r="AU1682" s="128"/>
    </row>
    <row r="1683" spans="1:47" outlineLevel="1" x14ac:dyDescent="0.2">
      <c r="A1683" s="129"/>
      <c r="B1683" s="129"/>
      <c r="C1683" s="145" t="s">
        <v>1049</v>
      </c>
      <c r="D1683" s="168"/>
      <c r="E1683" s="159"/>
      <c r="F1683" s="131"/>
      <c r="G1683" s="131"/>
      <c r="H1683" s="154">
        <v>0</v>
      </c>
      <c r="I1683" s="128"/>
      <c r="J1683" s="128"/>
      <c r="K1683" s="128"/>
      <c r="L1683" s="128"/>
      <c r="M1683" s="128"/>
      <c r="N1683" s="128"/>
      <c r="O1683" s="128"/>
      <c r="P1683" s="128"/>
      <c r="Q1683" s="128"/>
      <c r="R1683" s="128" t="s">
        <v>121</v>
      </c>
      <c r="S1683" s="128">
        <v>0</v>
      </c>
      <c r="T1683" s="128"/>
      <c r="U1683" s="128"/>
      <c r="V1683" s="128"/>
      <c r="W1683" s="128"/>
      <c r="X1683" s="128"/>
      <c r="Y1683" s="128"/>
      <c r="Z1683" s="128"/>
      <c r="AA1683" s="128"/>
      <c r="AB1683" s="128"/>
      <c r="AC1683" s="128"/>
      <c r="AD1683" s="128"/>
      <c r="AE1683" s="128"/>
      <c r="AF1683" s="128"/>
      <c r="AG1683" s="128"/>
      <c r="AH1683" s="128"/>
      <c r="AI1683" s="128"/>
      <c r="AJ1683" s="128"/>
      <c r="AK1683" s="128"/>
      <c r="AL1683" s="128"/>
      <c r="AM1683" s="128"/>
      <c r="AN1683" s="128"/>
      <c r="AO1683" s="128"/>
      <c r="AP1683" s="128"/>
      <c r="AQ1683" s="128"/>
      <c r="AR1683" s="128"/>
      <c r="AS1683" s="128"/>
      <c r="AT1683" s="128"/>
      <c r="AU1683" s="128"/>
    </row>
    <row r="1684" spans="1:47" outlineLevel="1" x14ac:dyDescent="0.2">
      <c r="A1684" s="129"/>
      <c r="B1684" s="129"/>
      <c r="C1684" s="145" t="s">
        <v>1090</v>
      </c>
      <c r="D1684" s="168"/>
      <c r="E1684" s="159">
        <v>23.294</v>
      </c>
      <c r="F1684" s="131"/>
      <c r="G1684" s="131"/>
      <c r="H1684" s="154">
        <v>0</v>
      </c>
      <c r="I1684" s="128"/>
      <c r="J1684" s="128"/>
      <c r="K1684" s="128"/>
      <c r="L1684" s="128"/>
      <c r="M1684" s="128"/>
      <c r="N1684" s="128"/>
      <c r="O1684" s="128"/>
      <c r="P1684" s="128"/>
      <c r="Q1684" s="128"/>
      <c r="R1684" s="128" t="s">
        <v>121</v>
      </c>
      <c r="S1684" s="128">
        <v>0</v>
      </c>
      <c r="T1684" s="128"/>
      <c r="U1684" s="128"/>
      <c r="V1684" s="128"/>
      <c r="W1684" s="128"/>
      <c r="X1684" s="128"/>
      <c r="Y1684" s="128"/>
      <c r="Z1684" s="128"/>
      <c r="AA1684" s="128"/>
      <c r="AB1684" s="128"/>
      <c r="AC1684" s="128"/>
      <c r="AD1684" s="128"/>
      <c r="AE1684" s="128"/>
      <c r="AF1684" s="128"/>
      <c r="AG1684" s="128"/>
      <c r="AH1684" s="128"/>
      <c r="AI1684" s="128"/>
      <c r="AJ1684" s="128"/>
      <c r="AK1684" s="128"/>
      <c r="AL1684" s="128"/>
      <c r="AM1684" s="128"/>
      <c r="AN1684" s="128"/>
      <c r="AO1684" s="128"/>
      <c r="AP1684" s="128"/>
      <c r="AQ1684" s="128"/>
      <c r="AR1684" s="128"/>
      <c r="AS1684" s="128"/>
      <c r="AT1684" s="128"/>
      <c r="AU1684" s="128"/>
    </row>
    <row r="1685" spans="1:47" outlineLevel="1" x14ac:dyDescent="0.2">
      <c r="A1685" s="129"/>
      <c r="B1685" s="129"/>
      <c r="C1685" s="145" t="s">
        <v>1091</v>
      </c>
      <c r="D1685" s="168"/>
      <c r="E1685" s="159">
        <v>3.4941</v>
      </c>
      <c r="F1685" s="131"/>
      <c r="G1685" s="131"/>
      <c r="H1685" s="154">
        <v>0</v>
      </c>
      <c r="I1685" s="128"/>
      <c r="J1685" s="128"/>
      <c r="K1685" s="128"/>
      <c r="L1685" s="128"/>
      <c r="M1685" s="128"/>
      <c r="N1685" s="128"/>
      <c r="O1685" s="128"/>
      <c r="P1685" s="128"/>
      <c r="Q1685" s="128"/>
      <c r="R1685" s="128" t="s">
        <v>121</v>
      </c>
      <c r="S1685" s="128">
        <v>0</v>
      </c>
      <c r="T1685" s="128"/>
      <c r="U1685" s="128"/>
      <c r="V1685" s="128"/>
      <c r="W1685" s="128"/>
      <c r="X1685" s="128"/>
      <c r="Y1685" s="128"/>
      <c r="Z1685" s="128"/>
      <c r="AA1685" s="128"/>
      <c r="AB1685" s="128"/>
      <c r="AC1685" s="128"/>
      <c r="AD1685" s="128"/>
      <c r="AE1685" s="128"/>
      <c r="AF1685" s="128"/>
      <c r="AG1685" s="128"/>
      <c r="AH1685" s="128"/>
      <c r="AI1685" s="128"/>
      <c r="AJ1685" s="128"/>
      <c r="AK1685" s="128"/>
      <c r="AL1685" s="128"/>
      <c r="AM1685" s="128"/>
      <c r="AN1685" s="128"/>
      <c r="AO1685" s="128"/>
      <c r="AP1685" s="128"/>
      <c r="AQ1685" s="128"/>
      <c r="AR1685" s="128"/>
      <c r="AS1685" s="128"/>
      <c r="AT1685" s="128"/>
      <c r="AU1685" s="128"/>
    </row>
    <row r="1686" spans="1:47" ht="22.5" outlineLevel="1" x14ac:dyDescent="0.2">
      <c r="A1686" s="129">
        <v>370</v>
      </c>
      <c r="B1686" s="129" t="s">
        <v>1092</v>
      </c>
      <c r="C1686" s="144" t="s">
        <v>1093</v>
      </c>
      <c r="D1686" s="167" t="s">
        <v>927</v>
      </c>
      <c r="E1686" s="131">
        <v>12109.5</v>
      </c>
      <c r="F1686" s="131"/>
      <c r="G1686" s="131">
        <f>ROUND(E1686*F1686,2)</f>
        <v>0</v>
      </c>
      <c r="H1686" s="154" t="s">
        <v>1141</v>
      </c>
      <c r="I1686" s="128"/>
      <c r="J1686" s="128"/>
      <c r="K1686" s="128"/>
      <c r="L1686" s="128"/>
      <c r="M1686" s="128"/>
      <c r="N1686" s="128"/>
      <c r="O1686" s="128"/>
      <c r="P1686" s="128"/>
      <c r="Q1686" s="128"/>
      <c r="R1686" s="128" t="s">
        <v>119</v>
      </c>
      <c r="S1686" s="128"/>
      <c r="T1686" s="128"/>
      <c r="U1686" s="128"/>
      <c r="V1686" s="128"/>
      <c r="W1686" s="128"/>
      <c r="X1686" s="128"/>
      <c r="Y1686" s="128"/>
      <c r="Z1686" s="128"/>
      <c r="AA1686" s="128"/>
      <c r="AB1686" s="128"/>
      <c r="AC1686" s="128"/>
      <c r="AD1686" s="128"/>
      <c r="AE1686" s="128"/>
      <c r="AF1686" s="128"/>
      <c r="AG1686" s="128"/>
      <c r="AH1686" s="128"/>
      <c r="AI1686" s="128"/>
      <c r="AJ1686" s="128"/>
      <c r="AK1686" s="128"/>
      <c r="AL1686" s="128"/>
      <c r="AM1686" s="128"/>
      <c r="AN1686" s="128"/>
      <c r="AO1686" s="128"/>
      <c r="AP1686" s="128"/>
      <c r="AQ1686" s="128"/>
      <c r="AR1686" s="128"/>
      <c r="AS1686" s="128"/>
      <c r="AT1686" s="128"/>
      <c r="AU1686" s="128"/>
    </row>
    <row r="1687" spans="1:47" outlineLevel="1" x14ac:dyDescent="0.2">
      <c r="A1687" s="129"/>
      <c r="B1687" s="129"/>
      <c r="C1687" s="145" t="s">
        <v>314</v>
      </c>
      <c r="D1687" s="168"/>
      <c r="E1687" s="159"/>
      <c r="F1687" s="131"/>
      <c r="G1687" s="131"/>
      <c r="H1687" s="154">
        <v>0</v>
      </c>
      <c r="I1687" s="128"/>
      <c r="J1687" s="128"/>
      <c r="K1687" s="128"/>
      <c r="L1687" s="128"/>
      <c r="M1687" s="128"/>
      <c r="N1687" s="128"/>
      <c r="O1687" s="128"/>
      <c r="P1687" s="128"/>
      <c r="Q1687" s="128"/>
      <c r="R1687" s="128" t="s">
        <v>121</v>
      </c>
      <c r="S1687" s="128">
        <v>0</v>
      </c>
      <c r="T1687" s="128"/>
      <c r="U1687" s="128"/>
      <c r="V1687" s="128"/>
      <c r="W1687" s="128"/>
      <c r="X1687" s="128"/>
      <c r="Y1687" s="128"/>
      <c r="Z1687" s="128"/>
      <c r="AA1687" s="128"/>
      <c r="AB1687" s="128"/>
      <c r="AC1687" s="128"/>
      <c r="AD1687" s="128"/>
      <c r="AE1687" s="128"/>
      <c r="AF1687" s="128"/>
      <c r="AG1687" s="128"/>
      <c r="AH1687" s="128"/>
      <c r="AI1687" s="128"/>
      <c r="AJ1687" s="128"/>
      <c r="AK1687" s="128"/>
      <c r="AL1687" s="128"/>
      <c r="AM1687" s="128"/>
      <c r="AN1687" s="128"/>
      <c r="AO1687" s="128"/>
      <c r="AP1687" s="128"/>
      <c r="AQ1687" s="128"/>
      <c r="AR1687" s="128"/>
      <c r="AS1687" s="128"/>
      <c r="AT1687" s="128"/>
      <c r="AU1687" s="128"/>
    </row>
    <row r="1688" spans="1:47" outlineLevel="1" x14ac:dyDescent="0.2">
      <c r="A1688" s="129"/>
      <c r="B1688" s="129"/>
      <c r="C1688" s="145" t="s">
        <v>330</v>
      </c>
      <c r="D1688" s="168"/>
      <c r="E1688" s="159"/>
      <c r="F1688" s="131"/>
      <c r="G1688" s="131"/>
      <c r="H1688" s="154">
        <v>0</v>
      </c>
      <c r="I1688" s="128"/>
      <c r="J1688" s="128"/>
      <c r="K1688" s="128"/>
      <c r="L1688" s="128"/>
      <c r="M1688" s="128"/>
      <c r="N1688" s="128"/>
      <c r="O1688" s="128"/>
      <c r="P1688" s="128"/>
      <c r="Q1688" s="128"/>
      <c r="R1688" s="128" t="s">
        <v>121</v>
      </c>
      <c r="S1688" s="128">
        <v>0</v>
      </c>
      <c r="T1688" s="128"/>
      <c r="U1688" s="128"/>
      <c r="V1688" s="128"/>
      <c r="W1688" s="128"/>
      <c r="X1688" s="128"/>
      <c r="Y1688" s="128"/>
      <c r="Z1688" s="128"/>
      <c r="AA1688" s="128"/>
      <c r="AB1688" s="128"/>
      <c r="AC1688" s="128"/>
      <c r="AD1688" s="128"/>
      <c r="AE1688" s="128"/>
      <c r="AF1688" s="128"/>
      <c r="AG1688" s="128"/>
      <c r="AH1688" s="128"/>
      <c r="AI1688" s="128"/>
      <c r="AJ1688" s="128"/>
      <c r="AK1688" s="128"/>
      <c r="AL1688" s="128"/>
      <c r="AM1688" s="128"/>
      <c r="AN1688" s="128"/>
      <c r="AO1688" s="128"/>
      <c r="AP1688" s="128"/>
      <c r="AQ1688" s="128"/>
      <c r="AR1688" s="128"/>
      <c r="AS1688" s="128"/>
      <c r="AT1688" s="128"/>
      <c r="AU1688" s="128"/>
    </row>
    <row r="1689" spans="1:47" outlineLevel="1" x14ac:dyDescent="0.2">
      <c r="A1689" s="129"/>
      <c r="B1689" s="129"/>
      <c r="C1689" s="145" t="s">
        <v>1094</v>
      </c>
      <c r="D1689" s="168"/>
      <c r="E1689" s="159">
        <v>10340</v>
      </c>
      <c r="F1689" s="131"/>
      <c r="G1689" s="131"/>
      <c r="H1689" s="154">
        <v>0</v>
      </c>
      <c r="I1689" s="128"/>
      <c r="J1689" s="128"/>
      <c r="K1689" s="128"/>
      <c r="L1689" s="128"/>
      <c r="M1689" s="128"/>
      <c r="N1689" s="128"/>
      <c r="O1689" s="128"/>
      <c r="P1689" s="128"/>
      <c r="Q1689" s="128"/>
      <c r="R1689" s="128" t="s">
        <v>121</v>
      </c>
      <c r="S1689" s="128">
        <v>0</v>
      </c>
      <c r="T1689" s="128"/>
      <c r="U1689" s="128"/>
      <c r="V1689" s="128"/>
      <c r="W1689" s="128"/>
      <c r="X1689" s="128"/>
      <c r="Y1689" s="128"/>
      <c r="Z1689" s="128"/>
      <c r="AA1689" s="128"/>
      <c r="AB1689" s="128"/>
      <c r="AC1689" s="128"/>
      <c r="AD1689" s="128"/>
      <c r="AE1689" s="128"/>
      <c r="AF1689" s="128"/>
      <c r="AG1689" s="128"/>
      <c r="AH1689" s="128"/>
      <c r="AI1689" s="128"/>
      <c r="AJ1689" s="128"/>
      <c r="AK1689" s="128"/>
      <c r="AL1689" s="128"/>
      <c r="AM1689" s="128"/>
      <c r="AN1689" s="128"/>
      <c r="AO1689" s="128"/>
      <c r="AP1689" s="128"/>
      <c r="AQ1689" s="128"/>
      <c r="AR1689" s="128"/>
      <c r="AS1689" s="128"/>
      <c r="AT1689" s="128"/>
      <c r="AU1689" s="128"/>
    </row>
    <row r="1690" spans="1:47" outlineLevel="1" x14ac:dyDescent="0.2">
      <c r="A1690" s="129"/>
      <c r="B1690" s="129"/>
      <c r="C1690" s="145" t="s">
        <v>1095</v>
      </c>
      <c r="D1690" s="168"/>
      <c r="E1690" s="159">
        <v>190</v>
      </c>
      <c r="F1690" s="131"/>
      <c r="G1690" s="131"/>
      <c r="H1690" s="154">
        <v>0</v>
      </c>
      <c r="I1690" s="128"/>
      <c r="J1690" s="128"/>
      <c r="K1690" s="128"/>
      <c r="L1690" s="128"/>
      <c r="M1690" s="128"/>
      <c r="N1690" s="128"/>
      <c r="O1690" s="128"/>
      <c r="P1690" s="128"/>
      <c r="Q1690" s="128"/>
      <c r="R1690" s="128" t="s">
        <v>121</v>
      </c>
      <c r="S1690" s="128">
        <v>0</v>
      </c>
      <c r="T1690" s="128"/>
      <c r="U1690" s="128"/>
      <c r="V1690" s="128"/>
      <c r="W1690" s="128"/>
      <c r="X1690" s="128"/>
      <c r="Y1690" s="128"/>
      <c r="Z1690" s="128"/>
      <c r="AA1690" s="128"/>
      <c r="AB1690" s="128"/>
      <c r="AC1690" s="128"/>
      <c r="AD1690" s="128"/>
      <c r="AE1690" s="128"/>
      <c r="AF1690" s="128"/>
      <c r="AG1690" s="128"/>
      <c r="AH1690" s="128"/>
      <c r="AI1690" s="128"/>
      <c r="AJ1690" s="128"/>
      <c r="AK1690" s="128"/>
      <c r="AL1690" s="128"/>
      <c r="AM1690" s="128"/>
      <c r="AN1690" s="128"/>
      <c r="AO1690" s="128"/>
      <c r="AP1690" s="128"/>
      <c r="AQ1690" s="128"/>
      <c r="AR1690" s="128"/>
      <c r="AS1690" s="128"/>
      <c r="AT1690" s="128"/>
      <c r="AU1690" s="128"/>
    </row>
    <row r="1691" spans="1:47" outlineLevel="1" x14ac:dyDescent="0.2">
      <c r="A1691" s="129"/>
      <c r="B1691" s="129"/>
      <c r="C1691" s="145" t="s">
        <v>1096</v>
      </c>
      <c r="D1691" s="168"/>
      <c r="E1691" s="159">
        <v>1579.5</v>
      </c>
      <c r="F1691" s="131"/>
      <c r="G1691" s="131"/>
      <c r="H1691" s="154">
        <v>0</v>
      </c>
      <c r="I1691" s="128"/>
      <c r="J1691" s="128"/>
      <c r="K1691" s="128"/>
      <c r="L1691" s="128"/>
      <c r="M1691" s="128"/>
      <c r="N1691" s="128"/>
      <c r="O1691" s="128"/>
      <c r="P1691" s="128"/>
      <c r="Q1691" s="128"/>
      <c r="R1691" s="128" t="s">
        <v>121</v>
      </c>
      <c r="S1691" s="128">
        <v>0</v>
      </c>
      <c r="T1691" s="128"/>
      <c r="U1691" s="128"/>
      <c r="V1691" s="128"/>
      <c r="W1691" s="128"/>
      <c r="X1691" s="128"/>
      <c r="Y1691" s="128"/>
      <c r="Z1691" s="128"/>
      <c r="AA1691" s="128"/>
      <c r="AB1691" s="128"/>
      <c r="AC1691" s="128"/>
      <c r="AD1691" s="128"/>
      <c r="AE1691" s="128"/>
      <c r="AF1691" s="128"/>
      <c r="AG1691" s="128"/>
      <c r="AH1691" s="128"/>
      <c r="AI1691" s="128"/>
      <c r="AJ1691" s="128"/>
      <c r="AK1691" s="128"/>
      <c r="AL1691" s="128"/>
      <c r="AM1691" s="128"/>
      <c r="AN1691" s="128"/>
      <c r="AO1691" s="128"/>
      <c r="AP1691" s="128"/>
      <c r="AQ1691" s="128"/>
      <c r="AR1691" s="128"/>
      <c r="AS1691" s="128"/>
      <c r="AT1691" s="128"/>
      <c r="AU1691" s="128"/>
    </row>
    <row r="1692" spans="1:47" outlineLevel="1" x14ac:dyDescent="0.2">
      <c r="A1692" s="129">
        <v>371</v>
      </c>
      <c r="B1692" s="129" t="s">
        <v>1097</v>
      </c>
      <c r="C1692" s="144" t="s">
        <v>1098</v>
      </c>
      <c r="D1692" s="167" t="s">
        <v>0</v>
      </c>
      <c r="E1692" s="131">
        <v>9</v>
      </c>
      <c r="F1692" s="131"/>
      <c r="G1692" s="131">
        <f>ROUND(E1692*F1692,2)</f>
        <v>0</v>
      </c>
      <c r="H1692" s="154" t="s">
        <v>1141</v>
      </c>
      <c r="I1692" s="128"/>
      <c r="J1692" s="128"/>
      <c r="K1692" s="128"/>
      <c r="L1692" s="128"/>
      <c r="M1692" s="128"/>
      <c r="N1692" s="128"/>
      <c r="O1692" s="128"/>
      <c r="P1692" s="128"/>
      <c r="Q1692" s="128"/>
      <c r="R1692" s="128" t="s">
        <v>119</v>
      </c>
      <c r="S1692" s="128"/>
      <c r="T1692" s="128"/>
      <c r="U1692" s="128"/>
      <c r="V1692" s="128"/>
      <c r="W1692" s="128"/>
      <c r="X1692" s="128"/>
      <c r="Y1692" s="128"/>
      <c r="Z1692" s="128"/>
      <c r="AA1692" s="128"/>
      <c r="AB1692" s="128"/>
      <c r="AC1692" s="128"/>
      <c r="AD1692" s="128"/>
      <c r="AE1692" s="128"/>
      <c r="AF1692" s="128"/>
      <c r="AG1692" s="128"/>
      <c r="AH1692" s="128"/>
      <c r="AI1692" s="128"/>
      <c r="AJ1692" s="128"/>
      <c r="AK1692" s="128"/>
      <c r="AL1692" s="128"/>
      <c r="AM1692" s="128"/>
      <c r="AN1692" s="128"/>
      <c r="AO1692" s="128"/>
      <c r="AP1692" s="128"/>
      <c r="AQ1692" s="128"/>
      <c r="AR1692" s="128"/>
      <c r="AS1692" s="128"/>
      <c r="AT1692" s="128"/>
      <c r="AU1692" s="128"/>
    </row>
    <row r="1693" spans="1:47" x14ac:dyDescent="0.2">
      <c r="A1693" s="130" t="s">
        <v>114</v>
      </c>
      <c r="B1693" s="130" t="s">
        <v>96</v>
      </c>
      <c r="C1693" s="146" t="s">
        <v>97</v>
      </c>
      <c r="D1693" s="169"/>
      <c r="E1693" s="132"/>
      <c r="F1693" s="132"/>
      <c r="G1693" s="132">
        <f>SUMIF(R1694:R1706,"&lt;&gt;NOR",G1694:G1706)</f>
        <v>0</v>
      </c>
      <c r="H1693" s="155"/>
      <c r="R1693" t="s">
        <v>115</v>
      </c>
    </row>
    <row r="1694" spans="1:47" outlineLevel="1" x14ac:dyDescent="0.2">
      <c r="A1694" s="129">
        <v>372</v>
      </c>
      <c r="B1694" s="129" t="s">
        <v>1099</v>
      </c>
      <c r="C1694" s="144" t="s">
        <v>1100</v>
      </c>
      <c r="D1694" s="167" t="s">
        <v>118</v>
      </c>
      <c r="E1694" s="131">
        <v>1753.9880000000001</v>
      </c>
      <c r="F1694" s="131">
        <v>0</v>
      </c>
      <c r="G1694" s="131">
        <f>ROUND(E1694*F1694,2)</f>
        <v>0</v>
      </c>
      <c r="H1694" s="154"/>
      <c r="I1694" s="128"/>
      <c r="J1694" s="128"/>
      <c r="K1694" s="128"/>
      <c r="L1694" s="128"/>
      <c r="M1694" s="128"/>
      <c r="N1694" s="128"/>
      <c r="O1694" s="128"/>
      <c r="P1694" s="128"/>
      <c r="Q1694" s="128"/>
      <c r="R1694" s="128" t="s">
        <v>119</v>
      </c>
      <c r="S1694" s="128"/>
      <c r="T1694" s="128"/>
      <c r="U1694" s="128"/>
      <c r="V1694" s="128"/>
      <c r="W1694" s="128"/>
      <c r="X1694" s="128"/>
      <c r="Y1694" s="128"/>
      <c r="Z1694" s="128"/>
      <c r="AA1694" s="128"/>
      <c r="AB1694" s="128"/>
      <c r="AC1694" s="128"/>
      <c r="AD1694" s="128"/>
      <c r="AE1694" s="128"/>
      <c r="AF1694" s="128"/>
      <c r="AG1694" s="128"/>
      <c r="AH1694" s="128"/>
      <c r="AI1694" s="128"/>
      <c r="AJ1694" s="128"/>
      <c r="AK1694" s="128"/>
      <c r="AL1694" s="128"/>
      <c r="AM1694" s="128"/>
      <c r="AN1694" s="128"/>
      <c r="AO1694" s="128"/>
      <c r="AP1694" s="128"/>
      <c r="AQ1694" s="128"/>
      <c r="AR1694" s="128"/>
      <c r="AS1694" s="128"/>
      <c r="AT1694" s="128"/>
      <c r="AU1694" s="128"/>
    </row>
    <row r="1695" spans="1:47" outlineLevel="1" x14ac:dyDescent="0.2">
      <c r="A1695" s="129"/>
      <c r="B1695" s="129"/>
      <c r="C1695" s="145" t="s">
        <v>447</v>
      </c>
      <c r="D1695" s="168"/>
      <c r="E1695" s="159"/>
      <c r="F1695" s="131"/>
      <c r="G1695" s="131"/>
      <c r="H1695" s="154"/>
      <c r="I1695" s="128"/>
      <c r="J1695" s="128"/>
      <c r="K1695" s="128"/>
      <c r="L1695" s="128"/>
      <c r="M1695" s="128"/>
      <c r="N1695" s="128"/>
      <c r="O1695" s="128"/>
      <c r="P1695" s="128"/>
      <c r="Q1695" s="128"/>
      <c r="R1695" s="128" t="s">
        <v>121</v>
      </c>
      <c r="S1695" s="128">
        <v>0</v>
      </c>
      <c r="T1695" s="128"/>
      <c r="U1695" s="128"/>
      <c r="V1695" s="128"/>
      <c r="W1695" s="128"/>
      <c r="X1695" s="128"/>
      <c r="Y1695" s="128"/>
      <c r="Z1695" s="128"/>
      <c r="AA1695" s="128"/>
      <c r="AB1695" s="128"/>
      <c r="AC1695" s="128"/>
      <c r="AD1695" s="128"/>
      <c r="AE1695" s="128"/>
      <c r="AF1695" s="128"/>
      <c r="AG1695" s="128"/>
      <c r="AH1695" s="128"/>
      <c r="AI1695" s="128"/>
      <c r="AJ1695" s="128"/>
      <c r="AK1695" s="128"/>
      <c r="AL1695" s="128"/>
      <c r="AM1695" s="128"/>
      <c r="AN1695" s="128"/>
      <c r="AO1695" s="128"/>
      <c r="AP1695" s="128"/>
      <c r="AQ1695" s="128"/>
      <c r="AR1695" s="128"/>
      <c r="AS1695" s="128"/>
      <c r="AT1695" s="128"/>
      <c r="AU1695" s="128"/>
    </row>
    <row r="1696" spans="1:47" outlineLevel="1" x14ac:dyDescent="0.2">
      <c r="A1696" s="129"/>
      <c r="B1696" s="129"/>
      <c r="C1696" s="145" t="s">
        <v>456</v>
      </c>
      <c r="D1696" s="168"/>
      <c r="E1696" s="159"/>
      <c r="F1696" s="131"/>
      <c r="G1696" s="131"/>
      <c r="H1696" s="154"/>
      <c r="I1696" s="128"/>
      <c r="J1696" s="128"/>
      <c r="K1696" s="128"/>
      <c r="L1696" s="128"/>
      <c r="M1696" s="128"/>
      <c r="N1696" s="128"/>
      <c r="O1696" s="128"/>
      <c r="P1696" s="128"/>
      <c r="Q1696" s="128"/>
      <c r="R1696" s="128" t="s">
        <v>121</v>
      </c>
      <c r="S1696" s="128">
        <v>0</v>
      </c>
      <c r="T1696" s="128"/>
      <c r="U1696" s="128"/>
      <c r="V1696" s="128"/>
      <c r="W1696" s="128"/>
      <c r="X1696" s="128"/>
      <c r="Y1696" s="128"/>
      <c r="Z1696" s="128"/>
      <c r="AA1696" s="128"/>
      <c r="AB1696" s="128"/>
      <c r="AC1696" s="128"/>
      <c r="AD1696" s="128"/>
      <c r="AE1696" s="128"/>
      <c r="AF1696" s="128"/>
      <c r="AG1696" s="128"/>
      <c r="AH1696" s="128"/>
      <c r="AI1696" s="128"/>
      <c r="AJ1696" s="128"/>
      <c r="AK1696" s="128"/>
      <c r="AL1696" s="128"/>
      <c r="AM1696" s="128"/>
      <c r="AN1696" s="128"/>
      <c r="AO1696" s="128"/>
      <c r="AP1696" s="128"/>
      <c r="AQ1696" s="128"/>
      <c r="AR1696" s="128"/>
      <c r="AS1696" s="128"/>
      <c r="AT1696" s="128"/>
      <c r="AU1696" s="128"/>
    </row>
    <row r="1697" spans="1:47" outlineLevel="1" x14ac:dyDescent="0.2">
      <c r="A1697" s="129"/>
      <c r="B1697" s="129"/>
      <c r="C1697" s="145" t="s">
        <v>448</v>
      </c>
      <c r="D1697" s="168"/>
      <c r="E1697" s="159">
        <v>26.3</v>
      </c>
      <c r="F1697" s="131"/>
      <c r="G1697" s="131"/>
      <c r="H1697" s="154"/>
      <c r="I1697" s="128"/>
      <c r="J1697" s="128"/>
      <c r="K1697" s="128"/>
      <c r="L1697" s="128"/>
      <c r="M1697" s="128"/>
      <c r="N1697" s="128"/>
      <c r="O1697" s="128"/>
      <c r="P1697" s="128"/>
      <c r="Q1697" s="128"/>
      <c r="R1697" s="128" t="s">
        <v>121</v>
      </c>
      <c r="S1697" s="128">
        <v>0</v>
      </c>
      <c r="T1697" s="128"/>
      <c r="U1697" s="128"/>
      <c r="V1697" s="128"/>
      <c r="W1697" s="128"/>
      <c r="X1697" s="128"/>
      <c r="Y1697" s="128"/>
      <c r="Z1697" s="128"/>
      <c r="AA1697" s="128"/>
      <c r="AB1697" s="128"/>
      <c r="AC1697" s="128"/>
      <c r="AD1697" s="128"/>
      <c r="AE1697" s="128"/>
      <c r="AF1697" s="128"/>
      <c r="AG1697" s="128"/>
      <c r="AH1697" s="128"/>
      <c r="AI1697" s="128"/>
      <c r="AJ1697" s="128"/>
      <c r="AK1697" s="128"/>
      <c r="AL1697" s="128"/>
      <c r="AM1697" s="128"/>
      <c r="AN1697" s="128"/>
      <c r="AO1697" s="128"/>
      <c r="AP1697" s="128"/>
      <c r="AQ1697" s="128"/>
      <c r="AR1697" s="128"/>
      <c r="AS1697" s="128"/>
      <c r="AT1697" s="128"/>
      <c r="AU1697" s="128"/>
    </row>
    <row r="1698" spans="1:47" outlineLevel="1" x14ac:dyDescent="0.2">
      <c r="A1698" s="129"/>
      <c r="B1698" s="129"/>
      <c r="C1698" s="145" t="s">
        <v>449</v>
      </c>
      <c r="D1698" s="168"/>
      <c r="E1698" s="159">
        <v>15.2</v>
      </c>
      <c r="F1698" s="131"/>
      <c r="G1698" s="131"/>
      <c r="H1698" s="154"/>
      <c r="I1698" s="128"/>
      <c r="J1698" s="128"/>
      <c r="K1698" s="128"/>
      <c r="L1698" s="128"/>
      <c r="M1698" s="128"/>
      <c r="N1698" s="128"/>
      <c r="O1698" s="128"/>
      <c r="P1698" s="128"/>
      <c r="Q1698" s="128"/>
      <c r="R1698" s="128" t="s">
        <v>121</v>
      </c>
      <c r="S1698" s="128">
        <v>0</v>
      </c>
      <c r="T1698" s="128"/>
      <c r="U1698" s="128"/>
      <c r="V1698" s="128"/>
      <c r="W1698" s="128"/>
      <c r="X1698" s="128"/>
      <c r="Y1698" s="128"/>
      <c r="Z1698" s="128"/>
      <c r="AA1698" s="128"/>
      <c r="AB1698" s="128"/>
      <c r="AC1698" s="128"/>
      <c r="AD1698" s="128"/>
      <c r="AE1698" s="128"/>
      <c r="AF1698" s="128"/>
      <c r="AG1698" s="128"/>
      <c r="AH1698" s="128"/>
      <c r="AI1698" s="128"/>
      <c r="AJ1698" s="128"/>
      <c r="AK1698" s="128"/>
      <c r="AL1698" s="128"/>
      <c r="AM1698" s="128"/>
      <c r="AN1698" s="128"/>
      <c r="AO1698" s="128"/>
      <c r="AP1698" s="128"/>
      <c r="AQ1698" s="128"/>
      <c r="AR1698" s="128"/>
      <c r="AS1698" s="128"/>
      <c r="AT1698" s="128"/>
      <c r="AU1698" s="128"/>
    </row>
    <row r="1699" spans="1:47" outlineLevel="1" x14ac:dyDescent="0.2">
      <c r="A1699" s="129"/>
      <c r="B1699" s="129"/>
      <c r="C1699" s="145" t="s">
        <v>450</v>
      </c>
      <c r="D1699" s="168"/>
      <c r="E1699" s="159">
        <v>18.018000000000001</v>
      </c>
      <c r="F1699" s="131"/>
      <c r="G1699" s="131"/>
      <c r="H1699" s="154"/>
      <c r="I1699" s="128"/>
      <c r="J1699" s="128"/>
      <c r="K1699" s="128"/>
      <c r="L1699" s="128"/>
      <c r="M1699" s="128"/>
      <c r="N1699" s="128"/>
      <c r="O1699" s="128"/>
      <c r="P1699" s="128"/>
      <c r="Q1699" s="128"/>
      <c r="R1699" s="128" t="s">
        <v>121</v>
      </c>
      <c r="S1699" s="128">
        <v>0</v>
      </c>
      <c r="T1699" s="128"/>
      <c r="U1699" s="128"/>
      <c r="V1699" s="128"/>
      <c r="W1699" s="128"/>
      <c r="X1699" s="128"/>
      <c r="Y1699" s="128"/>
      <c r="Z1699" s="128"/>
      <c r="AA1699" s="128"/>
      <c r="AB1699" s="128"/>
      <c r="AC1699" s="128"/>
      <c r="AD1699" s="128"/>
      <c r="AE1699" s="128"/>
      <c r="AF1699" s="128"/>
      <c r="AG1699" s="128"/>
      <c r="AH1699" s="128"/>
      <c r="AI1699" s="128"/>
      <c r="AJ1699" s="128"/>
      <c r="AK1699" s="128"/>
      <c r="AL1699" s="128"/>
      <c r="AM1699" s="128"/>
      <c r="AN1699" s="128"/>
      <c r="AO1699" s="128"/>
      <c r="AP1699" s="128"/>
      <c r="AQ1699" s="128"/>
      <c r="AR1699" s="128"/>
      <c r="AS1699" s="128"/>
      <c r="AT1699" s="128"/>
      <c r="AU1699" s="128"/>
    </row>
    <row r="1700" spans="1:47" outlineLevel="1" x14ac:dyDescent="0.2">
      <c r="A1700" s="129"/>
      <c r="B1700" s="129"/>
      <c r="C1700" s="145" t="s">
        <v>451</v>
      </c>
      <c r="D1700" s="168"/>
      <c r="E1700" s="159">
        <v>11</v>
      </c>
      <c r="F1700" s="131"/>
      <c r="G1700" s="131"/>
      <c r="H1700" s="154"/>
      <c r="I1700" s="128"/>
      <c r="J1700" s="128"/>
      <c r="K1700" s="128"/>
      <c r="L1700" s="128"/>
      <c r="M1700" s="128"/>
      <c r="N1700" s="128"/>
      <c r="O1700" s="128"/>
      <c r="P1700" s="128"/>
      <c r="Q1700" s="128"/>
      <c r="R1700" s="128" t="s">
        <v>121</v>
      </c>
      <c r="S1700" s="128">
        <v>0</v>
      </c>
      <c r="T1700" s="128"/>
      <c r="U1700" s="128"/>
      <c r="V1700" s="128"/>
      <c r="W1700" s="128"/>
      <c r="X1700" s="128"/>
      <c r="Y1700" s="128"/>
      <c r="Z1700" s="128"/>
      <c r="AA1700" s="128"/>
      <c r="AB1700" s="128"/>
      <c r="AC1700" s="128"/>
      <c r="AD1700" s="128"/>
      <c r="AE1700" s="128"/>
      <c r="AF1700" s="128"/>
      <c r="AG1700" s="128"/>
      <c r="AH1700" s="128"/>
      <c r="AI1700" s="128"/>
      <c r="AJ1700" s="128"/>
      <c r="AK1700" s="128"/>
      <c r="AL1700" s="128"/>
      <c r="AM1700" s="128"/>
      <c r="AN1700" s="128"/>
      <c r="AO1700" s="128"/>
      <c r="AP1700" s="128"/>
      <c r="AQ1700" s="128"/>
      <c r="AR1700" s="128"/>
      <c r="AS1700" s="128"/>
      <c r="AT1700" s="128"/>
      <c r="AU1700" s="128"/>
    </row>
    <row r="1701" spans="1:47" outlineLevel="1" x14ac:dyDescent="0.2">
      <c r="A1701" s="129"/>
      <c r="B1701" s="129"/>
      <c r="C1701" s="145" t="s">
        <v>452</v>
      </c>
      <c r="D1701" s="168"/>
      <c r="E1701" s="159">
        <v>469.5</v>
      </c>
      <c r="F1701" s="131"/>
      <c r="G1701" s="131"/>
      <c r="H1701" s="154"/>
      <c r="I1701" s="128"/>
      <c r="J1701" s="128"/>
      <c r="K1701" s="128"/>
      <c r="L1701" s="128"/>
      <c r="M1701" s="128"/>
      <c r="N1701" s="128"/>
      <c r="O1701" s="128"/>
      <c r="P1701" s="128"/>
      <c r="Q1701" s="128"/>
      <c r="R1701" s="128" t="s">
        <v>121</v>
      </c>
      <c r="S1701" s="128">
        <v>0</v>
      </c>
      <c r="T1701" s="128"/>
      <c r="U1701" s="128"/>
      <c r="V1701" s="128"/>
      <c r="W1701" s="128"/>
      <c r="X1701" s="128"/>
      <c r="Y1701" s="128"/>
      <c r="Z1701" s="128"/>
      <c r="AA1701" s="128"/>
      <c r="AB1701" s="128"/>
      <c r="AC1701" s="128"/>
      <c r="AD1701" s="128"/>
      <c r="AE1701" s="128"/>
      <c r="AF1701" s="128"/>
      <c r="AG1701" s="128"/>
      <c r="AH1701" s="128"/>
      <c r="AI1701" s="128"/>
      <c r="AJ1701" s="128"/>
      <c r="AK1701" s="128"/>
      <c r="AL1701" s="128"/>
      <c r="AM1701" s="128"/>
      <c r="AN1701" s="128"/>
      <c r="AO1701" s="128"/>
      <c r="AP1701" s="128"/>
      <c r="AQ1701" s="128"/>
      <c r="AR1701" s="128"/>
      <c r="AS1701" s="128"/>
      <c r="AT1701" s="128"/>
      <c r="AU1701" s="128"/>
    </row>
    <row r="1702" spans="1:47" outlineLevel="1" x14ac:dyDescent="0.2">
      <c r="A1702" s="129"/>
      <c r="B1702" s="129"/>
      <c r="C1702" s="145" t="s">
        <v>453</v>
      </c>
      <c r="D1702" s="168"/>
      <c r="E1702" s="159">
        <v>54.3</v>
      </c>
      <c r="F1702" s="131"/>
      <c r="G1702" s="131"/>
      <c r="H1702" s="154"/>
      <c r="I1702" s="128"/>
      <c r="J1702" s="128"/>
      <c r="K1702" s="128"/>
      <c r="L1702" s="128"/>
      <c r="M1702" s="128"/>
      <c r="N1702" s="128"/>
      <c r="O1702" s="128"/>
      <c r="P1702" s="128"/>
      <c r="Q1702" s="128"/>
      <c r="R1702" s="128" t="s">
        <v>121</v>
      </c>
      <c r="S1702" s="128">
        <v>0</v>
      </c>
      <c r="T1702" s="128"/>
      <c r="U1702" s="128"/>
      <c r="V1702" s="128"/>
      <c r="W1702" s="128"/>
      <c r="X1702" s="128"/>
      <c r="Y1702" s="128"/>
      <c r="Z1702" s="128"/>
      <c r="AA1702" s="128"/>
      <c r="AB1702" s="128"/>
      <c r="AC1702" s="128"/>
      <c r="AD1702" s="128"/>
      <c r="AE1702" s="128"/>
      <c r="AF1702" s="128"/>
      <c r="AG1702" s="128"/>
      <c r="AH1702" s="128"/>
      <c r="AI1702" s="128"/>
      <c r="AJ1702" s="128"/>
      <c r="AK1702" s="128"/>
      <c r="AL1702" s="128"/>
      <c r="AM1702" s="128"/>
      <c r="AN1702" s="128"/>
      <c r="AO1702" s="128"/>
      <c r="AP1702" s="128"/>
      <c r="AQ1702" s="128"/>
      <c r="AR1702" s="128"/>
      <c r="AS1702" s="128"/>
      <c r="AT1702" s="128"/>
      <c r="AU1702" s="128"/>
    </row>
    <row r="1703" spans="1:47" outlineLevel="1" x14ac:dyDescent="0.2">
      <c r="A1703" s="129"/>
      <c r="B1703" s="129"/>
      <c r="C1703" s="145" t="s">
        <v>243</v>
      </c>
      <c r="D1703" s="168"/>
      <c r="E1703" s="159"/>
      <c r="F1703" s="131"/>
      <c r="G1703" s="131"/>
      <c r="H1703" s="154"/>
      <c r="I1703" s="128"/>
      <c r="J1703" s="128"/>
      <c r="K1703" s="128"/>
      <c r="L1703" s="128"/>
      <c r="M1703" s="128"/>
      <c r="N1703" s="128"/>
      <c r="O1703" s="128"/>
      <c r="P1703" s="128"/>
      <c r="Q1703" s="128"/>
      <c r="R1703" s="128" t="s">
        <v>121</v>
      </c>
      <c r="S1703" s="128">
        <v>0</v>
      </c>
      <c r="T1703" s="128"/>
      <c r="U1703" s="128"/>
      <c r="V1703" s="128"/>
      <c r="W1703" s="128"/>
      <c r="X1703" s="128"/>
      <c r="Y1703" s="128"/>
      <c r="Z1703" s="128"/>
      <c r="AA1703" s="128"/>
      <c r="AB1703" s="128"/>
      <c r="AC1703" s="128"/>
      <c r="AD1703" s="128"/>
      <c r="AE1703" s="128"/>
      <c r="AF1703" s="128"/>
      <c r="AG1703" s="128"/>
      <c r="AH1703" s="128"/>
      <c r="AI1703" s="128"/>
      <c r="AJ1703" s="128"/>
      <c r="AK1703" s="128"/>
      <c r="AL1703" s="128"/>
      <c r="AM1703" s="128"/>
      <c r="AN1703" s="128"/>
      <c r="AO1703" s="128"/>
      <c r="AP1703" s="128"/>
      <c r="AQ1703" s="128"/>
      <c r="AR1703" s="128"/>
      <c r="AS1703" s="128"/>
      <c r="AT1703" s="128"/>
      <c r="AU1703" s="128"/>
    </row>
    <row r="1704" spans="1:47" outlineLevel="1" x14ac:dyDescent="0.2">
      <c r="A1704" s="129"/>
      <c r="B1704" s="129"/>
      <c r="C1704" s="145" t="s">
        <v>820</v>
      </c>
      <c r="D1704" s="168"/>
      <c r="E1704" s="159"/>
      <c r="F1704" s="131"/>
      <c r="G1704" s="131"/>
      <c r="H1704" s="154"/>
      <c r="I1704" s="128"/>
      <c r="J1704" s="128"/>
      <c r="K1704" s="128"/>
      <c r="L1704" s="128"/>
      <c r="M1704" s="128"/>
      <c r="N1704" s="128"/>
      <c r="O1704" s="128"/>
      <c r="P1704" s="128"/>
      <c r="Q1704" s="128"/>
      <c r="R1704" s="128" t="s">
        <v>121</v>
      </c>
      <c r="S1704" s="128">
        <v>0</v>
      </c>
      <c r="T1704" s="128"/>
      <c r="U1704" s="128"/>
      <c r="V1704" s="128"/>
      <c r="W1704" s="128"/>
      <c r="X1704" s="128"/>
      <c r="Y1704" s="128"/>
      <c r="Z1704" s="128"/>
      <c r="AA1704" s="128"/>
      <c r="AB1704" s="128"/>
      <c r="AC1704" s="128"/>
      <c r="AD1704" s="128"/>
      <c r="AE1704" s="128"/>
      <c r="AF1704" s="128"/>
      <c r="AG1704" s="128"/>
      <c r="AH1704" s="128"/>
      <c r="AI1704" s="128"/>
      <c r="AJ1704" s="128"/>
      <c r="AK1704" s="128"/>
      <c r="AL1704" s="128"/>
      <c r="AM1704" s="128"/>
      <c r="AN1704" s="128"/>
      <c r="AO1704" s="128"/>
      <c r="AP1704" s="128"/>
      <c r="AQ1704" s="128"/>
      <c r="AR1704" s="128"/>
      <c r="AS1704" s="128"/>
      <c r="AT1704" s="128"/>
      <c r="AU1704" s="128"/>
    </row>
    <row r="1705" spans="1:47" outlineLevel="1" x14ac:dyDescent="0.2">
      <c r="A1705" s="129"/>
      <c r="B1705" s="129"/>
      <c r="C1705" s="145" t="s">
        <v>456</v>
      </c>
      <c r="D1705" s="168"/>
      <c r="E1705" s="159"/>
      <c r="F1705" s="131"/>
      <c r="G1705" s="131"/>
      <c r="H1705" s="154"/>
      <c r="I1705" s="128"/>
      <c r="J1705" s="128"/>
      <c r="K1705" s="128"/>
      <c r="L1705" s="128"/>
      <c r="M1705" s="128"/>
      <c r="N1705" s="128"/>
      <c r="O1705" s="128"/>
      <c r="P1705" s="128"/>
      <c r="Q1705" s="128"/>
      <c r="R1705" s="128" t="s">
        <v>121</v>
      </c>
      <c r="S1705" s="128">
        <v>0</v>
      </c>
      <c r="T1705" s="128"/>
      <c r="U1705" s="128"/>
      <c r="V1705" s="128"/>
      <c r="W1705" s="128"/>
      <c r="X1705" s="128"/>
      <c r="Y1705" s="128"/>
      <c r="Z1705" s="128"/>
      <c r="AA1705" s="128"/>
      <c r="AB1705" s="128"/>
      <c r="AC1705" s="128"/>
      <c r="AD1705" s="128"/>
      <c r="AE1705" s="128"/>
      <c r="AF1705" s="128"/>
      <c r="AG1705" s="128"/>
      <c r="AH1705" s="128"/>
      <c r="AI1705" s="128"/>
      <c r="AJ1705" s="128"/>
      <c r="AK1705" s="128"/>
      <c r="AL1705" s="128"/>
      <c r="AM1705" s="128"/>
      <c r="AN1705" s="128"/>
      <c r="AO1705" s="128"/>
      <c r="AP1705" s="128"/>
      <c r="AQ1705" s="128"/>
      <c r="AR1705" s="128"/>
      <c r="AS1705" s="128"/>
      <c r="AT1705" s="128"/>
      <c r="AU1705" s="128"/>
    </row>
    <row r="1706" spans="1:47" outlineLevel="1" x14ac:dyDescent="0.2">
      <c r="A1706" s="138"/>
      <c r="B1706" s="138"/>
      <c r="C1706" s="149" t="s">
        <v>821</v>
      </c>
      <c r="D1706" s="171"/>
      <c r="E1706" s="161">
        <v>1159.67</v>
      </c>
      <c r="F1706" s="139"/>
      <c r="G1706" s="139"/>
      <c r="H1706" s="156"/>
      <c r="I1706" s="128"/>
      <c r="J1706" s="128"/>
      <c r="K1706" s="128"/>
      <c r="L1706" s="128"/>
      <c r="M1706" s="128"/>
      <c r="N1706" s="128"/>
      <c r="O1706" s="128"/>
      <c r="P1706" s="128"/>
      <c r="Q1706" s="128"/>
      <c r="R1706" s="128" t="s">
        <v>121</v>
      </c>
      <c r="S1706" s="128">
        <v>0</v>
      </c>
      <c r="T1706" s="128"/>
      <c r="U1706" s="128"/>
      <c r="V1706" s="128"/>
      <c r="W1706" s="128"/>
      <c r="X1706" s="128"/>
      <c r="Y1706" s="128"/>
      <c r="Z1706" s="128"/>
      <c r="AA1706" s="128"/>
      <c r="AB1706" s="128"/>
      <c r="AC1706" s="128"/>
      <c r="AD1706" s="128"/>
      <c r="AE1706" s="128"/>
      <c r="AF1706" s="128"/>
      <c r="AG1706" s="128"/>
      <c r="AH1706" s="128"/>
      <c r="AI1706" s="128"/>
      <c r="AJ1706" s="128"/>
      <c r="AK1706" s="128"/>
      <c r="AL1706" s="128"/>
      <c r="AM1706" s="128"/>
      <c r="AN1706" s="128"/>
      <c r="AO1706" s="128"/>
      <c r="AP1706" s="128"/>
      <c r="AQ1706" s="128"/>
      <c r="AR1706" s="128"/>
      <c r="AS1706" s="128"/>
      <c r="AT1706" s="128"/>
      <c r="AU1706" s="128"/>
    </row>
    <row r="1707" spans="1:47" x14ac:dyDescent="0.2">
      <c r="B1707" s="5" t="s">
        <v>243</v>
      </c>
      <c r="C1707" s="150" t="s">
        <v>243</v>
      </c>
      <c r="D1707" s="7"/>
      <c r="E1707" s="162"/>
      <c r="F1707" s="4"/>
      <c r="G1707" s="4"/>
      <c r="H1707" s="7"/>
      <c r="P1707">
        <v>12</v>
      </c>
      <c r="Q1707">
        <v>21</v>
      </c>
    </row>
    <row r="1708" spans="1:47" x14ac:dyDescent="0.2">
      <c r="A1708" s="140"/>
      <c r="B1708" s="141" t="s">
        <v>28</v>
      </c>
      <c r="C1708" s="151" t="s">
        <v>243</v>
      </c>
      <c r="D1708" s="172"/>
      <c r="E1708" s="163"/>
      <c r="F1708" s="142"/>
      <c r="G1708" s="143">
        <f>G8+G24+G63+G293+G333+G359+G512+G535+G655+G687+G721+G1076+G1079+G1093+G1133+G1171+G1189+G1244+G1292+G1350+G1432+G1528+G1559+G1607+G1658+G1693</f>
        <v>0</v>
      </c>
      <c r="H1708" s="7"/>
      <c r="P1708" t="e">
        <f>SUMIF(#REF!,P1707,G7:G1706)</f>
        <v>#REF!</v>
      </c>
      <c r="Q1708" t="e">
        <f>SUMIF(#REF!,Q1707,G7:G1706)</f>
        <v>#REF!</v>
      </c>
      <c r="R1708" t="s">
        <v>1101</v>
      </c>
    </row>
    <row r="1710" spans="1:47" x14ac:dyDescent="0.2">
      <c r="B1710" s="278"/>
      <c r="C1710" s="5" t="s">
        <v>2178</v>
      </c>
    </row>
  </sheetData>
  <sheetProtection algorithmName="SHA-512" hashValue="al+lVqa5Ds+MMeFcW9nxpwdlI6+Kl9TXOPeU99Jk1DbUGjEX1+KdYDy4kyQsfOPAQZqDer3UB43Cx25dX8vE+Q==" saltValue="leYhFb4vUYTf0lQptPmQTg==" spinCount="100000" sheet="1" objects="1" scenarios="1"/>
  <protectedRanges>
    <protectedRange sqref="F9:F1692" name="Oblast1"/>
  </protectedRanges>
  <mergeCells count="4">
    <mergeCell ref="A1:G1"/>
    <mergeCell ref="C2:G2"/>
    <mergeCell ref="C3:G3"/>
    <mergeCell ref="C4:G4"/>
  </mergeCells>
  <phoneticPr fontId="17" type="noConversion"/>
  <pageMargins left="0.39370078740157499" right="0.196850393700787" top="0.78740157499999996" bottom="0.78740157499999996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F2AB-C9AD-4A98-A780-7B7FDEC5B20D}">
  <dimension ref="A1:AU87"/>
  <sheetViews>
    <sheetView showZeros="0" view="pageBreakPreview" zoomScaleNormal="100" zoomScaleSheetLayoutView="100" workbookViewId="0">
      <selection activeCell="I17" sqref="I17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1193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1207</v>
      </c>
      <c r="C8" s="136" t="s">
        <v>1208</v>
      </c>
      <c r="D8" s="166"/>
      <c r="E8" s="137"/>
      <c r="F8" s="137"/>
      <c r="G8" s="137">
        <f>SUM(G9:G34)</f>
        <v>0</v>
      </c>
      <c r="H8" s="153"/>
      <c r="R8" t="s">
        <v>115</v>
      </c>
    </row>
    <row r="9" spans="1:47" outlineLevel="1" x14ac:dyDescent="0.2">
      <c r="A9" s="129"/>
      <c r="B9" s="129"/>
      <c r="C9" s="182" t="s">
        <v>1194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1</v>
      </c>
      <c r="B10" s="129" t="s">
        <v>2020</v>
      </c>
      <c r="C10" s="144" t="s">
        <v>1195</v>
      </c>
      <c r="D10" s="167" t="s">
        <v>144</v>
      </c>
      <c r="E10" s="131">
        <v>15</v>
      </c>
      <c r="F10" s="131"/>
      <c r="G10" s="131">
        <f t="shared" ref="G10:G21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>
        <v>2</v>
      </c>
      <c r="B11" s="129" t="s">
        <v>2021</v>
      </c>
      <c r="C11" s="144" t="s">
        <v>1196</v>
      </c>
      <c r="D11" s="167" t="s">
        <v>144</v>
      </c>
      <c r="E11" s="131">
        <v>35</v>
      </c>
      <c r="F11" s="131"/>
      <c r="G11" s="131">
        <f t="shared" si="0"/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>
        <v>3</v>
      </c>
      <c r="B12" s="129" t="s">
        <v>2022</v>
      </c>
      <c r="C12" s="144" t="s">
        <v>1197</v>
      </c>
      <c r="D12" s="167" t="s">
        <v>144</v>
      </c>
      <c r="E12" s="131">
        <v>20</v>
      </c>
      <c r="F12" s="131"/>
      <c r="G12" s="131">
        <f t="shared" si="0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>
        <v>4</v>
      </c>
      <c r="B13" s="129" t="s">
        <v>1210</v>
      </c>
      <c r="C13" s="144" t="s">
        <v>1198</v>
      </c>
      <c r="D13" s="167" t="s">
        <v>128</v>
      </c>
      <c r="E13" s="131">
        <v>5</v>
      </c>
      <c r="F13" s="131"/>
      <c r="G13" s="131">
        <f t="shared" si="0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5</v>
      </c>
      <c r="B14" s="129" t="s">
        <v>2023</v>
      </c>
      <c r="C14" s="144" t="s">
        <v>1199</v>
      </c>
      <c r="D14" s="167" t="s">
        <v>128</v>
      </c>
      <c r="E14" s="131">
        <v>1</v>
      </c>
      <c r="F14" s="131"/>
      <c r="G14" s="131">
        <f t="shared" si="0"/>
        <v>0</v>
      </c>
      <c r="H14" s="154" t="s">
        <v>1140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6</v>
      </c>
      <c r="B15" s="129" t="s">
        <v>2024</v>
      </c>
      <c r="C15" s="144" t="s">
        <v>1200</v>
      </c>
      <c r="D15" s="167" t="s">
        <v>128</v>
      </c>
      <c r="E15" s="131">
        <v>1</v>
      </c>
      <c r="F15" s="131"/>
      <c r="G15" s="131">
        <f t="shared" si="0"/>
        <v>0</v>
      </c>
      <c r="H15" s="154" t="s">
        <v>1140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ht="22.5" outlineLevel="1" x14ac:dyDescent="0.2">
      <c r="A16" s="129">
        <v>7</v>
      </c>
      <c r="B16" s="129" t="s">
        <v>2025</v>
      </c>
      <c r="C16" s="144" t="s">
        <v>1201</v>
      </c>
      <c r="D16" s="167" t="s">
        <v>144</v>
      </c>
      <c r="E16" s="131">
        <v>1</v>
      </c>
      <c r="F16" s="131"/>
      <c r="G16" s="131">
        <f t="shared" si="0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29">
        <v>8</v>
      </c>
      <c r="B17" s="129" t="s">
        <v>2026</v>
      </c>
      <c r="C17" s="144" t="s">
        <v>1202</v>
      </c>
      <c r="D17" s="167" t="s">
        <v>144</v>
      </c>
      <c r="E17" s="131">
        <v>80</v>
      </c>
      <c r="F17" s="131"/>
      <c r="G17" s="131">
        <f t="shared" si="0"/>
        <v>0</v>
      </c>
      <c r="H17" s="154" t="s">
        <v>1140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 t="s">
        <v>119</v>
      </c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>
        <v>9</v>
      </c>
      <c r="B18" s="129" t="s">
        <v>2027</v>
      </c>
      <c r="C18" s="144" t="s">
        <v>1203</v>
      </c>
      <c r="D18" s="167" t="s">
        <v>128</v>
      </c>
      <c r="E18" s="131">
        <v>1</v>
      </c>
      <c r="F18" s="131"/>
      <c r="G18" s="131">
        <f t="shared" si="0"/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 t="s">
        <v>121</v>
      </c>
      <c r="S18" s="128">
        <v>0</v>
      </c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10</v>
      </c>
      <c r="B19" s="129" t="s">
        <v>2028</v>
      </c>
      <c r="C19" s="144" t="s">
        <v>1204</v>
      </c>
      <c r="D19" s="167" t="s">
        <v>128</v>
      </c>
      <c r="E19" s="131">
        <v>13</v>
      </c>
      <c r="F19" s="131"/>
      <c r="G19" s="131">
        <f t="shared" si="0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 t="s">
        <v>121</v>
      </c>
      <c r="S19" s="128">
        <v>0</v>
      </c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11</v>
      </c>
      <c r="B20" s="129" t="s">
        <v>1211</v>
      </c>
      <c r="C20" s="144" t="s">
        <v>1205</v>
      </c>
      <c r="D20" s="167" t="s">
        <v>144</v>
      </c>
      <c r="E20" s="131">
        <v>60</v>
      </c>
      <c r="F20" s="131"/>
      <c r="G20" s="131">
        <f t="shared" si="0"/>
        <v>0</v>
      </c>
      <c r="H20" s="154" t="s">
        <v>1141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 t="s">
        <v>121</v>
      </c>
      <c r="S20" s="128">
        <v>0</v>
      </c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12</v>
      </c>
      <c r="B21" s="129" t="s">
        <v>2029</v>
      </c>
      <c r="C21" s="144" t="s">
        <v>1206</v>
      </c>
      <c r="D21" s="167" t="s">
        <v>128</v>
      </c>
      <c r="E21" s="131">
        <v>17</v>
      </c>
      <c r="F21" s="131"/>
      <c r="G21" s="131">
        <f t="shared" si="0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 t="s">
        <v>119</v>
      </c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/>
      <c r="B22" s="129"/>
      <c r="C22" s="182" t="s">
        <v>2001</v>
      </c>
      <c r="D22" s="167"/>
      <c r="E22" s="131"/>
      <c r="F22" s="131"/>
      <c r="G22" s="131"/>
      <c r="H22" s="154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13</v>
      </c>
      <c r="B23" s="129" t="s">
        <v>2020</v>
      </c>
      <c r="C23" s="144" t="s">
        <v>1195</v>
      </c>
      <c r="D23" s="167" t="s">
        <v>144</v>
      </c>
      <c r="E23" s="131">
        <v>2</v>
      </c>
      <c r="F23" s="131"/>
      <c r="G23" s="131">
        <f t="shared" ref="G23:G27" si="1">ROUND(E23*F23,2)</f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14</v>
      </c>
      <c r="B24" s="129" t="s">
        <v>2021</v>
      </c>
      <c r="C24" s="144" t="s">
        <v>1197</v>
      </c>
      <c r="D24" s="167" t="s">
        <v>144</v>
      </c>
      <c r="E24" s="131">
        <v>1</v>
      </c>
      <c r="F24" s="131"/>
      <c r="G24" s="131">
        <f t="shared" si="1"/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>
        <v>15</v>
      </c>
      <c r="B25" s="129" t="s">
        <v>1227</v>
      </c>
      <c r="C25" s="144" t="s">
        <v>2014</v>
      </c>
      <c r="D25" s="167" t="s">
        <v>128</v>
      </c>
      <c r="E25" s="131">
        <v>1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29">
        <v>16</v>
      </c>
      <c r="B26" s="129" t="s">
        <v>1228</v>
      </c>
      <c r="C26" s="144" t="s">
        <v>2015</v>
      </c>
      <c r="D26" s="167" t="s">
        <v>128</v>
      </c>
      <c r="E26" s="131">
        <v>1</v>
      </c>
      <c r="F26" s="131"/>
      <c r="G26" s="131">
        <f t="shared" si="1"/>
        <v>0</v>
      </c>
      <c r="H26" s="154" t="s">
        <v>1141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ht="22.5" outlineLevel="1" x14ac:dyDescent="0.2">
      <c r="A27" s="129">
        <v>17</v>
      </c>
      <c r="B27" s="129" t="s">
        <v>1229</v>
      </c>
      <c r="C27" s="144" t="s">
        <v>1214</v>
      </c>
      <c r="D27" s="167" t="s">
        <v>128</v>
      </c>
      <c r="E27" s="131">
        <v>9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29"/>
      <c r="B28" s="129"/>
      <c r="C28" s="182" t="s">
        <v>1230</v>
      </c>
      <c r="D28" s="167"/>
      <c r="E28" s="131"/>
      <c r="F28" s="131"/>
      <c r="G28" s="131"/>
      <c r="H28" s="154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18</v>
      </c>
      <c r="B29" s="186" t="s">
        <v>2030</v>
      </c>
      <c r="C29" s="144" t="s">
        <v>1223</v>
      </c>
      <c r="D29" s="167" t="s">
        <v>144</v>
      </c>
      <c r="E29" s="131">
        <v>154</v>
      </c>
      <c r="F29" s="131"/>
      <c r="G29" s="131">
        <f t="shared" ref="G29:G34" si="2">ROUND(E29*F29,2)</f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29">
        <v>19</v>
      </c>
      <c r="B30" s="186" t="s">
        <v>2031</v>
      </c>
      <c r="C30" s="144" t="s">
        <v>1224</v>
      </c>
      <c r="D30" s="167" t="s">
        <v>144</v>
      </c>
      <c r="E30" s="131">
        <v>154</v>
      </c>
      <c r="F30" s="131"/>
      <c r="G30" s="131">
        <f t="shared" si="2"/>
        <v>0</v>
      </c>
      <c r="H30" s="154" t="s">
        <v>1140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>
        <v>20</v>
      </c>
      <c r="B31" s="129" t="s">
        <v>2016</v>
      </c>
      <c r="C31" s="144" t="s">
        <v>1225</v>
      </c>
      <c r="D31" s="167" t="s">
        <v>927</v>
      </c>
      <c r="E31" s="131">
        <v>15</v>
      </c>
      <c r="F31" s="131"/>
      <c r="G31" s="131">
        <f t="shared" si="2"/>
        <v>0</v>
      </c>
      <c r="H31" s="154" t="s">
        <v>1141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ht="22.5" outlineLevel="1" x14ac:dyDescent="0.2">
      <c r="A32" s="129">
        <v>21</v>
      </c>
      <c r="B32" s="129" t="s">
        <v>2017</v>
      </c>
      <c r="C32" s="144" t="s">
        <v>1226</v>
      </c>
      <c r="D32" s="167" t="s">
        <v>128</v>
      </c>
      <c r="E32" s="131">
        <v>1</v>
      </c>
      <c r="F32" s="131"/>
      <c r="G32" s="131">
        <f t="shared" si="2"/>
        <v>0</v>
      </c>
      <c r="H32" s="154" t="s">
        <v>1141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22</v>
      </c>
      <c r="B33" s="129" t="s">
        <v>2055</v>
      </c>
      <c r="C33" s="144" t="s">
        <v>2056</v>
      </c>
      <c r="D33" s="167" t="s">
        <v>0</v>
      </c>
      <c r="E33" s="131">
        <v>2.5499999999999998</v>
      </c>
      <c r="F33" s="131"/>
      <c r="G33" s="131">
        <f t="shared" si="2"/>
        <v>0</v>
      </c>
      <c r="H33" s="154" t="s">
        <v>1140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ht="22.5" outlineLevel="1" x14ac:dyDescent="0.2">
      <c r="A34" s="129">
        <v>23</v>
      </c>
      <c r="B34" s="129" t="s">
        <v>2018</v>
      </c>
      <c r="C34" s="144" t="s">
        <v>2119</v>
      </c>
      <c r="D34" s="167" t="s">
        <v>128</v>
      </c>
      <c r="E34" s="131">
        <v>1</v>
      </c>
      <c r="F34" s="131"/>
      <c r="G34" s="131">
        <f t="shared" si="2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x14ac:dyDescent="0.2">
      <c r="A35" s="130" t="s">
        <v>114</v>
      </c>
      <c r="B35" s="183">
        <v>725</v>
      </c>
      <c r="C35" s="146" t="s">
        <v>1209</v>
      </c>
      <c r="D35" s="169"/>
      <c r="E35" s="132"/>
      <c r="F35" s="132"/>
      <c r="G35" s="132">
        <f>SUM(G36:G47)</f>
        <v>0</v>
      </c>
      <c r="H35" s="155"/>
      <c r="I35" s="128"/>
      <c r="R35" t="s">
        <v>115</v>
      </c>
    </row>
    <row r="36" spans="1:47" ht="22.5" outlineLevel="1" x14ac:dyDescent="0.2">
      <c r="A36" s="129">
        <v>24</v>
      </c>
      <c r="B36" s="129" t="s">
        <v>1216</v>
      </c>
      <c r="C36" s="144" t="s">
        <v>1212</v>
      </c>
      <c r="D36" s="167" t="s">
        <v>128</v>
      </c>
      <c r="E36" s="131">
        <v>9</v>
      </c>
      <c r="F36" s="131"/>
      <c r="G36" s="131">
        <f t="shared" ref="G36:G42" si="3">ROUND(E36*F36,2)</f>
        <v>0</v>
      </c>
      <c r="H36" s="154" t="s">
        <v>1141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 t="s">
        <v>119</v>
      </c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25</v>
      </c>
      <c r="B37" s="129" t="s">
        <v>1217</v>
      </c>
      <c r="C37" s="144" t="s">
        <v>1213</v>
      </c>
      <c r="D37" s="167" t="s">
        <v>128</v>
      </c>
      <c r="E37" s="131">
        <v>4</v>
      </c>
      <c r="F37" s="131"/>
      <c r="G37" s="131">
        <f t="shared" si="3"/>
        <v>0</v>
      </c>
      <c r="H37" s="154" t="s">
        <v>1141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 t="s">
        <v>121</v>
      </c>
      <c r="S37" s="128">
        <v>0</v>
      </c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29">
        <v>26</v>
      </c>
      <c r="B38" s="129" t="s">
        <v>1218</v>
      </c>
      <c r="C38" s="144" t="s">
        <v>1245</v>
      </c>
      <c r="D38" s="167" t="s">
        <v>128</v>
      </c>
      <c r="E38" s="131">
        <v>16</v>
      </c>
      <c r="F38" s="131"/>
      <c r="G38" s="131">
        <f t="shared" si="3"/>
        <v>0</v>
      </c>
      <c r="H38" s="154" t="s">
        <v>1141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 t="s">
        <v>121</v>
      </c>
      <c r="S38" s="128">
        <v>0</v>
      </c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29">
        <v>27</v>
      </c>
      <c r="B39" s="129" t="s">
        <v>1219</v>
      </c>
      <c r="C39" s="144" t="s">
        <v>1246</v>
      </c>
      <c r="D39" s="167" t="s">
        <v>128</v>
      </c>
      <c r="E39" s="131">
        <v>1</v>
      </c>
      <c r="F39" s="131"/>
      <c r="G39" s="131">
        <f t="shared" si="3"/>
        <v>0</v>
      </c>
      <c r="H39" s="154" t="s">
        <v>1141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 t="s">
        <v>121</v>
      </c>
      <c r="S39" s="128">
        <v>0</v>
      </c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29">
        <v>28</v>
      </c>
      <c r="B40" s="129" t="s">
        <v>1220</v>
      </c>
      <c r="C40" s="144" t="s">
        <v>1247</v>
      </c>
      <c r="D40" s="167" t="s">
        <v>128</v>
      </c>
      <c r="E40" s="131">
        <v>1</v>
      </c>
      <c r="F40" s="131"/>
      <c r="G40" s="131">
        <f t="shared" si="3"/>
        <v>0</v>
      </c>
      <c r="H40" s="154" t="s">
        <v>1141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 t="s">
        <v>121</v>
      </c>
      <c r="S40" s="128">
        <v>0</v>
      </c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29">
        <v>29</v>
      </c>
      <c r="B41" s="129" t="s">
        <v>1221</v>
      </c>
      <c r="C41" s="144" t="s">
        <v>1214</v>
      </c>
      <c r="D41" s="167" t="s">
        <v>128</v>
      </c>
      <c r="E41" s="131">
        <v>9</v>
      </c>
      <c r="F41" s="131"/>
      <c r="G41" s="131">
        <f t="shared" si="3"/>
        <v>0</v>
      </c>
      <c r="H41" s="154" t="s">
        <v>1141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 t="s">
        <v>121</v>
      </c>
      <c r="S41" s="128">
        <v>0</v>
      </c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29">
        <v>30</v>
      </c>
      <c r="B42" s="129" t="s">
        <v>1222</v>
      </c>
      <c r="C42" s="144" t="s">
        <v>1215</v>
      </c>
      <c r="D42" s="167" t="s">
        <v>128</v>
      </c>
      <c r="E42" s="131">
        <v>4</v>
      </c>
      <c r="F42" s="131"/>
      <c r="G42" s="131">
        <f t="shared" si="3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 t="s">
        <v>121</v>
      </c>
      <c r="S42" s="128">
        <v>0</v>
      </c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ht="22.5" outlineLevel="1" x14ac:dyDescent="0.2">
      <c r="A43" s="129">
        <v>31</v>
      </c>
      <c r="B43" s="129" t="s">
        <v>1253</v>
      </c>
      <c r="C43" s="144" t="s">
        <v>1248</v>
      </c>
      <c r="D43" s="167" t="s">
        <v>128</v>
      </c>
      <c r="E43" s="131">
        <v>32</v>
      </c>
      <c r="F43" s="131"/>
      <c r="G43" s="131">
        <f t="shared" ref="G43:G47" si="4">ROUND(E43*F43,2)</f>
        <v>0</v>
      </c>
      <c r="H43" s="154" t="s">
        <v>1141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>
        <v>32</v>
      </c>
      <c r="B44" s="129" t="s">
        <v>1254</v>
      </c>
      <c r="C44" s="144" t="s">
        <v>1249</v>
      </c>
      <c r="D44" s="167" t="s">
        <v>128</v>
      </c>
      <c r="E44" s="131">
        <v>10</v>
      </c>
      <c r="F44" s="131"/>
      <c r="G44" s="131">
        <f t="shared" si="4"/>
        <v>0</v>
      </c>
      <c r="H44" s="154" t="s">
        <v>1141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>
        <v>33</v>
      </c>
      <c r="B45" s="129" t="s">
        <v>2032</v>
      </c>
      <c r="C45" s="144" t="s">
        <v>1250</v>
      </c>
      <c r="D45" s="167" t="s">
        <v>128</v>
      </c>
      <c r="E45" s="131">
        <v>17</v>
      </c>
      <c r="F45" s="131"/>
      <c r="G45" s="131">
        <f t="shared" si="4"/>
        <v>0</v>
      </c>
      <c r="H45" s="154" t="s">
        <v>1140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outlineLevel="1" x14ac:dyDescent="0.2">
      <c r="A46" s="129">
        <v>34</v>
      </c>
      <c r="B46" s="186" t="s">
        <v>2033</v>
      </c>
      <c r="C46" s="144" t="s">
        <v>1251</v>
      </c>
      <c r="D46" s="167" t="s">
        <v>128</v>
      </c>
      <c r="E46" s="131">
        <v>1</v>
      </c>
      <c r="F46" s="131"/>
      <c r="G46" s="131">
        <f t="shared" si="4"/>
        <v>0</v>
      </c>
      <c r="H46" s="154" t="s">
        <v>1140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>
        <v>35</v>
      </c>
      <c r="B47" s="129" t="s">
        <v>1255</v>
      </c>
      <c r="C47" s="144" t="s">
        <v>1252</v>
      </c>
      <c r="D47" s="167" t="s">
        <v>128</v>
      </c>
      <c r="E47" s="131">
        <v>1</v>
      </c>
      <c r="F47" s="131"/>
      <c r="G47" s="131">
        <f t="shared" si="4"/>
        <v>0</v>
      </c>
      <c r="H47" s="154" t="s">
        <v>1141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x14ac:dyDescent="0.2">
      <c r="A48" s="130" t="s">
        <v>114</v>
      </c>
      <c r="B48" s="183">
        <v>722</v>
      </c>
      <c r="C48" s="146" t="s">
        <v>1231</v>
      </c>
      <c r="D48" s="169"/>
      <c r="E48" s="132"/>
      <c r="F48" s="132"/>
      <c r="G48" s="132">
        <f>SUM(G50:G85)</f>
        <v>0</v>
      </c>
      <c r="H48" s="155"/>
      <c r="I48" s="128"/>
      <c r="R48" t="s">
        <v>115</v>
      </c>
    </row>
    <row r="49" spans="1:47" outlineLevel="1" x14ac:dyDescent="0.2">
      <c r="A49" s="129"/>
      <c r="B49" s="129"/>
      <c r="C49" s="182" t="s">
        <v>1232</v>
      </c>
      <c r="D49" s="167"/>
      <c r="E49" s="131"/>
      <c r="F49" s="131"/>
      <c r="G49" s="131"/>
      <c r="H49" s="154"/>
      <c r="I49" s="128"/>
      <c r="J49" s="128"/>
      <c r="K49" s="128"/>
      <c r="L49" s="128"/>
      <c r="M49" s="128"/>
      <c r="N49" s="128"/>
      <c r="O49" s="128"/>
      <c r="P49" s="128"/>
      <c r="Q49" s="128"/>
      <c r="R49" s="128" t="s">
        <v>119</v>
      </c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outlineLevel="1" x14ac:dyDescent="0.2">
      <c r="A50" s="129">
        <v>36</v>
      </c>
      <c r="B50" s="186" t="s">
        <v>2034</v>
      </c>
      <c r="C50" s="144" t="s">
        <v>1233</v>
      </c>
      <c r="D50" s="167" t="s">
        <v>144</v>
      </c>
      <c r="E50" s="131">
        <v>116</v>
      </c>
      <c r="F50" s="131"/>
      <c r="G50" s="131">
        <f t="shared" ref="G50:G61" si="5">ROUND(E50*F50,2)</f>
        <v>0</v>
      </c>
      <c r="H50" s="154" t="s">
        <v>1140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 t="s">
        <v>121</v>
      </c>
      <c r="S50" s="128">
        <v>0</v>
      </c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outlineLevel="1" x14ac:dyDescent="0.2">
      <c r="A51" s="129">
        <v>37</v>
      </c>
      <c r="B51" s="186" t="s">
        <v>2035</v>
      </c>
      <c r="C51" s="144" t="s">
        <v>1234</v>
      </c>
      <c r="D51" s="167" t="s">
        <v>144</v>
      </c>
      <c r="E51" s="131">
        <v>205</v>
      </c>
      <c r="F51" s="131"/>
      <c r="G51" s="131">
        <f t="shared" si="5"/>
        <v>0</v>
      </c>
      <c r="H51" s="154" t="s">
        <v>1140</v>
      </c>
      <c r="I51" s="128"/>
      <c r="J51" s="128"/>
      <c r="K51" s="128"/>
      <c r="L51" s="128"/>
      <c r="M51" s="128"/>
      <c r="N51" s="128"/>
      <c r="O51" s="128"/>
      <c r="P51" s="128"/>
      <c r="Q51" s="128"/>
      <c r="R51" s="128" t="s">
        <v>121</v>
      </c>
      <c r="S51" s="128">
        <v>0</v>
      </c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29">
        <v>38</v>
      </c>
      <c r="B52" s="186" t="s">
        <v>2036</v>
      </c>
      <c r="C52" s="144" t="s">
        <v>1235</v>
      </c>
      <c r="D52" s="167" t="s">
        <v>144</v>
      </c>
      <c r="E52" s="131">
        <v>84</v>
      </c>
      <c r="F52" s="131"/>
      <c r="G52" s="131">
        <f t="shared" si="5"/>
        <v>0</v>
      </c>
      <c r="H52" s="154" t="s">
        <v>1140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 t="s">
        <v>119</v>
      </c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29">
        <v>39</v>
      </c>
      <c r="B53" s="186" t="s">
        <v>2037</v>
      </c>
      <c r="C53" s="144" t="s">
        <v>1236</v>
      </c>
      <c r="D53" s="167" t="s">
        <v>144</v>
      </c>
      <c r="E53" s="131">
        <v>220</v>
      </c>
      <c r="F53" s="131"/>
      <c r="G53" s="131">
        <f t="shared" si="5"/>
        <v>0</v>
      </c>
      <c r="H53" s="154" t="s">
        <v>1140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 t="s">
        <v>121</v>
      </c>
      <c r="S53" s="128">
        <v>0</v>
      </c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ht="22.5" outlineLevel="1" x14ac:dyDescent="0.2">
      <c r="A54" s="129">
        <v>40</v>
      </c>
      <c r="B54" s="186" t="s">
        <v>2038</v>
      </c>
      <c r="C54" s="144" t="s">
        <v>1237</v>
      </c>
      <c r="D54" s="167" t="s">
        <v>144</v>
      </c>
      <c r="E54" s="131">
        <v>58</v>
      </c>
      <c r="F54" s="131"/>
      <c r="G54" s="131">
        <f t="shared" si="5"/>
        <v>0</v>
      </c>
      <c r="H54" s="154" t="s">
        <v>1140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 t="s">
        <v>121</v>
      </c>
      <c r="S54" s="128">
        <v>0</v>
      </c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ht="22.5" outlineLevel="1" x14ac:dyDescent="0.2">
      <c r="A55" s="129">
        <v>41</v>
      </c>
      <c r="B55" s="186" t="s">
        <v>2039</v>
      </c>
      <c r="C55" s="144" t="s">
        <v>1238</v>
      </c>
      <c r="D55" s="167" t="s">
        <v>144</v>
      </c>
      <c r="E55" s="131">
        <v>58</v>
      </c>
      <c r="F55" s="131"/>
      <c r="G55" s="131">
        <f t="shared" si="5"/>
        <v>0</v>
      </c>
      <c r="H55" s="154" t="s">
        <v>1140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 t="s">
        <v>121</v>
      </c>
      <c r="S55" s="128">
        <v>0</v>
      </c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ht="22.5" outlineLevel="1" x14ac:dyDescent="0.2">
      <c r="A56" s="129">
        <v>42</v>
      </c>
      <c r="B56" s="186" t="s">
        <v>2040</v>
      </c>
      <c r="C56" s="144" t="s">
        <v>1239</v>
      </c>
      <c r="D56" s="167" t="s">
        <v>144</v>
      </c>
      <c r="E56" s="131">
        <v>25</v>
      </c>
      <c r="F56" s="131"/>
      <c r="G56" s="131">
        <f t="shared" si="5"/>
        <v>0</v>
      </c>
      <c r="H56" s="154" t="s">
        <v>1140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 t="s">
        <v>121</v>
      </c>
      <c r="S56" s="128">
        <v>0</v>
      </c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ht="22.5" outlineLevel="1" x14ac:dyDescent="0.2">
      <c r="A57" s="129">
        <v>43</v>
      </c>
      <c r="B57" s="186" t="s">
        <v>2041</v>
      </c>
      <c r="C57" s="144" t="s">
        <v>1240</v>
      </c>
      <c r="D57" s="167" t="s">
        <v>144</v>
      </c>
      <c r="E57" s="131">
        <v>180</v>
      </c>
      <c r="F57" s="131"/>
      <c r="G57" s="131">
        <f t="shared" si="5"/>
        <v>0</v>
      </c>
      <c r="H57" s="154" t="s">
        <v>1140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 t="s">
        <v>121</v>
      </c>
      <c r="S57" s="128">
        <v>0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ht="22.5" outlineLevel="1" x14ac:dyDescent="0.2">
      <c r="A58" s="129">
        <v>44</v>
      </c>
      <c r="B58" s="186" t="s">
        <v>2042</v>
      </c>
      <c r="C58" s="144" t="s">
        <v>1241</v>
      </c>
      <c r="D58" s="167" t="s">
        <v>144</v>
      </c>
      <c r="E58" s="131">
        <v>7</v>
      </c>
      <c r="F58" s="131"/>
      <c r="G58" s="131">
        <f t="shared" si="5"/>
        <v>0</v>
      </c>
      <c r="H58" s="154" t="s">
        <v>1140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 t="s">
        <v>121</v>
      </c>
      <c r="S58" s="128">
        <v>0</v>
      </c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ht="22.5" outlineLevel="1" x14ac:dyDescent="0.2">
      <c r="A59" s="129">
        <v>45</v>
      </c>
      <c r="B59" s="186" t="s">
        <v>2043</v>
      </c>
      <c r="C59" s="144" t="s">
        <v>1242</v>
      </c>
      <c r="D59" s="167" t="s">
        <v>144</v>
      </c>
      <c r="E59" s="131">
        <v>77</v>
      </c>
      <c r="F59" s="131"/>
      <c r="G59" s="131">
        <f t="shared" si="5"/>
        <v>0</v>
      </c>
      <c r="H59" s="154" t="s">
        <v>1140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 t="s">
        <v>121</v>
      </c>
      <c r="S59" s="128">
        <v>0</v>
      </c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ht="22.5" outlineLevel="1" x14ac:dyDescent="0.2">
      <c r="A60" s="129">
        <v>46</v>
      </c>
      <c r="B60" s="186" t="s">
        <v>2044</v>
      </c>
      <c r="C60" s="144" t="s">
        <v>1243</v>
      </c>
      <c r="D60" s="167" t="s">
        <v>144</v>
      </c>
      <c r="E60" s="131">
        <v>148</v>
      </c>
      <c r="F60" s="131"/>
      <c r="G60" s="131">
        <f t="shared" si="5"/>
        <v>0</v>
      </c>
      <c r="H60" s="154" t="s">
        <v>1140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 t="s">
        <v>119</v>
      </c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ht="22.5" outlineLevel="1" x14ac:dyDescent="0.2">
      <c r="A61" s="129">
        <v>47</v>
      </c>
      <c r="B61" s="186" t="s">
        <v>2045</v>
      </c>
      <c r="C61" s="144" t="s">
        <v>1244</v>
      </c>
      <c r="D61" s="167" t="s">
        <v>144</v>
      </c>
      <c r="E61" s="131">
        <v>72</v>
      </c>
      <c r="F61" s="131"/>
      <c r="G61" s="131">
        <f t="shared" si="5"/>
        <v>0</v>
      </c>
      <c r="H61" s="154" t="s">
        <v>1140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 t="s">
        <v>121</v>
      </c>
      <c r="S61" s="128">
        <v>0</v>
      </c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29"/>
      <c r="B62" s="129"/>
      <c r="C62" s="182" t="s">
        <v>1256</v>
      </c>
      <c r="D62" s="168"/>
      <c r="E62" s="159"/>
      <c r="F62" s="131"/>
      <c r="G62" s="131"/>
      <c r="H62" s="154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outlineLevel="1" x14ac:dyDescent="0.2">
      <c r="A63" s="129">
        <v>48</v>
      </c>
      <c r="B63" s="129" t="s">
        <v>2046</v>
      </c>
      <c r="C63" s="144" t="s">
        <v>1257</v>
      </c>
      <c r="D63" s="167" t="s">
        <v>144</v>
      </c>
      <c r="E63" s="131">
        <v>80</v>
      </c>
      <c r="F63" s="131"/>
      <c r="G63" s="131">
        <f t="shared" ref="G63:G65" si="6">ROUND(E63*F63,2)</f>
        <v>0</v>
      </c>
      <c r="H63" s="154" t="s">
        <v>1140</v>
      </c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</row>
    <row r="64" spans="1:47" outlineLevel="1" x14ac:dyDescent="0.2">
      <c r="A64" s="129">
        <v>49</v>
      </c>
      <c r="B64" s="129" t="s">
        <v>2047</v>
      </c>
      <c r="C64" s="144" t="s">
        <v>1258</v>
      </c>
      <c r="D64" s="167" t="s">
        <v>128</v>
      </c>
      <c r="E64" s="131">
        <v>1</v>
      </c>
      <c r="F64" s="131"/>
      <c r="G64" s="131">
        <f t="shared" si="6"/>
        <v>0</v>
      </c>
      <c r="H64" s="154" t="s">
        <v>1140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outlineLevel="1" x14ac:dyDescent="0.2">
      <c r="A65" s="129">
        <v>50</v>
      </c>
      <c r="B65" s="129" t="s">
        <v>1260</v>
      </c>
      <c r="C65" s="144" t="s">
        <v>1259</v>
      </c>
      <c r="D65" s="167" t="s">
        <v>128</v>
      </c>
      <c r="E65" s="131">
        <v>1</v>
      </c>
      <c r="F65" s="131"/>
      <c r="G65" s="131">
        <f t="shared" si="6"/>
        <v>0</v>
      </c>
      <c r="H65" s="154" t="s">
        <v>1141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outlineLevel="1" x14ac:dyDescent="0.2">
      <c r="A66" s="129"/>
      <c r="B66" s="129"/>
      <c r="C66" s="182" t="s">
        <v>1261</v>
      </c>
      <c r="D66" s="168"/>
      <c r="E66" s="159"/>
      <c r="F66" s="131"/>
      <c r="G66" s="131"/>
      <c r="H66" s="154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outlineLevel="1" x14ac:dyDescent="0.2">
      <c r="A67" s="129">
        <v>51</v>
      </c>
      <c r="B67" s="129" t="s">
        <v>1268</v>
      </c>
      <c r="C67" s="144" t="s">
        <v>1262</v>
      </c>
      <c r="D67" s="167" t="s">
        <v>128</v>
      </c>
      <c r="E67" s="131">
        <v>1</v>
      </c>
      <c r="F67" s="131"/>
      <c r="G67" s="131">
        <f t="shared" ref="G67:G72" si="7">ROUND(E67*F67,2)</f>
        <v>0</v>
      </c>
      <c r="H67" s="154" t="s">
        <v>1141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outlineLevel="1" x14ac:dyDescent="0.2">
      <c r="A68" s="129">
        <v>52</v>
      </c>
      <c r="B68" s="129" t="s">
        <v>2048</v>
      </c>
      <c r="C68" s="144" t="s">
        <v>1263</v>
      </c>
      <c r="D68" s="167" t="s">
        <v>128</v>
      </c>
      <c r="E68" s="131">
        <v>1</v>
      </c>
      <c r="F68" s="131"/>
      <c r="G68" s="131">
        <f t="shared" si="7"/>
        <v>0</v>
      </c>
      <c r="H68" s="154" t="s">
        <v>1140</v>
      </c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outlineLevel="1" x14ac:dyDescent="0.2">
      <c r="A69" s="129">
        <v>53</v>
      </c>
      <c r="B69" s="129" t="s">
        <v>2049</v>
      </c>
      <c r="C69" s="144" t="s">
        <v>1264</v>
      </c>
      <c r="D69" s="167" t="s">
        <v>128</v>
      </c>
      <c r="E69" s="131">
        <v>2</v>
      </c>
      <c r="F69" s="131"/>
      <c r="G69" s="131">
        <f t="shared" si="7"/>
        <v>0</v>
      </c>
      <c r="H69" s="154" t="s">
        <v>1140</v>
      </c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29">
        <v>54</v>
      </c>
      <c r="B70" s="129" t="s">
        <v>2050</v>
      </c>
      <c r="C70" s="144" t="s">
        <v>1265</v>
      </c>
      <c r="D70" s="167" t="s">
        <v>128</v>
      </c>
      <c r="E70" s="131">
        <v>2</v>
      </c>
      <c r="F70" s="131"/>
      <c r="G70" s="131">
        <f t="shared" si="7"/>
        <v>0</v>
      </c>
      <c r="H70" s="154" t="s">
        <v>1140</v>
      </c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outlineLevel="1" x14ac:dyDescent="0.2">
      <c r="A71" s="129">
        <v>55</v>
      </c>
      <c r="B71" s="129" t="s">
        <v>2051</v>
      </c>
      <c r="C71" s="144" t="s">
        <v>1266</v>
      </c>
      <c r="D71" s="167" t="s">
        <v>128</v>
      </c>
      <c r="E71" s="131">
        <v>2</v>
      </c>
      <c r="F71" s="131"/>
      <c r="G71" s="131">
        <f t="shared" si="7"/>
        <v>0</v>
      </c>
      <c r="H71" s="154" t="s">
        <v>1140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outlineLevel="1" x14ac:dyDescent="0.2">
      <c r="A72" s="129">
        <v>56</v>
      </c>
      <c r="B72" s="129" t="s">
        <v>2052</v>
      </c>
      <c r="C72" s="144" t="s">
        <v>1267</v>
      </c>
      <c r="D72" s="167" t="s">
        <v>128</v>
      </c>
      <c r="E72" s="131">
        <v>3</v>
      </c>
      <c r="F72" s="131"/>
      <c r="G72" s="131">
        <f t="shared" si="7"/>
        <v>0</v>
      </c>
      <c r="H72" s="154" t="s">
        <v>1140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outlineLevel="1" x14ac:dyDescent="0.2">
      <c r="A73" s="129"/>
      <c r="B73" s="129"/>
      <c r="C73" s="182" t="s">
        <v>2001</v>
      </c>
      <c r="D73" s="167"/>
      <c r="E73" s="131"/>
      <c r="F73" s="131"/>
      <c r="G73" s="131"/>
      <c r="H73" s="154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outlineLevel="1" x14ac:dyDescent="0.2">
      <c r="A74" s="129">
        <v>57</v>
      </c>
      <c r="B74" s="186" t="s">
        <v>2034</v>
      </c>
      <c r="C74" s="144" t="s">
        <v>1233</v>
      </c>
      <c r="D74" s="167" t="s">
        <v>128</v>
      </c>
      <c r="E74" s="131">
        <v>7</v>
      </c>
      <c r="F74" s="131"/>
      <c r="G74" s="131">
        <f t="shared" ref="G74:G79" si="8">ROUND(E74*F74,2)</f>
        <v>0</v>
      </c>
      <c r="H74" s="154" t="s">
        <v>1140</v>
      </c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outlineLevel="1" x14ac:dyDescent="0.2">
      <c r="A75" s="129">
        <v>58</v>
      </c>
      <c r="B75" s="186" t="s">
        <v>2035</v>
      </c>
      <c r="C75" s="144" t="s">
        <v>1234</v>
      </c>
      <c r="D75" s="167" t="s">
        <v>128</v>
      </c>
      <c r="E75" s="131">
        <v>3</v>
      </c>
      <c r="F75" s="131"/>
      <c r="G75" s="131">
        <f t="shared" si="8"/>
        <v>0</v>
      </c>
      <c r="H75" s="154" t="s">
        <v>1140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ht="22.5" outlineLevel="1" x14ac:dyDescent="0.2">
      <c r="A76" s="129">
        <v>59</v>
      </c>
      <c r="B76" s="186" t="s">
        <v>2038</v>
      </c>
      <c r="C76" s="144" t="s">
        <v>1237</v>
      </c>
      <c r="D76" s="167" t="s">
        <v>144</v>
      </c>
      <c r="E76" s="131">
        <v>3</v>
      </c>
      <c r="F76" s="131"/>
      <c r="G76" s="131">
        <f t="shared" si="8"/>
        <v>0</v>
      </c>
      <c r="H76" s="154" t="s">
        <v>1140</v>
      </c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</row>
    <row r="77" spans="1:47" ht="22.5" outlineLevel="1" x14ac:dyDescent="0.2">
      <c r="A77" s="129">
        <v>60</v>
      </c>
      <c r="B77" s="186" t="s">
        <v>2039</v>
      </c>
      <c r="C77" s="144" t="s">
        <v>1238</v>
      </c>
      <c r="D77" s="167" t="s">
        <v>144</v>
      </c>
      <c r="E77" s="131">
        <v>4</v>
      </c>
      <c r="F77" s="131"/>
      <c r="G77" s="131">
        <f t="shared" si="8"/>
        <v>0</v>
      </c>
      <c r="H77" s="154" t="s">
        <v>1140</v>
      </c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</row>
    <row r="78" spans="1:47" ht="22.5" outlineLevel="1" x14ac:dyDescent="0.2">
      <c r="A78" s="129">
        <v>61</v>
      </c>
      <c r="B78" s="186" t="s">
        <v>2040</v>
      </c>
      <c r="C78" s="144" t="s">
        <v>1239</v>
      </c>
      <c r="D78" s="167" t="s">
        <v>144</v>
      </c>
      <c r="E78" s="131">
        <v>3</v>
      </c>
      <c r="F78" s="131"/>
      <c r="G78" s="131">
        <f t="shared" si="8"/>
        <v>0</v>
      </c>
      <c r="H78" s="154" t="s">
        <v>1140</v>
      </c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</row>
    <row r="79" spans="1:47" ht="22.5" outlineLevel="1" x14ac:dyDescent="0.2">
      <c r="A79" s="129">
        <v>62</v>
      </c>
      <c r="B79" s="129" t="s">
        <v>2019</v>
      </c>
      <c r="C79" s="144" t="s">
        <v>1248</v>
      </c>
      <c r="D79" s="167" t="s">
        <v>128</v>
      </c>
      <c r="E79" s="131">
        <v>2</v>
      </c>
      <c r="F79" s="131"/>
      <c r="G79" s="131">
        <f t="shared" si="8"/>
        <v>0</v>
      </c>
      <c r="H79" s="154" t="s">
        <v>1141</v>
      </c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</row>
    <row r="80" spans="1:47" outlineLevel="1" x14ac:dyDescent="0.2">
      <c r="A80" s="129"/>
      <c r="B80" s="129"/>
      <c r="C80" s="182" t="s">
        <v>1230</v>
      </c>
      <c r="D80" s="168"/>
      <c r="E80" s="159"/>
      <c r="F80" s="131"/>
      <c r="G80" s="131"/>
      <c r="H80" s="154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</row>
    <row r="81" spans="1:47" outlineLevel="1" x14ac:dyDescent="0.2">
      <c r="A81" s="129">
        <v>63</v>
      </c>
      <c r="B81" s="129" t="s">
        <v>2053</v>
      </c>
      <c r="C81" s="144" t="s">
        <v>1269</v>
      </c>
      <c r="D81" s="167" t="s">
        <v>144</v>
      </c>
      <c r="E81" s="131">
        <v>635</v>
      </c>
      <c r="F81" s="131"/>
      <c r="G81" s="131">
        <f t="shared" ref="G81:G85" si="9">ROUND(E81*F81,2)</f>
        <v>0</v>
      </c>
      <c r="H81" s="154" t="s">
        <v>1140</v>
      </c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</row>
    <row r="82" spans="1:47" outlineLevel="1" x14ac:dyDescent="0.2">
      <c r="A82" s="129">
        <v>64</v>
      </c>
      <c r="B82" s="129" t="s">
        <v>2054</v>
      </c>
      <c r="C82" s="144" t="s">
        <v>1270</v>
      </c>
      <c r="D82" s="167" t="s">
        <v>144</v>
      </c>
      <c r="E82" s="131">
        <v>635</v>
      </c>
      <c r="F82" s="131"/>
      <c r="G82" s="131">
        <f t="shared" si="9"/>
        <v>0</v>
      </c>
      <c r="H82" s="154" t="s">
        <v>1140</v>
      </c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</row>
    <row r="83" spans="1:47" outlineLevel="1" x14ac:dyDescent="0.2">
      <c r="A83" s="129">
        <v>65</v>
      </c>
      <c r="B83" s="129" t="s">
        <v>2057</v>
      </c>
      <c r="C83" s="144" t="s">
        <v>2058</v>
      </c>
      <c r="D83" s="167" t="s">
        <v>0</v>
      </c>
      <c r="E83" s="131">
        <v>1.75</v>
      </c>
      <c r="F83" s="131"/>
      <c r="G83" s="131">
        <f t="shared" si="9"/>
        <v>0</v>
      </c>
      <c r="H83" s="154" t="s">
        <v>1140</v>
      </c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</row>
    <row r="84" spans="1:47" outlineLevel="1" x14ac:dyDescent="0.2">
      <c r="A84" s="129">
        <v>66</v>
      </c>
      <c r="B84" s="129" t="s">
        <v>1271</v>
      </c>
      <c r="C84" s="144" t="s">
        <v>1225</v>
      </c>
      <c r="D84" s="167" t="s">
        <v>927</v>
      </c>
      <c r="E84" s="131">
        <v>15</v>
      </c>
      <c r="F84" s="131"/>
      <c r="G84" s="131">
        <f t="shared" si="9"/>
        <v>0</v>
      </c>
      <c r="H84" s="154" t="s">
        <v>1141</v>
      </c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</row>
    <row r="85" spans="1:47" ht="22.5" outlineLevel="1" x14ac:dyDescent="0.2">
      <c r="A85" s="138">
        <v>67</v>
      </c>
      <c r="B85" s="138" t="s">
        <v>1272</v>
      </c>
      <c r="C85" s="184" t="s">
        <v>2119</v>
      </c>
      <c r="D85" s="185" t="s">
        <v>128</v>
      </c>
      <c r="E85" s="139">
        <v>1</v>
      </c>
      <c r="F85" s="139"/>
      <c r="G85" s="139">
        <f t="shared" si="9"/>
        <v>0</v>
      </c>
      <c r="H85" s="156" t="s">
        <v>1141</v>
      </c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</row>
    <row r="86" spans="1:47" x14ac:dyDescent="0.2">
      <c r="B86" s="5" t="s">
        <v>243</v>
      </c>
      <c r="C86" s="150" t="s">
        <v>243</v>
      </c>
      <c r="D86" s="7"/>
      <c r="E86" s="162"/>
      <c r="F86" s="4"/>
      <c r="G86" s="4"/>
      <c r="H86" s="7"/>
      <c r="P86">
        <v>12</v>
      </c>
      <c r="Q86">
        <v>21</v>
      </c>
    </row>
    <row r="87" spans="1:47" x14ac:dyDescent="0.2">
      <c r="A87" s="140"/>
      <c r="B87" s="141" t="s">
        <v>28</v>
      </c>
      <c r="C87" s="151" t="s">
        <v>243</v>
      </c>
      <c r="D87" s="172"/>
      <c r="E87" s="163"/>
      <c r="F87" s="142"/>
      <c r="G87" s="143">
        <f>G8+G35+G48</f>
        <v>0</v>
      </c>
      <c r="H87" s="7"/>
      <c r="P87" t="e">
        <f>SUMIF(#REF!,P86,G7:G85)</f>
        <v>#REF!</v>
      </c>
      <c r="Q87" t="e">
        <f>SUMIF(#REF!,Q86,G7:G85)</f>
        <v>#REF!</v>
      </c>
      <c r="R87" t="s">
        <v>1101</v>
      </c>
    </row>
  </sheetData>
  <sheetProtection algorithmName="SHA-512" hashValue="kqPUcWGjCHlWnOvaHm1Dm7URdoqhoCRE6Q9EqFp1nZOvPTt/cVvMJy/NApowKNacM+ZIVhc9FGdia48O3ZFpcQ==" saltValue="DNi/HEzHInkwavFt0fuZ0Q==" spinCount="100000" sheet="1" objects="1" scenarios="1"/>
  <protectedRanges>
    <protectedRange sqref="F10:F85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D8A5-DCC3-41A5-A96B-EB3DA097F549}">
  <dimension ref="A1:AU51"/>
  <sheetViews>
    <sheetView showZeros="0" view="pageBreakPreview" zoomScaleNormal="100" zoomScaleSheetLayoutView="100" workbookViewId="0">
      <selection activeCell="I16" sqref="I16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1277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1274</v>
      </c>
      <c r="C8" s="136" t="s">
        <v>1276</v>
      </c>
      <c r="D8" s="166"/>
      <c r="E8" s="137"/>
      <c r="F8" s="137"/>
      <c r="G8" s="137">
        <f>SUM(G9:G49)</f>
        <v>0</v>
      </c>
      <c r="H8" s="153"/>
      <c r="R8" t="s">
        <v>115</v>
      </c>
    </row>
    <row r="9" spans="1:47" outlineLevel="1" x14ac:dyDescent="0.2">
      <c r="A9" s="129"/>
      <c r="B9" s="129"/>
      <c r="C9" s="182" t="s">
        <v>1278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1</v>
      </c>
      <c r="B10" s="129" t="s">
        <v>2059</v>
      </c>
      <c r="C10" s="144" t="s">
        <v>1279</v>
      </c>
      <c r="D10" s="167" t="s">
        <v>128</v>
      </c>
      <c r="E10" s="131">
        <v>1</v>
      </c>
      <c r="F10" s="131"/>
      <c r="G10" s="131">
        <f t="shared" ref="G10:G16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>
        <v>2</v>
      </c>
      <c r="B11" s="129" t="s">
        <v>2060</v>
      </c>
      <c r="C11" s="144" t="s">
        <v>1280</v>
      </c>
      <c r="D11" s="167" t="s">
        <v>128</v>
      </c>
      <c r="E11" s="131">
        <v>1</v>
      </c>
      <c r="F11" s="131"/>
      <c r="G11" s="131">
        <f t="shared" si="0"/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>
        <v>3</v>
      </c>
      <c r="B12" s="129" t="s">
        <v>2061</v>
      </c>
      <c r="C12" s="144" t="s">
        <v>1281</v>
      </c>
      <c r="D12" s="167" t="s">
        <v>128</v>
      </c>
      <c r="E12" s="131">
        <v>1</v>
      </c>
      <c r="F12" s="131"/>
      <c r="G12" s="131">
        <f t="shared" si="0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>
        <v>4</v>
      </c>
      <c r="B13" s="129" t="s">
        <v>2062</v>
      </c>
      <c r="C13" s="144" t="s">
        <v>1282</v>
      </c>
      <c r="D13" s="167" t="s">
        <v>128</v>
      </c>
      <c r="E13" s="131">
        <v>1</v>
      </c>
      <c r="F13" s="131"/>
      <c r="G13" s="131">
        <f t="shared" si="0"/>
        <v>0</v>
      </c>
      <c r="H13" s="154" t="s">
        <v>1140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5</v>
      </c>
      <c r="B14" s="129" t="s">
        <v>2063</v>
      </c>
      <c r="C14" s="144" t="s">
        <v>1283</v>
      </c>
      <c r="D14" s="167" t="s">
        <v>128</v>
      </c>
      <c r="E14" s="131">
        <v>4</v>
      </c>
      <c r="F14" s="131"/>
      <c r="G14" s="131">
        <f t="shared" si="0"/>
        <v>0</v>
      </c>
      <c r="H14" s="154" t="s">
        <v>1140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6</v>
      </c>
      <c r="B15" s="129" t="s">
        <v>2064</v>
      </c>
      <c r="C15" s="144" t="s">
        <v>1284</v>
      </c>
      <c r="D15" s="167" t="s">
        <v>128</v>
      </c>
      <c r="E15" s="131">
        <v>2</v>
      </c>
      <c r="F15" s="131"/>
      <c r="G15" s="131">
        <f t="shared" si="0"/>
        <v>0</v>
      </c>
      <c r="H15" s="154" t="s">
        <v>1140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>
        <v>7</v>
      </c>
      <c r="B16" s="129" t="s">
        <v>2065</v>
      </c>
      <c r="C16" s="144" t="s">
        <v>1285</v>
      </c>
      <c r="D16" s="167" t="s">
        <v>128</v>
      </c>
      <c r="E16" s="131">
        <v>2</v>
      </c>
      <c r="F16" s="131"/>
      <c r="G16" s="131">
        <f t="shared" si="0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29"/>
      <c r="B17" s="129"/>
      <c r="C17" s="182" t="s">
        <v>1286</v>
      </c>
      <c r="D17" s="167"/>
      <c r="E17" s="131"/>
      <c r="F17" s="131"/>
      <c r="G17" s="131"/>
      <c r="H17" s="154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>
        <v>8</v>
      </c>
      <c r="B18" s="186" t="s">
        <v>2066</v>
      </c>
      <c r="C18" s="144" t="s">
        <v>1287</v>
      </c>
      <c r="D18" s="167" t="s">
        <v>128</v>
      </c>
      <c r="E18" s="131">
        <v>62</v>
      </c>
      <c r="F18" s="131"/>
      <c r="G18" s="131">
        <f t="shared" ref="G18:G23" si="1">ROUND(E18*F18,2)</f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9</v>
      </c>
      <c r="B19" s="186" t="s">
        <v>2067</v>
      </c>
      <c r="C19" s="144" t="s">
        <v>1288</v>
      </c>
      <c r="D19" s="167" t="s">
        <v>128</v>
      </c>
      <c r="E19" s="131">
        <v>1</v>
      </c>
      <c r="F19" s="131"/>
      <c r="G19" s="131">
        <f t="shared" si="1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10</v>
      </c>
      <c r="B20" s="186" t="s">
        <v>2068</v>
      </c>
      <c r="C20" s="144" t="s">
        <v>1289</v>
      </c>
      <c r="D20" s="167" t="s">
        <v>128</v>
      </c>
      <c r="E20" s="131">
        <v>1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11</v>
      </c>
      <c r="B21" s="186" t="s">
        <v>2069</v>
      </c>
      <c r="C21" s="144" t="s">
        <v>1290</v>
      </c>
      <c r="D21" s="167" t="s">
        <v>128</v>
      </c>
      <c r="E21" s="131">
        <v>1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12</v>
      </c>
      <c r="B22" s="186" t="s">
        <v>2070</v>
      </c>
      <c r="C22" s="144" t="s">
        <v>1291</v>
      </c>
      <c r="D22" s="167" t="s">
        <v>128</v>
      </c>
      <c r="E22" s="131">
        <v>1</v>
      </c>
      <c r="F22" s="131"/>
      <c r="G22" s="131">
        <f t="shared" si="1"/>
        <v>0</v>
      </c>
      <c r="H22" s="154" t="s">
        <v>1140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13</v>
      </c>
      <c r="B23" s="186" t="s">
        <v>2071</v>
      </c>
      <c r="C23" s="144" t="s">
        <v>1292</v>
      </c>
      <c r="D23" s="167" t="s">
        <v>128</v>
      </c>
      <c r="E23" s="131">
        <v>31</v>
      </c>
      <c r="F23" s="131"/>
      <c r="G23" s="131">
        <f t="shared" si="1"/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ht="33.75" outlineLevel="1" x14ac:dyDescent="0.2">
      <c r="A24" s="129">
        <v>14</v>
      </c>
      <c r="B24" s="186" t="s">
        <v>2072</v>
      </c>
      <c r="C24" s="144" t="s">
        <v>1293</v>
      </c>
      <c r="D24" s="167" t="s">
        <v>128</v>
      </c>
      <c r="E24" s="131">
        <v>31</v>
      </c>
      <c r="F24" s="131"/>
      <c r="G24" s="131">
        <f t="shared" ref="G24" si="2">ROUND(E24*F24,2)</f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/>
      <c r="B25" s="129"/>
      <c r="C25" s="182" t="s">
        <v>1294</v>
      </c>
      <c r="D25" s="167"/>
      <c r="E25" s="131"/>
      <c r="F25" s="131"/>
      <c r="G25" s="131"/>
      <c r="H25" s="154"/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29">
        <v>15</v>
      </c>
      <c r="B26" s="186" t="s">
        <v>2074</v>
      </c>
      <c r="C26" s="144" t="s">
        <v>1295</v>
      </c>
      <c r="D26" s="167" t="s">
        <v>128</v>
      </c>
      <c r="E26" s="131">
        <v>4</v>
      </c>
      <c r="F26" s="131"/>
      <c r="G26" s="131">
        <f t="shared" ref="G26:G30" si="3">ROUND(E26*F26,2)</f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ht="22.5" outlineLevel="1" x14ac:dyDescent="0.2">
      <c r="A27" s="129">
        <v>16</v>
      </c>
      <c r="B27" s="186" t="s">
        <v>2075</v>
      </c>
      <c r="C27" s="144" t="s">
        <v>1296</v>
      </c>
      <c r="D27" s="167" t="s">
        <v>128</v>
      </c>
      <c r="E27" s="131">
        <v>3</v>
      </c>
      <c r="F27" s="131"/>
      <c r="G27" s="131">
        <f t="shared" si="3"/>
        <v>0</v>
      </c>
      <c r="H27" s="154" t="s">
        <v>1140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ht="22.5" outlineLevel="1" x14ac:dyDescent="0.2">
      <c r="A28" s="129">
        <v>17</v>
      </c>
      <c r="B28" s="186" t="s">
        <v>2076</v>
      </c>
      <c r="C28" s="144" t="s">
        <v>1297</v>
      </c>
      <c r="D28" s="167" t="s">
        <v>128</v>
      </c>
      <c r="E28" s="131">
        <v>8</v>
      </c>
      <c r="F28" s="131"/>
      <c r="G28" s="131">
        <f t="shared" si="3"/>
        <v>0</v>
      </c>
      <c r="H28" s="154" t="s">
        <v>1140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ht="22.5" outlineLevel="1" x14ac:dyDescent="0.2">
      <c r="A29" s="129">
        <v>18</v>
      </c>
      <c r="B29" s="186" t="s">
        <v>2077</v>
      </c>
      <c r="C29" s="144" t="s">
        <v>1298</v>
      </c>
      <c r="D29" s="167" t="s">
        <v>128</v>
      </c>
      <c r="E29" s="131">
        <v>15</v>
      </c>
      <c r="F29" s="131"/>
      <c r="G29" s="131">
        <f t="shared" si="3"/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ht="22.5" outlineLevel="1" x14ac:dyDescent="0.2">
      <c r="A30" s="129">
        <v>19</v>
      </c>
      <c r="B30" s="186" t="s">
        <v>2078</v>
      </c>
      <c r="C30" s="144" t="s">
        <v>1299</v>
      </c>
      <c r="D30" s="167" t="s">
        <v>128</v>
      </c>
      <c r="E30" s="131">
        <v>1</v>
      </c>
      <c r="F30" s="131"/>
      <c r="G30" s="131">
        <f t="shared" si="3"/>
        <v>0</v>
      </c>
      <c r="H30" s="154" t="s">
        <v>1140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/>
      <c r="B31" s="129"/>
      <c r="C31" s="182" t="s">
        <v>1232</v>
      </c>
      <c r="D31" s="168"/>
      <c r="E31" s="159"/>
      <c r="F31" s="131"/>
      <c r="G31" s="131"/>
      <c r="H31" s="154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29">
        <v>20</v>
      </c>
      <c r="B32" s="129" t="s">
        <v>2079</v>
      </c>
      <c r="C32" s="144" t="s">
        <v>1300</v>
      </c>
      <c r="D32" s="167" t="s">
        <v>144</v>
      </c>
      <c r="E32" s="131">
        <v>80</v>
      </c>
      <c r="F32" s="131"/>
      <c r="G32" s="131">
        <f t="shared" ref="G32" si="4">ROUND(E32*F32,2)</f>
        <v>0</v>
      </c>
      <c r="H32" s="154" t="s">
        <v>1140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21</v>
      </c>
      <c r="B33" s="129" t="s">
        <v>2080</v>
      </c>
      <c r="C33" s="144" t="s">
        <v>1301</v>
      </c>
      <c r="D33" s="167" t="s">
        <v>144</v>
      </c>
      <c r="E33" s="131">
        <v>25</v>
      </c>
      <c r="F33" s="131"/>
      <c r="G33" s="131">
        <f t="shared" ref="G33:G43" si="5">ROUND(E33*F33,2)</f>
        <v>0</v>
      </c>
      <c r="H33" s="154" t="s">
        <v>1140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29">
        <v>22</v>
      </c>
      <c r="B34" s="129" t="s">
        <v>2081</v>
      </c>
      <c r="C34" s="144" t="s">
        <v>1302</v>
      </c>
      <c r="D34" s="167" t="s">
        <v>144</v>
      </c>
      <c r="E34" s="131">
        <v>110</v>
      </c>
      <c r="F34" s="131"/>
      <c r="G34" s="131">
        <f t="shared" si="5"/>
        <v>0</v>
      </c>
      <c r="H34" s="154" t="s">
        <v>1140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29">
        <v>23</v>
      </c>
      <c r="B35" s="129" t="s">
        <v>2082</v>
      </c>
      <c r="C35" s="144" t="s">
        <v>2073</v>
      </c>
      <c r="D35" s="167" t="s">
        <v>144</v>
      </c>
      <c r="E35" s="131">
        <v>55</v>
      </c>
      <c r="F35" s="131"/>
      <c r="G35" s="131">
        <f t="shared" si="5"/>
        <v>0</v>
      </c>
      <c r="H35" s="154" t="s">
        <v>1140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29">
        <v>24</v>
      </c>
      <c r="B36" s="129" t="s">
        <v>2083</v>
      </c>
      <c r="C36" s="144" t="s">
        <v>1303</v>
      </c>
      <c r="D36" s="167" t="s">
        <v>144</v>
      </c>
      <c r="E36" s="131">
        <v>55</v>
      </c>
      <c r="F36" s="131"/>
      <c r="G36" s="131">
        <f t="shared" si="5"/>
        <v>0</v>
      </c>
      <c r="H36" s="154" t="s">
        <v>1140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25</v>
      </c>
      <c r="B37" s="129" t="s">
        <v>2084</v>
      </c>
      <c r="C37" s="144" t="s">
        <v>1304</v>
      </c>
      <c r="D37" s="167" t="s">
        <v>144</v>
      </c>
      <c r="E37" s="131">
        <v>140</v>
      </c>
      <c r="F37" s="131"/>
      <c r="G37" s="131">
        <f t="shared" si="5"/>
        <v>0</v>
      </c>
      <c r="H37" s="154" t="s">
        <v>1140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ht="22.5" outlineLevel="1" x14ac:dyDescent="0.2">
      <c r="A38" s="129">
        <v>26</v>
      </c>
      <c r="B38" s="129" t="s">
        <v>2085</v>
      </c>
      <c r="C38" s="144" t="s">
        <v>1305</v>
      </c>
      <c r="D38" s="167" t="s">
        <v>144</v>
      </c>
      <c r="E38" s="131">
        <v>80</v>
      </c>
      <c r="F38" s="131"/>
      <c r="G38" s="131">
        <f t="shared" si="5"/>
        <v>0</v>
      </c>
      <c r="H38" s="154" t="s">
        <v>1140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ht="22.5" outlineLevel="1" x14ac:dyDescent="0.2">
      <c r="A39" s="129">
        <v>27</v>
      </c>
      <c r="B39" s="129" t="s">
        <v>2086</v>
      </c>
      <c r="C39" s="144" t="s">
        <v>1306</v>
      </c>
      <c r="D39" s="167" t="s">
        <v>144</v>
      </c>
      <c r="E39" s="131">
        <v>25</v>
      </c>
      <c r="F39" s="131"/>
      <c r="G39" s="131">
        <f t="shared" si="5"/>
        <v>0</v>
      </c>
      <c r="H39" s="154" t="s">
        <v>1140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ht="22.5" outlineLevel="1" x14ac:dyDescent="0.2">
      <c r="A40" s="129">
        <v>28</v>
      </c>
      <c r="B40" s="129" t="s">
        <v>2087</v>
      </c>
      <c r="C40" s="144" t="s">
        <v>1307</v>
      </c>
      <c r="D40" s="167" t="s">
        <v>144</v>
      </c>
      <c r="E40" s="131">
        <v>110</v>
      </c>
      <c r="F40" s="131"/>
      <c r="G40" s="131">
        <f t="shared" si="5"/>
        <v>0</v>
      </c>
      <c r="H40" s="154" t="s">
        <v>1140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29">
        <v>29</v>
      </c>
      <c r="B41" s="129" t="s">
        <v>2088</v>
      </c>
      <c r="C41" s="144" t="s">
        <v>1308</v>
      </c>
      <c r="D41" s="167" t="s">
        <v>144</v>
      </c>
      <c r="E41" s="131">
        <v>55</v>
      </c>
      <c r="F41" s="131"/>
      <c r="G41" s="131">
        <f t="shared" si="5"/>
        <v>0</v>
      </c>
      <c r="H41" s="154" t="s">
        <v>1140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ht="22.5" outlineLevel="1" x14ac:dyDescent="0.2">
      <c r="A42" s="129">
        <v>30</v>
      </c>
      <c r="B42" s="129" t="s">
        <v>2089</v>
      </c>
      <c r="C42" s="144" t="s">
        <v>1309</v>
      </c>
      <c r="D42" s="167" t="s">
        <v>144</v>
      </c>
      <c r="E42" s="131">
        <v>55</v>
      </c>
      <c r="F42" s="131"/>
      <c r="G42" s="131">
        <f t="shared" si="5"/>
        <v>0</v>
      </c>
      <c r="H42" s="154" t="s">
        <v>1140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ht="22.5" outlineLevel="1" x14ac:dyDescent="0.2">
      <c r="A43" s="129">
        <v>31</v>
      </c>
      <c r="B43" s="129" t="s">
        <v>2090</v>
      </c>
      <c r="C43" s="144" t="s">
        <v>1310</v>
      </c>
      <c r="D43" s="167" t="s">
        <v>144</v>
      </c>
      <c r="E43" s="131">
        <v>140</v>
      </c>
      <c r="F43" s="131"/>
      <c r="G43" s="131">
        <f t="shared" si="5"/>
        <v>0</v>
      </c>
      <c r="H43" s="154" t="s">
        <v>1140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/>
      <c r="B44" s="129"/>
      <c r="C44" s="182" t="s">
        <v>1230</v>
      </c>
      <c r="D44" s="168"/>
      <c r="E44" s="159"/>
      <c r="F44" s="131"/>
      <c r="G44" s="131"/>
      <c r="H44" s="154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>
        <v>32</v>
      </c>
      <c r="B45" s="186" t="s">
        <v>2091</v>
      </c>
      <c r="C45" s="144" t="s">
        <v>2092</v>
      </c>
      <c r="D45" s="167" t="s">
        <v>0</v>
      </c>
      <c r="E45" s="131">
        <v>4.8</v>
      </c>
      <c r="F45" s="131"/>
      <c r="G45" s="131">
        <f t="shared" ref="G45:G49" si="6">ROUND(E45*F45,2)</f>
        <v>0</v>
      </c>
      <c r="H45" s="154" t="s">
        <v>1140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ht="22.5" outlineLevel="1" x14ac:dyDescent="0.2">
      <c r="A46" s="129">
        <v>33</v>
      </c>
      <c r="B46" s="186" t="s">
        <v>1312</v>
      </c>
      <c r="C46" s="144" t="s">
        <v>2119</v>
      </c>
      <c r="D46" s="167" t="s">
        <v>128</v>
      </c>
      <c r="E46" s="131">
        <v>1</v>
      </c>
      <c r="F46" s="131"/>
      <c r="G46" s="131">
        <f t="shared" si="6"/>
        <v>0</v>
      </c>
      <c r="H46" s="154" t="s">
        <v>1141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>
        <v>34</v>
      </c>
      <c r="B47" s="186" t="s">
        <v>1313</v>
      </c>
      <c r="C47" s="144" t="s">
        <v>1225</v>
      </c>
      <c r="D47" s="167" t="s">
        <v>927</v>
      </c>
      <c r="E47" s="131">
        <v>10</v>
      </c>
      <c r="F47" s="131"/>
      <c r="G47" s="131">
        <f t="shared" si="6"/>
        <v>0</v>
      </c>
      <c r="H47" s="154" t="s">
        <v>1141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29">
        <v>35</v>
      </c>
      <c r="B48" s="186" t="s">
        <v>2093</v>
      </c>
      <c r="C48" s="144" t="s">
        <v>1269</v>
      </c>
      <c r="D48" s="167" t="s">
        <v>128</v>
      </c>
      <c r="E48" s="131">
        <v>1</v>
      </c>
      <c r="F48" s="131"/>
      <c r="G48" s="131">
        <f t="shared" si="6"/>
        <v>0</v>
      </c>
      <c r="H48" s="154" t="s">
        <v>1140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38">
        <v>36</v>
      </c>
      <c r="B49" s="187" t="s">
        <v>1314</v>
      </c>
      <c r="C49" s="184" t="s">
        <v>1311</v>
      </c>
      <c r="D49" s="185" t="s">
        <v>128</v>
      </c>
      <c r="E49" s="139">
        <v>1</v>
      </c>
      <c r="F49" s="139"/>
      <c r="G49" s="139">
        <f t="shared" si="6"/>
        <v>0</v>
      </c>
      <c r="H49" s="156" t="s">
        <v>1141</v>
      </c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x14ac:dyDescent="0.2">
      <c r="B50" s="5" t="s">
        <v>243</v>
      </c>
      <c r="C50" s="150" t="s">
        <v>243</v>
      </c>
      <c r="D50" s="7"/>
      <c r="E50" s="162"/>
      <c r="F50" s="4"/>
      <c r="G50" s="4"/>
      <c r="H50" s="7"/>
      <c r="P50">
        <v>12</v>
      </c>
      <c r="Q50">
        <v>21</v>
      </c>
    </row>
    <row r="51" spans="1:47" x14ac:dyDescent="0.2">
      <c r="A51" s="140"/>
      <c r="B51" s="141" t="s">
        <v>28</v>
      </c>
      <c r="C51" s="151" t="s">
        <v>243</v>
      </c>
      <c r="D51" s="172"/>
      <c r="E51" s="163"/>
      <c r="F51" s="142"/>
      <c r="G51" s="143">
        <f>G8</f>
        <v>0</v>
      </c>
      <c r="H51" s="7"/>
      <c r="P51" t="e">
        <f>SUMIF(#REF!,P50,G7:G49)</f>
        <v>#REF!</v>
      </c>
      <c r="Q51" t="e">
        <f>SUMIF(#REF!,Q50,G7:G49)</f>
        <v>#REF!</v>
      </c>
      <c r="R51" t="s">
        <v>1101</v>
      </c>
    </row>
  </sheetData>
  <sheetProtection algorithmName="SHA-512" hashValue="NRXiiFtvwTYouyWauc+LM+0UDl7FIDnshVOiqs2rGWnrWNIiOZsRUtJTWiG/FqHbOm2p/v8PKgYUIFLRQKd1OA==" saltValue="BqZwLtNfafhJSxadUBktDA==" spinCount="100000" sheet="1" objects="1" scenarios="1"/>
  <protectedRanges>
    <protectedRange sqref="F10:F49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9BA2-112C-4F09-8E13-337616C342BA}">
  <dimension ref="A1:AU77"/>
  <sheetViews>
    <sheetView showZeros="0" view="pageBreakPreview" zoomScaleNormal="100" zoomScaleSheetLayoutView="100" workbookViewId="0">
      <selection activeCell="K18" sqref="K18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1634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1448</v>
      </c>
      <c r="C8" s="136" t="s">
        <v>1452</v>
      </c>
      <c r="D8" s="166"/>
      <c r="E8" s="137"/>
      <c r="F8" s="137"/>
      <c r="G8" s="137">
        <f>SUM(G9:G75)</f>
        <v>0</v>
      </c>
      <c r="H8" s="153"/>
      <c r="R8" t="s">
        <v>115</v>
      </c>
    </row>
    <row r="9" spans="1:47" outlineLevel="1" x14ac:dyDescent="0.2">
      <c r="A9" s="188">
        <v>1</v>
      </c>
      <c r="B9" s="189" t="s">
        <v>1448</v>
      </c>
      <c r="C9" s="182" t="s">
        <v>1635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outlineLevel="1" x14ac:dyDescent="0.2">
      <c r="A10" s="129">
        <v>2</v>
      </c>
      <c r="B10" s="186" t="s">
        <v>2094</v>
      </c>
      <c r="C10" s="144" t="s">
        <v>1636</v>
      </c>
      <c r="D10" s="167" t="s">
        <v>128</v>
      </c>
      <c r="E10" s="131">
        <v>1</v>
      </c>
      <c r="F10" s="131"/>
      <c r="G10" s="131">
        <f t="shared" ref="G10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29">
        <v>3</v>
      </c>
      <c r="B11" s="186" t="s">
        <v>2094</v>
      </c>
      <c r="C11" s="144" t="s">
        <v>1637</v>
      </c>
      <c r="D11" s="167" t="s">
        <v>128</v>
      </c>
      <c r="E11" s="131">
        <v>1</v>
      </c>
      <c r="F11" s="131"/>
      <c r="G11" s="131">
        <f t="shared" ref="G11:G74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outlineLevel="1" x14ac:dyDescent="0.2">
      <c r="A12" s="129">
        <v>4</v>
      </c>
      <c r="B12" s="186" t="s">
        <v>2095</v>
      </c>
      <c r="C12" s="144" t="s">
        <v>1638</v>
      </c>
      <c r="D12" s="167" t="s">
        <v>128</v>
      </c>
      <c r="E12" s="131">
        <v>1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29">
        <v>5</v>
      </c>
      <c r="B13" s="186" t="s">
        <v>2095</v>
      </c>
      <c r="C13" s="144" t="s">
        <v>1639</v>
      </c>
      <c r="D13" s="167" t="s">
        <v>128</v>
      </c>
      <c r="E13" s="131">
        <v>2</v>
      </c>
      <c r="F13" s="131"/>
      <c r="G13" s="131">
        <f t="shared" si="1"/>
        <v>0</v>
      </c>
      <c r="H13" s="154" t="s">
        <v>1140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6</v>
      </c>
      <c r="B14" s="186" t="s">
        <v>2095</v>
      </c>
      <c r="C14" s="144" t="s">
        <v>1640</v>
      </c>
      <c r="D14" s="167" t="s">
        <v>128</v>
      </c>
      <c r="E14" s="131">
        <v>1</v>
      </c>
      <c r="F14" s="131"/>
      <c r="G14" s="131">
        <f t="shared" si="1"/>
        <v>0</v>
      </c>
      <c r="H14" s="154" t="s">
        <v>1140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7</v>
      </c>
      <c r="B15" s="186" t="s">
        <v>2096</v>
      </c>
      <c r="C15" s="144" t="s">
        <v>1641</v>
      </c>
      <c r="D15" s="167" t="s">
        <v>128</v>
      </c>
      <c r="E15" s="131">
        <v>5</v>
      </c>
      <c r="F15" s="131"/>
      <c r="G15" s="131">
        <f t="shared" si="1"/>
        <v>0</v>
      </c>
      <c r="H15" s="154" t="s">
        <v>1140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>
        <v>8</v>
      </c>
      <c r="B16" s="186" t="s">
        <v>1693</v>
      </c>
      <c r="C16" s="144" t="s">
        <v>1642</v>
      </c>
      <c r="D16" s="167"/>
      <c r="E16" s="131"/>
      <c r="F16" s="131"/>
      <c r="G16" s="131">
        <f t="shared" si="1"/>
        <v>0</v>
      </c>
      <c r="H16" s="154"/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29">
        <v>9</v>
      </c>
      <c r="B17" s="186" t="s">
        <v>1699</v>
      </c>
      <c r="C17" s="144" t="s">
        <v>1643</v>
      </c>
      <c r="D17" s="167" t="s">
        <v>128</v>
      </c>
      <c r="E17" s="131">
        <v>8</v>
      </c>
      <c r="F17" s="131"/>
      <c r="G17" s="131">
        <f t="shared" si="1"/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29">
        <v>10</v>
      </c>
      <c r="B18" s="186" t="s">
        <v>1700</v>
      </c>
      <c r="C18" s="144" t="s">
        <v>1644</v>
      </c>
      <c r="D18" s="167" t="s">
        <v>128</v>
      </c>
      <c r="E18" s="131">
        <v>4</v>
      </c>
      <c r="F18" s="131"/>
      <c r="G18" s="131">
        <f t="shared" si="1"/>
        <v>0</v>
      </c>
      <c r="H18" s="154" t="s">
        <v>1141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29">
        <v>11</v>
      </c>
      <c r="B19" s="186" t="s">
        <v>2097</v>
      </c>
      <c r="C19" s="144" t="s">
        <v>1645</v>
      </c>
      <c r="D19" s="167" t="s">
        <v>128</v>
      </c>
      <c r="E19" s="131">
        <v>4</v>
      </c>
      <c r="F19" s="131"/>
      <c r="G19" s="131">
        <f t="shared" si="1"/>
        <v>0</v>
      </c>
      <c r="H19" s="154" t="s">
        <v>1140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29">
        <v>12</v>
      </c>
      <c r="B20" s="186" t="s">
        <v>2098</v>
      </c>
      <c r="C20" s="144" t="s">
        <v>1646</v>
      </c>
      <c r="D20" s="167" t="s">
        <v>128</v>
      </c>
      <c r="E20" s="131">
        <v>2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29">
        <v>13</v>
      </c>
      <c r="B21" s="129" t="s">
        <v>2099</v>
      </c>
      <c r="C21" s="144" t="s">
        <v>1647</v>
      </c>
      <c r="D21" s="167" t="s">
        <v>128</v>
      </c>
      <c r="E21" s="131">
        <v>2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14</v>
      </c>
      <c r="B22" s="129" t="s">
        <v>2100</v>
      </c>
      <c r="C22" s="144" t="s">
        <v>1648</v>
      </c>
      <c r="D22" s="167" t="s">
        <v>128</v>
      </c>
      <c r="E22" s="131">
        <v>9</v>
      </c>
      <c r="F22" s="131"/>
      <c r="G22" s="131">
        <f t="shared" si="1"/>
        <v>0</v>
      </c>
      <c r="H22" s="154" t="s">
        <v>1140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15</v>
      </c>
      <c r="B23" s="129" t="s">
        <v>2101</v>
      </c>
      <c r="C23" s="144" t="s">
        <v>1649</v>
      </c>
      <c r="D23" s="167" t="s">
        <v>128</v>
      </c>
      <c r="E23" s="131">
        <v>2</v>
      </c>
      <c r="F23" s="131"/>
      <c r="G23" s="131">
        <f t="shared" si="1"/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16</v>
      </c>
      <c r="B24" s="129" t="s">
        <v>2102</v>
      </c>
      <c r="C24" s="144" t="s">
        <v>1650</v>
      </c>
      <c r="D24" s="167" t="s">
        <v>128</v>
      </c>
      <c r="E24" s="131">
        <v>1</v>
      </c>
      <c r="F24" s="131"/>
      <c r="G24" s="131">
        <f t="shared" si="1"/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>
        <v>17</v>
      </c>
      <c r="B25" s="186" t="s">
        <v>1707</v>
      </c>
      <c r="C25" s="144" t="s">
        <v>1651</v>
      </c>
      <c r="D25" s="167" t="s">
        <v>128</v>
      </c>
      <c r="E25" s="131">
        <v>2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129">
        <v>18</v>
      </c>
      <c r="B26" s="129" t="s">
        <v>2103</v>
      </c>
      <c r="C26" s="144" t="s">
        <v>1652</v>
      </c>
      <c r="D26" s="167" t="s">
        <v>128</v>
      </c>
      <c r="E26" s="131">
        <v>9</v>
      </c>
      <c r="F26" s="131"/>
      <c r="G26" s="131">
        <f t="shared" si="1"/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29">
        <v>19</v>
      </c>
      <c r="B27" s="186" t="s">
        <v>2104</v>
      </c>
      <c r="C27" s="144" t="s">
        <v>1653</v>
      </c>
      <c r="D27" s="167" t="s">
        <v>128</v>
      </c>
      <c r="E27" s="131">
        <v>2</v>
      </c>
      <c r="F27" s="131"/>
      <c r="G27" s="131">
        <f t="shared" si="1"/>
        <v>0</v>
      </c>
      <c r="H27" s="154" t="s">
        <v>1140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29">
        <v>20</v>
      </c>
      <c r="B28" s="186" t="s">
        <v>1709</v>
      </c>
      <c r="C28" s="144" t="s">
        <v>1654</v>
      </c>
      <c r="D28" s="167" t="s">
        <v>128</v>
      </c>
      <c r="E28" s="131">
        <v>1</v>
      </c>
      <c r="F28" s="131"/>
      <c r="G28" s="131">
        <f t="shared" si="1"/>
        <v>0</v>
      </c>
      <c r="H28" s="154" t="s">
        <v>1141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21</v>
      </c>
      <c r="B29" s="129" t="s">
        <v>2105</v>
      </c>
      <c r="C29" s="144" t="s">
        <v>1655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29">
        <v>22</v>
      </c>
      <c r="B30" s="129" t="s">
        <v>2106</v>
      </c>
      <c r="C30" s="144" t="s">
        <v>1656</v>
      </c>
      <c r="D30" s="167" t="s">
        <v>128</v>
      </c>
      <c r="E30" s="131">
        <v>2</v>
      </c>
      <c r="F30" s="131"/>
      <c r="G30" s="131">
        <f t="shared" si="1"/>
        <v>0</v>
      </c>
      <c r="H30" s="154" t="s">
        <v>1140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29">
        <v>23</v>
      </c>
      <c r="B31" s="129" t="s">
        <v>2107</v>
      </c>
      <c r="C31" s="144" t="s">
        <v>1657</v>
      </c>
      <c r="D31" s="167" t="s">
        <v>128</v>
      </c>
      <c r="E31" s="131">
        <v>1</v>
      </c>
      <c r="F31" s="131"/>
      <c r="G31" s="131">
        <f t="shared" si="1"/>
        <v>0</v>
      </c>
      <c r="H31" s="154" t="s">
        <v>1140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29">
        <v>24</v>
      </c>
      <c r="B32" s="186" t="s">
        <v>1712</v>
      </c>
      <c r="C32" s="144" t="s">
        <v>1658</v>
      </c>
      <c r="D32" s="167" t="s">
        <v>128</v>
      </c>
      <c r="E32" s="131">
        <v>1</v>
      </c>
      <c r="F32" s="131"/>
      <c r="G32" s="131">
        <f t="shared" si="1"/>
        <v>0</v>
      </c>
      <c r="H32" s="154" t="s">
        <v>1141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29">
        <v>25</v>
      </c>
      <c r="B33" s="186" t="s">
        <v>1713</v>
      </c>
      <c r="C33" s="144" t="s">
        <v>1659</v>
      </c>
      <c r="D33" s="167" t="s">
        <v>128</v>
      </c>
      <c r="E33" s="131">
        <v>2</v>
      </c>
      <c r="F33" s="131"/>
      <c r="G33" s="131">
        <f t="shared" si="1"/>
        <v>0</v>
      </c>
      <c r="H33" s="154" t="s">
        <v>1141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29">
        <v>26</v>
      </c>
      <c r="B34" s="186" t="s">
        <v>1714</v>
      </c>
      <c r="C34" s="144" t="s">
        <v>1660</v>
      </c>
      <c r="D34" s="167" t="s">
        <v>128</v>
      </c>
      <c r="E34" s="131">
        <v>1</v>
      </c>
      <c r="F34" s="131"/>
      <c r="G34" s="131">
        <f t="shared" si="1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29">
        <v>27</v>
      </c>
      <c r="B35" s="186" t="s">
        <v>2108</v>
      </c>
      <c r="C35" s="144" t="s">
        <v>1661</v>
      </c>
      <c r="D35" s="167" t="s">
        <v>144</v>
      </c>
      <c r="E35" s="131">
        <v>6</v>
      </c>
      <c r="F35" s="131"/>
      <c r="G35" s="131">
        <f t="shared" si="1"/>
        <v>0</v>
      </c>
      <c r="H35" s="154" t="s">
        <v>1140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29">
        <v>28</v>
      </c>
      <c r="B36" s="186" t="s">
        <v>2109</v>
      </c>
      <c r="C36" s="144" t="s">
        <v>1662</v>
      </c>
      <c r="D36" s="167" t="s">
        <v>144</v>
      </c>
      <c r="E36" s="131">
        <v>1</v>
      </c>
      <c r="F36" s="131"/>
      <c r="G36" s="131">
        <f t="shared" si="1"/>
        <v>0</v>
      </c>
      <c r="H36" s="154" t="s">
        <v>1140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29">
        <v>29</v>
      </c>
      <c r="B37" s="186" t="s">
        <v>2110</v>
      </c>
      <c r="C37" s="144" t="s">
        <v>1663</v>
      </c>
      <c r="D37" s="167" t="s">
        <v>144</v>
      </c>
      <c r="E37" s="131">
        <v>20</v>
      </c>
      <c r="F37" s="131"/>
      <c r="G37" s="131">
        <f t="shared" si="1"/>
        <v>0</v>
      </c>
      <c r="H37" s="154" t="s">
        <v>1140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29">
        <v>30</v>
      </c>
      <c r="B38" s="186" t="s">
        <v>2111</v>
      </c>
      <c r="C38" s="144" t="s">
        <v>1664</v>
      </c>
      <c r="D38" s="167" t="s">
        <v>144</v>
      </c>
      <c r="E38" s="131">
        <v>10</v>
      </c>
      <c r="F38" s="131"/>
      <c r="G38" s="131">
        <f t="shared" si="1"/>
        <v>0</v>
      </c>
      <c r="H38" s="154" t="s">
        <v>1140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29">
        <v>31</v>
      </c>
      <c r="B39" s="186" t="s">
        <v>2112</v>
      </c>
      <c r="C39" s="144" t="s">
        <v>1665</v>
      </c>
      <c r="D39" s="167" t="s">
        <v>144</v>
      </c>
      <c r="E39" s="131">
        <v>1</v>
      </c>
      <c r="F39" s="131"/>
      <c r="G39" s="131">
        <f t="shared" si="1"/>
        <v>0</v>
      </c>
      <c r="H39" s="154" t="s">
        <v>1140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29">
        <v>32</v>
      </c>
      <c r="B40" s="186" t="s">
        <v>1715</v>
      </c>
      <c r="C40" s="144"/>
      <c r="D40" s="167"/>
      <c r="E40" s="131"/>
      <c r="F40" s="131"/>
      <c r="G40" s="131">
        <f t="shared" si="1"/>
        <v>0</v>
      </c>
      <c r="H40" s="154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outlineLevel="1" x14ac:dyDescent="0.2">
      <c r="A41" s="129">
        <v>33</v>
      </c>
      <c r="B41" s="186" t="s">
        <v>1716</v>
      </c>
      <c r="C41" s="182" t="s">
        <v>1666</v>
      </c>
      <c r="D41" s="167"/>
      <c r="E41" s="131"/>
      <c r="F41" s="131"/>
      <c r="G41" s="131">
        <f t="shared" si="1"/>
        <v>0</v>
      </c>
      <c r="H41" s="154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ht="56.25" outlineLevel="1" x14ac:dyDescent="0.2">
      <c r="A42" s="129">
        <v>34</v>
      </c>
      <c r="B42" s="186" t="s">
        <v>1717</v>
      </c>
      <c r="C42" s="144" t="s">
        <v>1667</v>
      </c>
      <c r="D42" s="167" t="s">
        <v>128</v>
      </c>
      <c r="E42" s="131">
        <v>5</v>
      </c>
      <c r="F42" s="131"/>
      <c r="G42" s="131">
        <f t="shared" si="1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outlineLevel="1" x14ac:dyDescent="0.2">
      <c r="A43" s="129">
        <v>35</v>
      </c>
      <c r="B43" s="186" t="s">
        <v>2113</v>
      </c>
      <c r="C43" s="144" t="s">
        <v>1668</v>
      </c>
      <c r="D43" s="167" t="s">
        <v>118</v>
      </c>
      <c r="E43" s="131">
        <v>49</v>
      </c>
      <c r="F43" s="131"/>
      <c r="G43" s="131">
        <f t="shared" si="1"/>
        <v>0</v>
      </c>
      <c r="H43" s="154" t="s">
        <v>1140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outlineLevel="1" x14ac:dyDescent="0.2">
      <c r="A44" s="129">
        <v>36</v>
      </c>
      <c r="B44" s="186" t="s">
        <v>2114</v>
      </c>
      <c r="C44" s="144" t="s">
        <v>1669</v>
      </c>
      <c r="D44" s="167" t="s">
        <v>144</v>
      </c>
      <c r="E44" s="131">
        <v>5</v>
      </c>
      <c r="F44" s="131"/>
      <c r="G44" s="131">
        <f t="shared" si="1"/>
        <v>0</v>
      </c>
      <c r="H44" s="154" t="s">
        <v>1140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29">
        <v>37</v>
      </c>
      <c r="B45" s="186" t="s">
        <v>2115</v>
      </c>
      <c r="C45" s="144" t="s">
        <v>1670</v>
      </c>
      <c r="D45" s="167" t="s">
        <v>118</v>
      </c>
      <c r="E45" s="131">
        <v>49</v>
      </c>
      <c r="F45" s="131"/>
      <c r="G45" s="131">
        <f t="shared" si="1"/>
        <v>0</v>
      </c>
      <c r="H45" s="154" t="s">
        <v>1140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outlineLevel="1" x14ac:dyDescent="0.2">
      <c r="A46" s="129">
        <v>38</v>
      </c>
      <c r="B46" s="186" t="s">
        <v>1718</v>
      </c>
      <c r="C46" s="144" t="s">
        <v>1671</v>
      </c>
      <c r="D46" s="167" t="s">
        <v>144</v>
      </c>
      <c r="E46" s="131">
        <v>5</v>
      </c>
      <c r="F46" s="131"/>
      <c r="G46" s="131">
        <f t="shared" si="1"/>
        <v>0</v>
      </c>
      <c r="H46" s="154" t="s">
        <v>1141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29">
        <v>39</v>
      </c>
      <c r="B47" s="186" t="s">
        <v>2116</v>
      </c>
      <c r="C47" s="144" t="s">
        <v>1672</v>
      </c>
      <c r="D47" s="167" t="s">
        <v>128</v>
      </c>
      <c r="E47" s="131">
        <v>10</v>
      </c>
      <c r="F47" s="131"/>
      <c r="G47" s="131">
        <f t="shared" si="1"/>
        <v>0</v>
      </c>
      <c r="H47" s="154" t="s">
        <v>1140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29">
        <v>40</v>
      </c>
      <c r="B48" s="186" t="s">
        <v>1719</v>
      </c>
      <c r="C48" s="144" t="s">
        <v>1673</v>
      </c>
      <c r="D48" s="167"/>
      <c r="E48" s="131"/>
      <c r="F48" s="131"/>
      <c r="G48" s="131">
        <f t="shared" si="1"/>
        <v>0</v>
      </c>
      <c r="H48" s="154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29">
        <v>41</v>
      </c>
      <c r="B49" s="186" t="s">
        <v>1720</v>
      </c>
      <c r="C49" s="144" t="s">
        <v>1674</v>
      </c>
      <c r="D49" s="167"/>
      <c r="E49" s="131"/>
      <c r="F49" s="131"/>
      <c r="G49" s="131">
        <f t="shared" si="1"/>
        <v>0</v>
      </c>
      <c r="H49" s="154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ht="22.5" outlineLevel="1" x14ac:dyDescent="0.2">
      <c r="A50" s="129">
        <v>42</v>
      </c>
      <c r="B50" s="186" t="s">
        <v>1721</v>
      </c>
      <c r="C50" s="144" t="s">
        <v>1675</v>
      </c>
      <c r="D50" s="167" t="s">
        <v>128</v>
      </c>
      <c r="E50" s="131">
        <v>5</v>
      </c>
      <c r="F50" s="131"/>
      <c r="G50" s="131">
        <f t="shared" si="1"/>
        <v>0</v>
      </c>
      <c r="H50" s="154" t="s">
        <v>1141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outlineLevel="1" x14ac:dyDescent="0.2">
      <c r="A51" s="129">
        <v>43</v>
      </c>
      <c r="B51" s="186" t="s">
        <v>1722</v>
      </c>
      <c r="C51" s="144"/>
      <c r="D51" s="167"/>
      <c r="E51" s="131"/>
      <c r="F51" s="131"/>
      <c r="G51" s="131">
        <f t="shared" si="1"/>
        <v>0</v>
      </c>
      <c r="H51" s="154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29">
        <v>44</v>
      </c>
      <c r="B52" s="186" t="s">
        <v>1723</v>
      </c>
      <c r="C52" s="182" t="s">
        <v>1676</v>
      </c>
      <c r="D52" s="167"/>
      <c r="E52" s="131"/>
      <c r="F52" s="131"/>
      <c r="G52" s="131">
        <f t="shared" si="1"/>
        <v>0</v>
      </c>
      <c r="H52" s="154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29">
        <v>45</v>
      </c>
      <c r="B53" s="186" t="s">
        <v>1724</v>
      </c>
      <c r="C53" s="144" t="s">
        <v>1677</v>
      </c>
      <c r="D53" s="167" t="s">
        <v>128</v>
      </c>
      <c r="E53" s="131">
        <v>1</v>
      </c>
      <c r="F53" s="131"/>
      <c r="G53" s="131">
        <f t="shared" si="1"/>
        <v>0</v>
      </c>
      <c r="H53" s="154" t="s">
        <v>1141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outlineLevel="1" x14ac:dyDescent="0.2">
      <c r="A54" s="129">
        <v>46</v>
      </c>
      <c r="B54" s="186" t="s">
        <v>1725</v>
      </c>
      <c r="C54" s="144" t="s">
        <v>1678</v>
      </c>
      <c r="D54" s="167" t="s">
        <v>128</v>
      </c>
      <c r="E54" s="131">
        <v>1</v>
      </c>
      <c r="F54" s="131"/>
      <c r="G54" s="131">
        <f t="shared" si="1"/>
        <v>0</v>
      </c>
      <c r="H54" s="154" t="s">
        <v>1141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outlineLevel="1" x14ac:dyDescent="0.2">
      <c r="A55" s="129">
        <v>47</v>
      </c>
      <c r="B55" s="186" t="s">
        <v>1726</v>
      </c>
      <c r="C55" s="144" t="s">
        <v>1679</v>
      </c>
      <c r="D55" s="167" t="s">
        <v>118</v>
      </c>
      <c r="E55" s="131">
        <v>13</v>
      </c>
      <c r="F55" s="131"/>
      <c r="G55" s="131">
        <f t="shared" si="1"/>
        <v>0</v>
      </c>
      <c r="H55" s="154" t="s">
        <v>1141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outlineLevel="1" x14ac:dyDescent="0.2">
      <c r="A56" s="129">
        <v>48</v>
      </c>
      <c r="B56" s="186" t="s">
        <v>1727</v>
      </c>
      <c r="C56" s="144" t="s">
        <v>1680</v>
      </c>
      <c r="D56" s="167" t="s">
        <v>118</v>
      </c>
      <c r="E56" s="131">
        <v>28</v>
      </c>
      <c r="F56" s="131"/>
      <c r="G56" s="131">
        <f t="shared" si="1"/>
        <v>0</v>
      </c>
      <c r="H56" s="154" t="s">
        <v>1141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outlineLevel="1" x14ac:dyDescent="0.2">
      <c r="A57" s="129">
        <v>49</v>
      </c>
      <c r="B57" s="186" t="s">
        <v>1728</v>
      </c>
      <c r="C57" s="144" t="s">
        <v>1681</v>
      </c>
      <c r="D57" s="167" t="s">
        <v>118</v>
      </c>
      <c r="E57" s="131">
        <v>3</v>
      </c>
      <c r="F57" s="131"/>
      <c r="G57" s="131">
        <f t="shared" si="1"/>
        <v>0</v>
      </c>
      <c r="H57" s="154" t="s">
        <v>1141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outlineLevel="1" x14ac:dyDescent="0.2">
      <c r="A58" s="129">
        <v>50</v>
      </c>
      <c r="B58" s="186" t="s">
        <v>1729</v>
      </c>
      <c r="C58" s="144" t="s">
        <v>1682</v>
      </c>
      <c r="D58" s="167" t="s">
        <v>128</v>
      </c>
      <c r="E58" s="131">
        <v>1</v>
      </c>
      <c r="F58" s="131"/>
      <c r="G58" s="131">
        <f t="shared" si="1"/>
        <v>0</v>
      </c>
      <c r="H58" s="154" t="s">
        <v>1141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outlineLevel="1" x14ac:dyDescent="0.2">
      <c r="A59" s="129">
        <v>51</v>
      </c>
      <c r="B59" s="186" t="s">
        <v>1730</v>
      </c>
      <c r="C59" s="144" t="s">
        <v>1683</v>
      </c>
      <c r="D59" s="167" t="s">
        <v>128</v>
      </c>
      <c r="E59" s="131">
        <v>2</v>
      </c>
      <c r="F59" s="131"/>
      <c r="G59" s="131">
        <f t="shared" si="1"/>
        <v>0</v>
      </c>
      <c r="H59" s="154" t="s">
        <v>1141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outlineLevel="1" x14ac:dyDescent="0.2">
      <c r="A60" s="129">
        <v>52</v>
      </c>
      <c r="B60" s="186" t="s">
        <v>1731</v>
      </c>
      <c r="C60" s="144" t="s">
        <v>1684</v>
      </c>
      <c r="D60" s="167" t="s">
        <v>128</v>
      </c>
      <c r="E60" s="131">
        <v>1</v>
      </c>
      <c r="F60" s="131"/>
      <c r="G60" s="131">
        <f t="shared" si="1"/>
        <v>0</v>
      </c>
      <c r="H60" s="154" t="s">
        <v>1141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outlineLevel="1" x14ac:dyDescent="0.2">
      <c r="A61" s="129">
        <v>53</v>
      </c>
      <c r="B61" s="186" t="s">
        <v>1732</v>
      </c>
      <c r="C61" s="144" t="s">
        <v>1685</v>
      </c>
      <c r="D61" s="167" t="s">
        <v>128</v>
      </c>
      <c r="E61" s="131">
        <v>1</v>
      </c>
      <c r="F61" s="131"/>
      <c r="G61" s="131">
        <f t="shared" si="1"/>
        <v>0</v>
      </c>
      <c r="H61" s="154" t="s">
        <v>1141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29">
        <v>54</v>
      </c>
      <c r="B62" s="186" t="s">
        <v>1733</v>
      </c>
      <c r="C62" s="144"/>
      <c r="D62" s="167"/>
      <c r="E62" s="131"/>
      <c r="F62" s="131"/>
      <c r="G62" s="131">
        <f t="shared" si="1"/>
        <v>0</v>
      </c>
      <c r="H62" s="154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outlineLevel="1" x14ac:dyDescent="0.2">
      <c r="A63" s="129">
        <v>55</v>
      </c>
      <c r="B63" s="186" t="s">
        <v>1734</v>
      </c>
      <c r="C63" s="182" t="s">
        <v>1686</v>
      </c>
      <c r="D63" s="167"/>
      <c r="E63" s="131"/>
      <c r="F63" s="131"/>
      <c r="G63" s="131">
        <f t="shared" si="1"/>
        <v>0</v>
      </c>
      <c r="H63" s="154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</row>
    <row r="64" spans="1:47" outlineLevel="1" x14ac:dyDescent="0.2">
      <c r="A64" s="129">
        <v>56</v>
      </c>
      <c r="B64" s="186" t="s">
        <v>1735</v>
      </c>
      <c r="C64" s="144" t="s">
        <v>1687</v>
      </c>
      <c r="D64" s="167" t="s">
        <v>128</v>
      </c>
      <c r="E64" s="131">
        <v>1</v>
      </c>
      <c r="F64" s="131"/>
      <c r="G64" s="131">
        <f t="shared" si="1"/>
        <v>0</v>
      </c>
      <c r="H64" s="154" t="s">
        <v>1141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ht="22.5" outlineLevel="1" x14ac:dyDescent="0.2">
      <c r="A65" s="129">
        <v>57</v>
      </c>
      <c r="B65" s="186" t="s">
        <v>1736</v>
      </c>
      <c r="C65" s="144" t="s">
        <v>1688</v>
      </c>
      <c r="D65" s="167" t="s">
        <v>118</v>
      </c>
      <c r="E65" s="131">
        <v>33</v>
      </c>
      <c r="F65" s="131"/>
      <c r="G65" s="131">
        <f t="shared" si="1"/>
        <v>0</v>
      </c>
      <c r="H65" s="154" t="s">
        <v>1141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outlineLevel="1" x14ac:dyDescent="0.2">
      <c r="A66" s="129">
        <v>58</v>
      </c>
      <c r="B66" s="186" t="s">
        <v>1737</v>
      </c>
      <c r="C66" s="144" t="s">
        <v>1689</v>
      </c>
      <c r="D66" s="167" t="s">
        <v>128</v>
      </c>
      <c r="E66" s="131">
        <v>1</v>
      </c>
      <c r="F66" s="131"/>
      <c r="G66" s="131">
        <f t="shared" si="1"/>
        <v>0</v>
      </c>
      <c r="H66" s="154" t="s">
        <v>1141</v>
      </c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ht="22.5" outlineLevel="1" x14ac:dyDescent="0.2">
      <c r="A67" s="129">
        <v>59</v>
      </c>
      <c r="B67" s="186" t="s">
        <v>1738</v>
      </c>
      <c r="C67" s="144" t="s">
        <v>1690</v>
      </c>
      <c r="D67" s="167" t="s">
        <v>128</v>
      </c>
      <c r="E67" s="131">
        <v>1</v>
      </c>
      <c r="F67" s="131"/>
      <c r="G67" s="131">
        <f t="shared" si="1"/>
        <v>0</v>
      </c>
      <c r="H67" s="154" t="s">
        <v>1141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ht="22.5" outlineLevel="1" x14ac:dyDescent="0.2">
      <c r="A68" s="129">
        <v>60</v>
      </c>
      <c r="B68" s="186" t="s">
        <v>1739</v>
      </c>
      <c r="C68" s="144" t="s">
        <v>1691</v>
      </c>
      <c r="D68" s="167"/>
      <c r="E68" s="131"/>
      <c r="F68" s="131"/>
      <c r="G68" s="131">
        <f t="shared" si="1"/>
        <v>0</v>
      </c>
      <c r="H68" s="154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outlineLevel="1" x14ac:dyDescent="0.2">
      <c r="A69" s="129">
        <v>61</v>
      </c>
      <c r="B69" s="186" t="s">
        <v>1740</v>
      </c>
      <c r="C69" s="144"/>
      <c r="D69" s="167"/>
      <c r="E69" s="131"/>
      <c r="F69" s="131"/>
      <c r="G69" s="131">
        <f t="shared" si="1"/>
        <v>0</v>
      </c>
      <c r="H69" s="154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29">
        <v>62</v>
      </c>
      <c r="B70" s="186" t="s">
        <v>1741</v>
      </c>
      <c r="C70" s="182" t="s">
        <v>1230</v>
      </c>
      <c r="D70" s="167"/>
      <c r="E70" s="131"/>
      <c r="F70" s="131"/>
      <c r="G70" s="131">
        <f t="shared" si="1"/>
        <v>0</v>
      </c>
      <c r="H70" s="154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ht="22.5" outlineLevel="1" x14ac:dyDescent="0.2">
      <c r="A71" s="129">
        <v>63</v>
      </c>
      <c r="B71" s="186" t="s">
        <v>1742</v>
      </c>
      <c r="C71" s="144" t="s">
        <v>2119</v>
      </c>
      <c r="D71" s="167" t="s">
        <v>128</v>
      </c>
      <c r="E71" s="131">
        <v>1</v>
      </c>
      <c r="F71" s="131"/>
      <c r="G71" s="131">
        <f t="shared" si="1"/>
        <v>0</v>
      </c>
      <c r="H71" s="154" t="s">
        <v>1141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outlineLevel="1" x14ac:dyDescent="0.2">
      <c r="A72" s="129">
        <v>64</v>
      </c>
      <c r="B72" s="186" t="s">
        <v>1743</v>
      </c>
      <c r="C72" s="144" t="s">
        <v>1692</v>
      </c>
      <c r="D72" s="167" t="s">
        <v>128</v>
      </c>
      <c r="E72" s="131">
        <v>1</v>
      </c>
      <c r="F72" s="131"/>
      <c r="G72" s="131">
        <f t="shared" si="1"/>
        <v>0</v>
      </c>
      <c r="H72" s="154" t="s">
        <v>1141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outlineLevel="1" x14ac:dyDescent="0.2">
      <c r="A73" s="129">
        <v>65</v>
      </c>
      <c r="B73" s="186" t="s">
        <v>1744</v>
      </c>
      <c r="C73" s="144" t="s">
        <v>1225</v>
      </c>
      <c r="D73" s="167" t="s">
        <v>927</v>
      </c>
      <c r="E73" s="131">
        <v>30</v>
      </c>
      <c r="F73" s="131"/>
      <c r="G73" s="131">
        <f t="shared" si="1"/>
        <v>0</v>
      </c>
      <c r="H73" s="154" t="s">
        <v>1141</v>
      </c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outlineLevel="1" x14ac:dyDescent="0.2">
      <c r="A74" s="129">
        <v>66</v>
      </c>
      <c r="B74" s="186" t="s">
        <v>2117</v>
      </c>
      <c r="C74" s="144" t="s">
        <v>2118</v>
      </c>
      <c r="D74" s="167" t="s">
        <v>0</v>
      </c>
      <c r="E74" s="131">
        <v>0.72</v>
      </c>
      <c r="F74" s="131"/>
      <c r="G74" s="131">
        <f t="shared" si="1"/>
        <v>0</v>
      </c>
      <c r="H74" s="154" t="s">
        <v>1140</v>
      </c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outlineLevel="1" x14ac:dyDescent="0.2">
      <c r="A75" s="138">
        <v>67</v>
      </c>
      <c r="B75" s="187" t="s">
        <v>1745</v>
      </c>
      <c r="C75" s="184" t="s">
        <v>1311</v>
      </c>
      <c r="D75" s="185" t="s">
        <v>128</v>
      </c>
      <c r="E75" s="139">
        <v>1</v>
      </c>
      <c r="F75" s="139"/>
      <c r="G75" s="139">
        <f t="shared" ref="G75" si="2">ROUND(E75*F75,2)</f>
        <v>0</v>
      </c>
      <c r="H75" s="156" t="s">
        <v>1141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x14ac:dyDescent="0.2">
      <c r="B76" s="5" t="s">
        <v>243</v>
      </c>
      <c r="C76" s="150" t="s">
        <v>243</v>
      </c>
      <c r="D76" s="7"/>
      <c r="E76" s="162"/>
      <c r="F76" s="4"/>
      <c r="G76" s="4"/>
      <c r="H76" s="7"/>
      <c r="P76">
        <v>12</v>
      </c>
      <c r="Q76">
        <v>21</v>
      </c>
    </row>
    <row r="77" spans="1:47" x14ac:dyDescent="0.2">
      <c r="A77" s="140"/>
      <c r="B77" s="141" t="s">
        <v>28</v>
      </c>
      <c r="C77" s="151" t="s">
        <v>243</v>
      </c>
      <c r="D77" s="172"/>
      <c r="E77" s="163"/>
      <c r="F77" s="142"/>
      <c r="G77" s="143">
        <f>G8</f>
        <v>0</v>
      </c>
      <c r="H77" s="7"/>
      <c r="P77" t="e">
        <f>SUMIF(#REF!,P76,G7:G75)</f>
        <v>#REF!</v>
      </c>
      <c r="Q77" t="e">
        <f>SUMIF(#REF!,Q76,G7:G75)</f>
        <v>#REF!</v>
      </c>
      <c r="R77" t="s">
        <v>1101</v>
      </c>
    </row>
  </sheetData>
  <sheetProtection algorithmName="SHA-512" hashValue="Z6P2pG4OV4ka789x6jXNZ5v4ewmNYaU6HyQhzWwpjP0matJlcVgMhJM/OGBcfGrtZMrAEzdU/lewJdQDAQJR2A==" saltValue="K4crYRw+zX/ny+IvxoddrA==" spinCount="100000" sheet="1" objects="1" scenarios="1"/>
  <protectedRanges>
    <protectedRange sqref="F10:F75" name="Oblast1"/>
  </protectedRanges>
  <mergeCells count="4">
    <mergeCell ref="A1:G1"/>
    <mergeCell ref="C2:G2"/>
    <mergeCell ref="C3:G3"/>
    <mergeCell ref="C4:G4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6C24-5F4F-4DB9-88DD-C56313D71693}">
  <dimension ref="A1:AU32"/>
  <sheetViews>
    <sheetView showZeros="0" view="pageBreakPreview" zoomScaleNormal="100" zoomScaleSheetLayoutView="100" workbookViewId="0">
      <selection activeCell="I10" sqref="I10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1746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1449</v>
      </c>
      <c r="C8" s="136" t="s">
        <v>1453</v>
      </c>
      <c r="D8" s="166"/>
      <c r="E8" s="137"/>
      <c r="F8" s="137"/>
      <c r="G8" s="137">
        <f>SUM(G9:G30)</f>
        <v>0</v>
      </c>
      <c r="H8" s="153"/>
      <c r="R8" t="s">
        <v>115</v>
      </c>
    </row>
    <row r="9" spans="1:47" ht="67.5" outlineLevel="1" x14ac:dyDescent="0.2">
      <c r="A9" s="188">
        <v>1</v>
      </c>
      <c r="B9" s="189" t="s">
        <v>1448</v>
      </c>
      <c r="C9" s="144" t="s">
        <v>1747</v>
      </c>
      <c r="D9" s="167" t="s">
        <v>128</v>
      </c>
      <c r="E9" s="131">
        <v>1</v>
      </c>
      <c r="F9" s="131"/>
      <c r="G9" s="131">
        <f t="shared" ref="G9" si="0">ROUND(E9*F9,2)</f>
        <v>0</v>
      </c>
      <c r="H9" s="154" t="s">
        <v>1141</v>
      </c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ht="67.5" outlineLevel="1" x14ac:dyDescent="0.2">
      <c r="A10" s="129">
        <v>2</v>
      </c>
      <c r="B10" s="186" t="s">
        <v>1449</v>
      </c>
      <c r="C10" s="144" t="s">
        <v>1748</v>
      </c>
      <c r="D10" s="167" t="s">
        <v>128</v>
      </c>
      <c r="E10" s="131">
        <v>1</v>
      </c>
      <c r="F10" s="131"/>
      <c r="G10" s="131">
        <f t="shared" ref="G10:G29" si="1">ROUND(E10*F10,2)</f>
        <v>0</v>
      </c>
      <c r="H10" s="154" t="s">
        <v>1141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ht="22.5" outlineLevel="1" x14ac:dyDescent="0.2">
      <c r="A11" s="129">
        <v>3</v>
      </c>
      <c r="B11" s="186" t="s">
        <v>1698</v>
      </c>
      <c r="C11" s="144" t="s">
        <v>1749</v>
      </c>
      <c r="D11" s="167" t="s">
        <v>128</v>
      </c>
      <c r="E11" s="131">
        <v>1</v>
      </c>
      <c r="F11" s="131"/>
      <c r="G11" s="131">
        <f t="shared" si="1"/>
        <v>0</v>
      </c>
      <c r="H11" s="154" t="s">
        <v>1141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29">
        <v>4</v>
      </c>
      <c r="B12" s="186" t="s">
        <v>1697</v>
      </c>
      <c r="C12" s="144" t="s">
        <v>1750</v>
      </c>
      <c r="D12" s="167" t="s">
        <v>128</v>
      </c>
      <c r="E12" s="131">
        <v>10</v>
      </c>
      <c r="F12" s="131"/>
      <c r="G12" s="131">
        <f t="shared" si="1"/>
        <v>0</v>
      </c>
      <c r="H12" s="154" t="s">
        <v>1141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ht="22.5" outlineLevel="1" x14ac:dyDescent="0.2">
      <c r="A13" s="129">
        <v>5</v>
      </c>
      <c r="B13" s="186" t="s">
        <v>1695</v>
      </c>
      <c r="C13" s="144" t="s">
        <v>1751</v>
      </c>
      <c r="D13" s="167" t="s">
        <v>128</v>
      </c>
      <c r="E13" s="131">
        <v>1</v>
      </c>
      <c r="F13" s="131"/>
      <c r="G13" s="131">
        <f t="shared" si="1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29">
        <v>6</v>
      </c>
      <c r="B14" s="186" t="s">
        <v>1696</v>
      </c>
      <c r="C14" s="144" t="s">
        <v>1752</v>
      </c>
      <c r="D14" s="167" t="s">
        <v>128</v>
      </c>
      <c r="E14" s="131">
        <v>6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29">
        <v>7</v>
      </c>
      <c r="B15" s="186" t="s">
        <v>1694</v>
      </c>
      <c r="C15" s="144" t="s">
        <v>1753</v>
      </c>
      <c r="D15" s="167" t="s">
        <v>128</v>
      </c>
      <c r="E15" s="131">
        <v>5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29">
        <v>8</v>
      </c>
      <c r="B16" s="186" t="s">
        <v>1693</v>
      </c>
      <c r="C16" s="144" t="s">
        <v>1754</v>
      </c>
      <c r="D16" s="167" t="s">
        <v>128</v>
      </c>
      <c r="E16" s="131">
        <v>9</v>
      </c>
      <c r="F16" s="131"/>
      <c r="G16" s="131">
        <f t="shared" si="1"/>
        <v>0</v>
      </c>
      <c r="H16" s="154"/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29">
        <v>9</v>
      </c>
      <c r="B17" s="186" t="s">
        <v>1699</v>
      </c>
      <c r="C17" s="144" t="s">
        <v>1755</v>
      </c>
      <c r="D17" s="167" t="s">
        <v>357</v>
      </c>
      <c r="E17" s="131">
        <v>12</v>
      </c>
      <c r="F17" s="131"/>
      <c r="G17" s="131">
        <f t="shared" si="1"/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ht="22.5" outlineLevel="1" x14ac:dyDescent="0.2">
      <c r="A18" s="129">
        <v>10</v>
      </c>
      <c r="B18" s="186" t="s">
        <v>1700</v>
      </c>
      <c r="C18" s="144" t="s">
        <v>1756</v>
      </c>
      <c r="D18" s="167" t="s">
        <v>357</v>
      </c>
      <c r="E18" s="131">
        <v>19</v>
      </c>
      <c r="F18" s="131"/>
      <c r="G18" s="131">
        <f t="shared" si="1"/>
        <v>0</v>
      </c>
      <c r="H18" s="154" t="s">
        <v>1141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ht="22.5" outlineLevel="1" x14ac:dyDescent="0.2">
      <c r="A19" s="129">
        <v>11</v>
      </c>
      <c r="B19" s="186" t="s">
        <v>1701</v>
      </c>
      <c r="C19" s="144" t="s">
        <v>1757</v>
      </c>
      <c r="D19" s="167" t="s">
        <v>357</v>
      </c>
      <c r="E19" s="131">
        <v>11</v>
      </c>
      <c r="F19" s="131"/>
      <c r="G19" s="131">
        <f t="shared" si="1"/>
        <v>0</v>
      </c>
      <c r="H19" s="154" t="s">
        <v>1141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ht="22.5" outlineLevel="1" x14ac:dyDescent="0.2">
      <c r="A20" s="129">
        <v>12</v>
      </c>
      <c r="B20" s="186" t="s">
        <v>1702</v>
      </c>
      <c r="C20" s="144" t="s">
        <v>1758</v>
      </c>
      <c r="D20" s="167" t="s">
        <v>357</v>
      </c>
      <c r="E20" s="131">
        <v>32</v>
      </c>
      <c r="F20" s="131"/>
      <c r="G20" s="131">
        <f t="shared" si="1"/>
        <v>0</v>
      </c>
      <c r="H20" s="154" t="s">
        <v>1141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ht="22.5" outlineLevel="1" x14ac:dyDescent="0.2">
      <c r="A21" s="129">
        <v>13</v>
      </c>
      <c r="B21" s="186" t="s">
        <v>1703</v>
      </c>
      <c r="C21" s="144" t="s">
        <v>1759</v>
      </c>
      <c r="D21" s="167" t="s">
        <v>357</v>
      </c>
      <c r="E21" s="131">
        <v>6</v>
      </c>
      <c r="F21" s="131"/>
      <c r="G21" s="131">
        <f t="shared" si="1"/>
        <v>0</v>
      </c>
      <c r="H21" s="154" t="s">
        <v>1141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29">
        <v>14</v>
      </c>
      <c r="B22" s="186" t="s">
        <v>1704</v>
      </c>
      <c r="C22" s="144" t="s">
        <v>1760</v>
      </c>
      <c r="D22" s="167" t="s">
        <v>927</v>
      </c>
      <c r="E22" s="131">
        <v>8</v>
      </c>
      <c r="F22" s="131"/>
      <c r="G22" s="131">
        <f t="shared" si="1"/>
        <v>0</v>
      </c>
      <c r="H22" s="154" t="s">
        <v>1141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29">
        <v>15</v>
      </c>
      <c r="B23" s="186" t="s">
        <v>1705</v>
      </c>
      <c r="C23" s="144"/>
      <c r="D23" s="167"/>
      <c r="E23" s="131"/>
      <c r="F23" s="131"/>
      <c r="G23" s="131">
        <f t="shared" si="1"/>
        <v>0</v>
      </c>
      <c r="H23" s="154" t="s">
        <v>1141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outlineLevel="1" x14ac:dyDescent="0.2">
      <c r="A24" s="129">
        <v>16</v>
      </c>
      <c r="B24" s="186" t="s">
        <v>1706</v>
      </c>
      <c r="C24" s="182" t="s">
        <v>1230</v>
      </c>
      <c r="D24" s="167"/>
      <c r="E24" s="131"/>
      <c r="F24" s="131"/>
      <c r="G24" s="131">
        <f t="shared" si="1"/>
        <v>0</v>
      </c>
      <c r="H24" s="154" t="s">
        <v>1141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29">
        <v>17</v>
      </c>
      <c r="B25" s="186" t="s">
        <v>1707</v>
      </c>
      <c r="C25" s="144" t="s">
        <v>1761</v>
      </c>
      <c r="D25" s="167" t="s">
        <v>128</v>
      </c>
      <c r="E25" s="131">
        <v>1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outlineLevel="1" x14ac:dyDescent="0.2">
      <c r="A26" s="129">
        <v>18</v>
      </c>
      <c r="B26" s="186" t="s">
        <v>2091</v>
      </c>
      <c r="C26" s="144" t="s">
        <v>2120</v>
      </c>
      <c r="D26" s="167" t="s">
        <v>0</v>
      </c>
      <c r="E26" s="131">
        <v>4.8</v>
      </c>
      <c r="F26" s="131"/>
      <c r="G26" s="131">
        <f t="shared" si="1"/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29">
        <v>19</v>
      </c>
      <c r="B27" s="186" t="s">
        <v>1708</v>
      </c>
      <c r="C27" s="144" t="s">
        <v>1225</v>
      </c>
      <c r="D27" s="167" t="s">
        <v>927</v>
      </c>
      <c r="E27" s="131">
        <v>10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ht="22.5" outlineLevel="1" x14ac:dyDescent="0.2">
      <c r="A28" s="129">
        <v>20</v>
      </c>
      <c r="B28" s="186" t="s">
        <v>1709</v>
      </c>
      <c r="C28" s="144" t="s">
        <v>1762</v>
      </c>
      <c r="D28" s="167" t="s">
        <v>128</v>
      </c>
      <c r="E28" s="131">
        <v>1</v>
      </c>
      <c r="F28" s="131"/>
      <c r="G28" s="131">
        <f t="shared" si="1"/>
        <v>0</v>
      </c>
      <c r="H28" s="154" t="s">
        <v>1141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29">
        <v>21</v>
      </c>
      <c r="B29" s="186" t="s">
        <v>1710</v>
      </c>
      <c r="C29" s="144" t="s">
        <v>1269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1141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ht="22.5" outlineLevel="1" x14ac:dyDescent="0.2">
      <c r="A30" s="138">
        <v>22</v>
      </c>
      <c r="B30" s="187" t="s">
        <v>1711</v>
      </c>
      <c r="C30" s="184" t="s">
        <v>1763</v>
      </c>
      <c r="D30" s="185"/>
      <c r="E30" s="139"/>
      <c r="F30" s="139"/>
      <c r="G30" s="139"/>
      <c r="H30" s="156"/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x14ac:dyDescent="0.2">
      <c r="B31" s="5" t="s">
        <v>243</v>
      </c>
      <c r="C31" s="150" t="s">
        <v>243</v>
      </c>
      <c r="D31" s="7"/>
      <c r="E31" s="162"/>
      <c r="F31" s="4"/>
      <c r="G31" s="4"/>
      <c r="H31" s="7"/>
      <c r="P31">
        <v>12</v>
      </c>
      <c r="Q31">
        <v>21</v>
      </c>
    </row>
    <row r="32" spans="1:47" x14ac:dyDescent="0.2">
      <c r="A32" s="140"/>
      <c r="B32" s="141" t="s">
        <v>28</v>
      </c>
      <c r="C32" s="151" t="s">
        <v>243</v>
      </c>
      <c r="D32" s="172"/>
      <c r="E32" s="163"/>
      <c r="F32" s="142"/>
      <c r="G32" s="143">
        <f>G8</f>
        <v>0</v>
      </c>
      <c r="H32" s="7"/>
      <c r="P32" t="e">
        <f>SUMIF(#REF!,P31,G7:G30)</f>
        <v>#REF!</v>
      </c>
      <c r="Q32" t="e">
        <f>SUMIF(#REF!,Q31,G7:G30)</f>
        <v>#REF!</v>
      </c>
      <c r="R32" t="s">
        <v>1101</v>
      </c>
    </row>
  </sheetData>
  <sheetProtection algorithmName="SHA-512" hashValue="Ab1Vmd9S/E0Grc+W83/M8lsl7IM9ekWssUEVCs2EOV9XBVz6BgWxYb4fEH00tIAtQ2Q6+MBXMG8E2ybrcO1Ilg==" saltValue="2PKX6KPrh1LnL6WdsWq2uw==" spinCount="100000" sheet="1" objects="1" scenarios="1"/>
  <protectedRanges>
    <protectedRange sqref="F9:F29" name="Oblast1"/>
  </protectedRanges>
  <mergeCells count="4">
    <mergeCell ref="A1:G1"/>
    <mergeCell ref="C2:G2"/>
    <mergeCell ref="C3:G3"/>
    <mergeCell ref="C4:G4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A31B-1ABC-42B1-89EE-17A7B7E89F21}">
  <dimension ref="A1:AU166"/>
  <sheetViews>
    <sheetView showZeros="0" view="pageBreakPreview" zoomScaleNormal="100" zoomScaleSheetLayoutView="100" workbookViewId="0">
      <selection activeCell="K16" sqref="K16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1315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1316</v>
      </c>
      <c r="C8" s="136" t="s">
        <v>1317</v>
      </c>
      <c r="D8" s="166"/>
      <c r="E8" s="137"/>
      <c r="F8" s="137"/>
      <c r="G8" s="137">
        <f>SUM(G9:G164)</f>
        <v>0</v>
      </c>
      <c r="H8" s="153"/>
      <c r="R8" t="s">
        <v>115</v>
      </c>
    </row>
    <row r="9" spans="1:47" outlineLevel="1" x14ac:dyDescent="0.2">
      <c r="A9" s="189">
        <v>1</v>
      </c>
      <c r="B9" s="189" t="s">
        <v>1456</v>
      </c>
      <c r="C9" s="182" t="s">
        <v>1318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ht="45" outlineLevel="1" x14ac:dyDescent="0.2">
      <c r="A10" s="186">
        <v>2</v>
      </c>
      <c r="B10" s="186" t="s">
        <v>2121</v>
      </c>
      <c r="C10" s="144" t="s">
        <v>1319</v>
      </c>
      <c r="D10" s="167" t="s">
        <v>144</v>
      </c>
      <c r="E10" s="131">
        <v>250</v>
      </c>
      <c r="F10" s="131"/>
      <c r="G10" s="131">
        <f t="shared" ref="G10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ht="22.5" outlineLevel="1" x14ac:dyDescent="0.2">
      <c r="A11" s="186">
        <v>3</v>
      </c>
      <c r="B11" s="186" t="s">
        <v>2122</v>
      </c>
      <c r="C11" s="144" t="s">
        <v>1320</v>
      </c>
      <c r="D11" s="167" t="s">
        <v>128</v>
      </c>
      <c r="E11" s="131">
        <v>4</v>
      </c>
      <c r="F11" s="131"/>
      <c r="G11" s="131">
        <f t="shared" ref="G11:G75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86">
        <v>4</v>
      </c>
      <c r="B12" s="186" t="s">
        <v>2123</v>
      </c>
      <c r="C12" s="144" t="s">
        <v>1321</v>
      </c>
      <c r="D12" s="167" t="s">
        <v>128</v>
      </c>
      <c r="E12" s="131">
        <v>70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ht="22.5" outlineLevel="1" x14ac:dyDescent="0.2">
      <c r="A13" s="186">
        <v>5</v>
      </c>
      <c r="B13" s="186" t="s">
        <v>1457</v>
      </c>
      <c r="C13" s="144" t="s">
        <v>1322</v>
      </c>
      <c r="D13" s="167" t="s">
        <v>128</v>
      </c>
      <c r="E13" s="131">
        <v>6</v>
      </c>
      <c r="F13" s="131"/>
      <c r="G13" s="131">
        <f t="shared" si="1"/>
        <v>0</v>
      </c>
      <c r="H13" s="154" t="s">
        <v>1141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119</v>
      </c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ht="22.5" outlineLevel="1" x14ac:dyDescent="0.2">
      <c r="A14" s="186">
        <v>6</v>
      </c>
      <c r="B14" s="186" t="s">
        <v>1458</v>
      </c>
      <c r="C14" s="144" t="s">
        <v>1323</v>
      </c>
      <c r="D14" s="167" t="s">
        <v>128</v>
      </c>
      <c r="E14" s="131">
        <v>4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outlineLevel="1" x14ac:dyDescent="0.2">
      <c r="A15" s="186">
        <v>7</v>
      </c>
      <c r="B15" s="186" t="s">
        <v>1459</v>
      </c>
      <c r="C15" s="144" t="s">
        <v>1324</v>
      </c>
      <c r="D15" s="167" t="s">
        <v>128</v>
      </c>
      <c r="E15" s="131">
        <v>8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ht="33.75" outlineLevel="1" x14ac:dyDescent="0.2">
      <c r="A16" s="186">
        <v>8</v>
      </c>
      <c r="B16" s="186" t="s">
        <v>2124</v>
      </c>
      <c r="C16" s="144" t="s">
        <v>1325</v>
      </c>
      <c r="D16" s="167" t="s">
        <v>128</v>
      </c>
      <c r="E16" s="131">
        <v>4</v>
      </c>
      <c r="F16" s="131"/>
      <c r="G16" s="131">
        <f t="shared" si="1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 t="s">
        <v>121</v>
      </c>
      <c r="S16" s="128">
        <v>0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ht="22.5" outlineLevel="1" x14ac:dyDescent="0.2">
      <c r="A17" s="186">
        <v>9</v>
      </c>
      <c r="B17" s="186" t="s">
        <v>1460</v>
      </c>
      <c r="C17" s="144" t="s">
        <v>1326</v>
      </c>
      <c r="D17" s="167" t="s">
        <v>128</v>
      </c>
      <c r="E17" s="131">
        <v>120</v>
      </c>
      <c r="F17" s="131"/>
      <c r="G17" s="131">
        <f t="shared" si="1"/>
        <v>0</v>
      </c>
      <c r="H17" s="154" t="s">
        <v>1141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86">
        <v>10</v>
      </c>
      <c r="B18" s="186" t="s">
        <v>2125</v>
      </c>
      <c r="C18" s="144" t="s">
        <v>1327</v>
      </c>
      <c r="D18" s="167" t="s">
        <v>128</v>
      </c>
      <c r="E18" s="131">
        <v>6</v>
      </c>
      <c r="F18" s="131"/>
      <c r="G18" s="131">
        <f t="shared" si="1"/>
        <v>0</v>
      </c>
      <c r="H18" s="154" t="s">
        <v>1140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86">
        <v>11</v>
      </c>
      <c r="B19" s="186" t="s">
        <v>1461</v>
      </c>
      <c r="C19" s="144" t="s">
        <v>1328</v>
      </c>
      <c r="D19" s="167" t="s">
        <v>128</v>
      </c>
      <c r="E19" s="131">
        <v>6</v>
      </c>
      <c r="F19" s="131"/>
      <c r="G19" s="131">
        <f t="shared" si="1"/>
        <v>0</v>
      </c>
      <c r="H19" s="154" t="s">
        <v>1141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86">
        <v>12</v>
      </c>
      <c r="B20" s="186" t="s">
        <v>1462</v>
      </c>
      <c r="C20" s="144" t="s">
        <v>1329</v>
      </c>
      <c r="D20" s="167" t="s">
        <v>128</v>
      </c>
      <c r="E20" s="131">
        <v>6</v>
      </c>
      <c r="F20" s="131"/>
      <c r="G20" s="131">
        <f t="shared" si="1"/>
        <v>0</v>
      </c>
      <c r="H20" s="154" t="s">
        <v>1141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86">
        <v>13</v>
      </c>
      <c r="B21" s="186" t="s">
        <v>2126</v>
      </c>
      <c r="C21" s="144" t="s">
        <v>1330</v>
      </c>
      <c r="D21" s="167" t="s">
        <v>144</v>
      </c>
      <c r="E21" s="131">
        <v>50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86">
        <v>14</v>
      </c>
      <c r="B22" s="186" t="s">
        <v>1463</v>
      </c>
      <c r="C22" s="144" t="s">
        <v>1331</v>
      </c>
      <c r="D22" s="167" t="s">
        <v>128</v>
      </c>
      <c r="E22" s="131">
        <v>1</v>
      </c>
      <c r="F22" s="131"/>
      <c r="G22" s="131">
        <f t="shared" si="1"/>
        <v>0</v>
      </c>
      <c r="H22" s="154" t="s">
        <v>1141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86">
        <v>15</v>
      </c>
      <c r="B23" s="186" t="s">
        <v>1464</v>
      </c>
      <c r="C23" s="182" t="s">
        <v>1332</v>
      </c>
      <c r="D23" s="167"/>
      <c r="E23" s="131"/>
      <c r="F23" s="131"/>
      <c r="G23" s="131"/>
      <c r="H23" s="154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ht="33.75" outlineLevel="1" x14ac:dyDescent="0.2">
      <c r="A24" s="186">
        <v>16</v>
      </c>
      <c r="B24" s="186" t="s">
        <v>1465</v>
      </c>
      <c r="C24" s="144" t="s">
        <v>1333</v>
      </c>
      <c r="D24" s="167" t="s">
        <v>128</v>
      </c>
      <c r="E24" s="131">
        <v>1</v>
      </c>
      <c r="F24" s="131"/>
      <c r="G24" s="131">
        <f t="shared" si="1"/>
        <v>0</v>
      </c>
      <c r="H24" s="154" t="s">
        <v>1141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outlineLevel="1" x14ac:dyDescent="0.2">
      <c r="A25" s="186">
        <v>17</v>
      </c>
      <c r="B25" s="186" t="s">
        <v>1466</v>
      </c>
      <c r="C25" s="144" t="s">
        <v>1334</v>
      </c>
      <c r="D25" s="167" t="s">
        <v>128</v>
      </c>
      <c r="E25" s="131">
        <v>1</v>
      </c>
      <c r="F25" s="131"/>
      <c r="G25" s="131">
        <f t="shared" si="1"/>
        <v>0</v>
      </c>
      <c r="H25" s="154" t="s">
        <v>1141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119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86">
        <v>18</v>
      </c>
      <c r="B26" s="186" t="s">
        <v>1467</v>
      </c>
      <c r="C26" s="144" t="s">
        <v>1335</v>
      </c>
      <c r="D26" s="167" t="s">
        <v>128</v>
      </c>
      <c r="E26" s="131">
        <v>2</v>
      </c>
      <c r="F26" s="131"/>
      <c r="G26" s="131">
        <f t="shared" si="1"/>
        <v>0</v>
      </c>
      <c r="H26" s="154" t="s">
        <v>1141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outlineLevel="1" x14ac:dyDescent="0.2">
      <c r="A27" s="186">
        <v>19</v>
      </c>
      <c r="B27" s="186" t="s">
        <v>1468</v>
      </c>
      <c r="C27" s="144" t="s">
        <v>1336</v>
      </c>
      <c r="D27" s="167" t="s">
        <v>128</v>
      </c>
      <c r="E27" s="131">
        <v>2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86">
        <v>20</v>
      </c>
      <c r="B28" s="186" t="s">
        <v>2127</v>
      </c>
      <c r="C28" s="144" t="s">
        <v>1337</v>
      </c>
      <c r="D28" s="167" t="s">
        <v>128</v>
      </c>
      <c r="E28" s="131">
        <v>1</v>
      </c>
      <c r="F28" s="131"/>
      <c r="G28" s="131">
        <f t="shared" si="1"/>
        <v>0</v>
      </c>
      <c r="H28" s="154" t="s">
        <v>1140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 t="s">
        <v>119</v>
      </c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86">
        <v>21</v>
      </c>
      <c r="B29" s="186" t="s">
        <v>2128</v>
      </c>
      <c r="C29" s="144" t="s">
        <v>1338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1140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 t="s">
        <v>121</v>
      </c>
      <c r="S29" s="128">
        <v>0</v>
      </c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86">
        <v>22</v>
      </c>
      <c r="B30" s="186" t="s">
        <v>1469</v>
      </c>
      <c r="C30" s="144" t="s">
        <v>1339</v>
      </c>
      <c r="D30" s="167" t="s">
        <v>128</v>
      </c>
      <c r="E30" s="131">
        <v>1</v>
      </c>
      <c r="F30" s="131"/>
      <c r="G30" s="131">
        <f t="shared" si="1"/>
        <v>0</v>
      </c>
      <c r="H30" s="154" t="s">
        <v>1141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 t="s">
        <v>121</v>
      </c>
      <c r="S30" s="128">
        <v>0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86">
        <v>23</v>
      </c>
      <c r="B31" s="186" t="s">
        <v>1470</v>
      </c>
      <c r="C31" s="144" t="s">
        <v>1340</v>
      </c>
      <c r="D31" s="167" t="s">
        <v>128</v>
      </c>
      <c r="E31" s="131">
        <v>1</v>
      </c>
      <c r="F31" s="131"/>
      <c r="G31" s="131">
        <f t="shared" si="1"/>
        <v>0</v>
      </c>
      <c r="H31" s="154" t="s">
        <v>1141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ht="22.5" outlineLevel="1" x14ac:dyDescent="0.2">
      <c r="A32" s="186">
        <v>24</v>
      </c>
      <c r="B32" s="186" t="s">
        <v>1471</v>
      </c>
      <c r="C32" s="144" t="s">
        <v>1341</v>
      </c>
      <c r="D32" s="167" t="s">
        <v>128</v>
      </c>
      <c r="E32" s="131">
        <v>1</v>
      </c>
      <c r="F32" s="131"/>
      <c r="G32" s="131">
        <f t="shared" si="1"/>
        <v>0</v>
      </c>
      <c r="H32" s="154" t="s">
        <v>1141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86">
        <v>25</v>
      </c>
      <c r="B33" s="186" t="s">
        <v>1472</v>
      </c>
      <c r="C33" s="182" t="s">
        <v>1342</v>
      </c>
      <c r="D33" s="167"/>
      <c r="E33" s="131"/>
      <c r="F33" s="131"/>
      <c r="G33" s="131"/>
      <c r="H33" s="154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ht="33.75" outlineLevel="1" x14ac:dyDescent="0.2">
      <c r="A34" s="186">
        <v>26</v>
      </c>
      <c r="B34" s="186" t="s">
        <v>1473</v>
      </c>
      <c r="C34" s="144" t="s">
        <v>1991</v>
      </c>
      <c r="D34" s="167" t="s">
        <v>128</v>
      </c>
      <c r="E34" s="131">
        <v>1</v>
      </c>
      <c r="F34" s="131"/>
      <c r="G34" s="131">
        <f t="shared" si="1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86">
        <v>27</v>
      </c>
      <c r="B35" s="186" t="s">
        <v>1474</v>
      </c>
      <c r="C35" s="144" t="s">
        <v>1343</v>
      </c>
      <c r="D35" s="167" t="s">
        <v>128</v>
      </c>
      <c r="E35" s="131">
        <v>1</v>
      </c>
      <c r="F35" s="131"/>
      <c r="G35" s="131">
        <f t="shared" si="1"/>
        <v>0</v>
      </c>
      <c r="H35" s="154" t="s">
        <v>1141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86">
        <v>28</v>
      </c>
      <c r="B36" s="186" t="s">
        <v>1475</v>
      </c>
      <c r="C36" s="144" t="s">
        <v>1344</v>
      </c>
      <c r="D36" s="167" t="s">
        <v>128</v>
      </c>
      <c r="E36" s="131">
        <v>1</v>
      </c>
      <c r="F36" s="131"/>
      <c r="G36" s="131">
        <f t="shared" si="1"/>
        <v>0</v>
      </c>
      <c r="H36" s="154" t="s">
        <v>1141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ht="33.75" outlineLevel="1" x14ac:dyDescent="0.2">
      <c r="A37" s="186">
        <v>29</v>
      </c>
      <c r="B37" s="186" t="s">
        <v>1476</v>
      </c>
      <c r="C37" s="144" t="s">
        <v>1345</v>
      </c>
      <c r="D37" s="167" t="s">
        <v>128</v>
      </c>
      <c r="E37" s="131">
        <v>1</v>
      </c>
      <c r="F37" s="131"/>
      <c r="G37" s="131">
        <f t="shared" si="1"/>
        <v>0</v>
      </c>
      <c r="H37" s="154" t="s">
        <v>1141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86">
        <v>30</v>
      </c>
      <c r="B38" s="186" t="s">
        <v>1477</v>
      </c>
      <c r="C38" s="144" t="s">
        <v>1346</v>
      </c>
      <c r="D38" s="167" t="s">
        <v>128</v>
      </c>
      <c r="E38" s="131">
        <v>1</v>
      </c>
      <c r="F38" s="131"/>
      <c r="G38" s="131">
        <f t="shared" si="1"/>
        <v>0</v>
      </c>
      <c r="H38" s="154" t="s">
        <v>1141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86">
        <v>31</v>
      </c>
      <c r="B39" s="186" t="s">
        <v>1478</v>
      </c>
      <c r="C39" s="144" t="s">
        <v>1347</v>
      </c>
      <c r="D39" s="167" t="s">
        <v>128</v>
      </c>
      <c r="E39" s="131">
        <v>1</v>
      </c>
      <c r="F39" s="131"/>
      <c r="G39" s="131">
        <f t="shared" si="1"/>
        <v>0</v>
      </c>
      <c r="H39" s="154" t="s">
        <v>1141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outlineLevel="1" x14ac:dyDescent="0.2">
      <c r="A40" s="186">
        <v>32</v>
      </c>
      <c r="B40" s="186" t="s">
        <v>1479</v>
      </c>
      <c r="C40" s="144" t="s">
        <v>1348</v>
      </c>
      <c r="D40" s="167" t="s">
        <v>128</v>
      </c>
      <c r="E40" s="131">
        <v>3</v>
      </c>
      <c r="F40" s="131"/>
      <c r="G40" s="131">
        <f t="shared" si="1"/>
        <v>0</v>
      </c>
      <c r="H40" s="154" t="s">
        <v>1141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outlineLevel="1" x14ac:dyDescent="0.2">
      <c r="A41" s="186">
        <v>33</v>
      </c>
      <c r="B41" s="186" t="s">
        <v>1480</v>
      </c>
      <c r="C41" s="144" t="s">
        <v>1349</v>
      </c>
      <c r="D41" s="167" t="s">
        <v>128</v>
      </c>
      <c r="E41" s="131">
        <v>1</v>
      </c>
      <c r="F41" s="131"/>
      <c r="G41" s="131">
        <f t="shared" si="1"/>
        <v>0</v>
      </c>
      <c r="H41" s="154" t="s">
        <v>1141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86">
        <v>34</v>
      </c>
      <c r="B42" s="186" t="s">
        <v>1481</v>
      </c>
      <c r="C42" s="144" t="s">
        <v>1350</v>
      </c>
      <c r="D42" s="167" t="s">
        <v>128</v>
      </c>
      <c r="E42" s="131">
        <v>1</v>
      </c>
      <c r="F42" s="131"/>
      <c r="G42" s="131">
        <f t="shared" si="1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ht="22.5" outlineLevel="1" x14ac:dyDescent="0.2">
      <c r="A43" s="186">
        <v>35</v>
      </c>
      <c r="B43" s="186" t="s">
        <v>1482</v>
      </c>
      <c r="C43" s="144" t="s">
        <v>1351</v>
      </c>
      <c r="D43" s="167" t="s">
        <v>128</v>
      </c>
      <c r="E43" s="131">
        <v>1</v>
      </c>
      <c r="F43" s="131"/>
      <c r="G43" s="131">
        <f t="shared" si="1"/>
        <v>0</v>
      </c>
      <c r="H43" s="154" t="s">
        <v>1141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ht="22.5" outlineLevel="1" x14ac:dyDescent="0.2">
      <c r="A44" s="186">
        <v>36</v>
      </c>
      <c r="B44" s="186" t="s">
        <v>1483</v>
      </c>
      <c r="C44" s="144" t="s">
        <v>1341</v>
      </c>
      <c r="D44" s="167" t="s">
        <v>128</v>
      </c>
      <c r="E44" s="131">
        <v>1</v>
      </c>
      <c r="F44" s="131"/>
      <c r="G44" s="131">
        <f t="shared" si="1"/>
        <v>0</v>
      </c>
      <c r="H44" s="154" t="s">
        <v>1141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86">
        <v>37</v>
      </c>
      <c r="B45" s="186" t="s">
        <v>1484</v>
      </c>
      <c r="C45" s="182" t="s">
        <v>1352</v>
      </c>
      <c r="D45" s="167"/>
      <c r="E45" s="131"/>
      <c r="F45" s="131"/>
      <c r="G45" s="131"/>
      <c r="H45" s="154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ht="33.75" outlineLevel="1" x14ac:dyDescent="0.2">
      <c r="A46" s="186">
        <v>38</v>
      </c>
      <c r="B46" s="186" t="s">
        <v>1485</v>
      </c>
      <c r="C46" s="144" t="s">
        <v>1353</v>
      </c>
      <c r="D46" s="167" t="s">
        <v>128</v>
      </c>
      <c r="E46" s="131">
        <v>1</v>
      </c>
      <c r="F46" s="131"/>
      <c r="G46" s="131">
        <f t="shared" si="1"/>
        <v>0</v>
      </c>
      <c r="H46" s="154" t="s">
        <v>1141</v>
      </c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</row>
    <row r="47" spans="1:47" outlineLevel="1" x14ac:dyDescent="0.2">
      <c r="A47" s="186">
        <v>39</v>
      </c>
      <c r="B47" s="186" t="s">
        <v>1486</v>
      </c>
      <c r="C47" s="144" t="s">
        <v>1354</v>
      </c>
      <c r="D47" s="167" t="s">
        <v>128</v>
      </c>
      <c r="E47" s="131">
        <v>1</v>
      </c>
      <c r="F47" s="131"/>
      <c r="G47" s="131">
        <f t="shared" si="1"/>
        <v>0</v>
      </c>
      <c r="H47" s="154" t="s">
        <v>1141</v>
      </c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</row>
    <row r="48" spans="1:47" outlineLevel="1" x14ac:dyDescent="0.2">
      <c r="A48" s="186">
        <v>40</v>
      </c>
      <c r="B48" s="186" t="s">
        <v>1487</v>
      </c>
      <c r="C48" s="144" t="s">
        <v>1344</v>
      </c>
      <c r="D48" s="167" t="s">
        <v>128</v>
      </c>
      <c r="E48" s="131">
        <v>1</v>
      </c>
      <c r="F48" s="131"/>
      <c r="G48" s="131">
        <f t="shared" si="1"/>
        <v>0</v>
      </c>
      <c r="H48" s="154" t="s">
        <v>1141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</row>
    <row r="49" spans="1:47" outlineLevel="1" x14ac:dyDescent="0.2">
      <c r="A49" s="186">
        <v>41</v>
      </c>
      <c r="B49" s="186" t="s">
        <v>1488</v>
      </c>
      <c r="C49" s="144" t="s">
        <v>1355</v>
      </c>
      <c r="D49" s="167" t="s">
        <v>128</v>
      </c>
      <c r="E49" s="131">
        <v>1</v>
      </c>
      <c r="F49" s="131"/>
      <c r="G49" s="131">
        <f t="shared" si="1"/>
        <v>0</v>
      </c>
      <c r="H49" s="154" t="s">
        <v>1141</v>
      </c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</row>
    <row r="50" spans="1:47" outlineLevel="1" x14ac:dyDescent="0.2">
      <c r="A50" s="186">
        <v>42</v>
      </c>
      <c r="B50" s="186" t="s">
        <v>1489</v>
      </c>
      <c r="C50" s="144" t="s">
        <v>1356</v>
      </c>
      <c r="D50" s="167" t="s">
        <v>128</v>
      </c>
      <c r="E50" s="131">
        <v>18</v>
      </c>
      <c r="F50" s="131"/>
      <c r="G50" s="131">
        <f t="shared" si="1"/>
        <v>0</v>
      </c>
      <c r="H50" s="154" t="s">
        <v>1141</v>
      </c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</row>
    <row r="51" spans="1:47" outlineLevel="1" x14ac:dyDescent="0.2">
      <c r="A51" s="186">
        <v>43</v>
      </c>
      <c r="B51" s="186" t="s">
        <v>1490</v>
      </c>
      <c r="C51" s="144" t="s">
        <v>1357</v>
      </c>
      <c r="D51" s="167" t="s">
        <v>128</v>
      </c>
      <c r="E51" s="131">
        <v>35</v>
      </c>
      <c r="F51" s="131"/>
      <c r="G51" s="131">
        <f t="shared" si="1"/>
        <v>0</v>
      </c>
      <c r="H51" s="154" t="s">
        <v>1141</v>
      </c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</row>
    <row r="52" spans="1:47" outlineLevel="1" x14ac:dyDescent="0.2">
      <c r="A52" s="186">
        <v>44</v>
      </c>
      <c r="B52" s="186" t="s">
        <v>1491</v>
      </c>
      <c r="C52" s="144" t="s">
        <v>1358</v>
      </c>
      <c r="D52" s="167" t="s">
        <v>128</v>
      </c>
      <c r="E52" s="131">
        <v>1</v>
      </c>
      <c r="F52" s="131"/>
      <c r="G52" s="131">
        <f t="shared" si="1"/>
        <v>0</v>
      </c>
      <c r="H52" s="154" t="s">
        <v>1141</v>
      </c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</row>
    <row r="53" spans="1:47" outlineLevel="1" x14ac:dyDescent="0.2">
      <c r="A53" s="186">
        <v>45</v>
      </c>
      <c r="B53" s="186" t="s">
        <v>1492</v>
      </c>
      <c r="C53" s="144" t="s">
        <v>1359</v>
      </c>
      <c r="D53" s="167" t="s">
        <v>128</v>
      </c>
      <c r="E53" s="131">
        <v>1</v>
      </c>
      <c r="F53" s="131"/>
      <c r="G53" s="131">
        <f t="shared" si="1"/>
        <v>0</v>
      </c>
      <c r="H53" s="154" t="s">
        <v>1141</v>
      </c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</row>
    <row r="54" spans="1:47" outlineLevel="1" x14ac:dyDescent="0.2">
      <c r="A54" s="186">
        <v>46</v>
      </c>
      <c r="B54" s="186" t="s">
        <v>1493</v>
      </c>
      <c r="C54" s="144" t="s">
        <v>1360</v>
      </c>
      <c r="D54" s="167" t="s">
        <v>128</v>
      </c>
      <c r="E54" s="131">
        <v>1</v>
      </c>
      <c r="F54" s="131"/>
      <c r="G54" s="131">
        <f t="shared" si="1"/>
        <v>0</v>
      </c>
      <c r="H54" s="154" t="s">
        <v>1141</v>
      </c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</row>
    <row r="55" spans="1:47" outlineLevel="1" x14ac:dyDescent="0.2">
      <c r="A55" s="186">
        <v>47</v>
      </c>
      <c r="B55" s="186" t="s">
        <v>1494</v>
      </c>
      <c r="C55" s="144" t="s">
        <v>1361</v>
      </c>
      <c r="D55" s="167" t="s">
        <v>128</v>
      </c>
      <c r="E55" s="131">
        <v>1</v>
      </c>
      <c r="F55" s="131"/>
      <c r="G55" s="131">
        <f t="shared" si="1"/>
        <v>0</v>
      </c>
      <c r="H55" s="154" t="s">
        <v>1141</v>
      </c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</row>
    <row r="56" spans="1:47" outlineLevel="1" x14ac:dyDescent="0.2">
      <c r="A56" s="186">
        <v>48</v>
      </c>
      <c r="B56" s="186" t="s">
        <v>1495</v>
      </c>
      <c r="C56" s="144" t="s">
        <v>1362</v>
      </c>
      <c r="D56" s="167" t="s">
        <v>128</v>
      </c>
      <c r="E56" s="131">
        <v>13</v>
      </c>
      <c r="F56" s="131"/>
      <c r="G56" s="131">
        <f t="shared" si="1"/>
        <v>0</v>
      </c>
      <c r="H56" s="154" t="s">
        <v>1141</v>
      </c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</row>
    <row r="57" spans="1:47" ht="22.5" outlineLevel="1" x14ac:dyDescent="0.2">
      <c r="A57" s="186">
        <v>49</v>
      </c>
      <c r="B57" s="186" t="s">
        <v>1496</v>
      </c>
      <c r="C57" s="144" t="s">
        <v>1363</v>
      </c>
      <c r="D57" s="167" t="s">
        <v>128</v>
      </c>
      <c r="E57" s="131">
        <v>16</v>
      </c>
      <c r="F57" s="131"/>
      <c r="G57" s="131">
        <f t="shared" si="1"/>
        <v>0</v>
      </c>
      <c r="H57" s="154" t="s">
        <v>1141</v>
      </c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</row>
    <row r="58" spans="1:47" ht="33.75" outlineLevel="1" x14ac:dyDescent="0.2">
      <c r="A58" s="186">
        <v>50</v>
      </c>
      <c r="B58" s="186" t="s">
        <v>1497</v>
      </c>
      <c r="C58" s="144" t="s">
        <v>1364</v>
      </c>
      <c r="D58" s="167" t="s">
        <v>128</v>
      </c>
      <c r="E58" s="131">
        <v>1</v>
      </c>
      <c r="F58" s="131"/>
      <c r="G58" s="131">
        <f t="shared" si="1"/>
        <v>0</v>
      </c>
      <c r="H58" s="154" t="s">
        <v>1141</v>
      </c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</row>
    <row r="59" spans="1:47" ht="22.5" outlineLevel="1" x14ac:dyDescent="0.2">
      <c r="A59" s="186">
        <v>51</v>
      </c>
      <c r="B59" s="186" t="s">
        <v>2129</v>
      </c>
      <c r="C59" s="144" t="s">
        <v>1365</v>
      </c>
      <c r="D59" s="167" t="s">
        <v>128</v>
      </c>
      <c r="E59" s="131">
        <v>2</v>
      </c>
      <c r="F59" s="131"/>
      <c r="G59" s="131">
        <f t="shared" si="1"/>
        <v>0</v>
      </c>
      <c r="H59" s="154" t="s">
        <v>1140</v>
      </c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</row>
    <row r="60" spans="1:47" outlineLevel="1" x14ac:dyDescent="0.2">
      <c r="A60" s="186">
        <v>52</v>
      </c>
      <c r="B60" s="186" t="s">
        <v>1498</v>
      </c>
      <c r="C60" s="144" t="s">
        <v>1366</v>
      </c>
      <c r="D60" s="167" t="s">
        <v>128</v>
      </c>
      <c r="E60" s="131">
        <v>1</v>
      </c>
      <c r="F60" s="131"/>
      <c r="G60" s="131">
        <f t="shared" si="1"/>
        <v>0</v>
      </c>
      <c r="H60" s="154" t="s">
        <v>1141</v>
      </c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</row>
    <row r="61" spans="1:47" ht="22.5" outlineLevel="1" x14ac:dyDescent="0.2">
      <c r="A61" s="186">
        <v>53</v>
      </c>
      <c r="B61" s="186" t="s">
        <v>1499</v>
      </c>
      <c r="C61" s="144" t="s">
        <v>1341</v>
      </c>
      <c r="D61" s="167" t="s">
        <v>128</v>
      </c>
      <c r="E61" s="131">
        <v>1</v>
      </c>
      <c r="F61" s="131"/>
      <c r="G61" s="131">
        <f t="shared" si="1"/>
        <v>0</v>
      </c>
      <c r="H61" s="154" t="s">
        <v>1141</v>
      </c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</row>
    <row r="62" spans="1:47" outlineLevel="1" x14ac:dyDescent="0.2">
      <c r="A62" s="186">
        <v>54</v>
      </c>
      <c r="B62" s="186" t="s">
        <v>1500</v>
      </c>
      <c r="C62" s="182" t="s">
        <v>1367</v>
      </c>
      <c r="D62" s="167"/>
      <c r="E62" s="131"/>
      <c r="F62" s="131"/>
      <c r="G62" s="131"/>
      <c r="H62" s="154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</row>
    <row r="63" spans="1:47" ht="22.5" outlineLevel="1" x14ac:dyDescent="0.2">
      <c r="A63" s="186">
        <v>55</v>
      </c>
      <c r="B63" s="186" t="s">
        <v>1501</v>
      </c>
      <c r="C63" s="144" t="s">
        <v>1992</v>
      </c>
      <c r="D63" s="167" t="s">
        <v>128</v>
      </c>
      <c r="E63" s="131">
        <v>9</v>
      </c>
      <c r="F63" s="131"/>
      <c r="G63" s="131">
        <f t="shared" si="1"/>
        <v>0</v>
      </c>
      <c r="H63" s="154" t="s">
        <v>1141</v>
      </c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</row>
    <row r="64" spans="1:47" ht="22.5" outlineLevel="1" x14ac:dyDescent="0.2">
      <c r="A64" s="186">
        <v>56</v>
      </c>
      <c r="B64" s="186" t="s">
        <v>1502</v>
      </c>
      <c r="C64" s="144" t="s">
        <v>1993</v>
      </c>
      <c r="D64" s="167" t="s">
        <v>128</v>
      </c>
      <c r="E64" s="131">
        <v>2</v>
      </c>
      <c r="F64" s="131"/>
      <c r="G64" s="131">
        <f t="shared" si="1"/>
        <v>0</v>
      </c>
      <c r="H64" s="154" t="s">
        <v>1141</v>
      </c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</row>
    <row r="65" spans="1:47" ht="22.5" outlineLevel="1" x14ac:dyDescent="0.2">
      <c r="A65" s="186">
        <v>57</v>
      </c>
      <c r="B65" s="186" t="s">
        <v>1503</v>
      </c>
      <c r="C65" s="144" t="s">
        <v>1994</v>
      </c>
      <c r="D65" s="167" t="s">
        <v>128</v>
      </c>
      <c r="E65" s="131">
        <v>4</v>
      </c>
      <c r="F65" s="131"/>
      <c r="G65" s="131">
        <f t="shared" si="1"/>
        <v>0</v>
      </c>
      <c r="H65" s="154" t="s">
        <v>1141</v>
      </c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</row>
    <row r="66" spans="1:47" ht="33.75" outlineLevel="1" x14ac:dyDescent="0.2">
      <c r="A66" s="186">
        <v>58</v>
      </c>
      <c r="B66" s="186" t="s">
        <v>1504</v>
      </c>
      <c r="C66" s="144" t="s">
        <v>1995</v>
      </c>
      <c r="D66" s="167" t="s">
        <v>128</v>
      </c>
      <c r="E66" s="131">
        <v>20</v>
      </c>
      <c r="F66" s="131"/>
      <c r="G66" s="131">
        <f t="shared" si="1"/>
        <v>0</v>
      </c>
      <c r="H66" s="154" t="s">
        <v>1141</v>
      </c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</row>
    <row r="67" spans="1:47" ht="33.75" outlineLevel="1" x14ac:dyDescent="0.2">
      <c r="A67" s="186">
        <v>59</v>
      </c>
      <c r="B67" s="186" t="s">
        <v>1505</v>
      </c>
      <c r="C67" s="144" t="s">
        <v>1996</v>
      </c>
      <c r="D67" s="167" t="s">
        <v>128</v>
      </c>
      <c r="E67" s="131">
        <v>22</v>
      </c>
      <c r="F67" s="131"/>
      <c r="G67" s="131">
        <f t="shared" si="1"/>
        <v>0</v>
      </c>
      <c r="H67" s="154" t="s">
        <v>1141</v>
      </c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</row>
    <row r="68" spans="1:47" ht="33.75" outlineLevel="1" x14ac:dyDescent="0.2">
      <c r="A68" s="186">
        <v>60</v>
      </c>
      <c r="B68" s="186" t="s">
        <v>1506</v>
      </c>
      <c r="C68" s="144" t="s">
        <v>1997</v>
      </c>
      <c r="D68" s="167" t="s">
        <v>128</v>
      </c>
      <c r="E68" s="131">
        <v>55</v>
      </c>
      <c r="F68" s="131"/>
      <c r="G68" s="131">
        <f t="shared" si="1"/>
        <v>0</v>
      </c>
      <c r="H68" s="154" t="s">
        <v>1141</v>
      </c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</row>
    <row r="69" spans="1:47" ht="22.5" outlineLevel="1" x14ac:dyDescent="0.2">
      <c r="A69" s="186">
        <v>61</v>
      </c>
      <c r="B69" s="186" t="s">
        <v>1507</v>
      </c>
      <c r="C69" s="144" t="s">
        <v>1998</v>
      </c>
      <c r="D69" s="167" t="s">
        <v>128</v>
      </c>
      <c r="E69" s="131">
        <v>16</v>
      </c>
      <c r="F69" s="131"/>
      <c r="G69" s="131">
        <f t="shared" ref="G69" si="2">ROUND(E69*F69,2)</f>
        <v>0</v>
      </c>
      <c r="H69" s="154" t="s">
        <v>1141</v>
      </c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</row>
    <row r="70" spans="1:47" outlineLevel="1" x14ac:dyDescent="0.2">
      <c r="A70" s="186">
        <v>62</v>
      </c>
      <c r="B70" s="186" t="s">
        <v>1508</v>
      </c>
      <c r="C70" s="144" t="s">
        <v>1368</v>
      </c>
      <c r="D70" s="167" t="s">
        <v>128</v>
      </c>
      <c r="E70" s="131">
        <v>64</v>
      </c>
      <c r="F70" s="131"/>
      <c r="G70" s="131">
        <f t="shared" si="1"/>
        <v>0</v>
      </c>
      <c r="H70" s="154" t="s">
        <v>1141</v>
      </c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</row>
    <row r="71" spans="1:47" outlineLevel="1" x14ac:dyDescent="0.2">
      <c r="A71" s="186">
        <v>63</v>
      </c>
      <c r="B71" s="186" t="s">
        <v>1509</v>
      </c>
      <c r="C71" s="144" t="s">
        <v>1369</v>
      </c>
      <c r="D71" s="167" t="s">
        <v>128</v>
      </c>
      <c r="E71" s="131">
        <v>66</v>
      </c>
      <c r="F71" s="131"/>
      <c r="G71" s="131">
        <f t="shared" si="1"/>
        <v>0</v>
      </c>
      <c r="H71" s="154" t="s">
        <v>1141</v>
      </c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</row>
    <row r="72" spans="1:47" ht="22.5" outlineLevel="1" x14ac:dyDescent="0.2">
      <c r="A72" s="186">
        <v>64</v>
      </c>
      <c r="B72" s="186" t="s">
        <v>1510</v>
      </c>
      <c r="C72" s="144" t="s">
        <v>1370</v>
      </c>
      <c r="D72" s="167" t="s">
        <v>128</v>
      </c>
      <c r="E72" s="131">
        <v>6</v>
      </c>
      <c r="F72" s="131"/>
      <c r="G72" s="131">
        <f t="shared" si="1"/>
        <v>0</v>
      </c>
      <c r="H72" s="154" t="s">
        <v>1141</v>
      </c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</row>
    <row r="73" spans="1:47" ht="22.5" outlineLevel="1" x14ac:dyDescent="0.2">
      <c r="A73" s="186">
        <v>65</v>
      </c>
      <c r="B73" s="186" t="s">
        <v>1511</v>
      </c>
      <c r="C73" s="144" t="s">
        <v>1371</v>
      </c>
      <c r="D73" s="167" t="s">
        <v>128</v>
      </c>
      <c r="E73" s="131">
        <v>2</v>
      </c>
      <c r="F73" s="131"/>
      <c r="G73" s="131">
        <f t="shared" si="1"/>
        <v>0</v>
      </c>
      <c r="H73" s="154" t="s">
        <v>1141</v>
      </c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</row>
    <row r="74" spans="1:47" outlineLevel="1" x14ac:dyDescent="0.2">
      <c r="A74" s="186">
        <v>66</v>
      </c>
      <c r="B74" s="186" t="s">
        <v>1512</v>
      </c>
      <c r="C74" s="182" t="s">
        <v>1372</v>
      </c>
      <c r="D74" s="167"/>
      <c r="E74" s="131"/>
      <c r="F74" s="131"/>
      <c r="G74" s="131"/>
      <c r="H74" s="154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</row>
    <row r="75" spans="1:47" ht="33.75" outlineLevel="1" x14ac:dyDescent="0.2">
      <c r="A75" s="186">
        <v>67</v>
      </c>
      <c r="B75" s="186" t="s">
        <v>2130</v>
      </c>
      <c r="C75" s="144" t="s">
        <v>1373</v>
      </c>
      <c r="D75" s="167" t="s">
        <v>128</v>
      </c>
      <c r="E75" s="131">
        <v>15</v>
      </c>
      <c r="F75" s="131"/>
      <c r="G75" s="131">
        <f t="shared" si="1"/>
        <v>0</v>
      </c>
      <c r="H75" s="154" t="s">
        <v>1140</v>
      </c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</row>
    <row r="76" spans="1:47" ht="22.5" outlineLevel="1" x14ac:dyDescent="0.2">
      <c r="A76" s="186">
        <v>68</v>
      </c>
      <c r="B76" s="186" t="s">
        <v>2131</v>
      </c>
      <c r="C76" s="144" t="s">
        <v>1374</v>
      </c>
      <c r="D76" s="167" t="s">
        <v>128</v>
      </c>
      <c r="E76" s="131">
        <v>106</v>
      </c>
      <c r="F76" s="131"/>
      <c r="G76" s="131">
        <f t="shared" ref="G76:G139" si="3">ROUND(E76*F76,2)</f>
        <v>0</v>
      </c>
      <c r="H76" s="154" t="s">
        <v>1140</v>
      </c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</row>
    <row r="77" spans="1:47" outlineLevel="1" x14ac:dyDescent="0.2">
      <c r="A77" s="186">
        <v>69</v>
      </c>
      <c r="B77" s="186" t="s">
        <v>2132</v>
      </c>
      <c r="C77" s="144" t="s">
        <v>1375</v>
      </c>
      <c r="D77" s="167" t="s">
        <v>128</v>
      </c>
      <c r="E77" s="131">
        <v>3</v>
      </c>
      <c r="F77" s="131"/>
      <c r="G77" s="131">
        <f t="shared" si="3"/>
        <v>0</v>
      </c>
      <c r="H77" s="154" t="s">
        <v>1140</v>
      </c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</row>
    <row r="78" spans="1:47" outlineLevel="1" x14ac:dyDescent="0.2">
      <c r="A78" s="186">
        <v>70</v>
      </c>
      <c r="B78" s="186" t="s">
        <v>2133</v>
      </c>
      <c r="C78" s="144" t="s">
        <v>1376</v>
      </c>
      <c r="D78" s="167" t="s">
        <v>128</v>
      </c>
      <c r="E78" s="131">
        <v>3</v>
      </c>
      <c r="F78" s="131"/>
      <c r="G78" s="131">
        <f t="shared" si="3"/>
        <v>0</v>
      </c>
      <c r="H78" s="154" t="s">
        <v>1140</v>
      </c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</row>
    <row r="79" spans="1:47" outlineLevel="1" x14ac:dyDescent="0.2">
      <c r="A79" s="186">
        <v>71</v>
      </c>
      <c r="B79" s="186" t="s">
        <v>2134</v>
      </c>
      <c r="C79" s="144" t="s">
        <v>1377</v>
      </c>
      <c r="D79" s="167" t="s">
        <v>128</v>
      </c>
      <c r="E79" s="131">
        <v>20</v>
      </c>
      <c r="F79" s="131"/>
      <c r="G79" s="131">
        <f t="shared" si="3"/>
        <v>0</v>
      </c>
      <c r="H79" s="154" t="s">
        <v>1140</v>
      </c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</row>
    <row r="80" spans="1:47" outlineLevel="1" x14ac:dyDescent="0.2">
      <c r="A80" s="186">
        <v>72</v>
      </c>
      <c r="B80" s="186" t="s">
        <v>1513</v>
      </c>
      <c r="C80" s="144" t="s">
        <v>1378</v>
      </c>
      <c r="D80" s="167" t="s">
        <v>128</v>
      </c>
      <c r="E80" s="131">
        <v>8</v>
      </c>
      <c r="F80" s="131"/>
      <c r="G80" s="131">
        <f t="shared" si="3"/>
        <v>0</v>
      </c>
      <c r="H80" s="154" t="s">
        <v>1141</v>
      </c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</row>
    <row r="81" spans="1:47" outlineLevel="1" x14ac:dyDescent="0.2">
      <c r="A81" s="186">
        <v>73</v>
      </c>
      <c r="B81" s="186" t="s">
        <v>1514</v>
      </c>
      <c r="C81" s="144" t="s">
        <v>1379</v>
      </c>
      <c r="D81" s="167" t="s">
        <v>128</v>
      </c>
      <c r="E81" s="131">
        <v>5</v>
      </c>
      <c r="F81" s="131"/>
      <c r="G81" s="131">
        <f t="shared" si="3"/>
        <v>0</v>
      </c>
      <c r="H81" s="154" t="s">
        <v>1141</v>
      </c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</row>
    <row r="82" spans="1:47" ht="33.75" outlineLevel="1" x14ac:dyDescent="0.2">
      <c r="A82" s="186">
        <v>74</v>
      </c>
      <c r="B82" s="186" t="s">
        <v>1515</v>
      </c>
      <c r="C82" s="144" t="s">
        <v>1380</v>
      </c>
      <c r="D82" s="167" t="s">
        <v>128</v>
      </c>
      <c r="E82" s="131">
        <v>20</v>
      </c>
      <c r="F82" s="131"/>
      <c r="G82" s="131">
        <f t="shared" si="3"/>
        <v>0</v>
      </c>
      <c r="H82" s="154" t="s">
        <v>1141</v>
      </c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</row>
    <row r="83" spans="1:47" outlineLevel="1" x14ac:dyDescent="0.2">
      <c r="A83" s="186">
        <v>75</v>
      </c>
      <c r="B83" s="186" t="s">
        <v>1516</v>
      </c>
      <c r="C83" s="144" t="s">
        <v>1381</v>
      </c>
      <c r="D83" s="167" t="s">
        <v>128</v>
      </c>
      <c r="E83" s="131">
        <v>6</v>
      </c>
      <c r="F83" s="131"/>
      <c r="G83" s="131">
        <f t="shared" si="3"/>
        <v>0</v>
      </c>
      <c r="H83" s="154" t="s">
        <v>1141</v>
      </c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</row>
    <row r="84" spans="1:47" outlineLevel="1" x14ac:dyDescent="0.2">
      <c r="A84" s="186">
        <v>76</v>
      </c>
      <c r="B84" s="186" t="s">
        <v>2135</v>
      </c>
      <c r="C84" s="144" t="s">
        <v>1382</v>
      </c>
      <c r="D84" s="167" t="s">
        <v>128</v>
      </c>
      <c r="E84" s="131">
        <v>7</v>
      </c>
      <c r="F84" s="131"/>
      <c r="G84" s="131">
        <f t="shared" si="3"/>
        <v>0</v>
      </c>
      <c r="H84" s="154" t="s">
        <v>1140</v>
      </c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</row>
    <row r="85" spans="1:47" outlineLevel="1" x14ac:dyDescent="0.2">
      <c r="A85" s="186">
        <v>77</v>
      </c>
      <c r="B85" s="186" t="s">
        <v>2136</v>
      </c>
      <c r="C85" s="144" t="s">
        <v>1383</v>
      </c>
      <c r="D85" s="167" t="s">
        <v>128</v>
      </c>
      <c r="E85" s="131">
        <v>5</v>
      </c>
      <c r="F85" s="131"/>
      <c r="G85" s="131">
        <f t="shared" si="3"/>
        <v>0</v>
      </c>
      <c r="H85" s="154" t="s">
        <v>1140</v>
      </c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</row>
    <row r="86" spans="1:47" outlineLevel="1" x14ac:dyDescent="0.2">
      <c r="A86" s="186">
        <v>78</v>
      </c>
      <c r="B86" s="186" t="s">
        <v>2137</v>
      </c>
      <c r="C86" s="144" t="s">
        <v>1384</v>
      </c>
      <c r="D86" s="167" t="s">
        <v>128</v>
      </c>
      <c r="E86" s="131">
        <v>5</v>
      </c>
      <c r="F86" s="131"/>
      <c r="G86" s="131">
        <f t="shared" si="3"/>
        <v>0</v>
      </c>
      <c r="H86" s="154" t="s">
        <v>1140</v>
      </c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</row>
    <row r="87" spans="1:47" outlineLevel="1" x14ac:dyDescent="0.2">
      <c r="A87" s="186">
        <v>79</v>
      </c>
      <c r="B87" s="186" t="s">
        <v>2138</v>
      </c>
      <c r="C87" s="144" t="s">
        <v>1385</v>
      </c>
      <c r="D87" s="167" t="s">
        <v>128</v>
      </c>
      <c r="E87" s="131">
        <v>128</v>
      </c>
      <c r="F87" s="131"/>
      <c r="G87" s="131">
        <f t="shared" si="3"/>
        <v>0</v>
      </c>
      <c r="H87" s="154" t="s">
        <v>1140</v>
      </c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</row>
    <row r="88" spans="1:47" outlineLevel="1" x14ac:dyDescent="0.2">
      <c r="A88" s="186">
        <v>80</v>
      </c>
      <c r="B88" s="186" t="s">
        <v>1517</v>
      </c>
      <c r="C88" s="182" t="s">
        <v>1386</v>
      </c>
      <c r="D88" s="167"/>
      <c r="E88" s="131"/>
      <c r="F88" s="131"/>
      <c r="G88" s="131"/>
      <c r="H88" s="154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</row>
    <row r="89" spans="1:47" outlineLevel="1" x14ac:dyDescent="0.2">
      <c r="A89" s="186">
        <v>81</v>
      </c>
      <c r="B89" s="186" t="s">
        <v>2139</v>
      </c>
      <c r="C89" s="144" t="s">
        <v>1387</v>
      </c>
      <c r="D89" s="167" t="s">
        <v>144</v>
      </c>
      <c r="E89" s="131">
        <v>250</v>
      </c>
      <c r="F89" s="131"/>
      <c r="G89" s="131">
        <f t="shared" si="3"/>
        <v>0</v>
      </c>
      <c r="H89" s="154" t="s">
        <v>1140</v>
      </c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</row>
    <row r="90" spans="1:47" outlineLevel="1" x14ac:dyDescent="0.2">
      <c r="A90" s="186">
        <v>82</v>
      </c>
      <c r="B90" s="186" t="s">
        <v>2140</v>
      </c>
      <c r="C90" s="144" t="s">
        <v>1388</v>
      </c>
      <c r="D90" s="167" t="s">
        <v>144</v>
      </c>
      <c r="E90" s="131">
        <v>150</v>
      </c>
      <c r="F90" s="131"/>
      <c r="G90" s="131">
        <f t="shared" si="3"/>
        <v>0</v>
      </c>
      <c r="H90" s="154" t="s">
        <v>1140</v>
      </c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</row>
    <row r="91" spans="1:47" outlineLevel="1" x14ac:dyDescent="0.2">
      <c r="A91" s="186">
        <v>83</v>
      </c>
      <c r="B91" s="186" t="s">
        <v>2141</v>
      </c>
      <c r="C91" s="144" t="s">
        <v>1389</v>
      </c>
      <c r="D91" s="167" t="s">
        <v>144</v>
      </c>
      <c r="E91" s="131">
        <v>100</v>
      </c>
      <c r="F91" s="131"/>
      <c r="G91" s="131">
        <f t="shared" si="3"/>
        <v>0</v>
      </c>
      <c r="H91" s="154" t="s">
        <v>1140</v>
      </c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</row>
    <row r="92" spans="1:47" outlineLevel="1" x14ac:dyDescent="0.2">
      <c r="A92" s="186">
        <v>84</v>
      </c>
      <c r="B92" s="186" t="s">
        <v>2142</v>
      </c>
      <c r="C92" s="144" t="s">
        <v>1390</v>
      </c>
      <c r="D92" s="167" t="s">
        <v>144</v>
      </c>
      <c r="E92" s="131">
        <v>400</v>
      </c>
      <c r="F92" s="131"/>
      <c r="G92" s="131">
        <f t="shared" si="3"/>
        <v>0</v>
      </c>
      <c r="H92" s="154" t="s">
        <v>1140</v>
      </c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</row>
    <row r="93" spans="1:47" outlineLevel="1" x14ac:dyDescent="0.2">
      <c r="A93" s="186">
        <v>85</v>
      </c>
      <c r="B93" s="186" t="s">
        <v>2143</v>
      </c>
      <c r="C93" s="144" t="s">
        <v>1391</v>
      </c>
      <c r="D93" s="167" t="s">
        <v>144</v>
      </c>
      <c r="E93" s="131">
        <v>800</v>
      </c>
      <c r="F93" s="131"/>
      <c r="G93" s="131">
        <f t="shared" si="3"/>
        <v>0</v>
      </c>
      <c r="H93" s="154" t="s">
        <v>1140</v>
      </c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</row>
    <row r="94" spans="1:47" outlineLevel="1" x14ac:dyDescent="0.2">
      <c r="A94" s="186">
        <v>86</v>
      </c>
      <c r="B94" s="186" t="s">
        <v>2144</v>
      </c>
      <c r="C94" s="144" t="s">
        <v>1392</v>
      </c>
      <c r="D94" s="167" t="s">
        <v>144</v>
      </c>
      <c r="E94" s="131">
        <v>2000</v>
      </c>
      <c r="F94" s="131"/>
      <c r="G94" s="131">
        <f t="shared" si="3"/>
        <v>0</v>
      </c>
      <c r="H94" s="154" t="s">
        <v>1140</v>
      </c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</row>
    <row r="95" spans="1:47" outlineLevel="1" x14ac:dyDescent="0.2">
      <c r="A95" s="186">
        <v>87</v>
      </c>
      <c r="B95" s="186" t="s">
        <v>2145</v>
      </c>
      <c r="C95" s="144" t="s">
        <v>1393</v>
      </c>
      <c r="D95" s="167" t="s">
        <v>144</v>
      </c>
      <c r="E95" s="131">
        <v>2000</v>
      </c>
      <c r="F95" s="131"/>
      <c r="G95" s="131">
        <f t="shared" si="3"/>
        <v>0</v>
      </c>
      <c r="H95" s="154" t="s">
        <v>1140</v>
      </c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</row>
    <row r="96" spans="1:47" outlineLevel="1" x14ac:dyDescent="0.2">
      <c r="A96" s="186">
        <v>88</v>
      </c>
      <c r="B96" s="186" t="s">
        <v>2146</v>
      </c>
      <c r="C96" s="144" t="s">
        <v>1394</v>
      </c>
      <c r="D96" s="167" t="s">
        <v>144</v>
      </c>
      <c r="E96" s="131">
        <v>25</v>
      </c>
      <c r="F96" s="131"/>
      <c r="G96" s="131">
        <f t="shared" si="3"/>
        <v>0</v>
      </c>
      <c r="H96" s="154" t="s">
        <v>1140</v>
      </c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</row>
    <row r="97" spans="1:47" outlineLevel="1" x14ac:dyDescent="0.2">
      <c r="A97" s="186">
        <v>89</v>
      </c>
      <c r="B97" s="186" t="s">
        <v>2147</v>
      </c>
      <c r="C97" s="144" t="s">
        <v>1395</v>
      </c>
      <c r="D97" s="167" t="s">
        <v>144</v>
      </c>
      <c r="E97" s="131">
        <v>50</v>
      </c>
      <c r="F97" s="131"/>
      <c r="G97" s="131">
        <f t="shared" si="3"/>
        <v>0</v>
      </c>
      <c r="H97" s="154" t="s">
        <v>1140</v>
      </c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</row>
    <row r="98" spans="1:47" outlineLevel="1" x14ac:dyDescent="0.2">
      <c r="A98" s="186">
        <v>90</v>
      </c>
      <c r="B98" s="186" t="s">
        <v>2148</v>
      </c>
      <c r="C98" s="144" t="s">
        <v>1396</v>
      </c>
      <c r="D98" s="167" t="s">
        <v>144</v>
      </c>
      <c r="E98" s="131">
        <v>100</v>
      </c>
      <c r="F98" s="131"/>
      <c r="G98" s="131">
        <f t="shared" si="3"/>
        <v>0</v>
      </c>
      <c r="H98" s="154" t="s">
        <v>1140</v>
      </c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</row>
    <row r="99" spans="1:47" outlineLevel="1" x14ac:dyDescent="0.2">
      <c r="A99" s="186">
        <v>91</v>
      </c>
      <c r="B99" s="186" t="s">
        <v>1518</v>
      </c>
      <c r="C99" s="144" t="s">
        <v>1397</v>
      </c>
      <c r="D99" s="167" t="s">
        <v>144</v>
      </c>
      <c r="E99" s="131">
        <v>10</v>
      </c>
      <c r="F99" s="131"/>
      <c r="G99" s="131">
        <f t="shared" si="3"/>
        <v>0</v>
      </c>
      <c r="H99" s="154" t="s">
        <v>1141</v>
      </c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</row>
    <row r="100" spans="1:47" outlineLevel="1" x14ac:dyDescent="0.2">
      <c r="A100" s="186">
        <v>92</v>
      </c>
      <c r="B100" s="186" t="s">
        <v>2149</v>
      </c>
      <c r="C100" s="144" t="s">
        <v>1398</v>
      </c>
      <c r="D100" s="167" t="s">
        <v>144</v>
      </c>
      <c r="E100" s="131">
        <v>500</v>
      </c>
      <c r="F100" s="131"/>
      <c r="G100" s="131">
        <f t="shared" si="3"/>
        <v>0</v>
      </c>
      <c r="H100" s="154" t="s">
        <v>1140</v>
      </c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</row>
    <row r="101" spans="1:47" outlineLevel="1" x14ac:dyDescent="0.2">
      <c r="A101" s="186">
        <v>93</v>
      </c>
      <c r="B101" s="186" t="s">
        <v>2150</v>
      </c>
      <c r="C101" s="144" t="s">
        <v>1399</v>
      </c>
      <c r="D101" s="167" t="s">
        <v>144</v>
      </c>
      <c r="E101" s="131">
        <v>700</v>
      </c>
      <c r="F101" s="131"/>
      <c r="G101" s="131">
        <f t="shared" si="3"/>
        <v>0</v>
      </c>
      <c r="H101" s="154" t="s">
        <v>1140</v>
      </c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</row>
    <row r="102" spans="1:47" outlineLevel="1" x14ac:dyDescent="0.2">
      <c r="A102" s="186">
        <v>94</v>
      </c>
      <c r="B102" s="186" t="s">
        <v>1519</v>
      </c>
      <c r="C102" s="144" t="s">
        <v>1400</v>
      </c>
      <c r="D102" s="167" t="s">
        <v>144</v>
      </c>
      <c r="E102" s="131">
        <v>150</v>
      </c>
      <c r="F102" s="131"/>
      <c r="G102" s="131">
        <f t="shared" si="3"/>
        <v>0</v>
      </c>
      <c r="H102" s="154" t="s">
        <v>1141</v>
      </c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</row>
    <row r="103" spans="1:47" outlineLevel="1" x14ac:dyDescent="0.2">
      <c r="A103" s="186">
        <v>95</v>
      </c>
      <c r="B103" s="186" t="s">
        <v>1520</v>
      </c>
      <c r="C103" s="144" t="s">
        <v>1401</v>
      </c>
      <c r="D103" s="167" t="s">
        <v>144</v>
      </c>
      <c r="E103" s="131">
        <v>20</v>
      </c>
      <c r="F103" s="131"/>
      <c r="G103" s="131">
        <f t="shared" si="3"/>
        <v>0</v>
      </c>
      <c r="H103" s="154" t="s">
        <v>1141</v>
      </c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</row>
    <row r="104" spans="1:47" outlineLevel="1" x14ac:dyDescent="0.2">
      <c r="A104" s="186">
        <v>96</v>
      </c>
      <c r="B104" s="186" t="s">
        <v>2151</v>
      </c>
      <c r="C104" s="144" t="s">
        <v>1402</v>
      </c>
      <c r="D104" s="167" t="s">
        <v>144</v>
      </c>
      <c r="E104" s="131">
        <v>200</v>
      </c>
      <c r="F104" s="131"/>
      <c r="G104" s="131">
        <f t="shared" si="3"/>
        <v>0</v>
      </c>
      <c r="H104" s="154" t="s">
        <v>1140</v>
      </c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</row>
    <row r="105" spans="1:47" outlineLevel="1" x14ac:dyDescent="0.2">
      <c r="A105" s="186">
        <v>97</v>
      </c>
      <c r="B105" s="186" t="s">
        <v>2152</v>
      </c>
      <c r="C105" s="144" t="s">
        <v>1403</v>
      </c>
      <c r="D105" s="167" t="s">
        <v>144</v>
      </c>
      <c r="E105" s="131">
        <v>100</v>
      </c>
      <c r="F105" s="131"/>
      <c r="G105" s="131">
        <f t="shared" si="3"/>
        <v>0</v>
      </c>
      <c r="H105" s="154" t="s">
        <v>1140</v>
      </c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</row>
    <row r="106" spans="1:47" outlineLevel="1" x14ac:dyDescent="0.2">
      <c r="A106" s="186">
        <v>98</v>
      </c>
      <c r="B106" s="186" t="s">
        <v>2153</v>
      </c>
      <c r="C106" s="144" t="s">
        <v>1404</v>
      </c>
      <c r="D106" s="167" t="s">
        <v>144</v>
      </c>
      <c r="E106" s="131">
        <v>100</v>
      </c>
      <c r="F106" s="131"/>
      <c r="G106" s="131">
        <f t="shared" si="3"/>
        <v>0</v>
      </c>
      <c r="H106" s="154" t="s">
        <v>1140</v>
      </c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</row>
    <row r="107" spans="1:47" outlineLevel="1" x14ac:dyDescent="0.2">
      <c r="A107" s="186">
        <v>99</v>
      </c>
      <c r="B107" s="186" t="s">
        <v>2154</v>
      </c>
      <c r="C107" s="144" t="s">
        <v>1405</v>
      </c>
      <c r="D107" s="167" t="s">
        <v>144</v>
      </c>
      <c r="E107" s="131">
        <v>10</v>
      </c>
      <c r="F107" s="131"/>
      <c r="G107" s="131">
        <f t="shared" si="3"/>
        <v>0</v>
      </c>
      <c r="H107" s="154" t="s">
        <v>1140</v>
      </c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</row>
    <row r="108" spans="1:47" outlineLevel="1" x14ac:dyDescent="0.2">
      <c r="A108" s="186">
        <v>100</v>
      </c>
      <c r="B108" s="186" t="s">
        <v>2155</v>
      </c>
      <c r="C108" s="144" t="s">
        <v>1406</v>
      </c>
      <c r="D108" s="167" t="s">
        <v>144</v>
      </c>
      <c r="E108" s="131">
        <v>100</v>
      </c>
      <c r="F108" s="131"/>
      <c r="G108" s="131">
        <f t="shared" si="3"/>
        <v>0</v>
      </c>
      <c r="H108" s="154" t="s">
        <v>1140</v>
      </c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</row>
    <row r="109" spans="1:47" outlineLevel="1" x14ac:dyDescent="0.2">
      <c r="A109" s="186">
        <v>101</v>
      </c>
      <c r="B109" s="186" t="s">
        <v>1521</v>
      </c>
      <c r="C109" s="144" t="s">
        <v>1407</v>
      </c>
      <c r="D109" s="167" t="s">
        <v>144</v>
      </c>
      <c r="E109" s="131">
        <v>150</v>
      </c>
      <c r="F109" s="131"/>
      <c r="G109" s="131">
        <f t="shared" si="3"/>
        <v>0</v>
      </c>
      <c r="H109" s="154" t="s">
        <v>1141</v>
      </c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</row>
    <row r="110" spans="1:47" outlineLevel="1" x14ac:dyDescent="0.2">
      <c r="A110" s="186">
        <v>102</v>
      </c>
      <c r="B110" s="186" t="s">
        <v>1522</v>
      </c>
      <c r="C110" s="144" t="s">
        <v>1408</v>
      </c>
      <c r="D110" s="167" t="s">
        <v>144</v>
      </c>
      <c r="E110" s="131">
        <v>200</v>
      </c>
      <c r="F110" s="131"/>
      <c r="G110" s="131">
        <f t="shared" si="3"/>
        <v>0</v>
      </c>
      <c r="H110" s="154" t="s">
        <v>1141</v>
      </c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</row>
    <row r="111" spans="1:47" outlineLevel="1" x14ac:dyDescent="0.2">
      <c r="A111" s="186">
        <v>103</v>
      </c>
      <c r="B111" s="186" t="s">
        <v>2156</v>
      </c>
      <c r="C111" s="144" t="s">
        <v>1409</v>
      </c>
      <c r="D111" s="167" t="s">
        <v>144</v>
      </c>
      <c r="E111" s="131">
        <v>50</v>
      </c>
      <c r="F111" s="131"/>
      <c r="G111" s="131">
        <f t="shared" si="3"/>
        <v>0</v>
      </c>
      <c r="H111" s="154" t="s">
        <v>1140</v>
      </c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</row>
    <row r="112" spans="1:47" ht="22.5" outlineLevel="1" x14ac:dyDescent="0.2">
      <c r="A112" s="186">
        <v>104</v>
      </c>
      <c r="B112" s="186" t="s">
        <v>1523</v>
      </c>
      <c r="C112" s="144" t="s">
        <v>1410</v>
      </c>
      <c r="D112" s="167" t="s">
        <v>144</v>
      </c>
      <c r="E112" s="131">
        <v>50</v>
      </c>
      <c r="F112" s="131"/>
      <c r="G112" s="131">
        <f t="shared" si="3"/>
        <v>0</v>
      </c>
      <c r="H112" s="154" t="s">
        <v>1141</v>
      </c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</row>
    <row r="113" spans="1:47" outlineLevel="1" x14ac:dyDescent="0.2">
      <c r="A113" s="186">
        <v>105</v>
      </c>
      <c r="B113" s="186" t="s">
        <v>1524</v>
      </c>
      <c r="C113" s="144" t="s">
        <v>1411</v>
      </c>
      <c r="D113" s="167" t="s">
        <v>144</v>
      </c>
      <c r="E113" s="131">
        <v>500</v>
      </c>
      <c r="F113" s="131"/>
      <c r="G113" s="131">
        <f t="shared" si="3"/>
        <v>0</v>
      </c>
      <c r="H113" s="154" t="s">
        <v>1141</v>
      </c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</row>
    <row r="114" spans="1:47" outlineLevel="1" x14ac:dyDescent="0.2">
      <c r="A114" s="186">
        <v>106</v>
      </c>
      <c r="B114" s="186" t="s">
        <v>1525</v>
      </c>
      <c r="C114" s="144" t="s">
        <v>1412</v>
      </c>
      <c r="D114" s="167" t="s">
        <v>128</v>
      </c>
      <c r="E114" s="131">
        <v>2</v>
      </c>
      <c r="F114" s="131"/>
      <c r="G114" s="131">
        <f t="shared" si="3"/>
        <v>0</v>
      </c>
      <c r="H114" s="154" t="s">
        <v>1141</v>
      </c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</row>
    <row r="115" spans="1:47" outlineLevel="1" x14ac:dyDescent="0.2">
      <c r="A115" s="186">
        <v>107</v>
      </c>
      <c r="B115" s="186" t="s">
        <v>2168</v>
      </c>
      <c r="C115" s="144" t="s">
        <v>1413</v>
      </c>
      <c r="D115" s="167" t="s">
        <v>128</v>
      </c>
      <c r="E115" s="131">
        <v>11</v>
      </c>
      <c r="F115" s="131"/>
      <c r="G115" s="131">
        <f t="shared" si="3"/>
        <v>0</v>
      </c>
      <c r="H115" s="154" t="s">
        <v>1140</v>
      </c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</row>
    <row r="116" spans="1:47" outlineLevel="1" x14ac:dyDescent="0.2">
      <c r="A116" s="186">
        <v>108</v>
      </c>
      <c r="B116" s="186" t="s">
        <v>2168</v>
      </c>
      <c r="C116" s="144" t="s">
        <v>1414</v>
      </c>
      <c r="D116" s="167" t="s">
        <v>128</v>
      </c>
      <c r="E116" s="131">
        <v>5</v>
      </c>
      <c r="F116" s="131"/>
      <c r="G116" s="131">
        <f t="shared" si="3"/>
        <v>0</v>
      </c>
      <c r="H116" s="154" t="s">
        <v>1140</v>
      </c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</row>
    <row r="117" spans="1:47" outlineLevel="1" x14ac:dyDescent="0.2">
      <c r="A117" s="186">
        <v>109</v>
      </c>
      <c r="B117" s="186" t="s">
        <v>2168</v>
      </c>
      <c r="C117" s="144" t="s">
        <v>1415</v>
      </c>
      <c r="D117" s="167" t="s">
        <v>128</v>
      </c>
      <c r="E117" s="131">
        <v>5</v>
      </c>
      <c r="F117" s="131"/>
      <c r="G117" s="131">
        <f t="shared" si="3"/>
        <v>0</v>
      </c>
      <c r="H117" s="154" t="s">
        <v>1140</v>
      </c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</row>
    <row r="118" spans="1:47" outlineLevel="1" x14ac:dyDescent="0.2">
      <c r="A118" s="186">
        <v>110</v>
      </c>
      <c r="B118" s="186" t="s">
        <v>1526</v>
      </c>
      <c r="C118" s="144" t="s">
        <v>1416</v>
      </c>
      <c r="D118" s="167" t="s">
        <v>128</v>
      </c>
      <c r="E118" s="131">
        <v>5</v>
      </c>
      <c r="F118" s="131"/>
      <c r="G118" s="131">
        <f t="shared" si="3"/>
        <v>0</v>
      </c>
      <c r="H118" s="154" t="s">
        <v>1141</v>
      </c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</row>
    <row r="119" spans="1:47" outlineLevel="1" x14ac:dyDescent="0.2">
      <c r="A119" s="186">
        <v>111</v>
      </c>
      <c r="B119" s="186" t="s">
        <v>2168</v>
      </c>
      <c r="C119" s="144" t="s">
        <v>1417</v>
      </c>
      <c r="D119" s="167" t="s">
        <v>128</v>
      </c>
      <c r="E119" s="131">
        <v>35</v>
      </c>
      <c r="F119" s="131"/>
      <c r="G119" s="131">
        <f t="shared" si="3"/>
        <v>0</v>
      </c>
      <c r="H119" s="154" t="s">
        <v>1140</v>
      </c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</row>
    <row r="120" spans="1:47" outlineLevel="1" x14ac:dyDescent="0.2">
      <c r="A120" s="186">
        <v>112</v>
      </c>
      <c r="B120" s="186" t="s">
        <v>2168</v>
      </c>
      <c r="C120" s="144" t="s">
        <v>1418</v>
      </c>
      <c r="D120" s="167" t="s">
        <v>128</v>
      </c>
      <c r="E120" s="131">
        <v>6</v>
      </c>
      <c r="F120" s="131"/>
      <c r="G120" s="131">
        <f t="shared" si="3"/>
        <v>0</v>
      </c>
      <c r="H120" s="154" t="s">
        <v>1140</v>
      </c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</row>
    <row r="121" spans="1:47" ht="22.5" outlineLevel="1" x14ac:dyDescent="0.2">
      <c r="A121" s="186">
        <v>113</v>
      </c>
      <c r="B121" s="186" t="s">
        <v>1527</v>
      </c>
      <c r="C121" s="144" t="s">
        <v>1419</v>
      </c>
      <c r="D121" s="167" t="s">
        <v>128</v>
      </c>
      <c r="E121" s="131">
        <v>1</v>
      </c>
      <c r="F121" s="131"/>
      <c r="G121" s="131">
        <f t="shared" si="3"/>
        <v>0</v>
      </c>
      <c r="H121" s="154" t="s">
        <v>1141</v>
      </c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</row>
    <row r="122" spans="1:47" outlineLevel="1" x14ac:dyDescent="0.2">
      <c r="A122" s="186">
        <v>114</v>
      </c>
      <c r="B122" s="186" t="s">
        <v>1528</v>
      </c>
      <c r="C122" s="144" t="s">
        <v>1344</v>
      </c>
      <c r="D122" s="167" t="s">
        <v>128</v>
      </c>
      <c r="E122" s="131">
        <v>1</v>
      </c>
      <c r="F122" s="131"/>
      <c r="G122" s="131">
        <f t="shared" si="3"/>
        <v>0</v>
      </c>
      <c r="H122" s="154" t="s">
        <v>1141</v>
      </c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</row>
    <row r="123" spans="1:47" ht="22.5" outlineLevel="1" x14ac:dyDescent="0.2">
      <c r="A123" s="186">
        <v>115</v>
      </c>
      <c r="B123" s="186" t="s">
        <v>1529</v>
      </c>
      <c r="C123" s="144" t="s">
        <v>1420</v>
      </c>
      <c r="D123" s="167" t="s">
        <v>128</v>
      </c>
      <c r="E123" s="131">
        <v>2</v>
      </c>
      <c r="F123" s="131"/>
      <c r="G123" s="131">
        <f t="shared" si="3"/>
        <v>0</v>
      </c>
      <c r="H123" s="154" t="s">
        <v>1141</v>
      </c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</row>
    <row r="124" spans="1:47" ht="22.5" outlineLevel="1" x14ac:dyDescent="0.2">
      <c r="A124" s="186">
        <v>116</v>
      </c>
      <c r="B124" s="186" t="s">
        <v>1530</v>
      </c>
      <c r="C124" s="144" t="s">
        <v>1421</v>
      </c>
      <c r="D124" s="167" t="s">
        <v>128</v>
      </c>
      <c r="E124" s="131">
        <v>2</v>
      </c>
      <c r="F124" s="131"/>
      <c r="G124" s="131">
        <f t="shared" si="3"/>
        <v>0</v>
      </c>
      <c r="H124" s="154" t="s">
        <v>1141</v>
      </c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</row>
    <row r="125" spans="1:47" outlineLevel="1" x14ac:dyDescent="0.2">
      <c r="A125" s="186">
        <v>117</v>
      </c>
      <c r="B125" s="186" t="s">
        <v>1531</v>
      </c>
      <c r="C125" s="144" t="s">
        <v>1422</v>
      </c>
      <c r="D125" s="167" t="s">
        <v>128</v>
      </c>
      <c r="E125" s="131">
        <v>1</v>
      </c>
      <c r="F125" s="131"/>
      <c r="G125" s="131">
        <f t="shared" si="3"/>
        <v>0</v>
      </c>
      <c r="H125" s="154" t="s">
        <v>1141</v>
      </c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</row>
    <row r="126" spans="1:47" outlineLevel="1" x14ac:dyDescent="0.2">
      <c r="A126" s="186">
        <v>118</v>
      </c>
      <c r="B126" s="186" t="s">
        <v>1532</v>
      </c>
      <c r="C126" s="144" t="s">
        <v>1423</v>
      </c>
      <c r="D126" s="167" t="s">
        <v>128</v>
      </c>
      <c r="E126" s="131">
        <v>1</v>
      </c>
      <c r="F126" s="131"/>
      <c r="G126" s="131">
        <f t="shared" si="3"/>
        <v>0</v>
      </c>
      <c r="H126" s="154" t="s">
        <v>1141</v>
      </c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</row>
    <row r="127" spans="1:47" ht="22.5" outlineLevel="1" x14ac:dyDescent="0.2">
      <c r="A127" s="186">
        <v>119</v>
      </c>
      <c r="B127" s="186" t="s">
        <v>1533</v>
      </c>
      <c r="C127" s="144" t="s">
        <v>1424</v>
      </c>
      <c r="D127" s="167" t="s">
        <v>128</v>
      </c>
      <c r="E127" s="131">
        <v>2</v>
      </c>
      <c r="F127" s="131"/>
      <c r="G127" s="131">
        <f t="shared" si="3"/>
        <v>0</v>
      </c>
      <c r="H127" s="154" t="s">
        <v>1141</v>
      </c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</row>
    <row r="128" spans="1:47" outlineLevel="1" x14ac:dyDescent="0.2">
      <c r="A128" s="186">
        <v>120</v>
      </c>
      <c r="B128" s="186" t="s">
        <v>1534</v>
      </c>
      <c r="C128" s="182" t="s">
        <v>1425</v>
      </c>
      <c r="D128" s="167"/>
      <c r="E128" s="131"/>
      <c r="F128" s="131"/>
      <c r="G128" s="131"/>
      <c r="H128" s="154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</row>
    <row r="129" spans="1:47" outlineLevel="1" x14ac:dyDescent="0.2">
      <c r="A129" s="186">
        <v>121</v>
      </c>
      <c r="B129" s="186" t="s">
        <v>1535</v>
      </c>
      <c r="C129" s="144" t="s">
        <v>1426</v>
      </c>
      <c r="D129" s="167" t="s">
        <v>128</v>
      </c>
      <c r="E129" s="131">
        <v>1</v>
      </c>
      <c r="F129" s="131"/>
      <c r="G129" s="131">
        <f t="shared" si="3"/>
        <v>0</v>
      </c>
      <c r="H129" s="154" t="s">
        <v>1141</v>
      </c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</row>
    <row r="130" spans="1:47" outlineLevel="1" x14ac:dyDescent="0.2">
      <c r="A130" s="186">
        <v>122</v>
      </c>
      <c r="B130" s="186" t="s">
        <v>2157</v>
      </c>
      <c r="C130" s="144" t="s">
        <v>1427</v>
      </c>
      <c r="D130" s="167" t="s">
        <v>128</v>
      </c>
      <c r="E130" s="131">
        <v>65</v>
      </c>
      <c r="F130" s="131"/>
      <c r="G130" s="131">
        <f t="shared" si="3"/>
        <v>0</v>
      </c>
      <c r="H130" s="154" t="s">
        <v>1140</v>
      </c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</row>
    <row r="131" spans="1:47" outlineLevel="1" x14ac:dyDescent="0.2">
      <c r="A131" s="186">
        <v>123</v>
      </c>
      <c r="B131" s="186" t="s">
        <v>1536</v>
      </c>
      <c r="C131" s="182" t="s">
        <v>1428</v>
      </c>
      <c r="D131" s="167"/>
      <c r="E131" s="131"/>
      <c r="F131" s="131"/>
      <c r="G131" s="131"/>
      <c r="H131" s="154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</row>
    <row r="132" spans="1:47" ht="45" outlineLevel="1" x14ac:dyDescent="0.2">
      <c r="A132" s="186">
        <v>124</v>
      </c>
      <c r="B132" s="186" t="s">
        <v>1537</v>
      </c>
      <c r="C132" s="144" t="s">
        <v>1429</v>
      </c>
      <c r="D132" s="167" t="s">
        <v>128</v>
      </c>
      <c r="E132" s="131">
        <v>1</v>
      </c>
      <c r="F132" s="131"/>
      <c r="G132" s="131">
        <f t="shared" si="3"/>
        <v>0</v>
      </c>
      <c r="H132" s="154" t="s">
        <v>1141</v>
      </c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</row>
    <row r="133" spans="1:47" ht="33.75" outlineLevel="1" x14ac:dyDescent="0.2">
      <c r="A133" s="186">
        <v>125</v>
      </c>
      <c r="B133" s="186" t="s">
        <v>1538</v>
      </c>
      <c r="C133" s="144" t="s">
        <v>1430</v>
      </c>
      <c r="D133" s="167" t="s">
        <v>128</v>
      </c>
      <c r="E133" s="131">
        <v>1</v>
      </c>
      <c r="F133" s="131"/>
      <c r="G133" s="131">
        <f t="shared" si="3"/>
        <v>0</v>
      </c>
      <c r="H133" s="154" t="s">
        <v>1141</v>
      </c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</row>
    <row r="134" spans="1:47" ht="22.5" outlineLevel="1" x14ac:dyDescent="0.2">
      <c r="A134" s="186">
        <v>126</v>
      </c>
      <c r="B134" s="186" t="s">
        <v>1539</v>
      </c>
      <c r="C134" s="144" t="s">
        <v>1431</v>
      </c>
      <c r="D134" s="167" t="s">
        <v>128</v>
      </c>
      <c r="E134" s="131">
        <v>7</v>
      </c>
      <c r="F134" s="131"/>
      <c r="G134" s="131">
        <f t="shared" si="3"/>
        <v>0</v>
      </c>
      <c r="H134" s="154" t="s">
        <v>1141</v>
      </c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</row>
    <row r="135" spans="1:47" outlineLevel="1" x14ac:dyDescent="0.2">
      <c r="A135" s="186">
        <v>127</v>
      </c>
      <c r="B135" s="186" t="s">
        <v>1540</v>
      </c>
      <c r="C135" s="144" t="s">
        <v>1432</v>
      </c>
      <c r="D135" s="167" t="s">
        <v>128</v>
      </c>
      <c r="E135" s="131">
        <v>1</v>
      </c>
      <c r="F135" s="131"/>
      <c r="G135" s="131">
        <f t="shared" si="3"/>
        <v>0</v>
      </c>
      <c r="H135" s="154" t="s">
        <v>1141</v>
      </c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</row>
    <row r="136" spans="1:47" ht="22.5" outlineLevel="1" x14ac:dyDescent="0.2">
      <c r="A136" s="186">
        <v>128</v>
      </c>
      <c r="B136" s="186" t="s">
        <v>1541</v>
      </c>
      <c r="C136" s="144" t="s">
        <v>1433</v>
      </c>
      <c r="D136" s="167" t="s">
        <v>128</v>
      </c>
      <c r="E136" s="131">
        <v>1</v>
      </c>
      <c r="F136" s="131"/>
      <c r="G136" s="131">
        <f t="shared" si="3"/>
        <v>0</v>
      </c>
      <c r="H136" s="154" t="s">
        <v>1141</v>
      </c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</row>
    <row r="137" spans="1:47" ht="22.5" outlineLevel="1" x14ac:dyDescent="0.2">
      <c r="A137" s="186">
        <v>129</v>
      </c>
      <c r="B137" s="186" t="s">
        <v>1542</v>
      </c>
      <c r="C137" s="144" t="s">
        <v>1434</v>
      </c>
      <c r="D137" s="167" t="s">
        <v>128</v>
      </c>
      <c r="E137" s="131">
        <v>1</v>
      </c>
      <c r="F137" s="131"/>
      <c r="G137" s="131">
        <f t="shared" si="3"/>
        <v>0</v>
      </c>
      <c r="H137" s="154" t="s">
        <v>1141</v>
      </c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</row>
    <row r="138" spans="1:47" outlineLevel="1" x14ac:dyDescent="0.2">
      <c r="A138" s="186">
        <v>130</v>
      </c>
      <c r="B138" s="186" t="s">
        <v>1543</v>
      </c>
      <c r="C138" s="182" t="s">
        <v>1435</v>
      </c>
      <c r="D138" s="167"/>
      <c r="E138" s="131"/>
      <c r="F138" s="131"/>
      <c r="G138" s="131"/>
      <c r="H138" s="154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</row>
    <row r="139" spans="1:47" ht="22.5" outlineLevel="1" x14ac:dyDescent="0.2">
      <c r="A139" s="186">
        <v>131</v>
      </c>
      <c r="B139" s="186" t="s">
        <v>1544</v>
      </c>
      <c r="C139" s="144" t="s">
        <v>1436</v>
      </c>
      <c r="D139" s="167" t="s">
        <v>128</v>
      </c>
      <c r="E139" s="131">
        <v>1</v>
      </c>
      <c r="F139" s="131"/>
      <c r="G139" s="131">
        <f t="shared" si="3"/>
        <v>0</v>
      </c>
      <c r="H139" s="154" t="s">
        <v>1141</v>
      </c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</row>
    <row r="140" spans="1:47" ht="22.5" outlineLevel="1" x14ac:dyDescent="0.2">
      <c r="A140" s="186">
        <v>132</v>
      </c>
      <c r="B140" s="186" t="s">
        <v>1545</v>
      </c>
      <c r="C140" s="144" t="s">
        <v>1437</v>
      </c>
      <c r="D140" s="167" t="s">
        <v>128</v>
      </c>
      <c r="E140" s="131">
        <v>5</v>
      </c>
      <c r="F140" s="131"/>
      <c r="G140" s="131">
        <f t="shared" ref="G140:G164" si="4">ROUND(E140*F140,2)</f>
        <v>0</v>
      </c>
      <c r="H140" s="154" t="s">
        <v>1141</v>
      </c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</row>
    <row r="141" spans="1:47" outlineLevel="1" x14ac:dyDescent="0.2">
      <c r="A141" s="186">
        <v>133</v>
      </c>
      <c r="B141" s="186" t="s">
        <v>1546</v>
      </c>
      <c r="C141" s="144" t="s">
        <v>1438</v>
      </c>
      <c r="D141" s="167" t="s">
        <v>128</v>
      </c>
      <c r="E141" s="131">
        <v>4</v>
      </c>
      <c r="F141" s="131"/>
      <c r="G141" s="131">
        <f t="shared" si="4"/>
        <v>0</v>
      </c>
      <c r="H141" s="154" t="s">
        <v>1141</v>
      </c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</row>
    <row r="142" spans="1:47" outlineLevel="1" x14ac:dyDescent="0.2">
      <c r="A142" s="186">
        <v>134</v>
      </c>
      <c r="B142" s="186" t="s">
        <v>1547</v>
      </c>
      <c r="C142" s="144" t="s">
        <v>1439</v>
      </c>
      <c r="D142" s="167" t="s">
        <v>128</v>
      </c>
      <c r="E142" s="131">
        <v>1</v>
      </c>
      <c r="F142" s="131"/>
      <c r="G142" s="131">
        <f t="shared" si="4"/>
        <v>0</v>
      </c>
      <c r="H142" s="154" t="s">
        <v>1141</v>
      </c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</row>
    <row r="143" spans="1:47" outlineLevel="1" x14ac:dyDescent="0.2">
      <c r="A143" s="186">
        <v>135</v>
      </c>
      <c r="B143" s="186" t="s">
        <v>1548</v>
      </c>
      <c r="C143" s="144" t="s">
        <v>1440</v>
      </c>
      <c r="D143" s="167" t="s">
        <v>128</v>
      </c>
      <c r="E143" s="131">
        <v>4</v>
      </c>
      <c r="F143" s="131"/>
      <c r="G143" s="131">
        <f t="shared" si="4"/>
        <v>0</v>
      </c>
      <c r="H143" s="154" t="s">
        <v>1141</v>
      </c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</row>
    <row r="144" spans="1:47" outlineLevel="1" x14ac:dyDescent="0.2">
      <c r="A144" s="186">
        <v>136</v>
      </c>
      <c r="B144" s="186" t="s">
        <v>2158</v>
      </c>
      <c r="C144" s="144" t="s">
        <v>1441</v>
      </c>
      <c r="D144" s="167" t="s">
        <v>128</v>
      </c>
      <c r="E144" s="131">
        <v>4</v>
      </c>
      <c r="F144" s="131"/>
      <c r="G144" s="131">
        <f t="shared" si="4"/>
        <v>0</v>
      </c>
      <c r="H144" s="154" t="s">
        <v>1140</v>
      </c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</row>
    <row r="145" spans="1:47" outlineLevel="1" x14ac:dyDescent="0.2">
      <c r="A145" s="186">
        <v>137</v>
      </c>
      <c r="B145" s="186" t="s">
        <v>1549</v>
      </c>
      <c r="C145" s="144" t="s">
        <v>1442</v>
      </c>
      <c r="D145" s="167" t="s">
        <v>128</v>
      </c>
      <c r="E145" s="131">
        <v>1</v>
      </c>
      <c r="F145" s="131"/>
      <c r="G145" s="131">
        <f t="shared" si="4"/>
        <v>0</v>
      </c>
      <c r="H145" s="154" t="s">
        <v>1141</v>
      </c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</row>
    <row r="146" spans="1:47" ht="33.75" outlineLevel="1" x14ac:dyDescent="0.2">
      <c r="A146" s="186">
        <v>138</v>
      </c>
      <c r="B146" s="186" t="s">
        <v>1550</v>
      </c>
      <c r="C146" s="144" t="s">
        <v>1443</v>
      </c>
      <c r="D146" s="167" t="s">
        <v>128</v>
      </c>
      <c r="E146" s="131">
        <v>1</v>
      </c>
      <c r="F146" s="131"/>
      <c r="G146" s="131">
        <f t="shared" si="4"/>
        <v>0</v>
      </c>
      <c r="H146" s="154" t="s">
        <v>1141</v>
      </c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</row>
    <row r="147" spans="1:47" ht="33.75" outlineLevel="1" x14ac:dyDescent="0.2">
      <c r="A147" s="186">
        <v>139</v>
      </c>
      <c r="B147" s="186" t="s">
        <v>1551</v>
      </c>
      <c r="C147" s="144" t="s">
        <v>1444</v>
      </c>
      <c r="D147" s="167" t="s">
        <v>128</v>
      </c>
      <c r="E147" s="131">
        <v>1</v>
      </c>
      <c r="F147" s="131"/>
      <c r="G147" s="131">
        <f t="shared" si="4"/>
        <v>0</v>
      </c>
      <c r="H147" s="154" t="s">
        <v>1141</v>
      </c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</row>
    <row r="148" spans="1:47" outlineLevel="1" x14ac:dyDescent="0.2">
      <c r="A148" s="186">
        <v>140</v>
      </c>
      <c r="B148" s="186" t="s">
        <v>1552</v>
      </c>
      <c r="C148" s="182" t="s">
        <v>1999</v>
      </c>
      <c r="D148" s="167"/>
      <c r="E148" s="131"/>
      <c r="F148" s="131"/>
      <c r="G148" s="131"/>
      <c r="H148" s="154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</row>
    <row r="149" spans="1:47" outlineLevel="1" x14ac:dyDescent="0.2">
      <c r="A149" s="186">
        <v>141</v>
      </c>
      <c r="B149" s="186" t="s">
        <v>2143</v>
      </c>
      <c r="C149" s="144" t="s">
        <v>1391</v>
      </c>
      <c r="D149" s="167" t="s">
        <v>144</v>
      </c>
      <c r="E149" s="131">
        <v>30</v>
      </c>
      <c r="F149" s="131"/>
      <c r="G149" s="131">
        <f t="shared" ref="G149:G152" si="5">ROUND(E149*F149,2)</f>
        <v>0</v>
      </c>
      <c r="H149" s="154" t="s">
        <v>1140</v>
      </c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</row>
    <row r="150" spans="1:47" outlineLevel="1" x14ac:dyDescent="0.2">
      <c r="A150" s="186">
        <v>142</v>
      </c>
      <c r="B150" s="186" t="s">
        <v>1553</v>
      </c>
      <c r="C150" s="144" t="s">
        <v>1411</v>
      </c>
      <c r="D150" s="167" t="s">
        <v>144</v>
      </c>
      <c r="E150" s="131">
        <v>30</v>
      </c>
      <c r="F150" s="131"/>
      <c r="G150" s="131">
        <f t="shared" si="5"/>
        <v>0</v>
      </c>
      <c r="H150" s="154" t="s">
        <v>1141</v>
      </c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</row>
    <row r="151" spans="1:47" ht="22.5" outlineLevel="1" x14ac:dyDescent="0.2">
      <c r="A151" s="186">
        <v>143</v>
      </c>
      <c r="B151" s="186" t="s">
        <v>2004</v>
      </c>
      <c r="C151" s="144" t="s">
        <v>1993</v>
      </c>
      <c r="D151" s="167" t="s">
        <v>128</v>
      </c>
      <c r="E151" s="131">
        <v>2</v>
      </c>
      <c r="F151" s="131"/>
      <c r="G151" s="131">
        <f t="shared" si="5"/>
        <v>0</v>
      </c>
      <c r="H151" s="154" t="s">
        <v>1141</v>
      </c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</row>
    <row r="152" spans="1:47" ht="22.5" outlineLevel="1" x14ac:dyDescent="0.2">
      <c r="A152" s="186">
        <v>144</v>
      </c>
      <c r="B152" s="186" t="s">
        <v>2005</v>
      </c>
      <c r="C152" s="144" t="s">
        <v>2000</v>
      </c>
      <c r="D152" s="167" t="s">
        <v>128</v>
      </c>
      <c r="E152" s="131">
        <v>1</v>
      </c>
      <c r="F152" s="131"/>
      <c r="G152" s="131">
        <f t="shared" si="5"/>
        <v>0</v>
      </c>
      <c r="H152" s="154" t="s">
        <v>1141</v>
      </c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</row>
    <row r="153" spans="1:47" outlineLevel="1" x14ac:dyDescent="0.2">
      <c r="A153" s="186">
        <v>145</v>
      </c>
      <c r="B153" s="186" t="s">
        <v>2006</v>
      </c>
      <c r="C153" s="182" t="s">
        <v>2001</v>
      </c>
      <c r="D153" s="167"/>
      <c r="E153" s="131"/>
      <c r="F153" s="131"/>
      <c r="G153" s="131"/>
      <c r="H153" s="154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</row>
    <row r="154" spans="1:47" outlineLevel="1" x14ac:dyDescent="0.2">
      <c r="A154" s="186">
        <v>146</v>
      </c>
      <c r="B154" s="186" t="s">
        <v>2143</v>
      </c>
      <c r="C154" s="144" t="s">
        <v>1391</v>
      </c>
      <c r="D154" s="167" t="s">
        <v>144</v>
      </c>
      <c r="E154" s="131">
        <v>15</v>
      </c>
      <c r="F154" s="131"/>
      <c r="G154" s="131">
        <f t="shared" ref="G154:G160" si="6">ROUND(E154*F154,2)</f>
        <v>0</v>
      </c>
      <c r="H154" s="154" t="s">
        <v>1140</v>
      </c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</row>
    <row r="155" spans="1:47" outlineLevel="1" x14ac:dyDescent="0.2">
      <c r="A155" s="186">
        <v>147</v>
      </c>
      <c r="B155" s="186" t="s">
        <v>2007</v>
      </c>
      <c r="C155" s="144" t="s">
        <v>1411</v>
      </c>
      <c r="D155" s="167" t="s">
        <v>144</v>
      </c>
      <c r="E155" s="131">
        <v>15</v>
      </c>
      <c r="F155" s="131"/>
      <c r="G155" s="131">
        <f t="shared" si="6"/>
        <v>0</v>
      </c>
      <c r="H155" s="154" t="s">
        <v>1141</v>
      </c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</row>
    <row r="156" spans="1:47" ht="22.5" outlineLevel="1" x14ac:dyDescent="0.2">
      <c r="A156" s="186">
        <v>148</v>
      </c>
      <c r="B156" s="186" t="s">
        <v>2008</v>
      </c>
      <c r="C156" s="144" t="s">
        <v>1993</v>
      </c>
      <c r="D156" s="167" t="s">
        <v>128</v>
      </c>
      <c r="E156" s="131">
        <v>1</v>
      </c>
      <c r="F156" s="131"/>
      <c r="G156" s="131">
        <f t="shared" si="6"/>
        <v>0</v>
      </c>
      <c r="H156" s="154" t="s">
        <v>1141</v>
      </c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</row>
    <row r="157" spans="1:47" outlineLevel="1" x14ac:dyDescent="0.2">
      <c r="A157" s="186">
        <v>149</v>
      </c>
      <c r="B157" s="186" t="s">
        <v>2132</v>
      </c>
      <c r="C157" s="144" t="s">
        <v>1375</v>
      </c>
      <c r="D157" s="167" t="s">
        <v>128</v>
      </c>
      <c r="E157" s="131">
        <v>1</v>
      </c>
      <c r="F157" s="131"/>
      <c r="G157" s="131">
        <f t="shared" si="6"/>
        <v>0</v>
      </c>
      <c r="H157" s="154" t="s">
        <v>1140</v>
      </c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</row>
    <row r="158" spans="1:47" outlineLevel="1" x14ac:dyDescent="0.2">
      <c r="A158" s="186">
        <v>150</v>
      </c>
      <c r="B158" s="186" t="s">
        <v>2138</v>
      </c>
      <c r="C158" s="144" t="s">
        <v>2002</v>
      </c>
      <c r="D158" s="167" t="s">
        <v>128</v>
      </c>
      <c r="E158" s="131">
        <v>1</v>
      </c>
      <c r="F158" s="131"/>
      <c r="G158" s="131">
        <f t="shared" si="6"/>
        <v>0</v>
      </c>
      <c r="H158" s="154" t="s">
        <v>1140</v>
      </c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</row>
    <row r="159" spans="1:47" outlineLevel="1" x14ac:dyDescent="0.2">
      <c r="A159" s="186">
        <v>151</v>
      </c>
      <c r="B159" s="186" t="s">
        <v>2135</v>
      </c>
      <c r="C159" s="144" t="s">
        <v>1382</v>
      </c>
      <c r="D159" s="167" t="s">
        <v>128</v>
      </c>
      <c r="E159" s="131">
        <v>1</v>
      </c>
      <c r="F159" s="131"/>
      <c r="G159" s="131">
        <f t="shared" si="6"/>
        <v>0</v>
      </c>
      <c r="H159" s="154" t="s">
        <v>1141</v>
      </c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</row>
    <row r="160" spans="1:47" ht="22.5" outlineLevel="1" x14ac:dyDescent="0.2">
      <c r="A160" s="186">
        <v>152</v>
      </c>
      <c r="B160" s="186" t="s">
        <v>2009</v>
      </c>
      <c r="C160" s="144" t="s">
        <v>2003</v>
      </c>
      <c r="D160" s="167" t="s">
        <v>128</v>
      </c>
      <c r="E160" s="131">
        <v>1</v>
      </c>
      <c r="F160" s="131"/>
      <c r="G160" s="131">
        <f t="shared" si="6"/>
        <v>0</v>
      </c>
      <c r="H160" s="154" t="s">
        <v>1141</v>
      </c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</row>
    <row r="161" spans="1:47" outlineLevel="1" x14ac:dyDescent="0.2">
      <c r="A161" s="186">
        <v>153</v>
      </c>
      <c r="B161" s="186" t="s">
        <v>2010</v>
      </c>
      <c r="C161" s="182" t="s">
        <v>1230</v>
      </c>
      <c r="D161" s="167"/>
      <c r="E161" s="131"/>
      <c r="F161" s="131"/>
      <c r="G161" s="131"/>
      <c r="H161" s="154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</row>
    <row r="162" spans="1:47" ht="22.5" outlineLevel="1" x14ac:dyDescent="0.2">
      <c r="A162" s="186">
        <v>154</v>
      </c>
      <c r="B162" s="186" t="s">
        <v>2011</v>
      </c>
      <c r="C162" s="144" t="s">
        <v>2159</v>
      </c>
      <c r="D162" s="167" t="s">
        <v>128</v>
      </c>
      <c r="E162" s="131">
        <v>1</v>
      </c>
      <c r="F162" s="131"/>
      <c r="G162" s="131">
        <f t="shared" si="4"/>
        <v>0</v>
      </c>
      <c r="H162" s="154" t="s">
        <v>1141</v>
      </c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</row>
    <row r="163" spans="1:47" outlineLevel="1" x14ac:dyDescent="0.2">
      <c r="A163" s="186">
        <v>155</v>
      </c>
      <c r="B163" s="186" t="s">
        <v>2012</v>
      </c>
      <c r="C163" s="144" t="s">
        <v>1445</v>
      </c>
      <c r="D163" s="167" t="s">
        <v>128</v>
      </c>
      <c r="E163" s="131">
        <v>1</v>
      </c>
      <c r="F163" s="131"/>
      <c r="G163" s="131">
        <f t="shared" si="4"/>
        <v>0</v>
      </c>
      <c r="H163" s="154" t="s">
        <v>1141</v>
      </c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</row>
    <row r="164" spans="1:47" outlineLevel="1" x14ac:dyDescent="0.2">
      <c r="A164" s="187">
        <v>156</v>
      </c>
      <c r="B164" s="187" t="s">
        <v>2013</v>
      </c>
      <c r="C164" s="184" t="s">
        <v>1446</v>
      </c>
      <c r="D164" s="185" t="s">
        <v>128</v>
      </c>
      <c r="E164" s="139">
        <v>1</v>
      </c>
      <c r="F164" s="139"/>
      <c r="G164" s="139">
        <f t="shared" si="4"/>
        <v>0</v>
      </c>
      <c r="H164" s="156" t="s">
        <v>1141</v>
      </c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</row>
    <row r="165" spans="1:47" x14ac:dyDescent="0.2">
      <c r="B165" s="5" t="s">
        <v>243</v>
      </c>
      <c r="C165" s="150" t="s">
        <v>243</v>
      </c>
      <c r="D165" s="7"/>
      <c r="E165" s="162"/>
      <c r="F165" s="4"/>
      <c r="G165" s="4"/>
      <c r="H165" s="7"/>
      <c r="P165">
        <v>12</v>
      </c>
      <c r="Q165">
        <v>21</v>
      </c>
    </row>
    <row r="166" spans="1:47" x14ac:dyDescent="0.2">
      <c r="A166" s="140"/>
      <c r="B166" s="141" t="s">
        <v>28</v>
      </c>
      <c r="C166" s="151" t="s">
        <v>243</v>
      </c>
      <c r="D166" s="172"/>
      <c r="E166" s="163"/>
      <c r="F166" s="142"/>
      <c r="G166" s="143">
        <f>G8</f>
        <v>0</v>
      </c>
      <c r="H166" s="7"/>
      <c r="P166" t="e">
        <f>SUMIF(#REF!,P165,G7:G164)</f>
        <v>#REF!</v>
      </c>
      <c r="Q166" t="e">
        <f>SUMIF(#REF!,Q165,G7:G164)</f>
        <v>#REF!</v>
      </c>
      <c r="R166" t="s">
        <v>1101</v>
      </c>
    </row>
  </sheetData>
  <sheetProtection algorithmName="SHA-512" hashValue="cpGYab+hK4C0jlQ6wXF/MT62z/vpn+MQsAF6goGKBgTENejfcjRpm08glOC7cHycFEGjSHGKgGe2VCCLy7T92A==" saltValue="zJJCncvm3hfNdtNgLPnMKg==" spinCount="100000" sheet="1" objects="1" scenarios="1"/>
  <protectedRanges>
    <protectedRange sqref="F10:F164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BA81-8D21-4857-9B83-C7BE068482E2}">
  <dimension ref="A1:AU47"/>
  <sheetViews>
    <sheetView showZeros="0" view="pageBreakPreview" zoomScaleNormal="100" zoomScaleSheetLayoutView="100" workbookViewId="0">
      <selection activeCell="H16" sqref="H16"/>
    </sheetView>
  </sheetViews>
  <sheetFormatPr defaultRowHeight="12.75" outlineLevelRow="1" x14ac:dyDescent="0.2"/>
  <cols>
    <col min="1" max="1" width="4.28515625" style="4" customWidth="1"/>
    <col min="2" max="2" width="14.42578125" style="5" customWidth="1"/>
    <col min="3" max="3" width="50.7109375" style="5" customWidth="1"/>
    <col min="4" max="4" width="4.5703125" style="11" customWidth="1"/>
    <col min="5" max="5" width="10.5703125" style="80" customWidth="1"/>
    <col min="6" max="6" width="9.85546875" customWidth="1"/>
    <col min="7" max="7" width="12.7109375" customWidth="1"/>
    <col min="8" max="8" width="9.140625" style="11"/>
    <col min="16" max="26" width="0" hidden="1" customWidth="1"/>
  </cols>
  <sheetData>
    <row r="1" spans="1:47" ht="15.75" customHeight="1" x14ac:dyDescent="0.25">
      <c r="A1" s="337" t="s">
        <v>2176</v>
      </c>
      <c r="B1" s="337"/>
      <c r="C1" s="337"/>
      <c r="D1" s="337"/>
      <c r="E1" s="337"/>
      <c r="F1" s="337"/>
      <c r="G1" s="337"/>
      <c r="R1" t="s">
        <v>101</v>
      </c>
    </row>
    <row r="2" spans="1:47" ht="24.95" customHeight="1" x14ac:dyDescent="0.2">
      <c r="A2" s="173" t="s">
        <v>100</v>
      </c>
      <c r="B2" s="174"/>
      <c r="C2" s="338" t="s">
        <v>1102</v>
      </c>
      <c r="D2" s="339"/>
      <c r="E2" s="339"/>
      <c r="F2" s="339"/>
      <c r="G2" s="340"/>
      <c r="R2" t="s">
        <v>102</v>
      </c>
    </row>
    <row r="3" spans="1:47" ht="24.95" customHeight="1" x14ac:dyDescent="0.2">
      <c r="A3" s="175" t="s">
        <v>7</v>
      </c>
      <c r="B3" s="176"/>
      <c r="C3" s="341" t="s">
        <v>1103</v>
      </c>
      <c r="D3" s="342"/>
      <c r="E3" s="342"/>
      <c r="F3" s="342"/>
      <c r="G3" s="343"/>
      <c r="R3" t="s">
        <v>103</v>
      </c>
    </row>
    <row r="4" spans="1:47" ht="24.95" customHeight="1" x14ac:dyDescent="0.2">
      <c r="A4" s="175" t="s">
        <v>8</v>
      </c>
      <c r="B4" s="176"/>
      <c r="C4" s="341" t="s">
        <v>1455</v>
      </c>
      <c r="D4" s="342"/>
      <c r="E4" s="342"/>
      <c r="F4" s="342"/>
      <c r="G4" s="343"/>
      <c r="R4" t="s">
        <v>104</v>
      </c>
    </row>
    <row r="5" spans="1:47" x14ac:dyDescent="0.2">
      <c r="A5" s="177" t="s">
        <v>105</v>
      </c>
      <c r="B5" s="178"/>
      <c r="C5" s="178"/>
      <c r="D5" s="164"/>
      <c r="E5" s="157"/>
      <c r="F5" s="125"/>
      <c r="G5" s="126"/>
      <c r="R5" t="s">
        <v>106</v>
      </c>
    </row>
    <row r="7" spans="1:47" ht="25.5" x14ac:dyDescent="0.2">
      <c r="A7" s="179" t="s">
        <v>107</v>
      </c>
      <c r="B7" s="180" t="s">
        <v>108</v>
      </c>
      <c r="C7" s="180" t="s">
        <v>109</v>
      </c>
      <c r="D7" s="165" t="s">
        <v>110</v>
      </c>
      <c r="E7" s="158" t="s">
        <v>111</v>
      </c>
      <c r="F7" s="127" t="s">
        <v>112</v>
      </c>
      <c r="G7" s="133" t="s">
        <v>28</v>
      </c>
      <c r="H7" s="152" t="s">
        <v>113</v>
      </c>
    </row>
    <row r="8" spans="1:47" x14ac:dyDescent="0.2">
      <c r="A8" s="134" t="s">
        <v>114</v>
      </c>
      <c r="B8" s="135" t="s">
        <v>1447</v>
      </c>
      <c r="C8" s="136" t="s">
        <v>1451</v>
      </c>
      <c r="D8" s="166"/>
      <c r="E8" s="137"/>
      <c r="F8" s="137"/>
      <c r="G8" s="137">
        <f>SUM(G9:G45)</f>
        <v>0</v>
      </c>
      <c r="H8" s="153"/>
      <c r="R8" t="s">
        <v>115</v>
      </c>
    </row>
    <row r="9" spans="1:47" outlineLevel="1" x14ac:dyDescent="0.2">
      <c r="A9" s="189">
        <v>1</v>
      </c>
      <c r="B9" s="189" t="s">
        <v>1588</v>
      </c>
      <c r="C9" s="182" t="s">
        <v>1372</v>
      </c>
      <c r="D9" s="167"/>
      <c r="E9" s="131"/>
      <c r="F9" s="131"/>
      <c r="G9" s="131"/>
      <c r="H9" s="154"/>
      <c r="I9" s="128"/>
      <c r="J9" s="128"/>
      <c r="K9" s="128"/>
      <c r="L9" s="128"/>
      <c r="M9" s="128"/>
      <c r="N9" s="128"/>
      <c r="O9" s="128"/>
      <c r="P9" s="128"/>
      <c r="Q9" s="128"/>
      <c r="R9" s="128" t="s">
        <v>119</v>
      </c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</row>
    <row r="10" spans="1:47" ht="22.5" outlineLevel="1" x14ac:dyDescent="0.2">
      <c r="A10" s="186">
        <v>2</v>
      </c>
      <c r="B10" s="186" t="s">
        <v>2162</v>
      </c>
      <c r="C10" s="144" t="s">
        <v>1554</v>
      </c>
      <c r="D10" s="167" t="s">
        <v>128</v>
      </c>
      <c r="E10" s="131">
        <v>16</v>
      </c>
      <c r="F10" s="131"/>
      <c r="G10" s="131">
        <f t="shared" ref="G10:G45" si="0">ROUND(E10*F10,2)</f>
        <v>0</v>
      </c>
      <c r="H10" s="154" t="s">
        <v>1140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 t="s">
        <v>121</v>
      </c>
      <c r="S10" s="128">
        <v>0</v>
      </c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</row>
    <row r="11" spans="1:47" outlineLevel="1" x14ac:dyDescent="0.2">
      <c r="A11" s="186">
        <v>3</v>
      </c>
      <c r="B11" s="186" t="s">
        <v>2160</v>
      </c>
      <c r="C11" s="144" t="s">
        <v>1555</v>
      </c>
      <c r="D11" s="167" t="s">
        <v>128</v>
      </c>
      <c r="E11" s="131">
        <v>10</v>
      </c>
      <c r="F11" s="131"/>
      <c r="G11" s="131">
        <f t="shared" ref="G11:G43" si="1">ROUND(E11*F11,2)</f>
        <v>0</v>
      </c>
      <c r="H11" s="154" t="s">
        <v>1140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 t="s">
        <v>121</v>
      </c>
      <c r="S11" s="128">
        <v>0</v>
      </c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</row>
    <row r="12" spans="1:47" ht="22.5" outlineLevel="1" x14ac:dyDescent="0.2">
      <c r="A12" s="186">
        <v>4</v>
      </c>
      <c r="B12" s="186" t="s">
        <v>2161</v>
      </c>
      <c r="C12" s="144" t="s">
        <v>1556</v>
      </c>
      <c r="D12" s="167" t="s">
        <v>128</v>
      </c>
      <c r="E12" s="131">
        <v>11</v>
      </c>
      <c r="F12" s="131"/>
      <c r="G12" s="131">
        <f t="shared" si="1"/>
        <v>0</v>
      </c>
      <c r="H12" s="154" t="s">
        <v>1140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 t="s">
        <v>121</v>
      </c>
      <c r="S12" s="128">
        <v>0</v>
      </c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</row>
    <row r="13" spans="1:47" outlineLevel="1" x14ac:dyDescent="0.2">
      <c r="A13" s="186">
        <v>5</v>
      </c>
      <c r="B13" s="186" t="s">
        <v>1589</v>
      </c>
      <c r="C13" s="182" t="s">
        <v>1557</v>
      </c>
      <c r="D13" s="167"/>
      <c r="E13" s="131"/>
      <c r="F13" s="131"/>
      <c r="G13" s="131"/>
      <c r="H13" s="154"/>
      <c r="I13" s="128"/>
      <c r="J13" s="128"/>
      <c r="K13" s="128"/>
      <c r="L13" s="128"/>
      <c r="M13" s="128"/>
      <c r="N13" s="128"/>
      <c r="O13" s="128"/>
      <c r="P13" s="128"/>
      <c r="Q13" s="128"/>
      <c r="R13" s="128" t="s">
        <v>121</v>
      </c>
      <c r="S13" s="128">
        <v>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</row>
    <row r="14" spans="1:47" outlineLevel="1" x14ac:dyDescent="0.2">
      <c r="A14" s="186">
        <v>6</v>
      </c>
      <c r="B14" s="186" t="s">
        <v>1590</v>
      </c>
      <c r="C14" s="144" t="s">
        <v>1558</v>
      </c>
      <c r="D14" s="167" t="s">
        <v>128</v>
      </c>
      <c r="E14" s="131">
        <v>1</v>
      </c>
      <c r="F14" s="131"/>
      <c r="G14" s="131">
        <f t="shared" si="1"/>
        <v>0</v>
      </c>
      <c r="H14" s="154" t="s">
        <v>1141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 t="s">
        <v>121</v>
      </c>
      <c r="S14" s="128">
        <v>0</v>
      </c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</row>
    <row r="15" spans="1:47" ht="22.5" outlineLevel="1" x14ac:dyDescent="0.2">
      <c r="A15" s="186">
        <v>7</v>
      </c>
      <c r="B15" s="186" t="s">
        <v>1591</v>
      </c>
      <c r="C15" s="144" t="s">
        <v>1559</v>
      </c>
      <c r="D15" s="167" t="s">
        <v>144</v>
      </c>
      <c r="E15" s="131">
        <v>50</v>
      </c>
      <c r="F15" s="131"/>
      <c r="G15" s="131">
        <f t="shared" si="1"/>
        <v>0</v>
      </c>
      <c r="H15" s="154" t="s">
        <v>1141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 t="s">
        <v>121</v>
      </c>
      <c r="S15" s="128">
        <v>0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</row>
    <row r="16" spans="1:47" outlineLevel="1" x14ac:dyDescent="0.2">
      <c r="A16" s="186">
        <v>8</v>
      </c>
      <c r="B16" s="186" t="s">
        <v>2163</v>
      </c>
      <c r="C16" s="144" t="s">
        <v>1560</v>
      </c>
      <c r="D16" s="167" t="s">
        <v>144</v>
      </c>
      <c r="E16" s="131">
        <v>3500</v>
      </c>
      <c r="F16" s="131"/>
      <c r="G16" s="131">
        <f t="shared" si="1"/>
        <v>0</v>
      </c>
      <c r="H16" s="154" t="s">
        <v>1140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</row>
    <row r="17" spans="1:47" outlineLevel="1" x14ac:dyDescent="0.2">
      <c r="A17" s="186">
        <v>9</v>
      </c>
      <c r="B17" s="186" t="s">
        <v>2164</v>
      </c>
      <c r="C17" s="144" t="s">
        <v>1561</v>
      </c>
      <c r="D17" s="167" t="s">
        <v>144</v>
      </c>
      <c r="E17" s="131">
        <v>100</v>
      </c>
      <c r="F17" s="131"/>
      <c r="G17" s="131">
        <f t="shared" si="1"/>
        <v>0</v>
      </c>
      <c r="H17" s="154" t="s">
        <v>1140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</row>
    <row r="18" spans="1:47" outlineLevel="1" x14ac:dyDescent="0.2">
      <c r="A18" s="186">
        <v>10</v>
      </c>
      <c r="B18" s="186" t="s">
        <v>1592</v>
      </c>
      <c r="C18" s="144" t="s">
        <v>1562</v>
      </c>
      <c r="D18" s="167" t="s">
        <v>144</v>
      </c>
      <c r="E18" s="131">
        <v>50</v>
      </c>
      <c r="F18" s="131"/>
      <c r="G18" s="131">
        <f t="shared" si="1"/>
        <v>0</v>
      </c>
      <c r="H18" s="154" t="s">
        <v>1141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</row>
    <row r="19" spans="1:47" outlineLevel="1" x14ac:dyDescent="0.2">
      <c r="A19" s="186">
        <v>11</v>
      </c>
      <c r="B19" s="186" t="s">
        <v>1593</v>
      </c>
      <c r="C19" s="144" t="s">
        <v>1563</v>
      </c>
      <c r="D19" s="167" t="s">
        <v>144</v>
      </c>
      <c r="E19" s="131">
        <v>50</v>
      </c>
      <c r="F19" s="131"/>
      <c r="G19" s="131">
        <f t="shared" si="1"/>
        <v>0</v>
      </c>
      <c r="H19" s="154" t="s">
        <v>1141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</row>
    <row r="20" spans="1:47" outlineLevel="1" x14ac:dyDescent="0.2">
      <c r="A20" s="186">
        <v>12</v>
      </c>
      <c r="B20" s="186" t="s">
        <v>2165</v>
      </c>
      <c r="C20" s="144" t="s">
        <v>1564</v>
      </c>
      <c r="D20" s="167" t="s">
        <v>144</v>
      </c>
      <c r="E20" s="131">
        <v>50</v>
      </c>
      <c r="F20" s="131"/>
      <c r="G20" s="131">
        <f t="shared" si="1"/>
        <v>0</v>
      </c>
      <c r="H20" s="154" t="s">
        <v>1140</v>
      </c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</row>
    <row r="21" spans="1:47" outlineLevel="1" x14ac:dyDescent="0.2">
      <c r="A21" s="186">
        <v>13</v>
      </c>
      <c r="B21" s="186" t="s">
        <v>2156</v>
      </c>
      <c r="C21" s="144" t="s">
        <v>1409</v>
      </c>
      <c r="D21" s="167" t="s">
        <v>144</v>
      </c>
      <c r="E21" s="131">
        <v>100</v>
      </c>
      <c r="F21" s="131"/>
      <c r="G21" s="131">
        <f t="shared" si="1"/>
        <v>0</v>
      </c>
      <c r="H21" s="154" t="s">
        <v>1140</v>
      </c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</row>
    <row r="22" spans="1:47" outlineLevel="1" x14ac:dyDescent="0.2">
      <c r="A22" s="186">
        <v>14</v>
      </c>
      <c r="B22" s="186" t="s">
        <v>2166</v>
      </c>
      <c r="C22" s="144" t="s">
        <v>1565</v>
      </c>
      <c r="D22" s="167" t="s">
        <v>144</v>
      </c>
      <c r="E22" s="131">
        <v>3800</v>
      </c>
      <c r="F22" s="131"/>
      <c r="G22" s="131">
        <f t="shared" si="1"/>
        <v>0</v>
      </c>
      <c r="H22" s="154" t="s">
        <v>1140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</row>
    <row r="23" spans="1:47" outlineLevel="1" x14ac:dyDescent="0.2">
      <c r="A23" s="186">
        <v>15</v>
      </c>
      <c r="B23" s="186" t="s">
        <v>2167</v>
      </c>
      <c r="C23" s="144" t="s">
        <v>1566</v>
      </c>
      <c r="D23" s="167" t="s">
        <v>128</v>
      </c>
      <c r="E23" s="131">
        <v>15</v>
      </c>
      <c r="F23" s="131"/>
      <c r="G23" s="131">
        <f t="shared" si="1"/>
        <v>0</v>
      </c>
      <c r="H23" s="154" t="s">
        <v>1140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 t="s">
        <v>119</v>
      </c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</row>
    <row r="24" spans="1:47" ht="22.5" outlineLevel="1" x14ac:dyDescent="0.2">
      <c r="A24" s="186">
        <v>16</v>
      </c>
      <c r="B24" s="186" t="s">
        <v>2167</v>
      </c>
      <c r="C24" s="144" t="s">
        <v>1567</v>
      </c>
      <c r="D24" s="167" t="s">
        <v>128</v>
      </c>
      <c r="E24" s="131">
        <v>11</v>
      </c>
      <c r="F24" s="131"/>
      <c r="G24" s="131">
        <f t="shared" si="1"/>
        <v>0</v>
      </c>
      <c r="H24" s="154" t="s">
        <v>1140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 t="s">
        <v>119</v>
      </c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</row>
    <row r="25" spans="1:47" ht="22.5" outlineLevel="1" x14ac:dyDescent="0.2">
      <c r="A25" s="186">
        <v>17</v>
      </c>
      <c r="B25" s="186" t="s">
        <v>2167</v>
      </c>
      <c r="C25" s="144" t="s">
        <v>1568</v>
      </c>
      <c r="D25" s="167" t="s">
        <v>128</v>
      </c>
      <c r="E25" s="131">
        <v>5</v>
      </c>
      <c r="F25" s="131"/>
      <c r="G25" s="131">
        <f t="shared" si="1"/>
        <v>0</v>
      </c>
      <c r="H25" s="154" t="s">
        <v>1140</v>
      </c>
      <c r="I25" s="128"/>
      <c r="J25" s="128"/>
      <c r="K25" s="128"/>
      <c r="L25" s="128"/>
      <c r="M25" s="128"/>
      <c r="N25" s="128"/>
      <c r="O25" s="128"/>
      <c r="P25" s="128"/>
      <c r="Q25" s="128"/>
      <c r="R25" s="128" t="s">
        <v>121</v>
      </c>
      <c r="S25" s="128">
        <v>0</v>
      </c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ht="22.5" outlineLevel="1" x14ac:dyDescent="0.2">
      <c r="A26" s="186">
        <v>18</v>
      </c>
      <c r="B26" s="186" t="s">
        <v>2167</v>
      </c>
      <c r="C26" s="144" t="s">
        <v>1569</v>
      </c>
      <c r="D26" s="167" t="s">
        <v>128</v>
      </c>
      <c r="E26" s="131">
        <v>1</v>
      </c>
      <c r="F26" s="131"/>
      <c r="G26" s="131">
        <f t="shared" si="1"/>
        <v>0</v>
      </c>
      <c r="H26" s="154" t="s">
        <v>1140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 t="s">
        <v>121</v>
      </c>
      <c r="S26" s="128">
        <v>0</v>
      </c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</row>
    <row r="27" spans="1:47" ht="22.5" outlineLevel="1" x14ac:dyDescent="0.2">
      <c r="A27" s="186">
        <v>19</v>
      </c>
      <c r="B27" s="186" t="s">
        <v>1594</v>
      </c>
      <c r="C27" s="144" t="s">
        <v>1570</v>
      </c>
      <c r="D27" s="167" t="s">
        <v>128</v>
      </c>
      <c r="E27" s="131">
        <v>1</v>
      </c>
      <c r="F27" s="131"/>
      <c r="G27" s="131">
        <f t="shared" si="1"/>
        <v>0</v>
      </c>
      <c r="H27" s="154" t="s">
        <v>1141</v>
      </c>
      <c r="I27" s="128"/>
      <c r="J27" s="128"/>
      <c r="K27" s="128"/>
      <c r="L27" s="128"/>
      <c r="M27" s="128"/>
      <c r="N27" s="128"/>
      <c r="O27" s="128"/>
      <c r="P27" s="128"/>
      <c r="Q27" s="128"/>
      <c r="R27" s="128" t="s">
        <v>121</v>
      </c>
      <c r="S27" s="128">
        <v>0</v>
      </c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</row>
    <row r="28" spans="1:47" outlineLevel="1" x14ac:dyDescent="0.2">
      <c r="A28" s="186">
        <v>20</v>
      </c>
      <c r="B28" s="186" t="s">
        <v>1595</v>
      </c>
      <c r="C28" s="182" t="s">
        <v>1571</v>
      </c>
      <c r="D28" s="167"/>
      <c r="E28" s="131"/>
      <c r="F28" s="131"/>
      <c r="G28" s="131"/>
      <c r="H28" s="154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</row>
    <row r="29" spans="1:47" outlineLevel="1" x14ac:dyDescent="0.2">
      <c r="A29" s="186">
        <v>21</v>
      </c>
      <c r="B29" s="186" t="s">
        <v>1596</v>
      </c>
      <c r="C29" s="144" t="s">
        <v>1572</v>
      </c>
      <c r="D29" s="167" t="s">
        <v>128</v>
      </c>
      <c r="E29" s="131">
        <v>1</v>
      </c>
      <c r="F29" s="131"/>
      <c r="G29" s="131">
        <f t="shared" si="1"/>
        <v>0</v>
      </c>
      <c r="H29" s="154" t="s">
        <v>1141</v>
      </c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</row>
    <row r="30" spans="1:47" outlineLevel="1" x14ac:dyDescent="0.2">
      <c r="A30" s="186">
        <v>22</v>
      </c>
      <c r="B30" s="186" t="s">
        <v>1597</v>
      </c>
      <c r="C30" s="144" t="s">
        <v>1573</v>
      </c>
      <c r="D30" s="167" t="s">
        <v>128</v>
      </c>
      <c r="E30" s="131">
        <v>1</v>
      </c>
      <c r="F30" s="131"/>
      <c r="G30" s="131">
        <f t="shared" si="1"/>
        <v>0</v>
      </c>
      <c r="H30" s="154" t="s">
        <v>1141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</row>
    <row r="31" spans="1:47" outlineLevel="1" x14ac:dyDescent="0.2">
      <c r="A31" s="186">
        <v>23</v>
      </c>
      <c r="B31" s="186" t="s">
        <v>2169</v>
      </c>
      <c r="C31" s="144" t="s">
        <v>1574</v>
      </c>
      <c r="D31" s="167" t="s">
        <v>128</v>
      </c>
      <c r="E31" s="131">
        <v>4</v>
      </c>
      <c r="F31" s="131"/>
      <c r="G31" s="131">
        <f t="shared" si="1"/>
        <v>0</v>
      </c>
      <c r="H31" s="154" t="s">
        <v>1140</v>
      </c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</row>
    <row r="32" spans="1:47" outlineLevel="1" x14ac:dyDescent="0.2">
      <c r="A32" s="186">
        <v>24</v>
      </c>
      <c r="B32" s="186" t="s">
        <v>2169</v>
      </c>
      <c r="C32" s="144" t="s">
        <v>1575</v>
      </c>
      <c r="D32" s="167" t="s">
        <v>128</v>
      </c>
      <c r="E32" s="131">
        <v>79</v>
      </c>
      <c r="F32" s="131"/>
      <c r="G32" s="131">
        <f t="shared" si="1"/>
        <v>0</v>
      </c>
      <c r="H32" s="154" t="s">
        <v>1140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</row>
    <row r="33" spans="1:47" outlineLevel="1" x14ac:dyDescent="0.2">
      <c r="A33" s="186">
        <v>25</v>
      </c>
      <c r="B33" s="186" t="s">
        <v>1598</v>
      </c>
      <c r="C33" s="144" t="s">
        <v>1576</v>
      </c>
      <c r="D33" s="167" t="s">
        <v>128</v>
      </c>
      <c r="E33" s="131">
        <v>4</v>
      </c>
      <c r="F33" s="131"/>
      <c r="G33" s="131">
        <f t="shared" si="1"/>
        <v>0</v>
      </c>
      <c r="H33" s="154" t="s">
        <v>1141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</row>
    <row r="34" spans="1:47" outlineLevel="1" x14ac:dyDescent="0.2">
      <c r="A34" s="186">
        <v>26</v>
      </c>
      <c r="B34" s="186" t="s">
        <v>1599</v>
      </c>
      <c r="C34" s="144" t="s">
        <v>1577</v>
      </c>
      <c r="D34" s="167" t="s">
        <v>128</v>
      </c>
      <c r="E34" s="131">
        <v>1</v>
      </c>
      <c r="F34" s="131"/>
      <c r="G34" s="131">
        <f t="shared" si="1"/>
        <v>0</v>
      </c>
      <c r="H34" s="154" t="s">
        <v>1141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</row>
    <row r="35" spans="1:47" outlineLevel="1" x14ac:dyDescent="0.2">
      <c r="A35" s="186">
        <v>27</v>
      </c>
      <c r="B35" s="186" t="s">
        <v>1600</v>
      </c>
      <c r="C35" s="144" t="s">
        <v>1578</v>
      </c>
      <c r="D35" s="167" t="s">
        <v>128</v>
      </c>
      <c r="E35" s="131">
        <v>1</v>
      </c>
      <c r="F35" s="131"/>
      <c r="G35" s="131">
        <f t="shared" si="1"/>
        <v>0</v>
      </c>
      <c r="H35" s="154" t="s">
        <v>1141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</row>
    <row r="36" spans="1:47" outlineLevel="1" x14ac:dyDescent="0.2">
      <c r="A36" s="186">
        <v>28</v>
      </c>
      <c r="B36" s="186" t="s">
        <v>1601</v>
      </c>
      <c r="C36" s="144" t="s">
        <v>1579</v>
      </c>
      <c r="D36" s="167" t="s">
        <v>128</v>
      </c>
      <c r="E36" s="131">
        <v>1</v>
      </c>
      <c r="F36" s="131"/>
      <c r="G36" s="131">
        <f t="shared" si="1"/>
        <v>0</v>
      </c>
      <c r="H36" s="154" t="s">
        <v>1141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</row>
    <row r="37" spans="1:47" outlineLevel="1" x14ac:dyDescent="0.2">
      <c r="A37" s="186">
        <v>29</v>
      </c>
      <c r="B37" s="186" t="s">
        <v>1602</v>
      </c>
      <c r="C37" s="144" t="s">
        <v>1580</v>
      </c>
      <c r="D37" s="167" t="s">
        <v>128</v>
      </c>
      <c r="E37" s="131">
        <v>1</v>
      </c>
      <c r="F37" s="131"/>
      <c r="G37" s="131">
        <f t="shared" si="1"/>
        <v>0</v>
      </c>
      <c r="H37" s="154" t="s">
        <v>1141</v>
      </c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</row>
    <row r="38" spans="1:47" outlineLevel="1" x14ac:dyDescent="0.2">
      <c r="A38" s="186">
        <v>30</v>
      </c>
      <c r="B38" s="186" t="s">
        <v>1603</v>
      </c>
      <c r="C38" s="144" t="s">
        <v>1581</v>
      </c>
      <c r="D38" s="167" t="s">
        <v>128</v>
      </c>
      <c r="E38" s="131">
        <v>3</v>
      </c>
      <c r="F38" s="131"/>
      <c r="G38" s="131">
        <f t="shared" si="1"/>
        <v>0</v>
      </c>
      <c r="H38" s="154" t="s">
        <v>1141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</row>
    <row r="39" spans="1:47" outlineLevel="1" x14ac:dyDescent="0.2">
      <c r="A39" s="186">
        <v>31</v>
      </c>
      <c r="B39" s="186" t="s">
        <v>1604</v>
      </c>
      <c r="C39" s="182" t="s">
        <v>1582</v>
      </c>
      <c r="D39" s="167"/>
      <c r="E39" s="131"/>
      <c r="F39" s="131"/>
      <c r="G39" s="131"/>
      <c r="H39" s="154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</row>
    <row r="40" spans="1:47" ht="33.75" outlineLevel="1" x14ac:dyDescent="0.2">
      <c r="A40" s="186">
        <v>32</v>
      </c>
      <c r="B40" s="186" t="s">
        <v>1605</v>
      </c>
      <c r="C40" s="144" t="s">
        <v>1583</v>
      </c>
      <c r="D40" s="167" t="s">
        <v>128</v>
      </c>
      <c r="E40" s="131">
        <v>2</v>
      </c>
      <c r="F40" s="131"/>
      <c r="G40" s="131">
        <f t="shared" si="1"/>
        <v>0</v>
      </c>
      <c r="H40" s="154" t="s">
        <v>1141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</row>
    <row r="41" spans="1:47" ht="22.5" outlineLevel="1" x14ac:dyDescent="0.2">
      <c r="A41" s="186">
        <v>33</v>
      </c>
      <c r="B41" s="186" t="s">
        <v>1606</v>
      </c>
      <c r="C41" s="144" t="s">
        <v>1584</v>
      </c>
      <c r="D41" s="167" t="s">
        <v>128</v>
      </c>
      <c r="E41" s="131">
        <v>1</v>
      </c>
      <c r="F41" s="131"/>
      <c r="G41" s="131">
        <f t="shared" si="1"/>
        <v>0</v>
      </c>
      <c r="H41" s="154" t="s">
        <v>1141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</row>
    <row r="42" spans="1:47" outlineLevel="1" x14ac:dyDescent="0.2">
      <c r="A42" s="186">
        <v>34</v>
      </c>
      <c r="B42" s="186" t="s">
        <v>1607</v>
      </c>
      <c r="C42" s="182" t="s">
        <v>1585</v>
      </c>
      <c r="D42" s="167"/>
      <c r="E42" s="131"/>
      <c r="F42" s="131"/>
      <c r="G42" s="131">
        <f t="shared" si="1"/>
        <v>0</v>
      </c>
      <c r="H42" s="154" t="s">
        <v>1141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</row>
    <row r="43" spans="1:47" outlineLevel="1" x14ac:dyDescent="0.2">
      <c r="A43" s="186">
        <v>35</v>
      </c>
      <c r="B43" s="186" t="s">
        <v>1608</v>
      </c>
      <c r="C43" s="144" t="s">
        <v>1586</v>
      </c>
      <c r="D43" s="167" t="s">
        <v>128</v>
      </c>
      <c r="E43" s="131">
        <v>1</v>
      </c>
      <c r="F43" s="131"/>
      <c r="G43" s="131">
        <f t="shared" si="1"/>
        <v>0</v>
      </c>
      <c r="H43" s="154" t="s">
        <v>1141</v>
      </c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</row>
    <row r="44" spans="1:47" ht="22.5" outlineLevel="1" x14ac:dyDescent="0.2">
      <c r="A44" s="186">
        <v>36</v>
      </c>
      <c r="B44" s="186" t="s">
        <v>1609</v>
      </c>
      <c r="C44" s="144" t="s">
        <v>2170</v>
      </c>
      <c r="D44" s="167" t="s">
        <v>128</v>
      </c>
      <c r="E44" s="131">
        <v>1</v>
      </c>
      <c r="F44" s="131"/>
      <c r="G44" s="131">
        <f t="shared" si="0"/>
        <v>0</v>
      </c>
      <c r="H44" s="154" t="s">
        <v>1141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</row>
    <row r="45" spans="1:47" outlineLevel="1" x14ac:dyDescent="0.2">
      <c r="A45" s="187">
        <v>37</v>
      </c>
      <c r="B45" s="187" t="s">
        <v>1610</v>
      </c>
      <c r="C45" s="184" t="s">
        <v>1446</v>
      </c>
      <c r="D45" s="185" t="s">
        <v>128</v>
      </c>
      <c r="E45" s="139">
        <v>1</v>
      </c>
      <c r="F45" s="139"/>
      <c r="G45" s="139">
        <f t="shared" si="0"/>
        <v>0</v>
      </c>
      <c r="H45" s="156" t="s">
        <v>1141</v>
      </c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</row>
    <row r="46" spans="1:47" x14ac:dyDescent="0.2">
      <c r="B46" s="5" t="s">
        <v>243</v>
      </c>
      <c r="C46" s="150" t="s">
        <v>243</v>
      </c>
      <c r="D46" s="7"/>
      <c r="E46" s="162"/>
      <c r="F46" s="4"/>
      <c r="G46" s="4"/>
      <c r="H46" s="7"/>
      <c r="P46">
        <v>12</v>
      </c>
      <c r="Q46">
        <v>21</v>
      </c>
    </row>
    <row r="47" spans="1:47" x14ac:dyDescent="0.2">
      <c r="A47" s="140"/>
      <c r="B47" s="141" t="s">
        <v>28</v>
      </c>
      <c r="C47" s="151" t="s">
        <v>243</v>
      </c>
      <c r="D47" s="172"/>
      <c r="E47" s="163"/>
      <c r="F47" s="142"/>
      <c r="G47" s="143">
        <f>G8</f>
        <v>0</v>
      </c>
      <c r="H47" s="7"/>
      <c r="P47" t="e">
        <f>SUMIF(#REF!,P46,G7:G45)</f>
        <v>#REF!</v>
      </c>
      <c r="Q47" t="e">
        <f>SUMIF(#REF!,Q46,G7:G45)</f>
        <v>#REF!</v>
      </c>
      <c r="R47" t="s">
        <v>1101</v>
      </c>
    </row>
  </sheetData>
  <sheetProtection algorithmName="SHA-512" hashValue="6K6zpXvbymdoyQr1Fpyb5oi5/u6LIcot/F91a18HJtLR/FIgGbv98oVCpghS086+tZg8TK/yMK9iX5Q4QcLyqw==" saltValue="28gHjFfdKWCbkwDDLPBysA==" spinCount="100000" sheet="1" objects="1" scenarios="1"/>
  <protectedRanges>
    <protectedRange sqref="F10:F45" name="Oblast1"/>
  </protectedRanges>
  <mergeCells count="4">
    <mergeCell ref="A1:G1"/>
    <mergeCell ref="C2:G2"/>
    <mergeCell ref="C3:G3"/>
    <mergeCell ref="C4:G4"/>
  </mergeCells>
  <phoneticPr fontId="17" type="noConversion"/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55</vt:i4>
      </vt:variant>
    </vt:vector>
  </HeadingPairs>
  <TitlesOfParts>
    <vt:vector size="66" baseType="lpstr">
      <vt:lpstr>Stavba</vt:lpstr>
      <vt:lpstr>VzorPolozky</vt:lpstr>
      <vt:lpstr>D.1.1 ARS</vt:lpstr>
      <vt:lpstr>D.1.2.2 ZTI</vt:lpstr>
      <vt:lpstr>D.1.2.4a UT</vt:lpstr>
      <vt:lpstr>D.1.2.4b VZT</vt:lpstr>
      <vt:lpstr>D.1.2.4c KLM</vt:lpstr>
      <vt:lpstr>D.1.2.5 NN</vt:lpstr>
      <vt:lpstr>D.1.2.6 SLP</vt:lpstr>
      <vt:lpstr>D.1.2.8 MAR</vt:lpstr>
      <vt:lpstr>VN+ON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'D.1.2.2 ZTI'!Názvy_tisku</vt:lpstr>
      <vt:lpstr>'D.1.2.4a UT'!Názvy_tisku</vt:lpstr>
      <vt:lpstr>'D.1.2.4b VZT'!Názvy_tisku</vt:lpstr>
      <vt:lpstr>'D.1.2.4c KLM'!Názvy_tisku</vt:lpstr>
      <vt:lpstr>'D.1.2.5 NN'!Názvy_tisku</vt:lpstr>
      <vt:lpstr>'D.1.2.6 SLP'!Názvy_tisku</vt:lpstr>
      <vt:lpstr>'D.1.2.8 MAR'!Názvy_tisku</vt:lpstr>
      <vt:lpstr>'VN+ON'!Názvy_tisku</vt:lpstr>
      <vt:lpstr>oadresa</vt:lpstr>
      <vt:lpstr>Stavba!Objednatel</vt:lpstr>
      <vt:lpstr>Stavba!Objekt</vt:lpstr>
      <vt:lpstr>'D.1.1 ARS'!Oblast_tisku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Moravec │ A99</dc:creator>
  <cp:lastModifiedBy>Michal Moravec │ A99</cp:lastModifiedBy>
  <cp:lastPrinted>2014-02-28T09:52:57Z</cp:lastPrinted>
  <dcterms:created xsi:type="dcterms:W3CDTF">2009-04-08T07:15:50Z</dcterms:created>
  <dcterms:modified xsi:type="dcterms:W3CDTF">2025-05-07T11:10:08Z</dcterms:modified>
</cp:coreProperties>
</file>