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13"/>
  <workbookPr/>
  <mc:AlternateContent xmlns:mc="http://schemas.openxmlformats.org/markup-compatibility/2006">
    <mc:Choice Requires="x15">
      <x15ac:absPath xmlns:x15ac="http://schemas.microsoft.com/office/spreadsheetml/2010/11/ac" url="https://drahelcice-my.sharepoint.com/personal/urad_drahelcice-obec_cz/Documents/DISK S/Vyberova_rizeni/Skola_2025/AFRY/01_ZD_Tendr/250414_final/2.1.5_Cenova_osnova/"/>
    </mc:Choice>
  </mc:AlternateContent>
  <xr:revisionPtr revIDLastSave="33" documentId="13_ncr:1_{8EFD04EB-9131-4377-B786-95357C95EBAF}" xr6:coauthVersionLast="47" xr6:coauthVersionMax="47" xr10:uidLastSave="{8510F5BA-EE93-4BEB-90A5-233D4BF52540}"/>
  <bookViews>
    <workbookView xWindow="-98" yWindow="-98" windowWidth="19396" windowHeight="10276" xr2:uid="{00000000-000D-0000-FFFF-FFFF00000000}"/>
  </bookViews>
  <sheets>
    <sheet name="OSNOVA" sheetId="36" r:id="rId1"/>
  </sheets>
  <definedNames>
    <definedName name="_xlnm._FilterDatabase" localSheetId="0" hidden="1">OSNOVA!$B$3:$H$248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22" i="36" l="1"/>
  <c r="H244" i="36"/>
  <c r="H238" i="36"/>
  <c r="H236" i="36"/>
  <c r="H221" i="36"/>
  <c r="H199" i="36"/>
  <c r="A5" i="36"/>
  <c r="A6" i="36" s="1"/>
  <c r="A7" i="36" s="1"/>
  <c r="A8" i="36" s="1"/>
  <c r="A9" i="36" s="1"/>
  <c r="A10" i="36" s="1"/>
  <c r="A11" i="36" s="1"/>
  <c r="A12" i="36" s="1"/>
  <c r="A13" i="36" s="1"/>
  <c r="A14" i="36" s="1"/>
  <c r="A15" i="36" s="1"/>
  <c r="A16" i="36" s="1"/>
  <c r="A17" i="36" s="1"/>
  <c r="A18" i="36" s="1"/>
  <c r="A19" i="36" s="1"/>
  <c r="A20" i="36" s="1"/>
  <c r="A21" i="36" s="1"/>
  <c r="A22" i="36" s="1"/>
  <c r="A23" i="36" s="1"/>
  <c r="A24" i="36" s="1"/>
  <c r="A25" i="36" s="1"/>
  <c r="A26" i="36" s="1"/>
  <c r="A27" i="36" s="1"/>
  <c r="A28" i="36" s="1"/>
  <c r="A29" i="36" s="1"/>
  <c r="A30" i="36" s="1"/>
  <c r="A31" i="36" s="1"/>
  <c r="A32" i="36" s="1"/>
  <c r="A33" i="36" s="1"/>
  <c r="A34" i="36" s="1"/>
  <c r="A35" i="36" s="1"/>
  <c r="A36" i="36" s="1"/>
  <c r="A37" i="36" s="1"/>
  <c r="A38" i="36" s="1"/>
  <c r="A39" i="36" s="1"/>
  <c r="A40" i="36" s="1"/>
  <c r="A41" i="36" s="1"/>
  <c r="A42" i="36" s="1"/>
  <c r="A43" i="36" s="1"/>
  <c r="A44" i="36" s="1"/>
  <c r="A45" i="36" s="1"/>
  <c r="A46" i="36" s="1"/>
  <c r="A47" i="36" s="1"/>
  <c r="A48" i="36" s="1"/>
  <c r="A49" i="36" s="1"/>
  <c r="A50" i="36" s="1"/>
  <c r="A51" i="36" s="1"/>
  <c r="A52" i="36" s="1"/>
  <c r="A53" i="36" s="1"/>
  <c r="A54" i="36" s="1"/>
  <c r="A55" i="36" s="1"/>
  <c r="A56" i="36" s="1"/>
  <c r="A57" i="36" s="1"/>
  <c r="A58" i="36" s="1"/>
  <c r="A59" i="36" s="1"/>
  <c r="A60" i="36" s="1"/>
  <c r="A61" i="36" s="1"/>
  <c r="A62" i="36" s="1"/>
  <c r="A63" i="36" s="1"/>
  <c r="A64" i="36" s="1"/>
  <c r="A65" i="36" s="1"/>
  <c r="A66" i="36" s="1"/>
  <c r="A67" i="36" s="1"/>
  <c r="A68" i="36" s="1"/>
  <c r="A69" i="36" s="1"/>
  <c r="A70" i="36" s="1"/>
  <c r="A71" i="36" s="1"/>
  <c r="A72" i="36" s="1"/>
  <c r="A73" i="36" s="1"/>
  <c r="A74" i="36" s="1"/>
  <c r="A75" i="36" s="1"/>
  <c r="A76" i="36" s="1"/>
  <c r="A77" i="36" s="1"/>
  <c r="A78" i="36" s="1"/>
  <c r="A79" i="36" s="1"/>
  <c r="A80" i="36" s="1"/>
  <c r="A81" i="36" s="1"/>
  <c r="A82" i="36" s="1"/>
  <c r="A83" i="36" s="1"/>
  <c r="A84" i="36" s="1"/>
  <c r="A85" i="36" s="1"/>
  <c r="A86" i="36" s="1"/>
  <c r="A87" i="36" s="1"/>
  <c r="A88" i="36" s="1"/>
  <c r="A89" i="36" s="1"/>
  <c r="A90" i="36" s="1"/>
  <c r="A91" i="36" s="1"/>
  <c r="A92" i="36" s="1"/>
  <c r="A93" i="36" s="1"/>
  <c r="A94" i="36" s="1"/>
  <c r="A95" i="36" s="1"/>
  <c r="A96" i="36" s="1"/>
  <c r="A97" i="36" s="1"/>
  <c r="A98" i="36" s="1"/>
  <c r="A99" i="36" s="1"/>
  <c r="A100" i="36" s="1"/>
  <c r="A101" i="36" s="1"/>
  <c r="A102" i="36" s="1"/>
  <c r="A103" i="36" s="1"/>
  <c r="A104" i="36" s="1"/>
  <c r="A105" i="36" s="1"/>
  <c r="A106" i="36" s="1"/>
  <c r="A107" i="36" s="1"/>
  <c r="A108" i="36" s="1"/>
  <c r="A109" i="36" s="1"/>
  <c r="A110" i="36" s="1"/>
  <c r="A111" i="36" s="1"/>
  <c r="A112" i="36" s="1"/>
  <c r="A113" i="36" s="1"/>
  <c r="A114" i="36" s="1"/>
  <c r="A115" i="36" s="1"/>
  <c r="A116" i="36" s="1"/>
  <c r="A117" i="36" s="1"/>
  <c r="A118" i="36" s="1"/>
  <c r="A119" i="36" s="1"/>
  <c r="A120" i="36" s="1"/>
  <c r="A121" i="36" s="1"/>
  <c r="A122" i="36" s="1"/>
  <c r="A123" i="36" s="1"/>
  <c r="A124" i="36" s="1"/>
  <c r="A125" i="36" s="1"/>
  <c r="A126" i="36" s="1"/>
  <c r="A127" i="36" s="1"/>
  <c r="A128" i="36" s="1"/>
  <c r="A129" i="36" s="1"/>
  <c r="A130" i="36" s="1"/>
  <c r="A131" i="36" s="1"/>
  <c r="A132" i="36" s="1"/>
  <c r="A133" i="36" s="1"/>
  <c r="A134" i="36" s="1"/>
  <c r="A135" i="36" s="1"/>
  <c r="A136" i="36" s="1"/>
  <c r="A137" i="36" s="1"/>
  <c r="A138" i="36" s="1"/>
  <c r="A139" i="36" s="1"/>
  <c r="A140" i="36" s="1"/>
  <c r="A141" i="36" s="1"/>
  <c r="A142" i="36" s="1"/>
  <c r="A143" i="36" s="1"/>
  <c r="A144" i="36" s="1"/>
  <c r="A145" i="36" s="1"/>
  <c r="A146" i="36" s="1"/>
  <c r="A147" i="36" s="1"/>
  <c r="A148" i="36" s="1"/>
  <c r="A149" i="36" s="1"/>
  <c r="A150" i="36" s="1"/>
  <c r="A151" i="36" s="1"/>
  <c r="A152" i="36" s="1"/>
  <c r="A153" i="36" s="1"/>
  <c r="A154" i="36" s="1"/>
  <c r="A155" i="36" s="1"/>
  <c r="A156" i="36" s="1"/>
  <c r="A157" i="36" s="1"/>
  <c r="A158" i="36" s="1"/>
  <c r="A159" i="36" s="1"/>
  <c r="A160" i="36" s="1"/>
  <c r="A161" i="36" s="1"/>
  <c r="A162" i="36" s="1"/>
  <c r="A163" i="36" s="1"/>
  <c r="A164" i="36" s="1"/>
  <c r="A165" i="36" s="1"/>
  <c r="A166" i="36" s="1"/>
  <c r="A167" i="36" s="1"/>
  <c r="A168" i="36" s="1"/>
  <c r="A169" i="36" s="1"/>
  <c r="A170" i="36" s="1"/>
  <c r="A171" i="36" s="1"/>
  <c r="A172" i="36" s="1"/>
  <c r="A173" i="36" s="1"/>
  <c r="A174" i="36" s="1"/>
  <c r="A175" i="36" s="1"/>
  <c r="A176" i="36" s="1"/>
  <c r="A177" i="36" s="1"/>
  <c r="A178" i="36" s="1"/>
  <c r="A179" i="36" s="1"/>
  <c r="A180" i="36" s="1"/>
  <c r="A181" i="36" s="1"/>
  <c r="A182" i="36" s="1"/>
  <c r="A183" i="36" s="1"/>
  <c r="A184" i="36" s="1"/>
  <c r="A185" i="36" s="1"/>
  <c r="A186" i="36" s="1"/>
  <c r="A187" i="36" s="1"/>
  <c r="A188" i="36" s="1"/>
  <c r="A189" i="36" s="1"/>
  <c r="A190" i="36" s="1"/>
  <c r="A191" i="36" s="1"/>
  <c r="A192" i="36" s="1"/>
  <c r="A193" i="36" s="1"/>
  <c r="A194" i="36" s="1"/>
  <c r="A195" i="36" s="1"/>
  <c r="A196" i="36" s="1"/>
  <c r="A197" i="36" s="1"/>
  <c r="A198" i="36" s="1"/>
  <c r="A199" i="36" s="1"/>
  <c r="A200" i="36" s="1"/>
  <c r="A201" i="36" s="1"/>
  <c r="A202" i="36" s="1"/>
  <c r="A203" i="36" s="1"/>
  <c r="A204" i="36" s="1"/>
  <c r="A205" i="36" s="1"/>
  <c r="A206" i="36" s="1"/>
  <c r="A207" i="36" s="1"/>
  <c r="A208" i="36" s="1"/>
  <c r="A209" i="36" s="1"/>
  <c r="A210" i="36" s="1"/>
  <c r="A211" i="36" s="1"/>
  <c r="A212" i="36" s="1"/>
  <c r="A213" i="36" s="1"/>
  <c r="A214" i="36" s="1"/>
  <c r="A215" i="36" s="1"/>
  <c r="A216" i="36" s="1"/>
  <c r="A217" i="36" s="1"/>
  <c r="A218" i="36" s="1"/>
  <c r="A219" i="36" s="1"/>
  <c r="A220" i="36" s="1"/>
  <c r="A221" i="36" s="1"/>
  <c r="A222" i="36" s="1"/>
  <c r="A223" i="36" s="1"/>
  <c r="A224" i="36" s="1"/>
  <c r="A225" i="36" s="1"/>
  <c r="A226" i="36" s="1"/>
  <c r="A227" i="36" s="1"/>
  <c r="A228" i="36" s="1"/>
  <c r="A229" i="36" s="1"/>
  <c r="A230" i="36" s="1"/>
  <c r="A231" i="36" s="1"/>
  <c r="A232" i="36" s="1"/>
  <c r="A233" i="36" s="1"/>
  <c r="A234" i="36" s="1"/>
  <c r="A235" i="36" s="1"/>
  <c r="A236" i="36" s="1"/>
  <c r="A237" i="36" s="1"/>
  <c r="A238" i="36" s="1"/>
  <c r="A239" i="36" s="1"/>
  <c r="A240" i="36" s="1"/>
  <c r="A241" i="36" s="1"/>
  <c r="A242" i="36" s="1"/>
  <c r="A243" i="36" s="1"/>
  <c r="A244" i="36" s="1"/>
  <c r="A245" i="36" s="1"/>
  <c r="A246" i="36" s="1"/>
  <c r="A247" i="36" s="1"/>
  <c r="A248" i="36" s="1"/>
  <c r="H223" i="36"/>
  <c r="H232" i="36"/>
  <c r="H237" i="36"/>
  <c r="H209" i="36"/>
  <c r="H160" i="36" l="1"/>
  <c r="H159" i="36"/>
  <c r="H86" i="36"/>
  <c r="H64" i="36"/>
  <c r="H47" i="36"/>
  <c r="H46" i="36"/>
  <c r="H45" i="36"/>
  <c r="H44" i="36"/>
  <c r="H38" i="36"/>
  <c r="H37" i="36"/>
  <c r="H35" i="36"/>
  <c r="H34" i="36"/>
  <c r="H33" i="36"/>
  <c r="H28" i="36"/>
  <c r="H27" i="36"/>
  <c r="H26" i="36"/>
  <c r="H170" i="36"/>
  <c r="H242" i="36"/>
  <c r="H121" i="36"/>
  <c r="H219" i="36"/>
  <c r="H197" i="36"/>
  <c r="H196" i="36"/>
  <c r="H195" i="36"/>
  <c r="H193" i="36"/>
  <c r="H191" i="36"/>
  <c r="H189" i="36"/>
  <c r="H188" i="36"/>
  <c r="H187" i="36"/>
  <c r="H184" i="36"/>
  <c r="H183" i="36"/>
  <c r="H182" i="36"/>
  <c r="H179" i="36"/>
  <c r="H178" i="36"/>
  <c r="H177" i="36"/>
  <c r="H175" i="36"/>
  <c r="H174" i="36"/>
  <c r="H173" i="36"/>
  <c r="H171" i="36"/>
  <c r="H168" i="36"/>
  <c r="H167" i="36"/>
  <c r="H166" i="36"/>
  <c r="H164" i="36"/>
  <c r="H163" i="36"/>
  <c r="H162" i="36"/>
  <c r="H158" i="36"/>
  <c r="H157" i="36"/>
  <c r="H156" i="36"/>
  <c r="H154" i="36"/>
  <c r="H153" i="36"/>
  <c r="H152" i="36"/>
  <c r="H150" i="36"/>
  <c r="H149" i="36"/>
  <c r="H148" i="36"/>
  <c r="H139" i="36"/>
  <c r="H143" i="36"/>
  <c r="H142" i="36"/>
  <c r="H141" i="36"/>
  <c r="H138" i="36"/>
  <c r="H137" i="36"/>
  <c r="H136" i="36"/>
  <c r="H134" i="36"/>
  <c r="H133" i="36"/>
  <c r="H132" i="36"/>
  <c r="H129" i="36"/>
  <c r="H128" i="36"/>
  <c r="H127" i="36"/>
  <c r="H125" i="36"/>
  <c r="H124" i="36"/>
  <c r="H123" i="36"/>
  <c r="H120" i="36"/>
  <c r="H224" i="36"/>
  <c r="H110" i="36"/>
  <c r="H109" i="36"/>
  <c r="H108" i="36"/>
  <c r="H106" i="36"/>
  <c r="H105" i="36"/>
  <c r="H104" i="36"/>
  <c r="H102" i="36"/>
  <c r="H101" i="36"/>
  <c r="H100" i="36"/>
  <c r="H98" i="36"/>
  <c r="H97" i="36"/>
  <c r="H96" i="36"/>
  <c r="H94" i="36"/>
  <c r="H93" i="36"/>
  <c r="H92" i="36"/>
  <c r="H90" i="36"/>
  <c r="H89" i="36"/>
  <c r="H88" i="36"/>
  <c r="H85" i="36"/>
  <c r="H84" i="36"/>
  <c r="H83" i="36"/>
  <c r="H81" i="36"/>
  <c r="H80" i="36"/>
  <c r="H79" i="36"/>
  <c r="H77" i="36"/>
  <c r="H76" i="36"/>
  <c r="H75" i="36"/>
  <c r="H73" i="36"/>
  <c r="H72" i="36"/>
  <c r="H71" i="36"/>
  <c r="H69" i="36"/>
  <c r="H68" i="36"/>
  <c r="H67" i="36"/>
  <c r="H63" i="36"/>
  <c r="H62" i="36"/>
  <c r="H61" i="36"/>
  <c r="H59" i="36"/>
  <c r="H58" i="36"/>
  <c r="H57" i="36"/>
  <c r="H55" i="36"/>
  <c r="H54" i="36"/>
  <c r="H53" i="36"/>
  <c r="H51" i="36"/>
  <c r="H50" i="36"/>
  <c r="H49" i="36"/>
  <c r="H42" i="36"/>
  <c r="H41" i="36"/>
  <c r="H40" i="36"/>
  <c r="H32" i="36"/>
  <c r="H31" i="36"/>
  <c r="H30" i="36"/>
  <c r="H24" i="36"/>
  <c r="H23" i="36"/>
  <c r="H22" i="36"/>
  <c r="H15" i="36"/>
  <c r="H14" i="36"/>
  <c r="H13" i="36"/>
  <c r="H11" i="36"/>
  <c r="H10" i="36"/>
  <c r="H9" i="36"/>
  <c r="H25" i="36" l="1"/>
  <c r="H107" i="36"/>
  <c r="H21" i="36"/>
  <c r="H70" i="36"/>
  <c r="H103" i="36"/>
  <c r="H122" i="36"/>
  <c r="H74" i="36"/>
  <c r="H147" i="36"/>
  <c r="H176" i="36"/>
  <c r="H126" i="36"/>
  <c r="H172" i="36"/>
  <c r="H151" i="36"/>
  <c r="H161" i="36"/>
  <c r="H186" i="36"/>
  <c r="H95" i="36"/>
  <c r="H52" i="36"/>
  <c r="H87" i="36"/>
  <c r="H165" i="36"/>
  <c r="H135" i="36"/>
  <c r="H91" i="36"/>
  <c r="H155" i="36"/>
  <c r="H181" i="36"/>
  <c r="H99" i="36"/>
  <c r="H43" i="36"/>
  <c r="H140" i="36"/>
  <c r="H131" i="36"/>
  <c r="H48" i="36"/>
  <c r="H56" i="36"/>
  <c r="H60" i="36"/>
  <c r="H66" i="36"/>
  <c r="H39" i="36"/>
  <c r="H78" i="36"/>
  <c r="H82" i="36"/>
  <c r="H29" i="36"/>
  <c r="H12" i="36"/>
  <c r="H8" i="36"/>
  <c r="H235" i="36"/>
  <c r="H234" i="36"/>
  <c r="H233" i="36"/>
  <c r="H229" i="36"/>
  <c r="H213" i="36"/>
  <c r="H212" i="36"/>
  <c r="H211" i="36"/>
  <c r="H206" i="36"/>
  <c r="H207" i="36"/>
  <c r="H180" i="36"/>
  <c r="H220" i="36"/>
  <c r="H217" i="36"/>
  <c r="H216" i="36"/>
  <c r="H227" i="36"/>
  <c r="H226" i="36"/>
  <c r="H205" i="36"/>
  <c r="H204" i="36"/>
  <c r="H208" i="36"/>
  <c r="H203" i="36"/>
  <c r="B6" i="36"/>
  <c r="H169" i="36"/>
  <c r="H185" i="36"/>
  <c r="H190" i="36"/>
  <c r="H192" i="36"/>
  <c r="H144" i="36"/>
  <c r="H130" i="36"/>
  <c r="H119" i="36"/>
  <c r="H115" i="36"/>
  <c r="H114" i="36" s="1"/>
  <c r="H113" i="36"/>
  <c r="H112" i="36"/>
  <c r="H20" i="36"/>
  <c r="H19" i="36"/>
  <c r="H18" i="36"/>
  <c r="H6" i="36"/>
  <c r="H5" i="36" s="1"/>
  <c r="H4" i="36" s="1"/>
  <c r="H198" i="36"/>
  <c r="H194" i="36"/>
  <c r="H214" i="36"/>
  <c r="H210" i="36"/>
  <c r="H201" i="36"/>
  <c r="H200" i="36"/>
  <c r="H228" i="36"/>
  <c r="H240" i="36"/>
  <c r="H241" i="36"/>
  <c r="H239" i="36"/>
  <c r="H231" i="36" l="1"/>
  <c r="H230" i="36" s="1"/>
  <c r="H243" i="36" s="1"/>
  <c r="H17" i="36"/>
  <c r="H36" i="36"/>
  <c r="H202" i="36"/>
  <c r="H225" i="36"/>
  <c r="H215" i="36"/>
  <c r="H111" i="36"/>
  <c r="H65" i="36"/>
  <c r="B9" i="36" l="1"/>
  <c r="B10" i="36" s="1"/>
  <c r="H16" i="36"/>
  <c r="H7" i="36" s="1"/>
  <c r="B11" i="36" l="1"/>
  <c r="H118" i="36"/>
  <c r="B13" i="36" l="1"/>
  <c r="B14" i="36" s="1"/>
  <c r="H246" i="36"/>
  <c r="I118" i="36" s="1"/>
  <c r="B15" i="36" l="1"/>
  <c r="G247" i="36"/>
  <c r="H247" i="36" s="1"/>
  <c r="H248" i="36" s="1"/>
  <c r="I236" i="36"/>
  <c r="I5" i="36"/>
  <c r="I114" i="36"/>
  <c r="I221" i="36"/>
  <c r="I36" i="36"/>
  <c r="I65" i="36"/>
  <c r="I238" i="36"/>
  <c r="I230" i="36"/>
  <c r="I111" i="36"/>
  <c r="I199" i="36"/>
  <c r="I7" i="36"/>
  <c r="B18" i="36" l="1"/>
  <c r="B19" i="36" s="1"/>
  <c r="B20" i="36" l="1"/>
  <c r="B22" i="36" l="1"/>
  <c r="B23" i="36" s="1"/>
  <c r="B24" i="36" s="1"/>
  <c r="B26" i="36" l="1"/>
  <c r="B27" i="36" l="1"/>
  <c r="B28" i="36" s="1"/>
  <c r="B30" i="36" l="1"/>
  <c r="B31" i="36" l="1"/>
  <c r="B32" i="36" s="1"/>
  <c r="B33" i="36" l="1"/>
  <c r="B34" i="36" l="1"/>
  <c r="B35" i="36" l="1"/>
  <c r="B37" i="36" l="1"/>
  <c r="B38" i="36" l="1"/>
  <c r="B40" i="36" l="1"/>
  <c r="B41" i="36" l="1"/>
  <c r="B42" i="36" s="1"/>
  <c r="B44" i="36" l="1"/>
  <c r="B45" i="36" l="1"/>
  <c r="B46" i="36" s="1"/>
  <c r="B47" i="36" l="1"/>
  <c r="B49" i="36" l="1"/>
  <c r="B50" i="36" s="1"/>
  <c r="B51" i="36" l="1"/>
  <c r="B53" i="36" s="1"/>
  <c r="B54" i="36" l="1"/>
  <c r="B55" i="36" s="1"/>
  <c r="B57" i="36" l="1"/>
  <c r="B58" i="36" l="1"/>
  <c r="B59" i="36" l="1"/>
  <c r="B61" i="36" l="1"/>
  <c r="B62" i="36" s="1"/>
  <c r="B63" i="36" l="1"/>
  <c r="B64" i="36" l="1"/>
  <c r="B67" i="36" l="1"/>
  <c r="B68" i="36" l="1"/>
  <c r="B69" i="36" l="1"/>
  <c r="B71" i="36" l="1"/>
  <c r="B72" i="36" l="1"/>
  <c r="B73" i="36" s="1"/>
  <c r="B75" i="36" l="1"/>
  <c r="B76" i="36" s="1"/>
  <c r="B77" i="36" l="1"/>
  <c r="B79" i="36" l="1"/>
  <c r="B80" i="36" s="1"/>
  <c r="B81" i="36" l="1"/>
  <c r="B83" i="36" l="1"/>
  <c r="B84" i="36" l="1"/>
  <c r="B85" i="36" l="1"/>
  <c r="B86" i="36" l="1"/>
  <c r="B88" i="36" l="1"/>
  <c r="B89" i="36" l="1"/>
  <c r="B90" i="36" s="1"/>
  <c r="B92" i="36" l="1"/>
  <c r="B93" i="36" l="1"/>
  <c r="B94" i="36" s="1"/>
  <c r="B96" i="36" l="1"/>
  <c r="B97" i="36" l="1"/>
  <c r="B98" i="36" l="1"/>
  <c r="B100" i="36" l="1"/>
  <c r="B101" i="36" s="1"/>
  <c r="B102" i="36" l="1"/>
  <c r="B104" i="36" l="1"/>
  <c r="B105" i="36" l="1"/>
  <c r="B106" i="36" l="1"/>
  <c r="B108" i="36" l="1"/>
  <c r="B109" i="36" l="1"/>
  <c r="B110" i="36" l="1"/>
  <c r="B112" i="36" l="1"/>
  <c r="B113" i="36" l="1"/>
  <c r="B115" i="36" l="1"/>
  <c r="B119" i="36" l="1"/>
  <c r="B120" i="36" l="1"/>
  <c r="B121" i="36" s="1"/>
  <c r="B123" i="36" l="1"/>
  <c r="B124" i="36" l="1"/>
  <c r="B125" i="36" l="1"/>
  <c r="B127" i="36" l="1"/>
  <c r="B128" i="36" l="1"/>
  <c r="B129" i="36" s="1"/>
  <c r="B130" i="36" s="1"/>
  <c r="B132" i="36" l="1"/>
  <c r="B133" i="36" l="1"/>
  <c r="B134" i="36" l="1"/>
  <c r="B136" i="36" l="1"/>
  <c r="B137" i="36" s="1"/>
  <c r="B138" i="36" l="1"/>
  <c r="B139" i="36" l="1"/>
  <c r="B141" i="36" l="1"/>
  <c r="B142" i="36" l="1"/>
  <c r="B143" i="36" l="1"/>
  <c r="B144" i="36" l="1"/>
  <c r="B148" i="36" l="1"/>
  <c r="B149" i="36" l="1"/>
  <c r="B150" i="36" s="1"/>
  <c r="B152" i="36" l="1"/>
  <c r="B153" i="36" l="1"/>
  <c r="B154" i="36" l="1"/>
  <c r="B156" i="36" l="1"/>
  <c r="B157" i="36" l="1"/>
  <c r="B158" i="36" l="1"/>
  <c r="B159" i="36" l="1"/>
  <c r="B160" i="36" l="1"/>
  <c r="B162" i="36" l="1"/>
  <c r="B163" i="36" l="1"/>
  <c r="B164" i="36" l="1"/>
  <c r="B166" i="36" l="1"/>
  <c r="B167" i="36" l="1"/>
  <c r="B168" i="36" s="1"/>
  <c r="B169" i="36" l="1"/>
  <c r="B170" i="36" l="1"/>
  <c r="B171" i="36" s="1"/>
  <c r="B173" i="36" l="1"/>
  <c r="B174" i="36" l="1"/>
  <c r="B175" i="36" s="1"/>
  <c r="B177" i="36" l="1"/>
  <c r="B178" i="36" s="1"/>
  <c r="B179" i="36" l="1"/>
  <c r="B180" i="36" l="1"/>
  <c r="B182" i="36" l="1"/>
  <c r="B183" i="36" s="1"/>
  <c r="B184" i="36" l="1"/>
  <c r="B185" i="36" s="1"/>
  <c r="B187" i="36" l="1"/>
  <c r="B188" i="36" l="1"/>
  <c r="B189" i="36" l="1"/>
  <c r="B190" i="36" s="1"/>
  <c r="B191" i="36" s="1"/>
  <c r="B192" i="36" s="1"/>
  <c r="B193" i="36" l="1"/>
  <c r="B194" i="36" s="1"/>
  <c r="B195" i="36" l="1"/>
  <c r="B196" i="36" s="1"/>
  <c r="B197" i="36" s="1"/>
  <c r="B198" i="36" l="1"/>
  <c r="B200" i="36" l="1"/>
  <c r="B201" i="36" l="1"/>
  <c r="B203" i="36" l="1"/>
  <c r="B204" i="36" s="1"/>
  <c r="B205" i="36" s="1"/>
  <c r="B206" i="36" s="1"/>
  <c r="B207" i="36" l="1"/>
  <c r="B208" i="36" s="1"/>
  <c r="B209" i="36" l="1"/>
  <c r="B210" i="36"/>
  <c r="B211" i="36" l="1"/>
  <c r="B212" i="36" s="1"/>
  <c r="B213" i="36" l="1"/>
  <c r="B214" i="36" l="1"/>
  <c r="B216" i="36" l="1"/>
  <c r="B217" i="36" s="1"/>
  <c r="B219" i="36" l="1"/>
  <c r="B220" i="36" l="1"/>
  <c r="B222" i="36" s="1"/>
  <c r="B223" i="36" l="1"/>
  <c r="B224" i="36" l="1"/>
  <c r="B226" i="36" l="1"/>
  <c r="B227" i="36" l="1"/>
  <c r="B228" i="36" l="1"/>
  <c r="B229" i="36" l="1"/>
  <c r="B232" i="36" l="1"/>
  <c r="B233" i="36" l="1"/>
  <c r="B234" i="36" s="1"/>
  <c r="B235" i="36" l="1"/>
  <c r="B237" i="36" l="1"/>
  <c r="B239" i="36" l="1"/>
  <c r="B240" i="36" s="1"/>
  <c r="B241" i="36" l="1"/>
  <c r="B242" i="36" l="1"/>
</calcChain>
</file>

<file path=xl/sharedStrings.xml><?xml version="1.0" encoding="utf-8"?>
<sst xmlns="http://schemas.openxmlformats.org/spreadsheetml/2006/main" count="463" uniqueCount="166">
  <si>
    <t>Cenová osnova stavby "Novostavba Základní školy pro Drahelčice a Úhonice"</t>
  </si>
  <si>
    <t>číslo řádku</t>
  </si>
  <si>
    <t>číslo položky</t>
  </si>
  <si>
    <t>kapitola</t>
  </si>
  <si>
    <t>Popis</t>
  </si>
  <si>
    <t>množství</t>
  </si>
  <si>
    <t>MJ</t>
  </si>
  <si>
    <t>jednotková cena</t>
  </si>
  <si>
    <t>cena celkem</t>
  </si>
  <si>
    <t>%</t>
  </si>
  <si>
    <t>limit</t>
  </si>
  <si>
    <t>SO.01</t>
  </si>
  <si>
    <t>Objekt základní školy a tělocvična</t>
  </si>
  <si>
    <t>ZP</t>
  </si>
  <si>
    <t>Zemní práce</t>
  </si>
  <si>
    <t>zemní práce - výkopy vč. odvrtu, odvodnění, odvozy vč. poplatku za uložení</t>
  </si>
  <si>
    <t>kpl</t>
  </si>
  <si>
    <t>NK</t>
  </si>
  <si>
    <t>Nosná konstrukce</t>
  </si>
  <si>
    <t>piloty vč. pilotovací pláně</t>
  </si>
  <si>
    <t>SO.01.1 - hlavní budova</t>
  </si>
  <si>
    <t>SO.01.2 - jídelna vč. krčků</t>
  </si>
  <si>
    <t>SO.01.3 - tělocvična vč. krčků</t>
  </si>
  <si>
    <t>základy, podkladní konstrukce</t>
  </si>
  <si>
    <t>SO.01.2 - jídelna vč. krčku</t>
  </si>
  <si>
    <t>SO.01.3 - tělocvična vč. krčku</t>
  </si>
  <si>
    <t>nosná železobetonová konstrukce nad základovou deskou</t>
  </si>
  <si>
    <t>1.NP - svislé a vodorovné konstrukce</t>
  </si>
  <si>
    <t>2.NP - svislé a vodorovné konstrukce</t>
  </si>
  <si>
    <t>3.NP - svislé a vodorovné konstrukce</t>
  </si>
  <si>
    <t>zděné a skládané systémové svislé nosné konstrukce</t>
  </si>
  <si>
    <t>nosná konstrukce krovu</t>
  </si>
  <si>
    <t>ostatní ocelové nosné konstrukce</t>
  </si>
  <si>
    <t>tesařské konstrukce - krov, bednění, laťování</t>
  </si>
  <si>
    <t>OB</t>
  </si>
  <si>
    <t>Obálka budovy</t>
  </si>
  <si>
    <t>hydroizolace spodní stavby</t>
  </si>
  <si>
    <t>fasáda - pod úrovní terénu</t>
  </si>
  <si>
    <t>fasáda - nad úrovní terénu</t>
  </si>
  <si>
    <t>výplně otvorů vnější - okna, dveře, prosklené stěny, světlíky, světlovody, střešní okna, výlezy (výjma položky č.14, viz. níže)</t>
  </si>
  <si>
    <t>Kompletace vnějších otvorových výplní, doplnění osazení výplní vynechaných montážních otvorů</t>
  </si>
  <si>
    <t>střešní skladby a hydroizolace</t>
  </si>
  <si>
    <t>zámečnické konstrukce - exterier</t>
  </si>
  <si>
    <t>klempířské konstrukce vč. podkladní vrstvy - exteriér</t>
  </si>
  <si>
    <t>stínění a žaluzie</t>
  </si>
  <si>
    <t>ostatní výrobky - např. exteriér fasády, nápisy, plašidla, roznášecí dlažby pod VZT, další</t>
  </si>
  <si>
    <t>VDP</t>
  </si>
  <si>
    <t>Vnitřní úpravy a dokončovací práce</t>
  </si>
  <si>
    <t>příčky a předstěny nenosné</t>
  </si>
  <si>
    <t>podhledy</t>
  </si>
  <si>
    <t>hrubé podlahy (od horního líce nosné konstrukce až po spodní líc nášlapné vrstvy)</t>
  </si>
  <si>
    <t>nášlapná vrstva - dlažby (komplet vč. příslušenství a soklu)</t>
  </si>
  <si>
    <t>nášlapná vrstva - linoleum (komplet vč. příslušenství a soklu)</t>
  </si>
  <si>
    <t>nášlapná vrstva - sportovní podlahy</t>
  </si>
  <si>
    <t>vnitřní povrchové úpravy stěn a stropů - omítky, stěrky</t>
  </si>
  <si>
    <t>malby, obklady, nátěry</t>
  </si>
  <si>
    <t>vnitřní dveře, prosklené stěny a ostatní výpně vnitřních otvorů</t>
  </si>
  <si>
    <t>zámečnické výrobky - interiér</t>
  </si>
  <si>
    <t>truhlářské výrobky (obklady parapetů, kuchyňská linka, neobsahuje dodávku interiéru)</t>
  </si>
  <si>
    <t>ostatní výrobky vnitřního vybavení výše nezahrnuté, včetně akustických obkladů stěn</t>
  </si>
  <si>
    <t>OST</t>
  </si>
  <si>
    <t>Ostatní</t>
  </si>
  <si>
    <t>PBŘ - nátěry, nástřiky, PHP, značení, ostatní protipožární ucpávky</t>
  </si>
  <si>
    <t>zemní práce (zásypy, drenáže)</t>
  </si>
  <si>
    <t>ZZ</t>
  </si>
  <si>
    <t>Zdvihací zařízení</t>
  </si>
  <si>
    <t>výtahy</t>
  </si>
  <si>
    <t>INT</t>
  </si>
  <si>
    <t>Interiér</t>
  </si>
  <si>
    <r>
      <t>Mobiliář, interiérové vybavení (</t>
    </r>
    <r>
      <rPr>
        <b/>
        <sz val="10"/>
        <color theme="1"/>
        <rFont val="Calibri"/>
        <family val="2"/>
        <charset val="238"/>
        <scheme val="minor"/>
      </rPr>
      <t>není součástí - samostatný tendr</t>
    </r>
    <r>
      <rPr>
        <sz val="10"/>
        <color theme="1"/>
        <rFont val="Calibri"/>
        <family val="2"/>
        <charset val="238"/>
        <scheme val="minor"/>
      </rPr>
      <t>)</t>
    </r>
  </si>
  <si>
    <t>PROF</t>
  </si>
  <si>
    <t>PROFESE - kpl. dodávka a montáž, protipožární ucpávky, přípomoce, lešení</t>
  </si>
  <si>
    <t>Zemní vrty vč. vystrojení</t>
  </si>
  <si>
    <t>Horizontální vedení z vrstů vč. zemních prací a napojení do strojovny</t>
  </si>
  <si>
    <t>HTÚ v rozsahu vrtů a blizkého okolí  - podkladní vrstvy a základy vč. zemních prací a odvodnění</t>
  </si>
  <si>
    <t>Zařízení pro vytápění a chlazení staveb - rozvody</t>
  </si>
  <si>
    <t>Zařízení pro vytápění a chlazení staveb - zařízení, strojovny</t>
  </si>
  <si>
    <t>Zařízení pro vytápění a chlazení staveb - kompletace, zkoušky a zprovoznění</t>
  </si>
  <si>
    <t>Zařízení vzduchotechniky - rozvody</t>
  </si>
  <si>
    <t>Zařízení vzduchotechniky - zařízení, strojovny</t>
  </si>
  <si>
    <t>Zařízení vzduchotechniky - kompletace, zkoušky a zprovoznění</t>
  </si>
  <si>
    <t>Měření a regulace - rozvody, zařízení</t>
  </si>
  <si>
    <t>Měření a regulace - kompletace, zapojení, zkoušky a zprovoznění</t>
  </si>
  <si>
    <r>
      <t>Gastro zařízení - dodávka a osazení (</t>
    </r>
    <r>
      <rPr>
        <b/>
        <sz val="10"/>
        <color theme="1"/>
        <rFont val="Calibri"/>
        <family val="2"/>
        <charset val="238"/>
        <scheme val="minor"/>
      </rPr>
      <t>není součástí - samostatný tendr</t>
    </r>
    <r>
      <rPr>
        <sz val="10"/>
        <color theme="1"/>
        <rFont val="Calibri"/>
        <family val="2"/>
        <charset val="238"/>
        <scheme val="minor"/>
      </rPr>
      <t>)</t>
    </r>
  </si>
  <si>
    <r>
      <t>Gastro zařízení - zapojení a zprovoznění (</t>
    </r>
    <r>
      <rPr>
        <b/>
        <sz val="10"/>
        <color theme="1"/>
        <rFont val="Calibri"/>
        <family val="2"/>
        <charset val="238"/>
        <scheme val="minor"/>
      </rPr>
      <t>není součástí - samostatný tendr</t>
    </r>
    <r>
      <rPr>
        <sz val="10"/>
        <color theme="1"/>
        <rFont val="Calibri"/>
        <family val="2"/>
        <charset val="238"/>
        <scheme val="minor"/>
      </rPr>
      <t>)</t>
    </r>
  </si>
  <si>
    <t>Vodovod (pitná a užitková voda, vč. přípojných bodů gastro)</t>
  </si>
  <si>
    <t>Kanalizace (vč. přípojných bodů gastro)</t>
  </si>
  <si>
    <t>Zařizovací předměty, baterie - kompletace (vodovod a kanalizace)</t>
  </si>
  <si>
    <t>EPS, ERO - dodávka, osazení</t>
  </si>
  <si>
    <t>EPS, ERO - zapojení a zprovoznění</t>
  </si>
  <si>
    <t>Zařízení silnoproudé elektroinstalace - rozvody, vedení</t>
  </si>
  <si>
    <t>Zařízení silnoproudé elektroinstalace - rozvaděče vč. zapojení</t>
  </si>
  <si>
    <t>Zařízení silnoproudé elektroinstalace - kompletace a zprovoznění</t>
  </si>
  <si>
    <t>FVE - fotovoltaická elektrárna</t>
  </si>
  <si>
    <t>Bleskosvod - zemní vedení</t>
  </si>
  <si>
    <t>Bleskosvod - hromosvod a svislé svody</t>
  </si>
  <si>
    <t>EZS - rozvody</t>
  </si>
  <si>
    <t>EZS - kompletace a zapojení</t>
  </si>
  <si>
    <t>SK, trasy vč. jednotného času - rozvody (včetně koncových prvků, racků a patch zakončení)</t>
  </si>
  <si>
    <t>SK, trasy vč. jednotného času - kompletace a zapojení</t>
  </si>
  <si>
    <t>CCTV - rozvody</t>
  </si>
  <si>
    <t>CCTV - kompletace a zapojení</t>
  </si>
  <si>
    <t>AV_technika (příprava) - dodávka, osazení</t>
  </si>
  <si>
    <t>AV_technika (příprava) - zapojení a zprovoznění</t>
  </si>
  <si>
    <t>Poplachový zabezpečovací a tísňový systém (PZTS) - rozvody</t>
  </si>
  <si>
    <t>Poplachový zabezpečovací a tísňový systém (PZTS) - kompletace a zapojení</t>
  </si>
  <si>
    <t>ACS - dodávka, osazení</t>
  </si>
  <si>
    <t>ACS - zapojení a zprovoznění</t>
  </si>
  <si>
    <t>Zařízení ZOTK - dodávka a osazení</t>
  </si>
  <si>
    <t>Zařízení ZOTK - zapojení a zprovoznění</t>
  </si>
  <si>
    <t>IO.01</t>
  </si>
  <si>
    <t>Venkovní inženýrské sítě a provozní soubory</t>
  </si>
  <si>
    <t>Přípojka vodovodu, areálový vodovod včetně přípravy pro vodoměr</t>
  </si>
  <si>
    <t>Přípojka kanalizace splaškové kanalizace</t>
  </si>
  <si>
    <t>Areálová kanalizace splašková a dešťová</t>
  </si>
  <si>
    <t>trubní vedení</t>
  </si>
  <si>
    <t>odlučovač tuků</t>
  </si>
  <si>
    <t>akumulační a retenční nádrže</t>
  </si>
  <si>
    <t>čerpací zařízení splaškové kanalizace - šachta vč. strojního zařízení</t>
  </si>
  <si>
    <t>čerpací stanice užitkové vody - šachta vč. strojního a filtračního zařízení</t>
  </si>
  <si>
    <t>vsakovací průlehy</t>
  </si>
  <si>
    <t>odlučovač ropných látek</t>
  </si>
  <si>
    <t>Přípojka NN silnoproud</t>
  </si>
  <si>
    <t>Areálové vedení rozvodů NN včetně nabíjecích stanic a přípravy stanic</t>
  </si>
  <si>
    <t>Areálové osvětlení vč. rozvodů</t>
  </si>
  <si>
    <t>Přípojka slaboproudu (datová přípojka)</t>
  </si>
  <si>
    <t>Areálové vedení slaboproudu</t>
  </si>
  <si>
    <t>Trafostanice, vedení VN</t>
  </si>
  <si>
    <t>stavební objekt trafostanice</t>
  </si>
  <si>
    <t>technologie - VN-část odběratel, NNK, vč. koordinace s ČEZ, kabeláž vč. rozvaděčů</t>
  </si>
  <si>
    <r>
      <t>technologie - VN-část ČEZ (</t>
    </r>
    <r>
      <rPr>
        <b/>
        <i/>
        <sz val="9"/>
        <color theme="1"/>
        <rFont val="Calibri"/>
        <family val="2"/>
        <charset val="238"/>
        <scheme val="minor"/>
      </rPr>
      <t>dodávka ČEZ, není součástí tendru</t>
    </r>
    <r>
      <rPr>
        <i/>
        <sz val="9"/>
        <color theme="1"/>
        <rFont val="Calibri"/>
        <family val="2"/>
        <charset val="238"/>
        <scheme val="minor"/>
      </rPr>
      <t>)</t>
    </r>
  </si>
  <si>
    <t>zprovoznění pro potřeby stavby</t>
  </si>
  <si>
    <t>finální zprovoznění pro předání</t>
  </si>
  <si>
    <t>IO.02</t>
  </si>
  <si>
    <t>Komunikace, sadové úpravy, drobná architektura</t>
  </si>
  <si>
    <t>terénní úpravy vč. podkladních HTÚ</t>
  </si>
  <si>
    <t>sadové úpravy vyjma atletické dráhy a sportovišť</t>
  </si>
  <si>
    <t>Naložení, odvoz a uložení přebytečné ornice na deponii dle určení investora do vzdálenosti 1000 m vč. rozprostření</t>
  </si>
  <si>
    <t>Zpevněné plochy a komunikace vč. podkladních HTÚ</t>
  </si>
  <si>
    <t>komunikace vč. odvodnění, zemních prací a napojení</t>
  </si>
  <si>
    <t>dopravní značení</t>
  </si>
  <si>
    <t>Drobná architektura - lavičky, koše, infopanely, stožáry, navigační panely, stojany na kola a další</t>
  </si>
  <si>
    <t>Odpadové hospodářství</t>
  </si>
  <si>
    <t>SO.02</t>
  </si>
  <si>
    <t>Atletická dráha, sportoviště</t>
  </si>
  <si>
    <t>Atletická dráha a sportoviště - povrchu, vybavení sportovišť a vodorovného značení</t>
  </si>
  <si>
    <t xml:space="preserve">sadové úpravy </t>
  </si>
  <si>
    <t>sportovní povrch vč. vodorovného značení</t>
  </si>
  <si>
    <t>vybavení sportovišť</t>
  </si>
  <si>
    <t>Osvětlení atletického oválu vč. rozvodů  a ovládání</t>
  </si>
  <si>
    <t>SO.03</t>
  </si>
  <si>
    <t>Oplocení</t>
  </si>
  <si>
    <t>Oplocení, brány a branky vč. napojení, základy</t>
  </si>
  <si>
    <t>PP</t>
  </si>
  <si>
    <t>PROJEKTOVÉ PRÁCE A DOKLADOVÁ ČÁST</t>
  </si>
  <si>
    <t>Dokumentace pro provedení stavby / realizační vč. projednání (digitální a tištěná)</t>
  </si>
  <si>
    <t>Výrobní a dílenská dokumentace vč. projednání</t>
  </si>
  <si>
    <t>Dokumentace skutečného provedení, manuál budovy, fotodokumentace, kolaudační DSPS, DSPS pro správce sítí (digitální a tištěná)</t>
  </si>
  <si>
    <t>Kompletační činnost - kompletace stavby a předání do užívání, zajištění kolaudace vč. dokladové části, uvedení do provozu, příp. zkušební provoz, návody na obsluhu a údržbu, technické listy, atesty, certifikáty, prohlášení o shodě, zaškolení obsluhy, provozní řády (v českém jazyce)</t>
  </si>
  <si>
    <t>MS1</t>
  </si>
  <si>
    <t>MEZISOUČET stavební náklady (SO.01, IO.01, IO.02, SO.02, SO.03)</t>
  </si>
  <si>
    <t>MS2</t>
  </si>
  <si>
    <t>MEZISOUČET projektové práce a dokladová část</t>
  </si>
  <si>
    <t>Náklady CELKEM bez DPH</t>
  </si>
  <si>
    <t>DPH</t>
  </si>
  <si>
    <t>Náklady CELKEM vč.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</si>
</sst>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&quot;Kč&quot;"/>
    <numFmt numFmtId="165" formatCode="0.0%"/>
  </numFmts>
  <fonts count="31">
    <font>
      <sz val="8"/>
      <name val="Arial CE"/>
      <family val="2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u/>
      <sz val="11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i/>
      <sz val="9"/>
      <color rgb="FF00B050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6"/>
      <color theme="1"/>
      <name val="Calibri"/>
      <family val="2"/>
      <scheme val="minor"/>
    </font>
    <font>
      <i/>
      <sz val="9"/>
      <name val="Calibri"/>
      <family val="2"/>
      <scheme val="minor"/>
    </font>
    <font>
      <sz val="11"/>
      <color rgb="FF0070C0"/>
      <name val="Calibri"/>
      <family val="2"/>
      <charset val="238"/>
      <scheme val="minor"/>
    </font>
    <font>
      <sz val="11"/>
      <color rgb="FF0070C0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b/>
      <i/>
      <sz val="9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Arial CE"/>
      <family val="2"/>
    </font>
    <font>
      <sz val="8"/>
      <name val="Arial CE"/>
      <family val="2"/>
    </font>
    <font>
      <u/>
      <sz val="11"/>
      <color theme="1"/>
      <name val="Calibri"/>
      <family val="2"/>
      <charset val="238"/>
      <scheme val="minor"/>
    </font>
    <font>
      <u/>
      <sz val="12"/>
      <color theme="1"/>
      <name val="Calibri"/>
      <family val="2"/>
      <charset val="238"/>
      <scheme val="minor"/>
    </font>
    <font>
      <b/>
      <sz val="11"/>
      <color rgb="FF242424"/>
      <name val="Aptos Narrow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9" fontId="27" fillId="0" borderId="0" applyFont="0" applyFill="0" applyBorder="0" applyAlignment="0" applyProtection="0"/>
  </cellStyleXfs>
  <cellXfs count="265">
    <xf numFmtId="0" fontId="0" fillId="0" borderId="0" xfId="0"/>
    <xf numFmtId="0" fontId="2" fillId="0" borderId="0" xfId="1"/>
    <xf numFmtId="0" fontId="2" fillId="0" borderId="0" xfId="1" applyAlignment="1">
      <alignment horizontal="right"/>
    </xf>
    <xf numFmtId="0" fontId="3" fillId="0" borderId="0" xfId="1" applyFont="1" applyAlignment="1">
      <alignment horizontal="left"/>
    </xf>
    <xf numFmtId="0" fontId="2" fillId="0" borderId="0" xfId="1" applyAlignment="1">
      <alignment wrapText="1"/>
    </xf>
    <xf numFmtId="164" fontId="2" fillId="0" borderId="0" xfId="1" applyNumberFormat="1"/>
    <xf numFmtId="4" fontId="2" fillId="0" borderId="0" xfId="1" applyNumberFormat="1" applyAlignment="1">
      <alignment wrapText="1"/>
    </xf>
    <xf numFmtId="4" fontId="3" fillId="0" borderId="0" xfId="1" applyNumberFormat="1" applyFont="1" applyAlignment="1">
      <alignment horizontal="left"/>
    </xf>
    <xf numFmtId="0" fontId="14" fillId="0" borderId="0" xfId="1" applyFont="1"/>
    <xf numFmtId="0" fontId="19" fillId="0" borderId="0" xfId="1" applyFont="1" applyAlignment="1">
      <alignment wrapText="1"/>
    </xf>
    <xf numFmtId="0" fontId="21" fillId="0" borderId="0" xfId="1" applyFont="1" applyAlignment="1">
      <alignment wrapText="1"/>
    </xf>
    <xf numFmtId="0" fontId="22" fillId="0" borderId="0" xfId="1" applyFont="1" applyAlignment="1">
      <alignment wrapText="1"/>
    </xf>
    <xf numFmtId="0" fontId="6" fillId="0" borderId="0" xfId="1" applyFont="1" applyAlignment="1">
      <alignment wrapText="1"/>
    </xf>
    <xf numFmtId="0" fontId="20" fillId="0" borderId="0" xfId="1" applyFont="1" applyAlignment="1">
      <alignment wrapText="1"/>
    </xf>
    <xf numFmtId="0" fontId="26" fillId="0" borderId="0" xfId="0" applyFont="1" applyAlignment="1">
      <alignment wrapText="1"/>
    </xf>
    <xf numFmtId="0" fontId="15" fillId="3" borderId="6" xfId="1" applyFont="1" applyFill="1" applyBorder="1" applyAlignment="1">
      <alignment horizontal="center" vertical="center" wrapText="1"/>
    </xf>
    <xf numFmtId="0" fontId="15" fillId="3" borderId="18" xfId="1" applyFont="1" applyFill="1" applyBorder="1" applyAlignment="1">
      <alignment horizontal="center" vertical="center"/>
    </xf>
    <xf numFmtId="0" fontId="15" fillId="3" borderId="18" xfId="1" applyFont="1" applyFill="1" applyBorder="1" applyAlignment="1">
      <alignment horizontal="center" vertical="center" wrapText="1"/>
    </xf>
    <xf numFmtId="4" fontId="15" fillId="3" borderId="18" xfId="1" applyNumberFormat="1" applyFont="1" applyFill="1" applyBorder="1" applyAlignment="1">
      <alignment horizontal="center" vertical="center" wrapText="1"/>
    </xf>
    <xf numFmtId="164" fontId="15" fillId="3" borderId="18" xfId="1" applyNumberFormat="1" applyFont="1" applyFill="1" applyBorder="1" applyAlignment="1">
      <alignment horizontal="center" vertical="center"/>
    </xf>
    <xf numFmtId="164" fontId="15" fillId="3" borderId="19" xfId="1" applyNumberFormat="1" applyFont="1" applyFill="1" applyBorder="1" applyAlignment="1">
      <alignment horizontal="center" vertical="center"/>
    </xf>
    <xf numFmtId="0" fontId="14" fillId="0" borderId="15" xfId="1" applyFont="1" applyBorder="1" applyAlignment="1">
      <alignment horizontal="center" vertical="center"/>
    </xf>
    <xf numFmtId="0" fontId="5" fillId="3" borderId="12" xfId="1" applyFont="1" applyFill="1" applyBorder="1" applyAlignment="1">
      <alignment horizontal="center" vertical="center"/>
    </xf>
    <xf numFmtId="0" fontId="3" fillId="3" borderId="7" xfId="1" applyFont="1" applyFill="1" applyBorder="1" applyAlignment="1">
      <alignment horizontal="left" vertical="center"/>
    </xf>
    <xf numFmtId="0" fontId="30" fillId="3" borderId="0" xfId="0" applyFont="1" applyFill="1" applyAlignment="1">
      <alignment vertical="center"/>
    </xf>
    <xf numFmtId="4" fontId="2" fillId="3" borderId="7" xfId="1" applyNumberFormat="1" applyFill="1" applyBorder="1" applyAlignment="1">
      <alignment vertical="center" wrapText="1"/>
    </xf>
    <xf numFmtId="0" fontId="2" fillId="3" borderId="7" xfId="1" applyFill="1" applyBorder="1" applyAlignment="1">
      <alignment vertical="center"/>
    </xf>
    <xf numFmtId="164" fontId="2" fillId="3" borderId="7" xfId="1" applyNumberFormat="1" applyFill="1" applyBorder="1" applyAlignment="1">
      <alignment vertical="center"/>
    </xf>
    <xf numFmtId="164" fontId="5" fillId="3" borderId="8" xfId="1" applyNumberFormat="1" applyFont="1" applyFill="1" applyBorder="1" applyAlignment="1">
      <alignment vertical="center"/>
    </xf>
    <xf numFmtId="0" fontId="21" fillId="0" borderId="0" xfId="1" applyFont="1" applyAlignment="1">
      <alignment vertical="center" wrapText="1"/>
    </xf>
    <xf numFmtId="0" fontId="2" fillId="0" borderId="0" xfId="1" applyAlignment="1">
      <alignment vertical="center"/>
    </xf>
    <xf numFmtId="0" fontId="28" fillId="0" borderId="10" xfId="1" applyFont="1" applyBorder="1" applyAlignment="1">
      <alignment horizontal="left" vertical="center" wrapText="1"/>
    </xf>
    <xf numFmtId="4" fontId="28" fillId="0" borderId="10" xfId="1" applyNumberFormat="1" applyFont="1" applyBorder="1" applyAlignment="1">
      <alignment horizontal="left" vertical="center" wrapText="1"/>
    </xf>
    <xf numFmtId="164" fontId="28" fillId="0" borderId="11" xfId="1" applyNumberFormat="1" applyFont="1" applyBorder="1" applyAlignment="1">
      <alignment vertical="center"/>
    </xf>
    <xf numFmtId="10" fontId="28" fillId="0" borderId="11" xfId="2" applyNumberFormat="1" applyFont="1" applyBorder="1" applyAlignment="1">
      <alignment vertical="center"/>
    </xf>
    <xf numFmtId="165" fontId="28" fillId="0" borderId="11" xfId="2" applyNumberFormat="1" applyFont="1" applyBorder="1" applyAlignment="1">
      <alignment vertical="center"/>
    </xf>
    <xf numFmtId="0" fontId="12" fillId="0" borderId="12" xfId="1" applyFont="1" applyBorder="1" applyAlignment="1">
      <alignment horizontal="center" vertical="center"/>
    </xf>
    <xf numFmtId="0" fontId="12" fillId="0" borderId="13" xfId="1" applyFont="1" applyBorder="1" applyAlignment="1">
      <alignment horizontal="left" vertical="center"/>
    </xf>
    <xf numFmtId="0" fontId="13" fillId="0" borderId="13" xfId="1" applyFont="1" applyBorder="1" applyAlignment="1">
      <alignment horizontal="left" vertical="center" wrapText="1"/>
    </xf>
    <xf numFmtId="4" fontId="12" fillId="0" borderId="13" xfId="1" applyNumberFormat="1" applyFont="1" applyBorder="1" applyAlignment="1">
      <alignment vertical="center" wrapText="1"/>
    </xf>
    <xf numFmtId="0" fontId="12" fillId="0" borderId="13" xfId="1" applyFont="1" applyBorder="1" applyAlignment="1">
      <alignment vertical="center"/>
    </xf>
    <xf numFmtId="164" fontId="12" fillId="2" borderId="13" xfId="1" applyNumberFormat="1" applyFont="1" applyFill="1" applyBorder="1" applyAlignment="1" applyProtection="1">
      <alignment vertical="center"/>
      <protection locked="0"/>
    </xf>
    <xf numFmtId="164" fontId="12" fillId="0" borderId="14" xfId="1" applyNumberFormat="1" applyFont="1" applyBorder="1" applyAlignment="1">
      <alignment vertical="center"/>
    </xf>
    <xf numFmtId="165" fontId="12" fillId="0" borderId="14" xfId="2" applyNumberFormat="1" applyFont="1" applyBorder="1" applyAlignment="1">
      <alignment vertical="center"/>
    </xf>
    <xf numFmtId="0" fontId="21" fillId="0" borderId="0" xfId="1" applyFont="1" applyAlignment="1">
      <alignment horizontal="left" vertical="center" wrapText="1"/>
    </xf>
    <xf numFmtId="0" fontId="2" fillId="0" borderId="0" xfId="1" applyAlignment="1">
      <alignment horizontal="left" vertical="center"/>
    </xf>
    <xf numFmtId="0" fontId="28" fillId="0" borderId="13" xfId="1" applyFont="1" applyBorder="1" applyAlignment="1">
      <alignment horizontal="left" vertical="center" wrapText="1"/>
    </xf>
    <xf numFmtId="4" fontId="28" fillId="0" borderId="13" xfId="1" applyNumberFormat="1" applyFont="1" applyBorder="1" applyAlignment="1">
      <alignment horizontal="left" vertical="center" wrapText="1"/>
    </xf>
    <xf numFmtId="164" fontId="28" fillId="0" borderId="14" xfId="1" applyNumberFormat="1" applyFont="1" applyBorder="1" applyAlignment="1">
      <alignment vertical="center"/>
    </xf>
    <xf numFmtId="10" fontId="28" fillId="0" borderId="14" xfId="2" applyNumberFormat="1" applyFont="1" applyBorder="1" applyAlignment="1">
      <alignment vertical="center"/>
    </xf>
    <xf numFmtId="165" fontId="28" fillId="0" borderId="14" xfId="2" applyNumberFormat="1" applyFont="1" applyBorder="1" applyAlignment="1">
      <alignment vertical="center"/>
    </xf>
    <xf numFmtId="0" fontId="14" fillId="0" borderId="13" xfId="1" applyFont="1" applyBorder="1" applyAlignment="1">
      <alignment horizontal="left" vertical="center" wrapText="1"/>
    </xf>
    <xf numFmtId="4" fontId="14" fillId="0" borderId="13" xfId="1" applyNumberFormat="1" applyFont="1" applyBorder="1" applyAlignment="1">
      <alignment vertical="center" wrapText="1"/>
    </xf>
    <xf numFmtId="0" fontId="14" fillId="0" borderId="13" xfId="1" applyFont="1" applyBorder="1" applyAlignment="1">
      <alignment vertical="center"/>
    </xf>
    <xf numFmtId="164" fontId="14" fillId="0" borderId="13" xfId="1" applyNumberFormat="1" applyFont="1" applyBorder="1" applyAlignment="1">
      <alignment vertical="center"/>
    </xf>
    <xf numFmtId="164" fontId="14" fillId="0" borderId="14" xfId="1" applyNumberFormat="1" applyFont="1" applyBorder="1" applyAlignment="1">
      <alignment vertical="center"/>
    </xf>
    <xf numFmtId="165" fontId="12" fillId="0" borderId="27" xfId="2" applyNumberFormat="1" applyFont="1" applyBorder="1" applyAlignment="1">
      <alignment vertical="center"/>
    </xf>
    <xf numFmtId="0" fontId="12" fillId="0" borderId="15" xfId="1" applyFont="1" applyBorder="1" applyAlignment="1">
      <alignment horizontal="center" vertical="center"/>
    </xf>
    <xf numFmtId="0" fontId="12" fillId="0" borderId="16" xfId="1" applyFont="1" applyBorder="1" applyAlignment="1">
      <alignment horizontal="left" vertical="center"/>
    </xf>
    <xf numFmtId="0" fontId="18" fillId="0" borderId="16" xfId="1" applyFont="1" applyBorder="1" applyAlignment="1">
      <alignment horizontal="left" vertical="center" wrapText="1"/>
    </xf>
    <xf numFmtId="4" fontId="10" fillId="0" borderId="16" xfId="1" applyNumberFormat="1" applyFont="1" applyBorder="1" applyAlignment="1">
      <alignment vertical="center" wrapText="1"/>
    </xf>
    <xf numFmtId="0" fontId="10" fillId="0" borderId="16" xfId="1" applyFont="1" applyBorder="1" applyAlignment="1">
      <alignment vertical="center"/>
    </xf>
    <xf numFmtId="164" fontId="10" fillId="2" borderId="16" xfId="1" applyNumberFormat="1" applyFont="1" applyFill="1" applyBorder="1" applyAlignment="1" applyProtection="1">
      <alignment vertical="center"/>
      <protection locked="0"/>
    </xf>
    <xf numFmtId="164" fontId="10" fillId="0" borderId="17" xfId="1" applyNumberFormat="1" applyFont="1" applyBorder="1" applyAlignment="1">
      <alignment vertical="center"/>
    </xf>
    <xf numFmtId="165" fontId="10" fillId="0" borderId="28" xfId="2" applyNumberFormat="1" applyFont="1" applyBorder="1" applyAlignment="1">
      <alignment vertical="center"/>
    </xf>
    <xf numFmtId="165" fontId="12" fillId="0" borderId="28" xfId="2" applyNumberFormat="1" applyFont="1" applyBorder="1" applyAlignment="1">
      <alignment vertical="center"/>
    </xf>
    <xf numFmtId="0" fontId="14" fillId="0" borderId="16" xfId="1" applyFont="1" applyBorder="1" applyAlignment="1">
      <alignment horizontal="left" vertical="center" wrapText="1"/>
    </xf>
    <xf numFmtId="4" fontId="14" fillId="0" borderId="16" xfId="1" applyNumberFormat="1" applyFont="1" applyBorder="1" applyAlignment="1">
      <alignment vertical="center" wrapText="1"/>
    </xf>
    <xf numFmtId="0" fontId="14" fillId="0" borderId="16" xfId="1" applyFont="1" applyBorder="1" applyAlignment="1">
      <alignment vertical="center"/>
    </xf>
    <xf numFmtId="164" fontId="14" fillId="0" borderId="16" xfId="1" applyNumberFormat="1" applyFont="1" applyBorder="1" applyAlignment="1">
      <alignment vertical="center"/>
    </xf>
    <xf numFmtId="164" fontId="14" fillId="0" borderId="17" xfId="1" applyNumberFormat="1" applyFont="1" applyBorder="1" applyAlignment="1">
      <alignment vertical="center"/>
    </xf>
    <xf numFmtId="0" fontId="2" fillId="0" borderId="15" xfId="1" applyBorder="1" applyAlignment="1">
      <alignment horizontal="center" vertical="center"/>
    </xf>
    <xf numFmtId="0" fontId="2" fillId="0" borderId="16" xfId="1" applyBorder="1" applyAlignment="1">
      <alignment horizontal="left" vertical="center"/>
    </xf>
    <xf numFmtId="4" fontId="9" fillId="0" borderId="16" xfId="1" applyNumberFormat="1" applyFont="1" applyBorder="1" applyAlignment="1">
      <alignment horizontal="left" vertical="center" wrapText="1"/>
    </xf>
    <xf numFmtId="164" fontId="10" fillId="0" borderId="16" xfId="1" applyNumberFormat="1" applyFont="1" applyBorder="1" applyAlignment="1">
      <alignment horizontal="left" vertical="center"/>
    </xf>
    <xf numFmtId="164" fontId="12" fillId="0" borderId="17" xfId="1" applyNumberFormat="1" applyFont="1" applyBorder="1" applyAlignment="1">
      <alignment vertical="center"/>
    </xf>
    <xf numFmtId="165" fontId="10" fillId="0" borderId="28" xfId="2" applyNumberFormat="1" applyFont="1" applyBorder="1" applyAlignment="1">
      <alignment horizontal="left" vertical="center"/>
    </xf>
    <xf numFmtId="0" fontId="11" fillId="0" borderId="16" xfId="1" applyFont="1" applyBorder="1" applyAlignment="1">
      <alignment horizontal="left" vertical="center" wrapText="1"/>
    </xf>
    <xf numFmtId="164" fontId="10" fillId="0" borderId="16" xfId="1" applyNumberFormat="1" applyFont="1" applyBorder="1" applyAlignment="1">
      <alignment vertical="center"/>
    </xf>
    <xf numFmtId="164" fontId="14" fillId="2" borderId="16" xfId="1" applyNumberFormat="1" applyFont="1" applyFill="1" applyBorder="1" applyAlignment="1" applyProtection="1">
      <alignment vertical="center"/>
      <protection locked="0"/>
    </xf>
    <xf numFmtId="165" fontId="12" fillId="0" borderId="29" xfId="2" applyNumberFormat="1" applyFont="1" applyBorder="1" applyAlignment="1">
      <alignment vertical="center"/>
    </xf>
    <xf numFmtId="0" fontId="28" fillId="0" borderId="16" xfId="1" applyFont="1" applyBorder="1" applyAlignment="1">
      <alignment horizontal="left" vertical="center" wrapText="1"/>
    </xf>
    <xf numFmtId="4" fontId="28" fillId="0" borderId="16" xfId="1" applyNumberFormat="1" applyFont="1" applyBorder="1" applyAlignment="1">
      <alignment horizontal="left" vertical="center" wrapText="1"/>
    </xf>
    <xf numFmtId="164" fontId="28" fillId="0" borderId="17" xfId="1" applyNumberFormat="1" applyFont="1" applyBorder="1" applyAlignment="1">
      <alignment vertical="center"/>
    </xf>
    <xf numFmtId="0" fontId="14" fillId="0" borderId="16" xfId="1" applyFont="1" applyBorder="1" applyAlignment="1">
      <alignment horizontal="left" vertical="center"/>
    </xf>
    <xf numFmtId="165" fontId="14" fillId="0" borderId="27" xfId="2" applyNumberFormat="1" applyFont="1" applyBorder="1" applyAlignment="1">
      <alignment vertical="center"/>
    </xf>
    <xf numFmtId="165" fontId="14" fillId="0" borderId="28" xfId="2" applyNumberFormat="1" applyFont="1" applyBorder="1" applyAlignment="1">
      <alignment vertical="center"/>
    </xf>
    <xf numFmtId="0" fontId="10" fillId="0" borderId="15" xfId="1" applyFont="1" applyBorder="1" applyAlignment="1">
      <alignment horizontal="center" vertical="center"/>
    </xf>
    <xf numFmtId="0" fontId="10" fillId="0" borderId="16" xfId="1" applyFont="1" applyBorder="1" applyAlignment="1">
      <alignment horizontal="left" vertical="center"/>
    </xf>
    <xf numFmtId="0" fontId="22" fillId="0" borderId="0" xfId="1" applyFont="1" applyAlignment="1">
      <alignment horizontal="left" vertical="center" wrapText="1"/>
    </xf>
    <xf numFmtId="0" fontId="12" fillId="0" borderId="0" xfId="1" applyFont="1" applyAlignment="1">
      <alignment horizontal="left" vertical="center"/>
    </xf>
    <xf numFmtId="0" fontId="8" fillId="0" borderId="15" xfId="1" applyFont="1" applyBorder="1" applyAlignment="1">
      <alignment horizontal="center" vertical="center"/>
    </xf>
    <xf numFmtId="0" fontId="8" fillId="0" borderId="16" xfId="1" applyFont="1" applyBorder="1" applyAlignment="1">
      <alignment horizontal="left" vertical="center"/>
    </xf>
    <xf numFmtId="0" fontId="2" fillId="0" borderId="15" xfId="1" applyBorder="1" applyAlignment="1">
      <alignment horizontal="center" vertical="center" wrapText="1"/>
    </xf>
    <xf numFmtId="165" fontId="10" fillId="0" borderId="29" xfId="2" applyNumberFormat="1" applyFont="1" applyBorder="1" applyAlignment="1">
      <alignment vertical="center"/>
    </xf>
    <xf numFmtId="0" fontId="25" fillId="0" borderId="16" xfId="1" applyFont="1" applyBorder="1" applyAlignment="1">
      <alignment horizontal="left" vertical="center" wrapText="1"/>
    </xf>
    <xf numFmtId="10" fontId="28" fillId="0" borderId="17" xfId="2" applyNumberFormat="1" applyFont="1" applyBorder="1" applyAlignment="1">
      <alignment vertical="center"/>
    </xf>
    <xf numFmtId="165" fontId="28" fillId="0" borderId="17" xfId="2" applyNumberFormat="1" applyFont="1" applyBorder="1" applyAlignment="1">
      <alignment vertical="center"/>
    </xf>
    <xf numFmtId="0" fontId="2" fillId="3" borderId="15" xfId="1" applyFill="1" applyBorder="1" applyAlignment="1">
      <alignment horizontal="center" vertical="center"/>
    </xf>
    <xf numFmtId="0" fontId="28" fillId="3" borderId="16" xfId="1" applyFont="1" applyFill="1" applyBorder="1" applyAlignment="1">
      <alignment horizontal="left" vertical="center" wrapText="1"/>
    </xf>
    <xf numFmtId="4" fontId="28" fillId="3" borderId="16" xfId="1" applyNumberFormat="1" applyFont="1" applyFill="1" applyBorder="1" applyAlignment="1">
      <alignment horizontal="left" vertical="center" wrapText="1"/>
    </xf>
    <xf numFmtId="164" fontId="28" fillId="3" borderId="17" xfId="1" applyNumberFormat="1" applyFont="1" applyFill="1" applyBorder="1" applyAlignment="1">
      <alignment vertical="center"/>
    </xf>
    <xf numFmtId="165" fontId="6" fillId="3" borderId="14" xfId="2" applyNumberFormat="1" applyFont="1" applyFill="1" applyBorder="1" applyAlignment="1">
      <alignment vertical="center"/>
    </xf>
    <xf numFmtId="0" fontId="14" fillId="3" borderId="15" xfId="1" applyFont="1" applyFill="1" applyBorder="1" applyAlignment="1">
      <alignment horizontal="center" vertical="center"/>
    </xf>
    <xf numFmtId="0" fontId="14" fillId="3" borderId="16" xfId="1" applyFont="1" applyFill="1" applyBorder="1" applyAlignment="1">
      <alignment horizontal="left" vertical="center"/>
    </xf>
    <xf numFmtId="0" fontId="14" fillId="3" borderId="16" xfId="1" applyFont="1" applyFill="1" applyBorder="1" applyAlignment="1">
      <alignment vertical="center" wrapText="1"/>
    </xf>
    <xf numFmtId="4" fontId="14" fillId="3" borderId="16" xfId="1" applyNumberFormat="1" applyFont="1" applyFill="1" applyBorder="1" applyAlignment="1">
      <alignment vertical="center" wrapText="1"/>
    </xf>
    <xf numFmtId="0" fontId="14" fillId="3" borderId="16" xfId="1" applyFont="1" applyFill="1" applyBorder="1" applyAlignment="1">
      <alignment vertical="center"/>
    </xf>
    <xf numFmtId="164" fontId="14" fillId="3" borderId="16" xfId="1" applyNumberFormat="1" applyFont="1" applyFill="1" applyBorder="1" applyAlignment="1">
      <alignment horizontal="left" vertical="center"/>
    </xf>
    <xf numFmtId="164" fontId="14" fillId="3" borderId="17" xfId="1" applyNumberFormat="1" applyFont="1" applyFill="1" applyBorder="1" applyAlignment="1">
      <alignment horizontal="left" vertical="center"/>
    </xf>
    <xf numFmtId="165" fontId="14" fillId="3" borderId="14" xfId="2" applyNumberFormat="1" applyFont="1" applyFill="1" applyBorder="1" applyAlignment="1">
      <alignment horizontal="left" vertical="center"/>
    </xf>
    <xf numFmtId="0" fontId="14" fillId="0" borderId="0" xfId="1" applyFont="1" applyAlignment="1">
      <alignment horizontal="left" vertical="center"/>
    </xf>
    <xf numFmtId="0" fontId="29" fillId="0" borderId="16" xfId="1" applyFont="1" applyBorder="1" applyAlignment="1">
      <alignment horizontal="left" vertical="center"/>
    </xf>
    <xf numFmtId="0" fontId="29" fillId="0" borderId="16" xfId="1" applyFont="1" applyBorder="1" applyAlignment="1">
      <alignment horizontal="left" vertical="center" wrapText="1"/>
    </xf>
    <xf numFmtId="4" fontId="29" fillId="0" borderId="16" xfId="1" applyNumberFormat="1" applyFont="1" applyBorder="1" applyAlignment="1">
      <alignment horizontal="left" vertical="center" wrapText="1"/>
    </xf>
    <xf numFmtId="0" fontId="14" fillId="0" borderId="16" xfId="1" applyFont="1" applyBorder="1" applyAlignment="1">
      <alignment vertical="center" wrapText="1"/>
    </xf>
    <xf numFmtId="0" fontId="22" fillId="0" borderId="0" xfId="1" applyFont="1" applyAlignment="1">
      <alignment vertical="center" wrapText="1"/>
    </xf>
    <xf numFmtId="0" fontId="14" fillId="0" borderId="0" xfId="1" applyFont="1" applyAlignment="1">
      <alignment vertical="center"/>
    </xf>
    <xf numFmtId="0" fontId="23" fillId="0" borderId="0" xfId="1" applyFont="1" applyAlignment="1">
      <alignment vertical="center" wrapText="1"/>
    </xf>
    <xf numFmtId="0" fontId="8" fillId="0" borderId="0" xfId="1" applyFont="1" applyAlignment="1">
      <alignment vertical="center"/>
    </xf>
    <xf numFmtId="164" fontId="14" fillId="3" borderId="16" xfId="1" applyNumberFormat="1" applyFont="1" applyFill="1" applyBorder="1" applyAlignment="1">
      <alignment vertical="center"/>
    </xf>
    <xf numFmtId="164" fontId="14" fillId="3" borderId="17" xfId="1" applyNumberFormat="1" applyFont="1" applyFill="1" applyBorder="1" applyAlignment="1">
      <alignment vertical="center"/>
    </xf>
    <xf numFmtId="165" fontId="14" fillId="3" borderId="28" xfId="2" applyNumberFormat="1" applyFont="1" applyFill="1" applyBorder="1" applyAlignment="1">
      <alignment vertical="center"/>
    </xf>
    <xf numFmtId="0" fontId="25" fillId="0" borderId="16" xfId="1" applyFont="1" applyBorder="1" applyAlignment="1">
      <alignment vertical="center" wrapText="1"/>
    </xf>
    <xf numFmtId="0" fontId="14" fillId="0" borderId="3" xfId="1" applyFont="1" applyBorder="1" applyAlignment="1">
      <alignment horizontal="center" vertical="center"/>
    </xf>
    <xf numFmtId="0" fontId="14" fillId="0" borderId="4" xfId="1" applyFont="1" applyBorder="1" applyAlignment="1">
      <alignment horizontal="left" vertical="center"/>
    </xf>
    <xf numFmtId="0" fontId="14" fillId="0" borderId="4" xfId="1" applyFont="1" applyBorder="1" applyAlignment="1">
      <alignment vertical="center" wrapText="1"/>
    </xf>
    <xf numFmtId="4" fontId="14" fillId="0" borderId="4" xfId="1" applyNumberFormat="1" applyFont="1" applyBorder="1" applyAlignment="1">
      <alignment vertical="center" wrapText="1"/>
    </xf>
    <xf numFmtId="0" fontId="14" fillId="0" borderId="4" xfId="1" applyFont="1" applyBorder="1" applyAlignment="1">
      <alignment vertical="center"/>
    </xf>
    <xf numFmtId="164" fontId="14" fillId="2" borderId="4" xfId="1" applyNumberFormat="1" applyFont="1" applyFill="1" applyBorder="1" applyAlignment="1" applyProtection="1">
      <alignment vertical="center"/>
      <protection locked="0"/>
    </xf>
    <xf numFmtId="164" fontId="14" fillId="0" borderId="5" xfId="1" applyNumberFormat="1" applyFont="1" applyBorder="1" applyAlignment="1">
      <alignment vertical="center"/>
    </xf>
    <xf numFmtId="165" fontId="14" fillId="0" borderId="30" xfId="2" applyNumberFormat="1" applyFont="1" applyBorder="1" applyAlignment="1">
      <alignment vertical="center"/>
    </xf>
    <xf numFmtId="0" fontId="5" fillId="3" borderId="6" xfId="1" applyFont="1" applyFill="1" applyBorder="1" applyAlignment="1">
      <alignment horizontal="center" vertical="center"/>
    </xf>
    <xf numFmtId="0" fontId="5" fillId="3" borderId="7" xfId="1" applyFont="1" applyFill="1" applyBorder="1" applyAlignment="1">
      <alignment vertical="center" wrapText="1"/>
    </xf>
    <xf numFmtId="10" fontId="5" fillId="3" borderId="8" xfId="2" applyNumberFormat="1" applyFont="1" applyFill="1" applyBorder="1" applyAlignment="1">
      <alignment vertical="center"/>
    </xf>
    <xf numFmtId="165" fontId="5" fillId="3" borderId="8" xfId="2" applyNumberFormat="1" applyFont="1" applyFill="1" applyBorder="1" applyAlignment="1">
      <alignment vertical="center"/>
    </xf>
    <xf numFmtId="0" fontId="14" fillId="0" borderId="9" xfId="1" applyFont="1" applyBorder="1" applyAlignment="1">
      <alignment horizontal="center" vertical="center"/>
    </xf>
    <xf numFmtId="0" fontId="14" fillId="0" borderId="10" xfId="1" applyFont="1" applyBorder="1" applyAlignment="1">
      <alignment horizontal="left" vertical="center"/>
    </xf>
    <xf numFmtId="0" fontId="14" fillId="0" borderId="10" xfId="1" applyFont="1" applyBorder="1" applyAlignment="1">
      <alignment vertical="center" wrapText="1"/>
    </xf>
    <xf numFmtId="4" fontId="14" fillId="0" borderId="10" xfId="1" applyNumberFormat="1" applyFont="1" applyBorder="1" applyAlignment="1">
      <alignment vertical="center" wrapText="1"/>
    </xf>
    <xf numFmtId="0" fontId="14" fillId="0" borderId="10" xfId="1" applyFont="1" applyBorder="1" applyAlignment="1">
      <alignment vertical="center"/>
    </xf>
    <xf numFmtId="164" fontId="14" fillId="2" borderId="10" xfId="1" applyNumberFormat="1" applyFont="1" applyFill="1" applyBorder="1" applyAlignment="1" applyProtection="1">
      <alignment vertical="center"/>
      <protection locked="0"/>
    </xf>
    <xf numFmtId="164" fontId="14" fillId="0" borderId="11" xfId="1" applyNumberFormat="1" applyFont="1" applyBorder="1" applyAlignment="1">
      <alignment vertical="center"/>
    </xf>
    <xf numFmtId="165" fontId="14" fillId="0" borderId="31" xfId="2" applyNumberFormat="1" applyFont="1" applyBorder="1" applyAlignment="1">
      <alignment vertical="center"/>
    </xf>
    <xf numFmtId="0" fontId="7" fillId="0" borderId="16" xfId="1" applyFont="1" applyBorder="1" applyAlignment="1">
      <alignment horizontal="left" vertical="center" wrapText="1"/>
    </xf>
    <xf numFmtId="4" fontId="8" fillId="0" borderId="16" xfId="1" applyNumberFormat="1" applyFont="1" applyBorder="1" applyAlignment="1">
      <alignment vertical="center" wrapText="1"/>
    </xf>
    <xf numFmtId="0" fontId="8" fillId="0" borderId="16" xfId="1" applyFont="1" applyBorder="1" applyAlignment="1">
      <alignment vertical="center"/>
    </xf>
    <xf numFmtId="164" fontId="8" fillId="2" borderId="16" xfId="1" applyNumberFormat="1" applyFont="1" applyFill="1" applyBorder="1" applyAlignment="1" applyProtection="1">
      <alignment vertical="center"/>
      <protection locked="0"/>
    </xf>
    <xf numFmtId="164" fontId="8" fillId="0" borderId="17" xfId="1" applyNumberFormat="1" applyFont="1" applyBorder="1" applyAlignment="1">
      <alignment vertical="center"/>
    </xf>
    <xf numFmtId="165" fontId="8" fillId="0" borderId="28" xfId="2" applyNumberFormat="1" applyFont="1" applyBorder="1" applyAlignment="1">
      <alignment vertical="center"/>
    </xf>
    <xf numFmtId="0" fontId="8" fillId="0" borderId="40" xfId="1" applyFont="1" applyBorder="1" applyAlignment="1">
      <alignment horizontal="center" vertical="center"/>
    </xf>
    <xf numFmtId="165" fontId="8" fillId="0" borderId="28" xfId="2" applyNumberFormat="1" applyFont="1" applyFill="1" applyBorder="1" applyAlignment="1">
      <alignment vertical="center"/>
    </xf>
    <xf numFmtId="0" fontId="7" fillId="3" borderId="16" xfId="1" applyFont="1" applyFill="1" applyBorder="1" applyAlignment="1">
      <alignment horizontal="left" vertical="center" wrapText="1"/>
    </xf>
    <xf numFmtId="4" fontId="8" fillId="3" borderId="16" xfId="1" applyNumberFormat="1" applyFont="1" applyFill="1" applyBorder="1" applyAlignment="1">
      <alignment vertical="center" wrapText="1"/>
    </xf>
    <xf numFmtId="0" fontId="8" fillId="3" borderId="16" xfId="1" applyFont="1" applyFill="1" applyBorder="1" applyAlignment="1">
      <alignment vertical="center"/>
    </xf>
    <xf numFmtId="164" fontId="8" fillId="3" borderId="16" xfId="1" applyNumberFormat="1" applyFont="1" applyFill="1" applyBorder="1" applyAlignment="1">
      <alignment vertical="center"/>
    </xf>
    <xf numFmtId="164" fontId="8" fillId="3" borderId="17" xfId="1" applyNumberFormat="1" applyFont="1" applyFill="1" applyBorder="1" applyAlignment="1">
      <alignment vertical="center"/>
    </xf>
    <xf numFmtId="165" fontId="8" fillId="3" borderId="28" xfId="2" applyNumberFormat="1" applyFont="1" applyFill="1" applyBorder="1" applyAlignment="1">
      <alignment vertical="center"/>
    </xf>
    <xf numFmtId="0" fontId="14" fillId="0" borderId="37" xfId="1" applyFont="1" applyBorder="1" applyAlignment="1">
      <alignment horizontal="center" vertical="center"/>
    </xf>
    <xf numFmtId="0" fontId="14" fillId="0" borderId="38" xfId="1" applyFont="1" applyBorder="1" applyAlignment="1">
      <alignment horizontal="left" vertical="center"/>
    </xf>
    <xf numFmtId="0" fontId="7" fillId="0" borderId="38" xfId="1" applyFont="1" applyBorder="1" applyAlignment="1">
      <alignment horizontal="left" vertical="center" wrapText="1"/>
    </xf>
    <xf numFmtId="4" fontId="8" fillId="0" borderId="38" xfId="1" applyNumberFormat="1" applyFont="1" applyBorder="1" applyAlignment="1">
      <alignment vertical="center" wrapText="1"/>
    </xf>
    <xf numFmtId="0" fontId="8" fillId="0" borderId="38" xfId="1" applyFont="1" applyBorder="1" applyAlignment="1">
      <alignment vertical="center"/>
    </xf>
    <xf numFmtId="164" fontId="8" fillId="2" borderId="38" xfId="1" applyNumberFormat="1" applyFont="1" applyFill="1" applyBorder="1" applyAlignment="1" applyProtection="1">
      <alignment vertical="center"/>
      <protection locked="0"/>
    </xf>
    <xf numFmtId="164" fontId="8" fillId="0" borderId="39" xfId="1" applyNumberFormat="1" applyFont="1" applyBorder="1" applyAlignment="1">
      <alignment vertical="center"/>
    </xf>
    <xf numFmtId="165" fontId="8" fillId="0" borderId="30" xfId="2" applyNumberFormat="1" applyFont="1" applyBorder="1" applyAlignment="1">
      <alignment vertical="center"/>
    </xf>
    <xf numFmtId="0" fontId="14" fillId="0" borderId="12" xfId="1" applyFont="1" applyBorder="1" applyAlignment="1">
      <alignment horizontal="center" vertical="center"/>
    </xf>
    <xf numFmtId="0" fontId="14" fillId="0" borderId="13" xfId="1" applyFont="1" applyBorder="1" applyAlignment="1">
      <alignment horizontal="left" vertical="center"/>
    </xf>
    <xf numFmtId="0" fontId="14" fillId="0" borderId="13" xfId="1" applyFont="1" applyBorder="1" applyAlignment="1">
      <alignment vertical="center" wrapText="1"/>
    </xf>
    <xf numFmtId="164" fontId="14" fillId="2" borderId="13" xfId="1" applyNumberFormat="1" applyFont="1" applyFill="1" applyBorder="1" applyAlignment="1" applyProtection="1">
      <alignment vertical="center"/>
      <protection locked="0"/>
    </xf>
    <xf numFmtId="0" fontId="14" fillId="0" borderId="1" xfId="1" applyFont="1" applyBorder="1" applyAlignment="1">
      <alignment horizontal="left" vertical="center"/>
    </xf>
    <xf numFmtId="0" fontId="14" fillId="0" borderId="1" xfId="1" applyFont="1" applyBorder="1" applyAlignment="1">
      <alignment vertical="center" wrapText="1"/>
    </xf>
    <xf numFmtId="4" fontId="14" fillId="0" borderId="1" xfId="1" applyNumberFormat="1" applyFont="1" applyBorder="1" applyAlignment="1">
      <alignment vertical="center" wrapText="1"/>
    </xf>
    <xf numFmtId="0" fontId="14" fillId="0" borderId="1" xfId="1" applyFont="1" applyBorder="1" applyAlignment="1">
      <alignment vertical="center"/>
    </xf>
    <xf numFmtId="164" fontId="14" fillId="2" borderId="1" xfId="1" applyNumberFormat="1" applyFont="1" applyFill="1" applyBorder="1" applyAlignment="1" applyProtection="1">
      <alignment vertical="center"/>
      <protection locked="0"/>
    </xf>
    <xf numFmtId="164" fontId="14" fillId="0" borderId="20" xfId="1" applyNumberFormat="1" applyFont="1" applyBorder="1" applyAlignment="1">
      <alignment vertical="center"/>
    </xf>
    <xf numFmtId="10" fontId="5" fillId="3" borderId="26" xfId="2" applyNumberFormat="1" applyFont="1" applyFill="1" applyBorder="1" applyAlignment="1">
      <alignment vertical="center"/>
    </xf>
    <xf numFmtId="165" fontId="5" fillId="3" borderId="26" xfId="2" applyNumberFormat="1" applyFont="1" applyFill="1" applyBorder="1" applyAlignment="1">
      <alignment vertical="center"/>
    </xf>
    <xf numFmtId="0" fontId="14" fillId="0" borderId="21" xfId="1" applyFont="1" applyBorder="1" applyAlignment="1">
      <alignment horizontal="center" vertical="center"/>
    </xf>
    <xf numFmtId="164" fontId="14" fillId="0" borderId="41" xfId="1" applyNumberFormat="1" applyFont="1" applyBorder="1" applyAlignment="1">
      <alignment vertical="center"/>
    </xf>
    <xf numFmtId="165" fontId="14" fillId="0" borderId="32" xfId="2" applyNumberFormat="1" applyFont="1" applyBorder="1" applyAlignment="1">
      <alignment vertical="center"/>
    </xf>
    <xf numFmtId="0" fontId="7" fillId="0" borderId="1" xfId="1" applyFont="1" applyBorder="1" applyAlignment="1">
      <alignment horizontal="left" vertical="center" wrapText="1"/>
    </xf>
    <xf numFmtId="4" fontId="8" fillId="0" borderId="1" xfId="1" applyNumberFormat="1" applyFont="1" applyBorder="1" applyAlignment="1">
      <alignment vertical="center" wrapText="1"/>
    </xf>
    <xf numFmtId="0" fontId="8" fillId="0" borderId="1" xfId="1" applyFont="1" applyBorder="1" applyAlignment="1">
      <alignment vertical="center"/>
    </xf>
    <xf numFmtId="164" fontId="8" fillId="2" borderId="1" xfId="1" applyNumberFormat="1" applyFont="1" applyFill="1" applyBorder="1" applyAlignment="1" applyProtection="1">
      <alignment vertical="center"/>
      <protection locked="0"/>
    </xf>
    <xf numFmtId="164" fontId="8" fillId="0" borderId="22" xfId="1" applyNumberFormat="1" applyFont="1" applyBorder="1" applyAlignment="1">
      <alignment vertical="center"/>
    </xf>
    <xf numFmtId="165" fontId="14" fillId="0" borderId="33" xfId="2" applyNumberFormat="1" applyFont="1" applyBorder="1" applyAlignment="1">
      <alignment vertical="center"/>
    </xf>
    <xf numFmtId="165" fontId="8" fillId="0" borderId="33" xfId="2" applyNumberFormat="1" applyFont="1" applyBorder="1" applyAlignment="1">
      <alignment vertical="center"/>
    </xf>
    <xf numFmtId="0" fontId="14" fillId="0" borderId="36" xfId="1" applyFont="1" applyBorder="1" applyAlignment="1">
      <alignment horizontal="center" vertical="center"/>
    </xf>
    <xf numFmtId="0" fontId="7" fillId="0" borderId="0" xfId="1" applyFont="1" applyAlignment="1">
      <alignment horizontal="left" vertical="center" wrapText="1"/>
    </xf>
    <xf numFmtId="4" fontId="8" fillId="0" borderId="0" xfId="1" applyNumberFormat="1" applyFont="1" applyAlignment="1">
      <alignment vertical="center" wrapText="1"/>
    </xf>
    <xf numFmtId="164" fontId="8" fillId="2" borderId="0" xfId="1" applyNumberFormat="1" applyFont="1" applyFill="1" applyAlignment="1" applyProtection="1">
      <alignment vertical="center"/>
      <protection locked="0"/>
    </xf>
    <xf numFmtId="164" fontId="8" fillId="0" borderId="35" xfId="1" applyNumberFormat="1" applyFont="1" applyBorder="1" applyAlignment="1">
      <alignment vertical="center"/>
    </xf>
    <xf numFmtId="4" fontId="14" fillId="0" borderId="38" xfId="1" applyNumberFormat="1" applyFont="1" applyBorder="1" applyAlignment="1">
      <alignment vertical="center" wrapText="1"/>
    </xf>
    <xf numFmtId="0" fontId="14" fillId="0" borderId="38" xfId="1" applyFont="1" applyBorder="1" applyAlignment="1">
      <alignment vertical="center"/>
    </xf>
    <xf numFmtId="164" fontId="14" fillId="2" borderId="38" xfId="1" applyNumberFormat="1" applyFont="1" applyFill="1" applyBorder="1" applyAlignment="1" applyProtection="1">
      <alignment vertical="center"/>
      <protection locked="0"/>
    </xf>
    <xf numFmtId="164" fontId="14" fillId="0" borderId="39" xfId="1" applyNumberFormat="1" applyFont="1" applyBorder="1" applyAlignment="1">
      <alignment vertical="center"/>
    </xf>
    <xf numFmtId="0" fontId="5" fillId="3" borderId="23" xfId="1" applyFont="1" applyFill="1" applyBorder="1" applyAlignment="1">
      <alignment horizontal="center" vertical="center"/>
    </xf>
    <xf numFmtId="0" fontId="3" fillId="3" borderId="24" xfId="1" applyFont="1" applyFill="1" applyBorder="1" applyAlignment="1">
      <alignment horizontal="left" vertical="center"/>
    </xf>
    <xf numFmtId="0" fontId="5" fillId="3" borderId="24" xfId="1" applyFont="1" applyFill="1" applyBorder="1" applyAlignment="1">
      <alignment vertical="center" wrapText="1"/>
    </xf>
    <xf numFmtId="4" fontId="2" fillId="3" borderId="24" xfId="1" applyNumberFormat="1" applyFill="1" applyBorder="1" applyAlignment="1">
      <alignment vertical="center" wrapText="1"/>
    </xf>
    <xf numFmtId="0" fontId="2" fillId="3" borderId="24" xfId="1" applyFill="1" applyBorder="1" applyAlignment="1">
      <alignment vertical="center"/>
    </xf>
    <xf numFmtId="164" fontId="2" fillId="3" borderId="24" xfId="1" applyNumberFormat="1" applyFill="1" applyBorder="1" applyAlignment="1">
      <alignment vertical="center"/>
    </xf>
    <xf numFmtId="164" fontId="5" fillId="3" borderId="25" xfId="1" applyNumberFormat="1" applyFont="1" applyFill="1" applyBorder="1" applyAlignment="1">
      <alignment vertical="center"/>
    </xf>
    <xf numFmtId="10" fontId="5" fillId="3" borderId="34" xfId="2" applyNumberFormat="1" applyFont="1" applyFill="1" applyBorder="1" applyAlignment="1">
      <alignment vertical="center"/>
    </xf>
    <xf numFmtId="165" fontId="5" fillId="3" borderId="34" xfId="2" applyNumberFormat="1" applyFont="1" applyFill="1" applyBorder="1" applyAlignment="1">
      <alignment vertical="center"/>
    </xf>
    <xf numFmtId="165" fontId="14" fillId="0" borderId="5" xfId="2" applyNumberFormat="1" applyFont="1" applyBorder="1" applyAlignment="1">
      <alignment vertical="center"/>
    </xf>
    <xf numFmtId="164" fontId="14" fillId="0" borderId="26" xfId="1" applyNumberFormat="1" applyFont="1" applyBorder="1" applyAlignment="1">
      <alignment vertical="center"/>
    </xf>
    <xf numFmtId="164" fontId="14" fillId="0" borderId="2" xfId="1" applyNumberFormat="1" applyFont="1" applyBorder="1" applyAlignment="1">
      <alignment vertical="center"/>
    </xf>
    <xf numFmtId="0" fontId="25" fillId="0" borderId="13" xfId="1" applyFont="1" applyBorder="1" applyAlignment="1">
      <alignment vertical="center" wrapText="1"/>
    </xf>
    <xf numFmtId="0" fontId="14" fillId="0" borderId="0" xfId="1" applyFont="1" applyAlignment="1">
      <alignment vertical="center" wrapText="1"/>
    </xf>
    <xf numFmtId="0" fontId="5" fillId="3" borderId="9" xfId="1" applyFont="1" applyFill="1" applyBorder="1" applyAlignment="1">
      <alignment horizontal="center" vertical="center"/>
    </xf>
    <xf numFmtId="0" fontId="3" fillId="3" borderId="10" xfId="1" applyFont="1" applyFill="1" applyBorder="1" applyAlignment="1">
      <alignment horizontal="left" vertical="center"/>
    </xf>
    <xf numFmtId="4" fontId="3" fillId="3" borderId="10" xfId="1" applyNumberFormat="1" applyFont="1" applyFill="1" applyBorder="1" applyAlignment="1">
      <alignment horizontal="left" vertical="center"/>
    </xf>
    <xf numFmtId="0" fontId="2" fillId="3" borderId="10" xfId="1" applyFill="1" applyBorder="1" applyAlignment="1">
      <alignment vertical="center"/>
    </xf>
    <xf numFmtId="164" fontId="2" fillId="3" borderId="10" xfId="1" applyNumberFormat="1" applyFill="1" applyBorder="1" applyAlignment="1">
      <alignment vertical="center"/>
    </xf>
    <xf numFmtId="164" fontId="5" fillId="3" borderId="11" xfId="1" applyNumberFormat="1" applyFont="1" applyFill="1" applyBorder="1" applyAlignment="1">
      <alignment vertical="center"/>
    </xf>
    <xf numFmtId="165" fontId="5" fillId="3" borderId="11" xfId="2" applyNumberFormat="1" applyFont="1" applyFill="1" applyBorder="1" applyAlignment="1">
      <alignment vertical="center"/>
    </xf>
    <xf numFmtId="0" fontId="5" fillId="3" borderId="3" xfId="1" applyFont="1" applyFill="1" applyBorder="1" applyAlignment="1">
      <alignment horizontal="center" vertical="center"/>
    </xf>
    <xf numFmtId="0" fontId="3" fillId="3" borderId="4" xfId="1" applyFont="1" applyFill="1" applyBorder="1" applyAlignment="1">
      <alignment horizontal="left" vertical="center"/>
    </xf>
    <xf numFmtId="4" fontId="3" fillId="3" borderId="4" xfId="1" applyNumberFormat="1" applyFont="1" applyFill="1" applyBorder="1" applyAlignment="1">
      <alignment horizontal="left" vertical="center"/>
    </xf>
    <xf numFmtId="0" fontId="2" fillId="3" borderId="4" xfId="1" applyFill="1" applyBorder="1" applyAlignment="1">
      <alignment vertical="center"/>
    </xf>
    <xf numFmtId="164" fontId="2" fillId="3" borderId="4" xfId="1" applyNumberFormat="1" applyFill="1" applyBorder="1" applyAlignment="1">
      <alignment vertical="center"/>
    </xf>
    <xf numFmtId="164" fontId="5" fillId="3" borderId="5" xfId="1" applyNumberFormat="1" applyFont="1" applyFill="1" applyBorder="1" applyAlignment="1">
      <alignment vertical="center"/>
    </xf>
    <xf numFmtId="10" fontId="5" fillId="3" borderId="5" xfId="1" applyNumberFormat="1" applyFont="1" applyFill="1" applyBorder="1" applyAlignment="1">
      <alignment vertical="center"/>
    </xf>
    <xf numFmtId="165" fontId="5" fillId="3" borderId="5" xfId="2" applyNumberFormat="1" applyFont="1" applyFill="1" applyBorder="1" applyAlignment="1">
      <alignment vertical="center"/>
    </xf>
    <xf numFmtId="0" fontId="5" fillId="0" borderId="6" xfId="1" applyFont="1" applyBorder="1" applyAlignment="1">
      <alignment horizontal="center" vertical="center"/>
    </xf>
    <xf numFmtId="0" fontId="3" fillId="0" borderId="7" xfId="1" applyFont="1" applyBorder="1" applyAlignment="1">
      <alignment horizontal="left" vertical="center"/>
    </xf>
    <xf numFmtId="4" fontId="3" fillId="0" borderId="7" xfId="1" applyNumberFormat="1" applyFont="1" applyBorder="1" applyAlignment="1">
      <alignment horizontal="left" vertical="center"/>
    </xf>
    <xf numFmtId="0" fontId="2" fillId="0" borderId="7" xfId="1" applyBorder="1" applyAlignment="1">
      <alignment vertical="center"/>
    </xf>
    <xf numFmtId="164" fontId="2" fillId="0" borderId="7" xfId="1" applyNumberFormat="1" applyBorder="1" applyAlignment="1">
      <alignment vertical="center"/>
    </xf>
    <xf numFmtId="164" fontId="5" fillId="0" borderId="8" xfId="1" applyNumberFormat="1" applyFont="1" applyBorder="1" applyAlignment="1">
      <alignment vertical="center"/>
    </xf>
    <xf numFmtId="165" fontId="5" fillId="0" borderId="8" xfId="2" applyNumberFormat="1" applyFont="1" applyBorder="1" applyAlignment="1">
      <alignment vertical="center"/>
    </xf>
    <xf numFmtId="0" fontId="3" fillId="3" borderId="13" xfId="1" applyFont="1" applyFill="1" applyBorder="1" applyAlignment="1">
      <alignment horizontal="left" vertical="center"/>
    </xf>
    <xf numFmtId="4" fontId="3" fillId="3" borderId="13" xfId="1" applyNumberFormat="1" applyFont="1" applyFill="1" applyBorder="1" applyAlignment="1">
      <alignment horizontal="left" vertical="center"/>
    </xf>
    <xf numFmtId="0" fontId="2" fillId="3" borderId="13" xfId="1" applyFill="1" applyBorder="1" applyAlignment="1">
      <alignment vertical="center"/>
    </xf>
    <xf numFmtId="164" fontId="2" fillId="3" borderId="13" xfId="1" applyNumberFormat="1" applyFill="1" applyBorder="1" applyAlignment="1">
      <alignment vertical="center"/>
    </xf>
    <xf numFmtId="164" fontId="5" fillId="3" borderId="14" xfId="1" applyNumberFormat="1" applyFont="1" applyFill="1" applyBorder="1" applyAlignment="1">
      <alignment vertical="center"/>
    </xf>
    <xf numFmtId="165" fontId="5" fillId="3" borderId="14" xfId="2" applyNumberFormat="1" applyFont="1" applyFill="1" applyBorder="1" applyAlignment="1">
      <alignment vertical="center"/>
    </xf>
    <xf numFmtId="0" fontId="2" fillId="0" borderId="12" xfId="1" applyBorder="1" applyAlignment="1">
      <alignment horizontal="center" vertical="center"/>
    </xf>
    <xf numFmtId="0" fontId="3" fillId="0" borderId="13" xfId="1" applyFont="1" applyBorder="1" applyAlignment="1">
      <alignment horizontal="left" vertical="center"/>
    </xf>
    <xf numFmtId="0" fontId="1" fillId="0" borderId="0" xfId="1" applyFont="1" applyAlignment="1">
      <alignment horizontal="left" vertical="center"/>
    </xf>
    <xf numFmtId="0" fontId="8" fillId="0" borderId="16" xfId="1" applyFont="1" applyBorder="1" applyAlignment="1">
      <alignment horizontal="left" vertical="center" wrapText="1"/>
    </xf>
    <xf numFmtId="0" fontId="4" fillId="0" borderId="0" xfId="1" applyFont="1" applyAlignment="1">
      <alignment wrapText="1"/>
    </xf>
    <xf numFmtId="0" fontId="26" fillId="0" borderId="0" xfId="0" applyFont="1" applyAlignment="1">
      <alignment wrapText="1"/>
    </xf>
    <xf numFmtId="0" fontId="17" fillId="3" borderId="6" xfId="1" applyFont="1" applyFill="1" applyBorder="1" applyAlignment="1">
      <alignment horizontal="center" vertical="center"/>
    </xf>
    <xf numFmtId="0" fontId="17" fillId="3" borderId="7" xfId="1" applyFont="1" applyFill="1" applyBorder="1" applyAlignment="1">
      <alignment horizontal="center" vertical="center"/>
    </xf>
    <xf numFmtId="0" fontId="17" fillId="3" borderId="8" xfId="1" applyFont="1" applyFill="1" applyBorder="1" applyAlignment="1">
      <alignment horizontal="center" vertical="center"/>
    </xf>
    <xf numFmtId="0" fontId="1" fillId="0" borderId="9" xfId="1" applyFont="1" applyBorder="1" applyAlignment="1">
      <alignment horizontal="center" vertical="center"/>
    </xf>
    <xf numFmtId="0" fontId="1" fillId="0" borderId="10" xfId="1" applyFont="1" applyBorder="1" applyAlignment="1">
      <alignment vertical="center"/>
    </xf>
    <xf numFmtId="164" fontId="1" fillId="0" borderId="10" xfId="1" applyNumberFormat="1" applyFont="1" applyBorder="1" applyAlignment="1">
      <alignment vertical="center"/>
    </xf>
    <xf numFmtId="0" fontId="1" fillId="0" borderId="12" xfId="1" applyFont="1" applyBorder="1" applyAlignment="1">
      <alignment horizontal="center" vertical="center"/>
    </xf>
    <xf numFmtId="0" fontId="1" fillId="0" borderId="13" xfId="1" applyFont="1" applyBorder="1" applyAlignment="1">
      <alignment vertical="center"/>
    </xf>
    <xf numFmtId="164" fontId="1" fillId="0" borderId="13" xfId="1" applyNumberFormat="1" applyFont="1" applyBorder="1" applyAlignment="1">
      <alignment horizontal="left" vertical="center"/>
    </xf>
    <xf numFmtId="0" fontId="1" fillId="0" borderId="15" xfId="1" applyFont="1" applyBorder="1" applyAlignment="1">
      <alignment horizontal="center" vertical="center"/>
    </xf>
    <xf numFmtId="0" fontId="1" fillId="0" borderId="16" xfId="1" applyFont="1" applyBorder="1" applyAlignment="1">
      <alignment vertical="center"/>
    </xf>
    <xf numFmtId="164" fontId="1" fillId="0" borderId="16" xfId="1" applyNumberFormat="1" applyFont="1" applyBorder="1" applyAlignment="1">
      <alignment horizontal="left" vertical="center"/>
    </xf>
    <xf numFmtId="0" fontId="1" fillId="0" borderId="16" xfId="1" applyFont="1" applyBorder="1" applyAlignment="1">
      <alignment horizontal="left" vertical="center"/>
    </xf>
    <xf numFmtId="0" fontId="1" fillId="3" borderId="16" xfId="1" applyFont="1" applyFill="1" applyBorder="1" applyAlignment="1">
      <alignment vertical="center"/>
    </xf>
    <xf numFmtId="164" fontId="1" fillId="3" borderId="16" xfId="1" applyNumberFormat="1" applyFont="1" applyFill="1" applyBorder="1" applyAlignment="1">
      <alignment horizontal="left" vertical="center"/>
    </xf>
    <xf numFmtId="0" fontId="1" fillId="0" borderId="13" xfId="1" applyFont="1" applyBorder="1" applyAlignment="1">
      <alignment horizontal="left" vertical="center"/>
    </xf>
    <xf numFmtId="4" fontId="1" fillId="0" borderId="13" xfId="1" applyNumberFormat="1" applyFont="1" applyBorder="1" applyAlignment="1">
      <alignment horizontal="right" vertical="center"/>
    </xf>
    <xf numFmtId="164" fontId="1" fillId="0" borderId="13" xfId="1" applyNumberFormat="1" applyFont="1" applyBorder="1" applyAlignment="1">
      <alignment vertical="center"/>
    </xf>
    <xf numFmtId="164" fontId="1" fillId="0" borderId="14" xfId="1" applyNumberFormat="1" applyFont="1" applyBorder="1" applyAlignment="1">
      <alignment vertical="center"/>
    </xf>
    <xf numFmtId="165" fontId="1" fillId="0" borderId="14" xfId="2" applyNumberFormat="1" applyFont="1" applyBorder="1" applyAlignment="1">
      <alignment vertical="center"/>
    </xf>
  </cellXfs>
  <cellStyles count="3">
    <cellStyle name="Normální" xfId="0" builtinId="0" customBuiltin="1"/>
    <cellStyle name="Normální 2" xfId="1" xr:uid="{276ED9FC-C1E4-45DA-88CF-EA023189F3A3}"/>
    <cellStyle name="Procenta" xfId="2" builtinId="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0C1810-270E-42A5-8D74-CD2CBB2B87D2}">
  <sheetPr>
    <outlinePr summaryBelow="0"/>
    <pageSetUpPr fitToPage="1"/>
  </sheetPr>
  <dimension ref="A1:L254"/>
  <sheetViews>
    <sheetView tabSelected="1" topLeftCell="A194" zoomScale="110" zoomScaleNormal="110" zoomScaleSheetLayoutView="100" workbookViewId="0">
      <selection activeCell="D222" sqref="D222"/>
    </sheetView>
  </sheetViews>
  <sheetFormatPr defaultColWidth="9.1640625" defaultRowHeight="14.25" outlineLevelRow="2"/>
  <cols>
    <col min="1" max="2" width="9" style="1" bestFit="1" customWidth="1"/>
    <col min="3" max="3" width="10.6640625" style="2" customWidth="1"/>
    <col min="4" max="4" width="78" style="4" customWidth="1"/>
    <col min="5" max="5" width="12.6640625" style="6" customWidth="1"/>
    <col min="6" max="6" width="7.1640625" style="1" customWidth="1"/>
    <col min="7" max="7" width="19.33203125" style="5" customWidth="1"/>
    <col min="8" max="8" width="18.1640625" style="5" customWidth="1"/>
    <col min="9" max="9" width="10.1640625" style="5" bestFit="1" customWidth="1"/>
    <col min="10" max="10" width="9.1640625" style="13" customWidth="1"/>
    <col min="11" max="11" width="19.33203125" style="10" customWidth="1"/>
    <col min="12" max="16384" width="9.1640625" style="1"/>
  </cols>
  <sheetData>
    <row r="1" spans="1:12" ht="14.65" thickBot="1"/>
    <row r="2" spans="1:12" ht="39" customHeight="1" thickBot="1">
      <c r="A2" s="245" t="s">
        <v>0</v>
      </c>
      <c r="B2" s="246"/>
      <c r="C2" s="246"/>
      <c r="D2" s="246"/>
      <c r="E2" s="246"/>
      <c r="F2" s="246"/>
      <c r="G2" s="246"/>
      <c r="H2" s="246"/>
      <c r="I2" s="246"/>
      <c r="J2" s="247"/>
    </row>
    <row r="3" spans="1:12" s="8" customFormat="1" ht="30" customHeight="1" thickBot="1">
      <c r="A3" s="15" t="s">
        <v>1</v>
      </c>
      <c r="B3" s="15" t="s">
        <v>2</v>
      </c>
      <c r="C3" s="16" t="s">
        <v>3</v>
      </c>
      <c r="D3" s="17" t="s">
        <v>4</v>
      </c>
      <c r="E3" s="18" t="s">
        <v>5</v>
      </c>
      <c r="F3" s="16" t="s">
        <v>6</v>
      </c>
      <c r="G3" s="19" t="s">
        <v>7</v>
      </c>
      <c r="H3" s="20" t="s">
        <v>8</v>
      </c>
      <c r="I3" s="20" t="s">
        <v>9</v>
      </c>
      <c r="J3" s="20" t="s">
        <v>10</v>
      </c>
      <c r="K3" s="11"/>
    </row>
    <row r="4" spans="1:12" s="30" customFormat="1" ht="14.65" thickBot="1">
      <c r="A4" s="22">
        <v>1</v>
      </c>
      <c r="B4" s="22"/>
      <c r="C4" s="23" t="s">
        <v>11</v>
      </c>
      <c r="D4" s="24" t="s">
        <v>12</v>
      </c>
      <c r="E4" s="25"/>
      <c r="F4" s="26"/>
      <c r="G4" s="27"/>
      <c r="H4" s="28">
        <f>SUBTOTAL(9,H5:H198)</f>
        <v>0</v>
      </c>
      <c r="I4" s="28"/>
      <c r="J4" s="28"/>
      <c r="K4" s="29"/>
    </row>
    <row r="5" spans="1:12" s="30" customFormat="1">
      <c r="A5" s="248">
        <f>MAX(A4:A4)+1</f>
        <v>2</v>
      </c>
      <c r="B5" s="248" t="s">
        <v>3</v>
      </c>
      <c r="C5" s="31" t="s">
        <v>13</v>
      </c>
      <c r="D5" s="31" t="s">
        <v>14</v>
      </c>
      <c r="E5" s="32"/>
      <c r="F5" s="249"/>
      <c r="G5" s="250"/>
      <c r="H5" s="33">
        <f>SUBTOTAL(9,H6:H6)</f>
        <v>0</v>
      </c>
      <c r="I5" s="34">
        <f>IF(ISERR(H5/$H$246),0,H5/$H$246)</f>
        <v>0</v>
      </c>
      <c r="J5" s="35">
        <v>2.4E-2</v>
      </c>
      <c r="K5" s="29"/>
    </row>
    <row r="6" spans="1:12" s="45" customFormat="1" outlineLevel="1">
      <c r="A6" s="36">
        <f t="shared" ref="A6:A69" si="0">MAX(A5:A5)+1</f>
        <v>3</v>
      </c>
      <c r="B6" s="36">
        <f>MAX(B1:B5)+1</f>
        <v>1</v>
      </c>
      <c r="C6" s="37"/>
      <c r="D6" s="38" t="s">
        <v>15</v>
      </c>
      <c r="E6" s="39">
        <v>1</v>
      </c>
      <c r="F6" s="40" t="s">
        <v>16</v>
      </c>
      <c r="G6" s="41">
        <v>0</v>
      </c>
      <c r="H6" s="42">
        <f t="shared" ref="H6" si="1">E6*G6</f>
        <v>0</v>
      </c>
      <c r="I6" s="43"/>
      <c r="J6" s="43"/>
      <c r="K6" s="44"/>
    </row>
    <row r="7" spans="1:12" s="45" customFormat="1">
      <c r="A7" s="251">
        <f t="shared" si="0"/>
        <v>4</v>
      </c>
      <c r="B7" s="251" t="s">
        <v>3</v>
      </c>
      <c r="C7" s="46" t="s">
        <v>17</v>
      </c>
      <c r="D7" s="46" t="s">
        <v>18</v>
      </c>
      <c r="E7" s="47"/>
      <c r="F7" s="252"/>
      <c r="G7" s="253"/>
      <c r="H7" s="48">
        <f>SUBTOTAL(9,H8:H35)</f>
        <v>0</v>
      </c>
      <c r="I7" s="49">
        <f>IF(ISERR(H7/$H$246),0,H7/$H$246)</f>
        <v>0</v>
      </c>
      <c r="J7" s="50">
        <v>0.312</v>
      </c>
      <c r="K7" s="44"/>
    </row>
    <row r="8" spans="1:12" s="45" customFormat="1" outlineLevel="1">
      <c r="A8" s="36">
        <f t="shared" si="0"/>
        <v>5</v>
      </c>
      <c r="B8" s="36"/>
      <c r="C8" s="37"/>
      <c r="D8" s="51" t="s">
        <v>19</v>
      </c>
      <c r="E8" s="52"/>
      <c r="F8" s="53"/>
      <c r="G8" s="54"/>
      <c r="H8" s="55">
        <f>SUBTOTAL(9,H9:H11)</f>
        <v>0</v>
      </c>
      <c r="I8" s="56"/>
      <c r="J8" s="56"/>
      <c r="K8" s="44"/>
    </row>
    <row r="9" spans="1:12" s="45" customFormat="1" outlineLevel="2">
      <c r="A9" s="57">
        <f t="shared" si="0"/>
        <v>6</v>
      </c>
      <c r="B9" s="57">
        <f t="shared" ref="B9:B69" si="2">MAX(B4:B8)+1</f>
        <v>2</v>
      </c>
      <c r="C9" s="58"/>
      <c r="D9" s="59" t="s">
        <v>20</v>
      </c>
      <c r="E9" s="60">
        <v>1</v>
      </c>
      <c r="F9" s="61" t="s">
        <v>16</v>
      </c>
      <c r="G9" s="62">
        <v>0</v>
      </c>
      <c r="H9" s="63">
        <f t="shared" ref="H9:H11" si="3">E9*G9</f>
        <v>0</v>
      </c>
      <c r="I9" s="64"/>
      <c r="J9" s="64"/>
      <c r="K9" s="44"/>
      <c r="L9" s="241"/>
    </row>
    <row r="10" spans="1:12" s="45" customFormat="1" outlineLevel="2">
      <c r="A10" s="57">
        <f t="shared" si="0"/>
        <v>7</v>
      </c>
      <c r="B10" s="57">
        <f t="shared" si="2"/>
        <v>3</v>
      </c>
      <c r="C10" s="58"/>
      <c r="D10" s="59" t="s">
        <v>21</v>
      </c>
      <c r="E10" s="60">
        <v>1</v>
      </c>
      <c r="F10" s="61" t="s">
        <v>16</v>
      </c>
      <c r="G10" s="62">
        <v>0</v>
      </c>
      <c r="H10" s="63">
        <f t="shared" si="3"/>
        <v>0</v>
      </c>
      <c r="I10" s="64"/>
      <c r="J10" s="64"/>
      <c r="K10" s="44"/>
    </row>
    <row r="11" spans="1:12" s="45" customFormat="1" outlineLevel="2">
      <c r="A11" s="57">
        <f t="shared" si="0"/>
        <v>8</v>
      </c>
      <c r="B11" s="57">
        <f t="shared" si="2"/>
        <v>4</v>
      </c>
      <c r="C11" s="58"/>
      <c r="D11" s="59" t="s">
        <v>22</v>
      </c>
      <c r="E11" s="60">
        <v>1</v>
      </c>
      <c r="F11" s="61" t="s">
        <v>16</v>
      </c>
      <c r="G11" s="62">
        <v>0</v>
      </c>
      <c r="H11" s="63">
        <f t="shared" si="3"/>
        <v>0</v>
      </c>
      <c r="I11" s="64"/>
      <c r="J11" s="64"/>
      <c r="K11" s="44"/>
    </row>
    <row r="12" spans="1:12" s="45" customFormat="1" outlineLevel="1">
      <c r="A12" s="36">
        <f t="shared" si="0"/>
        <v>9</v>
      </c>
      <c r="B12" s="36"/>
      <c r="C12" s="37"/>
      <c r="D12" s="51" t="s">
        <v>23</v>
      </c>
      <c r="E12" s="52"/>
      <c r="F12" s="53"/>
      <c r="G12" s="54"/>
      <c r="H12" s="55">
        <f>SUBTOTAL(9,H13:H15)</f>
        <v>0</v>
      </c>
      <c r="I12" s="65"/>
      <c r="J12" s="65"/>
      <c r="K12" s="44"/>
    </row>
    <row r="13" spans="1:12" s="45" customFormat="1" outlineLevel="2">
      <c r="A13" s="57">
        <f t="shared" si="0"/>
        <v>10</v>
      </c>
      <c r="B13" s="57">
        <f t="shared" si="2"/>
        <v>5</v>
      </c>
      <c r="C13" s="58"/>
      <c r="D13" s="59" t="s">
        <v>20</v>
      </c>
      <c r="E13" s="60">
        <v>1</v>
      </c>
      <c r="F13" s="61" t="s">
        <v>16</v>
      </c>
      <c r="G13" s="62">
        <v>0</v>
      </c>
      <c r="H13" s="63">
        <f t="shared" ref="H13:H15" si="4">E13*G13</f>
        <v>0</v>
      </c>
      <c r="I13" s="64"/>
      <c r="J13" s="64"/>
      <c r="K13" s="44"/>
    </row>
    <row r="14" spans="1:12" s="45" customFormat="1" outlineLevel="2">
      <c r="A14" s="57">
        <f t="shared" si="0"/>
        <v>11</v>
      </c>
      <c r="B14" s="57">
        <f t="shared" si="2"/>
        <v>6</v>
      </c>
      <c r="C14" s="58"/>
      <c r="D14" s="59" t="s">
        <v>24</v>
      </c>
      <c r="E14" s="60">
        <v>1</v>
      </c>
      <c r="F14" s="61" t="s">
        <v>16</v>
      </c>
      <c r="G14" s="62">
        <v>0</v>
      </c>
      <c r="H14" s="63">
        <f t="shared" si="4"/>
        <v>0</v>
      </c>
      <c r="I14" s="64"/>
      <c r="J14" s="64"/>
      <c r="K14" s="44"/>
    </row>
    <row r="15" spans="1:12" s="45" customFormat="1" outlineLevel="2">
      <c r="A15" s="57">
        <f t="shared" si="0"/>
        <v>12</v>
      </c>
      <c r="B15" s="57">
        <f t="shared" si="2"/>
        <v>7</v>
      </c>
      <c r="C15" s="58"/>
      <c r="D15" s="59" t="s">
        <v>25</v>
      </c>
      <c r="E15" s="60">
        <v>1</v>
      </c>
      <c r="F15" s="61" t="s">
        <v>16</v>
      </c>
      <c r="G15" s="62">
        <v>0</v>
      </c>
      <c r="H15" s="63">
        <f t="shared" si="4"/>
        <v>0</v>
      </c>
      <c r="I15" s="64"/>
      <c r="J15" s="64"/>
      <c r="K15" s="44"/>
    </row>
    <row r="16" spans="1:12" s="45" customFormat="1" outlineLevel="1">
      <c r="A16" s="57">
        <f t="shared" si="0"/>
        <v>13</v>
      </c>
      <c r="B16" s="57"/>
      <c r="C16" s="58"/>
      <c r="D16" s="66" t="s">
        <v>26</v>
      </c>
      <c r="E16" s="67"/>
      <c r="F16" s="68"/>
      <c r="G16" s="69"/>
      <c r="H16" s="70">
        <f>SUBTOTAL(9,H17:H28)</f>
        <v>0</v>
      </c>
      <c r="I16" s="65"/>
      <c r="J16" s="65"/>
      <c r="K16" s="44"/>
    </row>
    <row r="17" spans="1:11" s="45" customFormat="1" outlineLevel="2">
      <c r="A17" s="71">
        <f t="shared" si="0"/>
        <v>14</v>
      </c>
      <c r="B17" s="71"/>
      <c r="C17" s="72"/>
      <c r="D17" s="59" t="s">
        <v>20</v>
      </c>
      <c r="E17" s="73"/>
      <c r="F17" s="61"/>
      <c r="G17" s="74"/>
      <c r="H17" s="75">
        <f>SUBTOTAL(9,H18:H20)</f>
        <v>0</v>
      </c>
      <c r="I17" s="76"/>
      <c r="J17" s="76"/>
      <c r="K17" s="44"/>
    </row>
    <row r="18" spans="1:11" s="45" customFormat="1" outlineLevel="2">
      <c r="A18" s="71">
        <f t="shared" si="0"/>
        <v>15</v>
      </c>
      <c r="B18" s="71">
        <f t="shared" si="2"/>
        <v>8</v>
      </c>
      <c r="C18" s="72"/>
      <c r="D18" s="77" t="s">
        <v>27</v>
      </c>
      <c r="E18" s="60">
        <v>1</v>
      </c>
      <c r="F18" s="61" t="s">
        <v>16</v>
      </c>
      <c r="G18" s="62">
        <v>0</v>
      </c>
      <c r="H18" s="63">
        <f t="shared" ref="H18:H20" si="5">E18*G18</f>
        <v>0</v>
      </c>
      <c r="I18" s="64"/>
      <c r="J18" s="64"/>
      <c r="K18" s="44"/>
    </row>
    <row r="19" spans="1:11" s="45" customFormat="1" outlineLevel="2">
      <c r="A19" s="71">
        <f t="shared" si="0"/>
        <v>16</v>
      </c>
      <c r="B19" s="71">
        <f t="shared" si="2"/>
        <v>9</v>
      </c>
      <c r="C19" s="72"/>
      <c r="D19" s="77" t="s">
        <v>28</v>
      </c>
      <c r="E19" s="60">
        <v>1</v>
      </c>
      <c r="F19" s="61" t="s">
        <v>16</v>
      </c>
      <c r="G19" s="62">
        <v>0</v>
      </c>
      <c r="H19" s="63">
        <f t="shared" si="5"/>
        <v>0</v>
      </c>
      <c r="I19" s="64"/>
      <c r="J19" s="64"/>
      <c r="K19" s="44"/>
    </row>
    <row r="20" spans="1:11" s="45" customFormat="1" outlineLevel="2">
      <c r="A20" s="71">
        <f t="shared" si="0"/>
        <v>17</v>
      </c>
      <c r="B20" s="71">
        <f t="shared" si="2"/>
        <v>10</v>
      </c>
      <c r="C20" s="72"/>
      <c r="D20" s="77" t="s">
        <v>29</v>
      </c>
      <c r="E20" s="60">
        <v>1</v>
      </c>
      <c r="F20" s="61" t="s">
        <v>16</v>
      </c>
      <c r="G20" s="62">
        <v>0</v>
      </c>
      <c r="H20" s="63">
        <f t="shared" si="5"/>
        <v>0</v>
      </c>
      <c r="I20" s="64"/>
      <c r="J20" s="64"/>
      <c r="K20" s="44"/>
    </row>
    <row r="21" spans="1:11" s="45" customFormat="1" outlineLevel="2">
      <c r="A21" s="71">
        <f t="shared" si="0"/>
        <v>18</v>
      </c>
      <c r="B21" s="71"/>
      <c r="C21" s="72"/>
      <c r="D21" s="59" t="s">
        <v>24</v>
      </c>
      <c r="E21" s="60"/>
      <c r="F21" s="61"/>
      <c r="G21" s="78"/>
      <c r="H21" s="75">
        <f>SUBTOTAL(9,H22:H24)</f>
        <v>0</v>
      </c>
      <c r="I21" s="64"/>
      <c r="J21" s="64"/>
      <c r="K21" s="44"/>
    </row>
    <row r="22" spans="1:11" s="45" customFormat="1" outlineLevel="2">
      <c r="A22" s="71">
        <f t="shared" si="0"/>
        <v>19</v>
      </c>
      <c r="B22" s="71">
        <f t="shared" si="2"/>
        <v>11</v>
      </c>
      <c r="C22" s="72"/>
      <c r="D22" s="77" t="s">
        <v>27</v>
      </c>
      <c r="E22" s="60">
        <v>1</v>
      </c>
      <c r="F22" s="61" t="s">
        <v>16</v>
      </c>
      <c r="G22" s="62">
        <v>0</v>
      </c>
      <c r="H22" s="63">
        <f t="shared" ref="H22:H24" si="6">E22*G22</f>
        <v>0</v>
      </c>
      <c r="I22" s="64"/>
      <c r="J22" s="64"/>
      <c r="K22" s="44"/>
    </row>
    <row r="23" spans="1:11" s="45" customFormat="1" outlineLevel="2">
      <c r="A23" s="71">
        <f t="shared" si="0"/>
        <v>20</v>
      </c>
      <c r="B23" s="71">
        <f t="shared" si="2"/>
        <v>12</v>
      </c>
      <c r="C23" s="72"/>
      <c r="D23" s="77" t="s">
        <v>28</v>
      </c>
      <c r="E23" s="60">
        <v>1</v>
      </c>
      <c r="F23" s="61" t="s">
        <v>16</v>
      </c>
      <c r="G23" s="62">
        <v>0</v>
      </c>
      <c r="H23" s="63">
        <f t="shared" si="6"/>
        <v>0</v>
      </c>
      <c r="I23" s="64"/>
      <c r="J23" s="64"/>
      <c r="K23" s="44"/>
    </row>
    <row r="24" spans="1:11" s="45" customFormat="1" outlineLevel="2">
      <c r="A24" s="71">
        <f t="shared" si="0"/>
        <v>21</v>
      </c>
      <c r="B24" s="71">
        <f t="shared" si="2"/>
        <v>13</v>
      </c>
      <c r="C24" s="72"/>
      <c r="D24" s="77" t="s">
        <v>29</v>
      </c>
      <c r="E24" s="60">
        <v>1</v>
      </c>
      <c r="F24" s="61" t="s">
        <v>16</v>
      </c>
      <c r="G24" s="62">
        <v>0</v>
      </c>
      <c r="H24" s="63">
        <f t="shared" si="6"/>
        <v>0</v>
      </c>
      <c r="I24" s="64"/>
      <c r="J24" s="64"/>
      <c r="K24" s="44"/>
    </row>
    <row r="25" spans="1:11" s="45" customFormat="1" outlineLevel="2">
      <c r="A25" s="71">
        <f t="shared" si="0"/>
        <v>22</v>
      </c>
      <c r="B25" s="71"/>
      <c r="C25" s="72"/>
      <c r="D25" s="59" t="s">
        <v>25</v>
      </c>
      <c r="E25" s="73"/>
      <c r="F25" s="61"/>
      <c r="G25" s="74"/>
      <c r="H25" s="75">
        <f>SUBTOTAL(9,H26:H28)</f>
        <v>0</v>
      </c>
      <c r="I25" s="76"/>
      <c r="J25" s="76"/>
      <c r="K25" s="44"/>
    </row>
    <row r="26" spans="1:11" s="45" customFormat="1" outlineLevel="2">
      <c r="A26" s="71">
        <f t="shared" si="0"/>
        <v>23</v>
      </c>
      <c r="B26" s="71">
        <f t="shared" si="2"/>
        <v>14</v>
      </c>
      <c r="C26" s="72"/>
      <c r="D26" s="77" t="s">
        <v>27</v>
      </c>
      <c r="E26" s="60">
        <v>1</v>
      </c>
      <c r="F26" s="61" t="s">
        <v>16</v>
      </c>
      <c r="G26" s="62">
        <v>0</v>
      </c>
      <c r="H26" s="63">
        <f>E26*G26</f>
        <v>0</v>
      </c>
      <c r="I26" s="64"/>
      <c r="J26" s="64"/>
      <c r="K26" s="44"/>
    </row>
    <row r="27" spans="1:11" s="45" customFormat="1" outlineLevel="2">
      <c r="A27" s="71">
        <f t="shared" si="0"/>
        <v>24</v>
      </c>
      <c r="B27" s="71">
        <f t="shared" si="2"/>
        <v>15</v>
      </c>
      <c r="C27" s="72"/>
      <c r="D27" s="77" t="s">
        <v>28</v>
      </c>
      <c r="E27" s="60">
        <v>1</v>
      </c>
      <c r="F27" s="61" t="s">
        <v>16</v>
      </c>
      <c r="G27" s="62">
        <v>0</v>
      </c>
      <c r="H27" s="63">
        <f>E27*G27</f>
        <v>0</v>
      </c>
      <c r="I27" s="64"/>
      <c r="J27" s="64"/>
      <c r="K27" s="44"/>
    </row>
    <row r="28" spans="1:11" s="45" customFormat="1" outlineLevel="2">
      <c r="A28" s="71">
        <f t="shared" si="0"/>
        <v>25</v>
      </c>
      <c r="B28" s="71">
        <f t="shared" si="2"/>
        <v>16</v>
      </c>
      <c r="C28" s="72"/>
      <c r="D28" s="77" t="s">
        <v>29</v>
      </c>
      <c r="E28" s="60">
        <v>1</v>
      </c>
      <c r="F28" s="61" t="s">
        <v>16</v>
      </c>
      <c r="G28" s="62">
        <v>0</v>
      </c>
      <c r="H28" s="63">
        <f>E28*G28</f>
        <v>0</v>
      </c>
      <c r="I28" s="64"/>
      <c r="J28" s="64"/>
      <c r="K28" s="44"/>
    </row>
    <row r="29" spans="1:11" s="45" customFormat="1" outlineLevel="1">
      <c r="A29" s="57">
        <f t="shared" si="0"/>
        <v>26</v>
      </c>
      <c r="B29" s="57"/>
      <c r="C29" s="58"/>
      <c r="D29" s="66" t="s">
        <v>30</v>
      </c>
      <c r="E29" s="67"/>
      <c r="F29" s="68"/>
      <c r="G29" s="69"/>
      <c r="H29" s="70">
        <f>SUBTOTAL(9,H30:H32)</f>
        <v>0</v>
      </c>
      <c r="I29" s="65"/>
      <c r="J29" s="65"/>
      <c r="K29" s="44"/>
    </row>
    <row r="30" spans="1:11" s="45" customFormat="1" outlineLevel="2">
      <c r="A30" s="57">
        <f t="shared" si="0"/>
        <v>27</v>
      </c>
      <c r="B30" s="57">
        <f t="shared" si="2"/>
        <v>17</v>
      </c>
      <c r="C30" s="58"/>
      <c r="D30" s="59" t="s">
        <v>20</v>
      </c>
      <c r="E30" s="60">
        <v>1</v>
      </c>
      <c r="F30" s="61" t="s">
        <v>16</v>
      </c>
      <c r="G30" s="62">
        <v>0</v>
      </c>
      <c r="H30" s="63">
        <f t="shared" ref="H30:H32" si="7">E30*G30</f>
        <v>0</v>
      </c>
      <c r="I30" s="64"/>
      <c r="J30" s="64"/>
      <c r="K30" s="44"/>
    </row>
    <row r="31" spans="1:11" s="45" customFormat="1" outlineLevel="2">
      <c r="A31" s="57">
        <f t="shared" si="0"/>
        <v>28</v>
      </c>
      <c r="B31" s="57">
        <f t="shared" si="2"/>
        <v>18</v>
      </c>
      <c r="C31" s="58"/>
      <c r="D31" s="59" t="s">
        <v>24</v>
      </c>
      <c r="E31" s="60">
        <v>1</v>
      </c>
      <c r="F31" s="61" t="s">
        <v>16</v>
      </c>
      <c r="G31" s="62">
        <v>0</v>
      </c>
      <c r="H31" s="63">
        <f t="shared" si="7"/>
        <v>0</v>
      </c>
      <c r="I31" s="64"/>
      <c r="J31" s="64"/>
      <c r="K31" s="44"/>
    </row>
    <row r="32" spans="1:11" s="45" customFormat="1" outlineLevel="2">
      <c r="A32" s="57">
        <f t="shared" si="0"/>
        <v>29</v>
      </c>
      <c r="B32" s="57">
        <f t="shared" si="2"/>
        <v>19</v>
      </c>
      <c r="C32" s="58"/>
      <c r="D32" s="59" t="s">
        <v>25</v>
      </c>
      <c r="E32" s="60">
        <v>1</v>
      </c>
      <c r="F32" s="61" t="s">
        <v>16</v>
      </c>
      <c r="G32" s="62">
        <v>0</v>
      </c>
      <c r="H32" s="63">
        <f t="shared" si="7"/>
        <v>0</v>
      </c>
      <c r="I32" s="64"/>
      <c r="J32" s="64"/>
      <c r="K32" s="44"/>
    </row>
    <row r="33" spans="1:11" s="45" customFormat="1" outlineLevel="1">
      <c r="A33" s="57">
        <f t="shared" si="0"/>
        <v>30</v>
      </c>
      <c r="B33" s="57">
        <f t="shared" si="2"/>
        <v>20</v>
      </c>
      <c r="C33" s="58"/>
      <c r="D33" s="66" t="s">
        <v>31</v>
      </c>
      <c r="E33" s="67">
        <v>1</v>
      </c>
      <c r="F33" s="68" t="s">
        <v>16</v>
      </c>
      <c r="G33" s="79">
        <v>0</v>
      </c>
      <c r="H33" s="70">
        <f>E33*G33</f>
        <v>0</v>
      </c>
      <c r="I33" s="65"/>
      <c r="J33" s="65"/>
      <c r="K33" s="44"/>
    </row>
    <row r="34" spans="1:11" s="45" customFormat="1" outlineLevel="1">
      <c r="A34" s="57">
        <f t="shared" si="0"/>
        <v>31</v>
      </c>
      <c r="B34" s="57">
        <f t="shared" si="2"/>
        <v>21</v>
      </c>
      <c r="C34" s="58"/>
      <c r="D34" s="66" t="s">
        <v>32</v>
      </c>
      <c r="E34" s="67">
        <v>1</v>
      </c>
      <c r="F34" s="68" t="s">
        <v>16</v>
      </c>
      <c r="G34" s="79">
        <v>0</v>
      </c>
      <c r="H34" s="70">
        <f>E34*G34</f>
        <v>0</v>
      </c>
      <c r="I34" s="65"/>
      <c r="J34" s="65"/>
      <c r="K34" s="44"/>
    </row>
    <row r="35" spans="1:11" s="45" customFormat="1" outlineLevel="1">
      <c r="A35" s="57">
        <f t="shared" si="0"/>
        <v>32</v>
      </c>
      <c r="B35" s="57">
        <f t="shared" si="2"/>
        <v>22</v>
      </c>
      <c r="C35" s="58"/>
      <c r="D35" s="66" t="s">
        <v>33</v>
      </c>
      <c r="E35" s="67">
        <v>1</v>
      </c>
      <c r="F35" s="68" t="s">
        <v>16</v>
      </c>
      <c r="G35" s="79">
        <v>0</v>
      </c>
      <c r="H35" s="70">
        <f>E35*G35</f>
        <v>0</v>
      </c>
      <c r="I35" s="80"/>
      <c r="J35" s="80"/>
      <c r="K35" s="44"/>
    </row>
    <row r="36" spans="1:11" s="45" customFormat="1">
      <c r="A36" s="254">
        <f t="shared" si="0"/>
        <v>33</v>
      </c>
      <c r="B36" s="254" t="s">
        <v>3</v>
      </c>
      <c r="C36" s="81" t="s">
        <v>34</v>
      </c>
      <c r="D36" s="81" t="s">
        <v>35</v>
      </c>
      <c r="E36" s="82"/>
      <c r="F36" s="255"/>
      <c r="G36" s="256"/>
      <c r="H36" s="83">
        <f>SUBTOTAL(9,H37:H64)</f>
        <v>0</v>
      </c>
      <c r="I36" s="49">
        <f>IF(ISERR(H36/$H$246),0,H36/$H$246)</f>
        <v>0</v>
      </c>
      <c r="J36" s="50">
        <v>0.13200000000000001</v>
      </c>
      <c r="K36" s="44"/>
    </row>
    <row r="37" spans="1:11" s="45" customFormat="1" outlineLevel="1">
      <c r="A37" s="21">
        <f t="shared" si="0"/>
        <v>34</v>
      </c>
      <c r="B37" s="21">
        <f t="shared" si="2"/>
        <v>23</v>
      </c>
      <c r="C37" s="84"/>
      <c r="D37" s="66" t="s">
        <v>36</v>
      </c>
      <c r="E37" s="67">
        <v>1</v>
      </c>
      <c r="F37" s="68" t="s">
        <v>16</v>
      </c>
      <c r="G37" s="79">
        <v>0</v>
      </c>
      <c r="H37" s="70">
        <f>E37*G37</f>
        <v>0</v>
      </c>
      <c r="I37" s="85"/>
      <c r="J37" s="85"/>
      <c r="K37" s="44"/>
    </row>
    <row r="38" spans="1:11" s="45" customFormat="1" outlineLevel="1">
      <c r="A38" s="21">
        <f t="shared" si="0"/>
        <v>35</v>
      </c>
      <c r="B38" s="21">
        <f t="shared" si="2"/>
        <v>24</v>
      </c>
      <c r="C38" s="84"/>
      <c r="D38" s="66" t="s">
        <v>37</v>
      </c>
      <c r="E38" s="67">
        <v>1</v>
      </c>
      <c r="F38" s="68" t="s">
        <v>16</v>
      </c>
      <c r="G38" s="79">
        <v>0</v>
      </c>
      <c r="H38" s="70">
        <f>E38*G38</f>
        <v>0</v>
      </c>
      <c r="I38" s="86"/>
      <c r="J38" s="86"/>
      <c r="K38" s="44"/>
    </row>
    <row r="39" spans="1:11" s="45" customFormat="1" outlineLevel="1">
      <c r="A39" s="21">
        <f t="shared" si="0"/>
        <v>36</v>
      </c>
      <c r="B39" s="21"/>
      <c r="C39" s="84"/>
      <c r="D39" s="66" t="s">
        <v>38</v>
      </c>
      <c r="E39" s="67"/>
      <c r="F39" s="68"/>
      <c r="G39" s="69"/>
      <c r="H39" s="70">
        <f>SUBTOTAL(9,H40:H42)</f>
        <v>0</v>
      </c>
      <c r="I39" s="65"/>
      <c r="J39" s="65"/>
      <c r="K39" s="44"/>
    </row>
    <row r="40" spans="1:11" s="45" customFormat="1" outlineLevel="2">
      <c r="A40" s="57">
        <f t="shared" si="0"/>
        <v>37</v>
      </c>
      <c r="B40" s="57">
        <f t="shared" si="2"/>
        <v>25</v>
      </c>
      <c r="C40" s="58"/>
      <c r="D40" s="59" t="s">
        <v>20</v>
      </c>
      <c r="E40" s="60">
        <v>1</v>
      </c>
      <c r="F40" s="61" t="s">
        <v>16</v>
      </c>
      <c r="G40" s="62">
        <v>0</v>
      </c>
      <c r="H40" s="63">
        <f t="shared" ref="H40:H42" si="8">E40*G40</f>
        <v>0</v>
      </c>
      <c r="I40" s="64"/>
      <c r="J40" s="64"/>
      <c r="K40" s="44"/>
    </row>
    <row r="41" spans="1:11" s="45" customFormat="1" outlineLevel="2">
      <c r="A41" s="57">
        <f t="shared" si="0"/>
        <v>38</v>
      </c>
      <c r="B41" s="57">
        <f t="shared" si="2"/>
        <v>26</v>
      </c>
      <c r="C41" s="58"/>
      <c r="D41" s="59" t="s">
        <v>24</v>
      </c>
      <c r="E41" s="60">
        <v>1</v>
      </c>
      <c r="F41" s="61" t="s">
        <v>16</v>
      </c>
      <c r="G41" s="62">
        <v>0</v>
      </c>
      <c r="H41" s="63">
        <f t="shared" si="8"/>
        <v>0</v>
      </c>
      <c r="I41" s="64"/>
      <c r="J41" s="64"/>
      <c r="K41" s="44"/>
    </row>
    <row r="42" spans="1:11" s="45" customFormat="1" outlineLevel="2">
      <c r="A42" s="57">
        <f t="shared" si="0"/>
        <v>39</v>
      </c>
      <c r="B42" s="57">
        <f t="shared" si="2"/>
        <v>27</v>
      </c>
      <c r="C42" s="58"/>
      <c r="D42" s="59" t="s">
        <v>25</v>
      </c>
      <c r="E42" s="60">
        <v>1</v>
      </c>
      <c r="F42" s="61" t="s">
        <v>16</v>
      </c>
      <c r="G42" s="62">
        <v>0</v>
      </c>
      <c r="H42" s="63">
        <f t="shared" si="8"/>
        <v>0</v>
      </c>
      <c r="I42" s="64"/>
      <c r="J42" s="64"/>
      <c r="K42" s="44"/>
    </row>
    <row r="43" spans="1:11" s="45" customFormat="1" ht="26.25" outlineLevel="1">
      <c r="A43" s="21">
        <f t="shared" si="0"/>
        <v>40</v>
      </c>
      <c r="B43" s="21"/>
      <c r="C43" s="84"/>
      <c r="D43" s="66" t="s">
        <v>39</v>
      </c>
      <c r="E43" s="67"/>
      <c r="F43" s="68"/>
      <c r="G43" s="69"/>
      <c r="H43" s="70">
        <f>SUBTOTAL(9,H44:H46)</f>
        <v>0</v>
      </c>
      <c r="I43" s="86"/>
      <c r="J43" s="86"/>
      <c r="K43" s="44"/>
    </row>
    <row r="44" spans="1:11" s="45" customFormat="1" outlineLevel="2">
      <c r="A44" s="87">
        <f t="shared" si="0"/>
        <v>41</v>
      </c>
      <c r="B44" s="87">
        <f t="shared" si="2"/>
        <v>28</v>
      </c>
      <c r="C44" s="88"/>
      <c r="D44" s="59" t="s">
        <v>20</v>
      </c>
      <c r="E44" s="60">
        <v>1</v>
      </c>
      <c r="F44" s="61" t="s">
        <v>16</v>
      </c>
      <c r="G44" s="62">
        <v>0</v>
      </c>
      <c r="H44" s="63">
        <f>E44*G44</f>
        <v>0</v>
      </c>
      <c r="I44" s="64"/>
      <c r="J44" s="64"/>
      <c r="K44" s="44"/>
    </row>
    <row r="45" spans="1:11" s="45" customFormat="1" outlineLevel="2">
      <c r="A45" s="87">
        <f t="shared" si="0"/>
        <v>42</v>
      </c>
      <c r="B45" s="87">
        <f t="shared" si="2"/>
        <v>29</v>
      </c>
      <c r="C45" s="88"/>
      <c r="D45" s="59" t="s">
        <v>24</v>
      </c>
      <c r="E45" s="60">
        <v>1</v>
      </c>
      <c r="F45" s="61" t="s">
        <v>16</v>
      </c>
      <c r="G45" s="62">
        <v>0</v>
      </c>
      <c r="H45" s="63">
        <f>E45*G45</f>
        <v>0</v>
      </c>
      <c r="I45" s="64"/>
      <c r="J45" s="64"/>
      <c r="K45" s="44"/>
    </row>
    <row r="46" spans="1:11" s="45" customFormat="1" outlineLevel="2">
      <c r="A46" s="87">
        <f t="shared" si="0"/>
        <v>43</v>
      </c>
      <c r="B46" s="87">
        <f t="shared" si="2"/>
        <v>30</v>
      </c>
      <c r="C46" s="88"/>
      <c r="D46" s="59" t="s">
        <v>25</v>
      </c>
      <c r="E46" s="60">
        <v>1</v>
      </c>
      <c r="F46" s="61" t="s">
        <v>16</v>
      </c>
      <c r="G46" s="62">
        <v>0</v>
      </c>
      <c r="H46" s="63">
        <f>E46*G46</f>
        <v>0</v>
      </c>
      <c r="I46" s="64"/>
      <c r="J46" s="64"/>
      <c r="K46" s="44"/>
    </row>
    <row r="47" spans="1:11" s="45" customFormat="1" ht="26.25" outlineLevel="1">
      <c r="A47" s="21">
        <f t="shared" si="0"/>
        <v>44</v>
      </c>
      <c r="B47" s="21">
        <f t="shared" si="2"/>
        <v>31</v>
      </c>
      <c r="C47" s="84"/>
      <c r="D47" s="66" t="s">
        <v>40</v>
      </c>
      <c r="E47" s="67">
        <v>1</v>
      </c>
      <c r="F47" s="68" t="s">
        <v>16</v>
      </c>
      <c r="G47" s="79">
        <v>0</v>
      </c>
      <c r="H47" s="70">
        <f>E47*G47</f>
        <v>0</v>
      </c>
      <c r="I47" s="86"/>
      <c r="J47" s="86"/>
      <c r="K47" s="44"/>
    </row>
    <row r="48" spans="1:11" s="90" customFormat="1" ht="13.15" outlineLevel="1">
      <c r="A48" s="57">
        <f t="shared" si="0"/>
        <v>45</v>
      </c>
      <c r="B48" s="57"/>
      <c r="C48" s="58"/>
      <c r="D48" s="66" t="s">
        <v>41</v>
      </c>
      <c r="E48" s="67"/>
      <c r="F48" s="68"/>
      <c r="G48" s="69"/>
      <c r="H48" s="70">
        <f>SUBTOTAL(9,H49:H51)</f>
        <v>0</v>
      </c>
      <c r="I48" s="65"/>
      <c r="J48" s="65"/>
      <c r="K48" s="89"/>
    </row>
    <row r="49" spans="1:11" s="45" customFormat="1" outlineLevel="2">
      <c r="A49" s="91">
        <f t="shared" si="0"/>
        <v>46</v>
      </c>
      <c r="B49" s="91">
        <f t="shared" si="2"/>
        <v>32</v>
      </c>
      <c r="C49" s="92"/>
      <c r="D49" s="59" t="s">
        <v>20</v>
      </c>
      <c r="E49" s="60">
        <v>1</v>
      </c>
      <c r="F49" s="61" t="s">
        <v>16</v>
      </c>
      <c r="G49" s="62">
        <v>0</v>
      </c>
      <c r="H49" s="63">
        <f t="shared" ref="H49:H51" si="9">E49*G49</f>
        <v>0</v>
      </c>
      <c r="I49" s="64"/>
      <c r="J49" s="64"/>
      <c r="K49" s="44"/>
    </row>
    <row r="50" spans="1:11" s="45" customFormat="1" outlineLevel="2">
      <c r="A50" s="91">
        <f t="shared" si="0"/>
        <v>47</v>
      </c>
      <c r="B50" s="91">
        <f t="shared" si="2"/>
        <v>33</v>
      </c>
      <c r="C50" s="92"/>
      <c r="D50" s="59" t="s">
        <v>24</v>
      </c>
      <c r="E50" s="60">
        <v>1</v>
      </c>
      <c r="F50" s="61" t="s">
        <v>16</v>
      </c>
      <c r="G50" s="62">
        <v>0</v>
      </c>
      <c r="H50" s="63">
        <f t="shared" si="9"/>
        <v>0</v>
      </c>
      <c r="I50" s="64"/>
      <c r="J50" s="64"/>
      <c r="K50" s="44"/>
    </row>
    <row r="51" spans="1:11" s="45" customFormat="1" outlineLevel="2">
      <c r="A51" s="91">
        <f t="shared" si="0"/>
        <v>48</v>
      </c>
      <c r="B51" s="91">
        <f t="shared" si="2"/>
        <v>34</v>
      </c>
      <c r="C51" s="92"/>
      <c r="D51" s="59" t="s">
        <v>25</v>
      </c>
      <c r="E51" s="60">
        <v>1</v>
      </c>
      <c r="F51" s="61" t="s">
        <v>16</v>
      </c>
      <c r="G51" s="62">
        <v>0</v>
      </c>
      <c r="H51" s="63">
        <f t="shared" si="9"/>
        <v>0</v>
      </c>
      <c r="I51" s="64"/>
      <c r="J51" s="64"/>
      <c r="K51" s="44"/>
    </row>
    <row r="52" spans="1:11" s="90" customFormat="1" ht="13.15" outlineLevel="1">
      <c r="A52" s="57">
        <f t="shared" si="0"/>
        <v>49</v>
      </c>
      <c r="B52" s="57"/>
      <c r="C52" s="58"/>
      <c r="D52" s="66" t="s">
        <v>42</v>
      </c>
      <c r="E52" s="67"/>
      <c r="F52" s="68"/>
      <c r="G52" s="69"/>
      <c r="H52" s="70">
        <f>SUBTOTAL(9,H53:H55)</f>
        <v>0</v>
      </c>
      <c r="I52" s="65"/>
      <c r="J52" s="65"/>
      <c r="K52" s="89"/>
    </row>
    <row r="53" spans="1:11" s="45" customFormat="1" outlineLevel="2">
      <c r="A53" s="91">
        <f t="shared" si="0"/>
        <v>50</v>
      </c>
      <c r="B53" s="91">
        <f t="shared" si="2"/>
        <v>35</v>
      </c>
      <c r="C53" s="92"/>
      <c r="D53" s="59" t="s">
        <v>20</v>
      </c>
      <c r="E53" s="60">
        <v>1</v>
      </c>
      <c r="F53" s="61" t="s">
        <v>16</v>
      </c>
      <c r="G53" s="62">
        <v>0</v>
      </c>
      <c r="H53" s="63">
        <f t="shared" ref="H53:H55" si="10">E53*G53</f>
        <v>0</v>
      </c>
      <c r="I53" s="64"/>
      <c r="J53" s="64"/>
      <c r="K53" s="44"/>
    </row>
    <row r="54" spans="1:11" s="45" customFormat="1" outlineLevel="2">
      <c r="A54" s="91">
        <f t="shared" si="0"/>
        <v>51</v>
      </c>
      <c r="B54" s="91">
        <f t="shared" si="2"/>
        <v>36</v>
      </c>
      <c r="C54" s="92"/>
      <c r="D54" s="59" t="s">
        <v>24</v>
      </c>
      <c r="E54" s="60">
        <v>1</v>
      </c>
      <c r="F54" s="61" t="s">
        <v>16</v>
      </c>
      <c r="G54" s="62">
        <v>0</v>
      </c>
      <c r="H54" s="63">
        <f t="shared" si="10"/>
        <v>0</v>
      </c>
      <c r="I54" s="64"/>
      <c r="J54" s="64"/>
      <c r="K54" s="44"/>
    </row>
    <row r="55" spans="1:11" s="45" customFormat="1" outlineLevel="2">
      <c r="A55" s="91">
        <f t="shared" si="0"/>
        <v>52</v>
      </c>
      <c r="B55" s="91">
        <f t="shared" si="2"/>
        <v>37</v>
      </c>
      <c r="C55" s="92"/>
      <c r="D55" s="59" t="s">
        <v>25</v>
      </c>
      <c r="E55" s="60">
        <v>1</v>
      </c>
      <c r="F55" s="61" t="s">
        <v>16</v>
      </c>
      <c r="G55" s="62">
        <v>0</v>
      </c>
      <c r="H55" s="63">
        <f t="shared" si="10"/>
        <v>0</v>
      </c>
      <c r="I55" s="64"/>
      <c r="J55" s="64"/>
      <c r="K55" s="44"/>
    </row>
    <row r="56" spans="1:11" s="90" customFormat="1" ht="13.15" outlineLevel="1">
      <c r="A56" s="57">
        <f t="shared" si="0"/>
        <v>53</v>
      </c>
      <c r="B56" s="57"/>
      <c r="C56" s="58"/>
      <c r="D56" s="66" t="s">
        <v>43</v>
      </c>
      <c r="E56" s="67"/>
      <c r="F56" s="68"/>
      <c r="G56" s="69"/>
      <c r="H56" s="70">
        <f>SUBTOTAL(9,H57:H59)</f>
        <v>0</v>
      </c>
      <c r="I56" s="65"/>
      <c r="J56" s="65"/>
      <c r="K56" s="89"/>
    </row>
    <row r="57" spans="1:11" s="45" customFormat="1" outlineLevel="2">
      <c r="A57" s="91">
        <f t="shared" si="0"/>
        <v>54</v>
      </c>
      <c r="B57" s="91">
        <f t="shared" si="2"/>
        <v>38</v>
      </c>
      <c r="C57" s="92"/>
      <c r="D57" s="59" t="s">
        <v>20</v>
      </c>
      <c r="E57" s="60">
        <v>1</v>
      </c>
      <c r="F57" s="61" t="s">
        <v>16</v>
      </c>
      <c r="G57" s="62">
        <v>0</v>
      </c>
      <c r="H57" s="63">
        <f t="shared" ref="H57:H59" si="11">E57*G57</f>
        <v>0</v>
      </c>
      <c r="I57" s="64"/>
      <c r="J57" s="64"/>
      <c r="K57" s="44"/>
    </row>
    <row r="58" spans="1:11" s="45" customFormat="1" outlineLevel="2">
      <c r="A58" s="91">
        <f t="shared" si="0"/>
        <v>55</v>
      </c>
      <c r="B58" s="91">
        <f t="shared" si="2"/>
        <v>39</v>
      </c>
      <c r="C58" s="92"/>
      <c r="D58" s="59" t="s">
        <v>24</v>
      </c>
      <c r="E58" s="60">
        <v>1</v>
      </c>
      <c r="F58" s="61" t="s">
        <v>16</v>
      </c>
      <c r="G58" s="62">
        <v>0</v>
      </c>
      <c r="H58" s="63">
        <f t="shared" si="11"/>
        <v>0</v>
      </c>
      <c r="I58" s="64"/>
      <c r="J58" s="64"/>
      <c r="K58" s="44"/>
    </row>
    <row r="59" spans="1:11" s="45" customFormat="1" outlineLevel="2">
      <c r="A59" s="91">
        <f t="shared" si="0"/>
        <v>56</v>
      </c>
      <c r="B59" s="91">
        <f t="shared" si="2"/>
        <v>40</v>
      </c>
      <c r="C59" s="92"/>
      <c r="D59" s="59" t="s">
        <v>25</v>
      </c>
      <c r="E59" s="60">
        <v>1</v>
      </c>
      <c r="F59" s="61" t="s">
        <v>16</v>
      </c>
      <c r="G59" s="62">
        <v>0</v>
      </c>
      <c r="H59" s="63">
        <f t="shared" si="11"/>
        <v>0</v>
      </c>
      <c r="I59" s="64"/>
      <c r="J59" s="64"/>
      <c r="K59" s="44"/>
    </row>
    <row r="60" spans="1:11" s="90" customFormat="1" ht="13.15" outlineLevel="1">
      <c r="A60" s="57">
        <f t="shared" si="0"/>
        <v>57</v>
      </c>
      <c r="B60" s="57"/>
      <c r="C60" s="58"/>
      <c r="D60" s="66" t="s">
        <v>44</v>
      </c>
      <c r="E60" s="67"/>
      <c r="F60" s="68"/>
      <c r="G60" s="69"/>
      <c r="H60" s="70">
        <f>SUBTOTAL(9,H61:H63)</f>
        <v>0</v>
      </c>
      <c r="I60" s="65"/>
      <c r="J60" s="65"/>
      <c r="K60" s="89"/>
    </row>
    <row r="61" spans="1:11" s="45" customFormat="1" outlineLevel="2">
      <c r="A61" s="91">
        <f t="shared" si="0"/>
        <v>58</v>
      </c>
      <c r="B61" s="91">
        <f t="shared" si="2"/>
        <v>41</v>
      </c>
      <c r="C61" s="92"/>
      <c r="D61" s="59" t="s">
        <v>20</v>
      </c>
      <c r="E61" s="60">
        <v>1</v>
      </c>
      <c r="F61" s="61" t="s">
        <v>16</v>
      </c>
      <c r="G61" s="62">
        <v>0</v>
      </c>
      <c r="H61" s="63">
        <f t="shared" ref="H61:H63" si="12">E61*G61</f>
        <v>0</v>
      </c>
      <c r="I61" s="64"/>
      <c r="J61" s="64"/>
      <c r="K61" s="44"/>
    </row>
    <row r="62" spans="1:11" s="45" customFormat="1" outlineLevel="2">
      <c r="A62" s="91">
        <f t="shared" si="0"/>
        <v>59</v>
      </c>
      <c r="B62" s="91">
        <f t="shared" si="2"/>
        <v>42</v>
      </c>
      <c r="C62" s="92"/>
      <c r="D62" s="59" t="s">
        <v>24</v>
      </c>
      <c r="E62" s="60">
        <v>1</v>
      </c>
      <c r="F62" s="61" t="s">
        <v>16</v>
      </c>
      <c r="G62" s="62">
        <v>0</v>
      </c>
      <c r="H62" s="63">
        <f t="shared" si="12"/>
        <v>0</v>
      </c>
      <c r="I62" s="64"/>
      <c r="J62" s="64"/>
      <c r="K62" s="44"/>
    </row>
    <row r="63" spans="1:11" s="45" customFormat="1" outlineLevel="2">
      <c r="A63" s="91">
        <f t="shared" si="0"/>
        <v>60</v>
      </c>
      <c r="B63" s="91">
        <f t="shared" si="2"/>
        <v>43</v>
      </c>
      <c r="C63" s="92"/>
      <c r="D63" s="59" t="s">
        <v>25</v>
      </c>
      <c r="E63" s="60">
        <v>1</v>
      </c>
      <c r="F63" s="61" t="s">
        <v>16</v>
      </c>
      <c r="G63" s="62">
        <v>0</v>
      </c>
      <c r="H63" s="63">
        <f t="shared" si="12"/>
        <v>0</v>
      </c>
      <c r="I63" s="64"/>
      <c r="J63" s="64"/>
      <c r="K63" s="44"/>
    </row>
    <row r="64" spans="1:11" s="90" customFormat="1" ht="26.25" outlineLevel="1">
      <c r="A64" s="57">
        <f t="shared" si="0"/>
        <v>61</v>
      </c>
      <c r="B64" s="57">
        <f t="shared" si="2"/>
        <v>44</v>
      </c>
      <c r="C64" s="84"/>
      <c r="D64" s="66" t="s">
        <v>45</v>
      </c>
      <c r="E64" s="67">
        <v>1</v>
      </c>
      <c r="F64" s="68" t="s">
        <v>16</v>
      </c>
      <c r="G64" s="79">
        <v>0</v>
      </c>
      <c r="H64" s="70">
        <f>E64*G64</f>
        <v>0</v>
      </c>
      <c r="I64" s="65"/>
      <c r="J64" s="65"/>
      <c r="K64" s="89"/>
    </row>
    <row r="65" spans="1:11" s="45" customFormat="1" ht="15">
      <c r="A65" s="93">
        <f t="shared" si="0"/>
        <v>62</v>
      </c>
      <c r="B65" s="93" t="s">
        <v>3</v>
      </c>
      <c r="C65" s="81" t="s">
        <v>46</v>
      </c>
      <c r="D65" s="81" t="s">
        <v>47</v>
      </c>
      <c r="E65" s="82"/>
      <c r="F65" s="255"/>
      <c r="G65" s="256"/>
      <c r="H65" s="83">
        <f>SUBTOTAL(9,H66:H110)</f>
        <v>0</v>
      </c>
      <c r="I65" s="49">
        <f>IF(ISERR(H65/$H$246),0,H65/$H$246)</f>
        <v>0</v>
      </c>
      <c r="J65" s="50">
        <v>0.18</v>
      </c>
      <c r="K65" s="44"/>
    </row>
    <row r="66" spans="1:11" s="90" customFormat="1" ht="13.15" outlineLevel="1">
      <c r="A66" s="57">
        <f t="shared" si="0"/>
        <v>63</v>
      </c>
      <c r="B66" s="57"/>
      <c r="C66" s="84"/>
      <c r="D66" s="66" t="s">
        <v>48</v>
      </c>
      <c r="E66" s="67"/>
      <c r="F66" s="68"/>
      <c r="G66" s="69"/>
      <c r="H66" s="70">
        <f>SUBTOTAL(9,H67:H69)</f>
        <v>0</v>
      </c>
      <c r="I66" s="56"/>
      <c r="J66" s="56"/>
      <c r="K66" s="89"/>
    </row>
    <row r="67" spans="1:11" s="45" customFormat="1" outlineLevel="2">
      <c r="A67" s="71">
        <f t="shared" si="0"/>
        <v>64</v>
      </c>
      <c r="B67" s="71">
        <f t="shared" si="2"/>
        <v>45</v>
      </c>
      <c r="C67" s="257"/>
      <c r="D67" s="59" t="s">
        <v>20</v>
      </c>
      <c r="E67" s="60">
        <v>1</v>
      </c>
      <c r="F67" s="61" t="s">
        <v>16</v>
      </c>
      <c r="G67" s="62">
        <v>0</v>
      </c>
      <c r="H67" s="63">
        <f t="shared" ref="H67:H69" si="13">E67*G67</f>
        <v>0</v>
      </c>
      <c r="I67" s="64"/>
      <c r="J67" s="64"/>
      <c r="K67" s="44"/>
    </row>
    <row r="68" spans="1:11" s="45" customFormat="1" outlineLevel="2">
      <c r="A68" s="71">
        <f t="shared" si="0"/>
        <v>65</v>
      </c>
      <c r="B68" s="71">
        <f t="shared" si="2"/>
        <v>46</v>
      </c>
      <c r="C68" s="257"/>
      <c r="D68" s="59" t="s">
        <v>24</v>
      </c>
      <c r="E68" s="60">
        <v>1</v>
      </c>
      <c r="F68" s="61" t="s">
        <v>16</v>
      </c>
      <c r="G68" s="62">
        <v>0</v>
      </c>
      <c r="H68" s="63">
        <f t="shared" si="13"/>
        <v>0</v>
      </c>
      <c r="I68" s="64"/>
      <c r="J68" s="64"/>
      <c r="K68" s="44"/>
    </row>
    <row r="69" spans="1:11" s="45" customFormat="1" outlineLevel="2">
      <c r="A69" s="71">
        <f t="shared" si="0"/>
        <v>66</v>
      </c>
      <c r="B69" s="71">
        <f t="shared" si="2"/>
        <v>47</v>
      </c>
      <c r="C69" s="257"/>
      <c r="D69" s="59" t="s">
        <v>25</v>
      </c>
      <c r="E69" s="60">
        <v>1</v>
      </c>
      <c r="F69" s="61" t="s">
        <v>16</v>
      </c>
      <c r="G69" s="62">
        <v>0</v>
      </c>
      <c r="H69" s="63">
        <f t="shared" si="13"/>
        <v>0</v>
      </c>
      <c r="I69" s="64"/>
      <c r="J69" s="64"/>
      <c r="K69" s="44"/>
    </row>
    <row r="70" spans="1:11" s="90" customFormat="1" ht="13.15" outlineLevel="1">
      <c r="A70" s="57">
        <f t="shared" ref="A70:A133" si="14">MAX(A69:A69)+1</f>
        <v>67</v>
      </c>
      <c r="B70" s="57"/>
      <c r="C70" s="58"/>
      <c r="D70" s="66" t="s">
        <v>49</v>
      </c>
      <c r="E70" s="67"/>
      <c r="F70" s="68"/>
      <c r="G70" s="69"/>
      <c r="H70" s="70">
        <f>SUBTOTAL(9,H71:H73)</f>
        <v>0</v>
      </c>
      <c r="I70" s="65"/>
      <c r="J70" s="65"/>
      <c r="K70" s="89"/>
    </row>
    <row r="71" spans="1:11" s="45" customFormat="1" outlineLevel="2">
      <c r="A71" s="71">
        <f t="shared" si="14"/>
        <v>68</v>
      </c>
      <c r="B71" s="71">
        <f t="shared" ref="B71:B134" si="15">MAX(B66:B70)+1</f>
        <v>48</v>
      </c>
      <c r="C71" s="257"/>
      <c r="D71" s="59" t="s">
        <v>20</v>
      </c>
      <c r="E71" s="60">
        <v>1</v>
      </c>
      <c r="F71" s="61" t="s">
        <v>16</v>
      </c>
      <c r="G71" s="62">
        <v>0</v>
      </c>
      <c r="H71" s="63">
        <f t="shared" ref="H71:H73" si="16">E71*G71</f>
        <v>0</v>
      </c>
      <c r="I71" s="64"/>
      <c r="J71" s="64"/>
      <c r="K71" s="44"/>
    </row>
    <row r="72" spans="1:11" s="45" customFormat="1" outlineLevel="2">
      <c r="A72" s="71">
        <f t="shared" si="14"/>
        <v>69</v>
      </c>
      <c r="B72" s="71">
        <f t="shared" si="15"/>
        <v>49</v>
      </c>
      <c r="C72" s="257"/>
      <c r="D72" s="59" t="s">
        <v>24</v>
      </c>
      <c r="E72" s="60">
        <v>1</v>
      </c>
      <c r="F72" s="61" t="s">
        <v>16</v>
      </c>
      <c r="G72" s="62">
        <v>0</v>
      </c>
      <c r="H72" s="63">
        <f t="shared" si="16"/>
        <v>0</v>
      </c>
      <c r="I72" s="64"/>
      <c r="J72" s="64"/>
      <c r="K72" s="44"/>
    </row>
    <row r="73" spans="1:11" s="45" customFormat="1" outlineLevel="2">
      <c r="A73" s="71">
        <f t="shared" si="14"/>
        <v>70</v>
      </c>
      <c r="B73" s="71">
        <f t="shared" si="15"/>
        <v>50</v>
      </c>
      <c r="C73" s="257"/>
      <c r="D73" s="59" t="s">
        <v>25</v>
      </c>
      <c r="E73" s="60">
        <v>1</v>
      </c>
      <c r="F73" s="61" t="s">
        <v>16</v>
      </c>
      <c r="G73" s="62">
        <v>0</v>
      </c>
      <c r="H73" s="63">
        <f t="shared" si="16"/>
        <v>0</v>
      </c>
      <c r="I73" s="64"/>
      <c r="J73" s="64"/>
      <c r="K73" s="44"/>
    </row>
    <row r="74" spans="1:11" s="90" customFormat="1" ht="13.15" outlineLevel="1">
      <c r="A74" s="57">
        <f t="shared" si="14"/>
        <v>71</v>
      </c>
      <c r="B74" s="57"/>
      <c r="C74" s="58"/>
      <c r="D74" s="66" t="s">
        <v>50</v>
      </c>
      <c r="E74" s="67"/>
      <c r="F74" s="68"/>
      <c r="G74" s="69"/>
      <c r="H74" s="70">
        <f>SUBTOTAL(9,H75:H77)</f>
        <v>0</v>
      </c>
      <c r="I74" s="65"/>
      <c r="J74" s="65"/>
      <c r="K74" s="89"/>
    </row>
    <row r="75" spans="1:11" s="45" customFormat="1" outlineLevel="2">
      <c r="A75" s="71">
        <f t="shared" si="14"/>
        <v>72</v>
      </c>
      <c r="B75" s="71">
        <f t="shared" si="15"/>
        <v>51</v>
      </c>
      <c r="C75" s="72"/>
      <c r="D75" s="59" t="s">
        <v>20</v>
      </c>
      <c r="E75" s="60">
        <v>1</v>
      </c>
      <c r="F75" s="61" t="s">
        <v>16</v>
      </c>
      <c r="G75" s="62">
        <v>0</v>
      </c>
      <c r="H75" s="63">
        <f t="shared" ref="H75:H77" si="17">E75*G75</f>
        <v>0</v>
      </c>
      <c r="I75" s="64"/>
      <c r="J75" s="64"/>
      <c r="K75" s="44"/>
    </row>
    <row r="76" spans="1:11" s="45" customFormat="1" outlineLevel="2">
      <c r="A76" s="71">
        <f t="shared" si="14"/>
        <v>73</v>
      </c>
      <c r="B76" s="71">
        <f t="shared" si="15"/>
        <v>52</v>
      </c>
      <c r="C76" s="72"/>
      <c r="D76" s="59" t="s">
        <v>24</v>
      </c>
      <c r="E76" s="60">
        <v>1</v>
      </c>
      <c r="F76" s="61" t="s">
        <v>16</v>
      </c>
      <c r="G76" s="62">
        <v>0</v>
      </c>
      <c r="H76" s="63">
        <f t="shared" si="17"/>
        <v>0</v>
      </c>
      <c r="I76" s="64"/>
      <c r="J76" s="64"/>
      <c r="K76" s="44"/>
    </row>
    <row r="77" spans="1:11" s="45" customFormat="1" outlineLevel="2">
      <c r="A77" s="71">
        <f t="shared" si="14"/>
        <v>74</v>
      </c>
      <c r="B77" s="71">
        <f t="shared" si="15"/>
        <v>53</v>
      </c>
      <c r="C77" s="72"/>
      <c r="D77" s="59" t="s">
        <v>25</v>
      </c>
      <c r="E77" s="60">
        <v>1</v>
      </c>
      <c r="F77" s="61" t="s">
        <v>16</v>
      </c>
      <c r="G77" s="62">
        <v>0</v>
      </c>
      <c r="H77" s="63">
        <f t="shared" si="17"/>
        <v>0</v>
      </c>
      <c r="I77" s="64"/>
      <c r="J77" s="64"/>
      <c r="K77" s="44"/>
    </row>
    <row r="78" spans="1:11" s="90" customFormat="1" ht="13.15" outlineLevel="1">
      <c r="A78" s="57">
        <f t="shared" si="14"/>
        <v>75</v>
      </c>
      <c r="B78" s="57"/>
      <c r="C78" s="58"/>
      <c r="D78" s="66" t="s">
        <v>51</v>
      </c>
      <c r="E78" s="67"/>
      <c r="F78" s="68"/>
      <c r="G78" s="69"/>
      <c r="H78" s="70">
        <f>SUBTOTAL(9,H79:H81)</f>
        <v>0</v>
      </c>
      <c r="I78" s="65"/>
      <c r="J78" s="65"/>
      <c r="K78" s="89"/>
    </row>
    <row r="79" spans="1:11" s="45" customFormat="1" outlineLevel="2">
      <c r="A79" s="71">
        <f t="shared" si="14"/>
        <v>76</v>
      </c>
      <c r="B79" s="71">
        <f t="shared" si="15"/>
        <v>54</v>
      </c>
      <c r="C79" s="72"/>
      <c r="D79" s="59" t="s">
        <v>20</v>
      </c>
      <c r="E79" s="60">
        <v>1</v>
      </c>
      <c r="F79" s="61" t="s">
        <v>16</v>
      </c>
      <c r="G79" s="62">
        <v>0</v>
      </c>
      <c r="H79" s="63">
        <f t="shared" ref="H79:H81" si="18">E79*G79</f>
        <v>0</v>
      </c>
      <c r="I79" s="64"/>
      <c r="J79" s="64"/>
      <c r="K79" s="44"/>
    </row>
    <row r="80" spans="1:11" s="45" customFormat="1" outlineLevel="2">
      <c r="A80" s="71">
        <f t="shared" si="14"/>
        <v>77</v>
      </c>
      <c r="B80" s="71">
        <f t="shared" si="15"/>
        <v>55</v>
      </c>
      <c r="C80" s="72"/>
      <c r="D80" s="59" t="s">
        <v>24</v>
      </c>
      <c r="E80" s="60">
        <v>1</v>
      </c>
      <c r="F80" s="61" t="s">
        <v>16</v>
      </c>
      <c r="G80" s="62">
        <v>0</v>
      </c>
      <c r="H80" s="63">
        <f t="shared" si="18"/>
        <v>0</v>
      </c>
      <c r="I80" s="64"/>
      <c r="J80" s="64"/>
      <c r="K80" s="44"/>
    </row>
    <row r="81" spans="1:11" s="45" customFormat="1" outlineLevel="2">
      <c r="A81" s="71">
        <f t="shared" si="14"/>
        <v>78</v>
      </c>
      <c r="B81" s="71">
        <f t="shared" si="15"/>
        <v>56</v>
      </c>
      <c r="C81" s="72"/>
      <c r="D81" s="59" t="s">
        <v>25</v>
      </c>
      <c r="E81" s="60">
        <v>1</v>
      </c>
      <c r="F81" s="61" t="s">
        <v>16</v>
      </c>
      <c r="G81" s="62">
        <v>0</v>
      </c>
      <c r="H81" s="63">
        <f t="shared" si="18"/>
        <v>0</v>
      </c>
      <c r="I81" s="64"/>
      <c r="J81" s="64"/>
      <c r="K81" s="44"/>
    </row>
    <row r="82" spans="1:11" s="45" customFormat="1" outlineLevel="1">
      <c r="A82" s="57">
        <f t="shared" si="14"/>
        <v>79</v>
      </c>
      <c r="B82" s="57"/>
      <c r="C82" s="58"/>
      <c r="D82" s="66" t="s">
        <v>52</v>
      </c>
      <c r="E82" s="67"/>
      <c r="F82" s="68"/>
      <c r="G82" s="69"/>
      <c r="H82" s="70">
        <f>SUBTOTAL(9,H83:H85)</f>
        <v>0</v>
      </c>
      <c r="I82" s="65"/>
      <c r="J82" s="65"/>
      <c r="K82" s="44"/>
    </row>
    <row r="83" spans="1:11" s="45" customFormat="1" outlineLevel="2">
      <c r="A83" s="71">
        <f t="shared" si="14"/>
        <v>80</v>
      </c>
      <c r="B83" s="71">
        <f t="shared" si="15"/>
        <v>57</v>
      </c>
      <c r="C83" s="72"/>
      <c r="D83" s="59" t="s">
        <v>20</v>
      </c>
      <c r="E83" s="60">
        <v>1</v>
      </c>
      <c r="F83" s="61" t="s">
        <v>16</v>
      </c>
      <c r="G83" s="62">
        <v>0</v>
      </c>
      <c r="H83" s="63">
        <f t="shared" ref="H83:H85" si="19">E83*G83</f>
        <v>0</v>
      </c>
      <c r="I83" s="64"/>
      <c r="J83" s="64"/>
      <c r="K83" s="44"/>
    </row>
    <row r="84" spans="1:11" s="45" customFormat="1" outlineLevel="2">
      <c r="A84" s="71">
        <f t="shared" si="14"/>
        <v>81</v>
      </c>
      <c r="B84" s="71">
        <f t="shared" si="15"/>
        <v>58</v>
      </c>
      <c r="C84" s="72"/>
      <c r="D84" s="59" t="s">
        <v>24</v>
      </c>
      <c r="E84" s="60">
        <v>1</v>
      </c>
      <c r="F84" s="61" t="s">
        <v>16</v>
      </c>
      <c r="G84" s="62">
        <v>0</v>
      </c>
      <c r="H84" s="63">
        <f t="shared" si="19"/>
        <v>0</v>
      </c>
      <c r="I84" s="64"/>
      <c r="J84" s="64"/>
      <c r="K84" s="44"/>
    </row>
    <row r="85" spans="1:11" s="45" customFormat="1" ht="18" customHeight="1" outlineLevel="2">
      <c r="A85" s="71">
        <f t="shared" si="14"/>
        <v>82</v>
      </c>
      <c r="B85" s="71">
        <f t="shared" si="15"/>
        <v>59</v>
      </c>
      <c r="C85" s="72"/>
      <c r="D85" s="59" t="s">
        <v>25</v>
      </c>
      <c r="E85" s="60">
        <v>1</v>
      </c>
      <c r="F85" s="61" t="s">
        <v>16</v>
      </c>
      <c r="G85" s="62">
        <v>0</v>
      </c>
      <c r="H85" s="63">
        <f t="shared" si="19"/>
        <v>0</v>
      </c>
      <c r="I85" s="64"/>
      <c r="J85" s="64"/>
      <c r="K85" s="44"/>
    </row>
    <row r="86" spans="1:11" s="45" customFormat="1" outlineLevel="1">
      <c r="A86" s="57">
        <f t="shared" si="14"/>
        <v>83</v>
      </c>
      <c r="B86" s="57">
        <f t="shared" si="15"/>
        <v>60</v>
      </c>
      <c r="C86" s="58"/>
      <c r="D86" s="66" t="s">
        <v>53</v>
      </c>
      <c r="E86" s="67">
        <v>1</v>
      </c>
      <c r="F86" s="68" t="s">
        <v>16</v>
      </c>
      <c r="G86" s="79">
        <v>0</v>
      </c>
      <c r="H86" s="70">
        <f>E86*G86</f>
        <v>0</v>
      </c>
      <c r="I86" s="65"/>
      <c r="J86" s="65"/>
      <c r="K86" s="44"/>
    </row>
    <row r="87" spans="1:11" s="90" customFormat="1" ht="13.15" outlineLevel="1">
      <c r="A87" s="57">
        <f t="shared" si="14"/>
        <v>84</v>
      </c>
      <c r="B87" s="57"/>
      <c r="C87" s="58"/>
      <c r="D87" s="66" t="s">
        <v>54</v>
      </c>
      <c r="E87" s="67"/>
      <c r="F87" s="68"/>
      <c r="G87" s="69"/>
      <c r="H87" s="70">
        <f>SUBTOTAL(9,H88:H90)</f>
        <v>0</v>
      </c>
      <c r="I87" s="65"/>
      <c r="J87" s="65"/>
      <c r="K87" s="89"/>
    </row>
    <row r="88" spans="1:11" s="45" customFormat="1" outlineLevel="2">
      <c r="A88" s="71">
        <f t="shared" si="14"/>
        <v>85</v>
      </c>
      <c r="B88" s="71">
        <f t="shared" si="15"/>
        <v>61</v>
      </c>
      <c r="C88" s="72"/>
      <c r="D88" s="59" t="s">
        <v>20</v>
      </c>
      <c r="E88" s="60">
        <v>1</v>
      </c>
      <c r="F88" s="61" t="s">
        <v>16</v>
      </c>
      <c r="G88" s="62">
        <v>0</v>
      </c>
      <c r="H88" s="63">
        <f t="shared" ref="H88:H90" si="20">E88*G88</f>
        <v>0</v>
      </c>
      <c r="I88" s="64"/>
      <c r="J88" s="64"/>
      <c r="K88" s="44"/>
    </row>
    <row r="89" spans="1:11" s="45" customFormat="1" outlineLevel="2">
      <c r="A89" s="71">
        <f t="shared" si="14"/>
        <v>86</v>
      </c>
      <c r="B89" s="71">
        <f t="shared" si="15"/>
        <v>62</v>
      </c>
      <c r="C89" s="72"/>
      <c r="D89" s="59" t="s">
        <v>24</v>
      </c>
      <c r="E89" s="60">
        <v>1</v>
      </c>
      <c r="F89" s="61" t="s">
        <v>16</v>
      </c>
      <c r="G89" s="62">
        <v>0</v>
      </c>
      <c r="H89" s="63">
        <f t="shared" si="20"/>
        <v>0</v>
      </c>
      <c r="I89" s="64"/>
      <c r="J89" s="64"/>
      <c r="K89" s="44"/>
    </row>
    <row r="90" spans="1:11" s="45" customFormat="1" outlineLevel="2">
      <c r="A90" s="71">
        <f t="shared" si="14"/>
        <v>87</v>
      </c>
      <c r="B90" s="71">
        <f t="shared" si="15"/>
        <v>63</v>
      </c>
      <c r="C90" s="72"/>
      <c r="D90" s="59" t="s">
        <v>25</v>
      </c>
      <c r="E90" s="60">
        <v>1</v>
      </c>
      <c r="F90" s="61" t="s">
        <v>16</v>
      </c>
      <c r="G90" s="62">
        <v>0</v>
      </c>
      <c r="H90" s="63">
        <f t="shared" si="20"/>
        <v>0</v>
      </c>
      <c r="I90" s="64"/>
      <c r="J90" s="64"/>
      <c r="K90" s="44"/>
    </row>
    <row r="91" spans="1:11" s="90" customFormat="1" ht="13.15" outlineLevel="1">
      <c r="A91" s="57">
        <f t="shared" si="14"/>
        <v>88</v>
      </c>
      <c r="B91" s="57"/>
      <c r="C91" s="58"/>
      <c r="D91" s="66" t="s">
        <v>55</v>
      </c>
      <c r="E91" s="67"/>
      <c r="F91" s="68"/>
      <c r="G91" s="69"/>
      <c r="H91" s="70">
        <f>SUBTOTAL(9,H92:H94)</f>
        <v>0</v>
      </c>
      <c r="I91" s="65"/>
      <c r="J91" s="65"/>
      <c r="K91" s="89"/>
    </row>
    <row r="92" spans="1:11" s="45" customFormat="1" outlineLevel="2">
      <c r="A92" s="71">
        <f t="shared" si="14"/>
        <v>89</v>
      </c>
      <c r="B92" s="71">
        <f t="shared" si="15"/>
        <v>64</v>
      </c>
      <c r="C92" s="72"/>
      <c r="D92" s="59" t="s">
        <v>20</v>
      </c>
      <c r="E92" s="60">
        <v>1</v>
      </c>
      <c r="F92" s="61" t="s">
        <v>16</v>
      </c>
      <c r="G92" s="62">
        <v>0</v>
      </c>
      <c r="H92" s="63">
        <f t="shared" ref="H92:H94" si="21">E92*G92</f>
        <v>0</v>
      </c>
      <c r="I92" s="64"/>
      <c r="J92" s="64"/>
      <c r="K92" s="44"/>
    </row>
    <row r="93" spans="1:11" s="45" customFormat="1" outlineLevel="2">
      <c r="A93" s="71">
        <f t="shared" si="14"/>
        <v>90</v>
      </c>
      <c r="B93" s="71">
        <f t="shared" si="15"/>
        <v>65</v>
      </c>
      <c r="C93" s="72"/>
      <c r="D93" s="59" t="s">
        <v>24</v>
      </c>
      <c r="E93" s="60">
        <v>1</v>
      </c>
      <c r="F93" s="61" t="s">
        <v>16</v>
      </c>
      <c r="G93" s="62">
        <v>0</v>
      </c>
      <c r="H93" s="63">
        <f t="shared" si="21"/>
        <v>0</v>
      </c>
      <c r="I93" s="64"/>
      <c r="J93" s="64"/>
      <c r="K93" s="44"/>
    </row>
    <row r="94" spans="1:11" s="45" customFormat="1" outlineLevel="2">
      <c r="A94" s="71">
        <f t="shared" si="14"/>
        <v>91</v>
      </c>
      <c r="B94" s="71">
        <f t="shared" si="15"/>
        <v>66</v>
      </c>
      <c r="C94" s="72"/>
      <c r="D94" s="59" t="s">
        <v>25</v>
      </c>
      <c r="E94" s="60">
        <v>1</v>
      </c>
      <c r="F94" s="61" t="s">
        <v>16</v>
      </c>
      <c r="G94" s="62">
        <v>0</v>
      </c>
      <c r="H94" s="63">
        <f t="shared" si="21"/>
        <v>0</v>
      </c>
      <c r="I94" s="64"/>
      <c r="J94" s="64"/>
      <c r="K94" s="44"/>
    </row>
    <row r="95" spans="1:11" s="90" customFormat="1" ht="13.15" outlineLevel="1">
      <c r="A95" s="57">
        <f t="shared" si="14"/>
        <v>92</v>
      </c>
      <c r="B95" s="57"/>
      <c r="C95" s="58"/>
      <c r="D95" s="66" t="s">
        <v>56</v>
      </c>
      <c r="E95" s="67"/>
      <c r="F95" s="68"/>
      <c r="G95" s="69"/>
      <c r="H95" s="70">
        <f>SUBTOTAL(9,H96:H98)</f>
        <v>0</v>
      </c>
      <c r="I95" s="65"/>
      <c r="J95" s="65"/>
      <c r="K95" s="89"/>
    </row>
    <row r="96" spans="1:11" s="45" customFormat="1" outlineLevel="2">
      <c r="A96" s="87">
        <f t="shared" si="14"/>
        <v>93</v>
      </c>
      <c r="B96" s="87">
        <f t="shared" si="15"/>
        <v>67</v>
      </c>
      <c r="C96" s="88"/>
      <c r="D96" s="59" t="s">
        <v>20</v>
      </c>
      <c r="E96" s="60">
        <v>1</v>
      </c>
      <c r="F96" s="61" t="s">
        <v>16</v>
      </c>
      <c r="G96" s="62">
        <v>0</v>
      </c>
      <c r="H96" s="63">
        <f t="shared" ref="H96:H98" si="22">E96*G96</f>
        <v>0</v>
      </c>
      <c r="I96" s="64"/>
      <c r="J96" s="64"/>
      <c r="K96" s="44"/>
    </row>
    <row r="97" spans="1:11" s="45" customFormat="1" outlineLevel="2">
      <c r="A97" s="87">
        <f t="shared" si="14"/>
        <v>94</v>
      </c>
      <c r="B97" s="87">
        <f t="shared" si="15"/>
        <v>68</v>
      </c>
      <c r="C97" s="88"/>
      <c r="D97" s="59" t="s">
        <v>24</v>
      </c>
      <c r="E97" s="60">
        <v>1</v>
      </c>
      <c r="F97" s="61" t="s">
        <v>16</v>
      </c>
      <c r="G97" s="62">
        <v>0</v>
      </c>
      <c r="H97" s="63">
        <f t="shared" si="22"/>
        <v>0</v>
      </c>
      <c r="I97" s="64"/>
      <c r="J97" s="64"/>
      <c r="K97" s="44"/>
    </row>
    <row r="98" spans="1:11" s="45" customFormat="1" outlineLevel="2">
      <c r="A98" s="87">
        <f t="shared" si="14"/>
        <v>95</v>
      </c>
      <c r="B98" s="87">
        <f t="shared" si="15"/>
        <v>69</v>
      </c>
      <c r="C98" s="88"/>
      <c r="D98" s="59" t="s">
        <v>25</v>
      </c>
      <c r="E98" s="60">
        <v>1</v>
      </c>
      <c r="F98" s="61" t="s">
        <v>16</v>
      </c>
      <c r="G98" s="62">
        <v>0</v>
      </c>
      <c r="H98" s="63">
        <f t="shared" si="22"/>
        <v>0</v>
      </c>
      <c r="I98" s="64"/>
      <c r="J98" s="64"/>
      <c r="K98" s="44"/>
    </row>
    <row r="99" spans="1:11" s="90" customFormat="1" ht="13.15" outlineLevel="1">
      <c r="A99" s="57">
        <f t="shared" si="14"/>
        <v>96</v>
      </c>
      <c r="B99" s="57"/>
      <c r="C99" s="58"/>
      <c r="D99" s="66" t="s">
        <v>57</v>
      </c>
      <c r="E99" s="67"/>
      <c r="F99" s="68"/>
      <c r="G99" s="69"/>
      <c r="H99" s="70">
        <f>SUBTOTAL(9,H100:H102)</f>
        <v>0</v>
      </c>
      <c r="I99" s="65"/>
      <c r="J99" s="65"/>
      <c r="K99" s="89"/>
    </row>
    <row r="100" spans="1:11" s="45" customFormat="1" outlineLevel="2">
      <c r="A100" s="91">
        <f t="shared" si="14"/>
        <v>97</v>
      </c>
      <c r="B100" s="91">
        <f t="shared" si="15"/>
        <v>70</v>
      </c>
      <c r="C100" s="92"/>
      <c r="D100" s="59" t="s">
        <v>20</v>
      </c>
      <c r="E100" s="60">
        <v>1</v>
      </c>
      <c r="F100" s="61" t="s">
        <v>16</v>
      </c>
      <c r="G100" s="62">
        <v>0</v>
      </c>
      <c r="H100" s="63">
        <f t="shared" ref="H100:H102" si="23">E100*G100</f>
        <v>0</v>
      </c>
      <c r="I100" s="64"/>
      <c r="J100" s="64"/>
      <c r="K100" s="44"/>
    </row>
    <row r="101" spans="1:11" s="45" customFormat="1" outlineLevel="2">
      <c r="A101" s="91">
        <f t="shared" si="14"/>
        <v>98</v>
      </c>
      <c r="B101" s="91">
        <f t="shared" si="15"/>
        <v>71</v>
      </c>
      <c r="C101" s="92"/>
      <c r="D101" s="59" t="s">
        <v>24</v>
      </c>
      <c r="E101" s="60">
        <v>1</v>
      </c>
      <c r="F101" s="61" t="s">
        <v>16</v>
      </c>
      <c r="G101" s="62">
        <v>0</v>
      </c>
      <c r="H101" s="63">
        <f t="shared" si="23"/>
        <v>0</v>
      </c>
      <c r="I101" s="64"/>
      <c r="J101" s="64"/>
      <c r="K101" s="44"/>
    </row>
    <row r="102" spans="1:11" s="45" customFormat="1" outlineLevel="2">
      <c r="A102" s="91">
        <f t="shared" si="14"/>
        <v>99</v>
      </c>
      <c r="B102" s="91">
        <f t="shared" si="15"/>
        <v>72</v>
      </c>
      <c r="C102" s="92"/>
      <c r="D102" s="59" t="s">
        <v>25</v>
      </c>
      <c r="E102" s="60">
        <v>1</v>
      </c>
      <c r="F102" s="61" t="s">
        <v>16</v>
      </c>
      <c r="G102" s="62">
        <v>0</v>
      </c>
      <c r="H102" s="63">
        <f t="shared" si="23"/>
        <v>0</v>
      </c>
      <c r="I102" s="64"/>
      <c r="J102" s="64"/>
      <c r="K102" s="44"/>
    </row>
    <row r="103" spans="1:11" s="90" customFormat="1" ht="26.25" outlineLevel="1">
      <c r="A103" s="57">
        <f t="shared" si="14"/>
        <v>100</v>
      </c>
      <c r="B103" s="57"/>
      <c r="C103" s="58"/>
      <c r="D103" s="66" t="s">
        <v>58</v>
      </c>
      <c r="E103" s="67"/>
      <c r="F103" s="68"/>
      <c r="G103" s="69"/>
      <c r="H103" s="70">
        <f>SUBTOTAL(9,H104:H106)</f>
        <v>0</v>
      </c>
      <c r="I103" s="65"/>
      <c r="J103" s="65"/>
      <c r="K103" s="89"/>
    </row>
    <row r="104" spans="1:11" s="45" customFormat="1" outlineLevel="2">
      <c r="A104" s="91">
        <f t="shared" si="14"/>
        <v>101</v>
      </c>
      <c r="B104" s="91">
        <f t="shared" si="15"/>
        <v>73</v>
      </c>
      <c r="C104" s="92"/>
      <c r="D104" s="59" t="s">
        <v>20</v>
      </c>
      <c r="E104" s="60">
        <v>1</v>
      </c>
      <c r="F104" s="61" t="s">
        <v>16</v>
      </c>
      <c r="G104" s="62">
        <v>0</v>
      </c>
      <c r="H104" s="63">
        <f t="shared" ref="H104:H106" si="24">E104*G104</f>
        <v>0</v>
      </c>
      <c r="I104" s="64"/>
      <c r="J104" s="64"/>
      <c r="K104" s="44"/>
    </row>
    <row r="105" spans="1:11" s="45" customFormat="1" outlineLevel="2">
      <c r="A105" s="91">
        <f t="shared" si="14"/>
        <v>102</v>
      </c>
      <c r="B105" s="91">
        <f t="shared" si="15"/>
        <v>74</v>
      </c>
      <c r="C105" s="92"/>
      <c r="D105" s="59" t="s">
        <v>24</v>
      </c>
      <c r="E105" s="60">
        <v>1</v>
      </c>
      <c r="F105" s="61" t="s">
        <v>16</v>
      </c>
      <c r="G105" s="62">
        <v>0</v>
      </c>
      <c r="H105" s="63">
        <f t="shared" si="24"/>
        <v>0</v>
      </c>
      <c r="I105" s="64"/>
      <c r="J105" s="64"/>
      <c r="K105" s="44"/>
    </row>
    <row r="106" spans="1:11" s="45" customFormat="1" outlineLevel="2">
      <c r="A106" s="91">
        <f t="shared" si="14"/>
        <v>103</v>
      </c>
      <c r="B106" s="91">
        <f t="shared" si="15"/>
        <v>75</v>
      </c>
      <c r="C106" s="92"/>
      <c r="D106" s="59" t="s">
        <v>25</v>
      </c>
      <c r="E106" s="60">
        <v>1</v>
      </c>
      <c r="F106" s="61" t="s">
        <v>16</v>
      </c>
      <c r="G106" s="62">
        <v>0</v>
      </c>
      <c r="H106" s="63">
        <f t="shared" si="24"/>
        <v>0</v>
      </c>
      <c r="I106" s="64"/>
      <c r="J106" s="64"/>
      <c r="K106" s="44"/>
    </row>
    <row r="107" spans="1:11" s="90" customFormat="1" ht="26.25" outlineLevel="1">
      <c r="A107" s="57">
        <f t="shared" si="14"/>
        <v>104</v>
      </c>
      <c r="B107" s="57"/>
      <c r="C107" s="58"/>
      <c r="D107" s="66" t="s">
        <v>59</v>
      </c>
      <c r="E107" s="67"/>
      <c r="F107" s="68"/>
      <c r="G107" s="69"/>
      <c r="H107" s="70">
        <f>SUBTOTAL(9,H108:H110)</f>
        <v>0</v>
      </c>
      <c r="I107" s="65"/>
      <c r="J107" s="65"/>
      <c r="K107" s="89"/>
    </row>
    <row r="108" spans="1:11" s="45" customFormat="1" outlineLevel="2">
      <c r="A108" s="91">
        <f t="shared" si="14"/>
        <v>105</v>
      </c>
      <c r="B108" s="91">
        <f t="shared" si="15"/>
        <v>76</v>
      </c>
      <c r="C108" s="92"/>
      <c r="D108" s="59" t="s">
        <v>20</v>
      </c>
      <c r="E108" s="60">
        <v>1</v>
      </c>
      <c r="F108" s="61" t="s">
        <v>16</v>
      </c>
      <c r="G108" s="62">
        <v>0</v>
      </c>
      <c r="H108" s="63">
        <f t="shared" ref="H108:H110" si="25">E108*G108</f>
        <v>0</v>
      </c>
      <c r="I108" s="64"/>
      <c r="J108" s="64"/>
      <c r="K108" s="44"/>
    </row>
    <row r="109" spans="1:11" s="45" customFormat="1" outlineLevel="2">
      <c r="A109" s="91">
        <f t="shared" si="14"/>
        <v>106</v>
      </c>
      <c r="B109" s="91">
        <f t="shared" si="15"/>
        <v>77</v>
      </c>
      <c r="C109" s="92"/>
      <c r="D109" s="59" t="s">
        <v>24</v>
      </c>
      <c r="E109" s="60">
        <v>1</v>
      </c>
      <c r="F109" s="61" t="s">
        <v>16</v>
      </c>
      <c r="G109" s="62">
        <v>0</v>
      </c>
      <c r="H109" s="63">
        <f t="shared" si="25"/>
        <v>0</v>
      </c>
      <c r="I109" s="64"/>
      <c r="J109" s="64"/>
      <c r="K109" s="44"/>
    </row>
    <row r="110" spans="1:11" s="45" customFormat="1" outlineLevel="2">
      <c r="A110" s="91">
        <f t="shared" si="14"/>
        <v>107</v>
      </c>
      <c r="B110" s="91">
        <f t="shared" si="15"/>
        <v>78</v>
      </c>
      <c r="C110" s="92"/>
      <c r="D110" s="59" t="s">
        <v>25</v>
      </c>
      <c r="E110" s="60">
        <v>1</v>
      </c>
      <c r="F110" s="61" t="s">
        <v>16</v>
      </c>
      <c r="G110" s="62">
        <v>0</v>
      </c>
      <c r="H110" s="63">
        <f t="shared" si="25"/>
        <v>0</v>
      </c>
      <c r="I110" s="94"/>
      <c r="J110" s="94"/>
      <c r="K110" s="44"/>
    </row>
    <row r="111" spans="1:11" s="45" customFormat="1">
      <c r="A111" s="71">
        <f t="shared" si="14"/>
        <v>108</v>
      </c>
      <c r="B111" s="71" t="s">
        <v>3</v>
      </c>
      <c r="C111" s="81" t="s">
        <v>60</v>
      </c>
      <c r="D111" s="81" t="s">
        <v>61</v>
      </c>
      <c r="E111" s="82"/>
      <c r="F111" s="255"/>
      <c r="G111" s="256"/>
      <c r="H111" s="83">
        <f>SUBTOTAL(9,H112:H113)</f>
        <v>0</v>
      </c>
      <c r="I111" s="49">
        <f>IF(ISERR(H111/$H$246),0,H111/$H$246)</f>
        <v>0</v>
      </c>
      <c r="J111" s="50">
        <v>2.4E-2</v>
      </c>
      <c r="K111" s="44"/>
    </row>
    <row r="112" spans="1:11" s="90" customFormat="1" ht="13.15" outlineLevel="1">
      <c r="A112" s="57">
        <f t="shared" si="14"/>
        <v>109</v>
      </c>
      <c r="B112" s="57">
        <f t="shared" si="15"/>
        <v>79</v>
      </c>
      <c r="C112" s="84"/>
      <c r="D112" s="66" t="s">
        <v>62</v>
      </c>
      <c r="E112" s="67">
        <v>1</v>
      </c>
      <c r="F112" s="68" t="s">
        <v>16</v>
      </c>
      <c r="G112" s="79">
        <v>0</v>
      </c>
      <c r="H112" s="70">
        <f t="shared" ref="H112:H113" si="26">E112*G112</f>
        <v>0</v>
      </c>
      <c r="I112" s="56"/>
      <c r="J112" s="56"/>
      <c r="K112" s="89"/>
    </row>
    <row r="113" spans="1:11" s="90" customFormat="1" ht="13.15" outlineLevel="1">
      <c r="A113" s="57">
        <f t="shared" si="14"/>
        <v>110</v>
      </c>
      <c r="B113" s="57">
        <f t="shared" si="15"/>
        <v>80</v>
      </c>
      <c r="C113" s="84"/>
      <c r="D113" s="95" t="s">
        <v>63</v>
      </c>
      <c r="E113" s="67">
        <v>1</v>
      </c>
      <c r="F113" s="68" t="s">
        <v>16</v>
      </c>
      <c r="G113" s="79">
        <v>0</v>
      </c>
      <c r="H113" s="70">
        <f t="shared" si="26"/>
        <v>0</v>
      </c>
      <c r="I113" s="80"/>
      <c r="J113" s="80"/>
      <c r="K113" s="89"/>
    </row>
    <row r="114" spans="1:11" s="45" customFormat="1">
      <c r="A114" s="71">
        <f t="shared" si="14"/>
        <v>111</v>
      </c>
      <c r="B114" s="71" t="s">
        <v>3</v>
      </c>
      <c r="C114" s="81" t="s">
        <v>64</v>
      </c>
      <c r="D114" s="81" t="s">
        <v>65</v>
      </c>
      <c r="E114" s="82"/>
      <c r="F114" s="255"/>
      <c r="G114" s="256"/>
      <c r="H114" s="83">
        <f>SUBTOTAL(9,H115)</f>
        <v>0</v>
      </c>
      <c r="I114" s="96">
        <f>IF(ISERR(H114/$H$246),0,H114/$H$246)</f>
        <v>0</v>
      </c>
      <c r="J114" s="97">
        <v>1.2E-2</v>
      </c>
      <c r="K114" s="44"/>
    </row>
    <row r="115" spans="1:11" s="90" customFormat="1" ht="13.15" outlineLevel="1">
      <c r="A115" s="57">
        <f t="shared" si="14"/>
        <v>112</v>
      </c>
      <c r="B115" s="57">
        <f t="shared" si="15"/>
        <v>81</v>
      </c>
      <c r="C115" s="84"/>
      <c r="D115" s="66" t="s">
        <v>66</v>
      </c>
      <c r="E115" s="67">
        <v>1</v>
      </c>
      <c r="F115" s="68" t="s">
        <v>16</v>
      </c>
      <c r="G115" s="79">
        <v>0</v>
      </c>
      <c r="H115" s="70">
        <f t="shared" ref="H115" si="27">E115*G115</f>
        <v>0</v>
      </c>
      <c r="I115" s="43"/>
      <c r="J115" s="43"/>
      <c r="K115" s="89"/>
    </row>
    <row r="116" spans="1:11" s="45" customFormat="1">
      <c r="A116" s="98">
        <f t="shared" si="14"/>
        <v>113</v>
      </c>
      <c r="B116" s="98"/>
      <c r="C116" s="99" t="s">
        <v>67</v>
      </c>
      <c r="D116" s="99" t="s">
        <v>68</v>
      </c>
      <c r="E116" s="100"/>
      <c r="F116" s="258"/>
      <c r="G116" s="259"/>
      <c r="H116" s="101"/>
      <c r="I116" s="102"/>
      <c r="J116" s="102"/>
      <c r="K116" s="44"/>
    </row>
    <row r="117" spans="1:11" s="111" customFormat="1" ht="13.15" outlineLevel="1">
      <c r="A117" s="103">
        <f t="shared" si="14"/>
        <v>114</v>
      </c>
      <c r="B117" s="103"/>
      <c r="C117" s="104"/>
      <c r="D117" s="105" t="s">
        <v>69</v>
      </c>
      <c r="E117" s="106"/>
      <c r="F117" s="107"/>
      <c r="G117" s="108"/>
      <c r="H117" s="109"/>
      <c r="I117" s="110"/>
      <c r="J117" s="110"/>
      <c r="K117" s="89"/>
    </row>
    <row r="118" spans="1:11" s="45" customFormat="1" ht="31.5">
      <c r="A118" s="71">
        <f t="shared" si="14"/>
        <v>115</v>
      </c>
      <c r="B118" s="71" t="s">
        <v>3</v>
      </c>
      <c r="C118" s="112" t="s">
        <v>70</v>
      </c>
      <c r="D118" s="113" t="s">
        <v>71</v>
      </c>
      <c r="E118" s="114"/>
      <c r="F118" s="255"/>
      <c r="G118" s="256"/>
      <c r="H118" s="83">
        <f>SUBTOTAL(9,H119:H198)</f>
        <v>0</v>
      </c>
      <c r="I118" s="49">
        <f>IF(ISERR(H118/$H$246),0,H118/$H$246)</f>
        <v>0</v>
      </c>
      <c r="J118" s="50">
        <v>0.3</v>
      </c>
      <c r="K118" s="44"/>
    </row>
    <row r="119" spans="1:11" s="111" customFormat="1" ht="13.15" outlineLevel="1">
      <c r="A119" s="21">
        <f t="shared" si="14"/>
        <v>116</v>
      </c>
      <c r="B119" s="21">
        <f t="shared" si="15"/>
        <v>82</v>
      </c>
      <c r="C119" s="84"/>
      <c r="D119" s="115" t="s">
        <v>72</v>
      </c>
      <c r="E119" s="67">
        <v>1</v>
      </c>
      <c r="F119" s="68" t="s">
        <v>16</v>
      </c>
      <c r="G119" s="79">
        <v>0</v>
      </c>
      <c r="H119" s="70">
        <f t="shared" ref="H119" si="28">E119*G119</f>
        <v>0</v>
      </c>
      <c r="I119" s="85"/>
      <c r="J119" s="85"/>
      <c r="K119" s="89"/>
    </row>
    <row r="120" spans="1:11" s="111" customFormat="1" ht="13.15" outlineLevel="1">
      <c r="A120" s="21">
        <f t="shared" si="14"/>
        <v>117</v>
      </c>
      <c r="B120" s="21">
        <f t="shared" si="15"/>
        <v>83</v>
      </c>
      <c r="C120" s="84"/>
      <c r="D120" s="115" t="s">
        <v>73</v>
      </c>
      <c r="E120" s="67">
        <v>1</v>
      </c>
      <c r="F120" s="68" t="s">
        <v>16</v>
      </c>
      <c r="G120" s="79">
        <v>0</v>
      </c>
      <c r="H120" s="70">
        <f t="shared" ref="H120" si="29">E120*G120</f>
        <v>0</v>
      </c>
      <c r="I120" s="86"/>
      <c r="J120" s="86"/>
      <c r="K120" s="89"/>
    </row>
    <row r="121" spans="1:11" s="111" customFormat="1" ht="26.25" outlineLevel="1">
      <c r="A121" s="21">
        <f t="shared" si="14"/>
        <v>118</v>
      </c>
      <c r="B121" s="21">
        <f t="shared" si="15"/>
        <v>84</v>
      </c>
      <c r="C121" s="84"/>
      <c r="D121" s="115" t="s">
        <v>74</v>
      </c>
      <c r="E121" s="67">
        <v>1</v>
      </c>
      <c r="F121" s="68" t="s">
        <v>16</v>
      </c>
      <c r="G121" s="79">
        <v>0</v>
      </c>
      <c r="H121" s="70">
        <f t="shared" ref="H121" si="30">E121*G121</f>
        <v>0</v>
      </c>
      <c r="I121" s="86"/>
      <c r="J121" s="86"/>
      <c r="K121" s="89"/>
    </row>
    <row r="122" spans="1:11" s="117" customFormat="1" ht="13.15" outlineLevel="1">
      <c r="A122" s="21">
        <f t="shared" si="14"/>
        <v>119</v>
      </c>
      <c r="B122" s="21"/>
      <c r="C122" s="84"/>
      <c r="D122" s="115" t="s">
        <v>75</v>
      </c>
      <c r="E122" s="67"/>
      <c r="F122" s="68"/>
      <c r="G122" s="69"/>
      <c r="H122" s="70">
        <f>SUBTOTAL(9,H123:H125)</f>
        <v>0</v>
      </c>
      <c r="I122" s="86"/>
      <c r="J122" s="86"/>
      <c r="K122" s="116"/>
    </row>
    <row r="123" spans="1:11" s="119" customFormat="1" ht="11.65" outlineLevel="2">
      <c r="A123" s="91">
        <f t="shared" si="14"/>
        <v>120</v>
      </c>
      <c r="B123" s="91">
        <f t="shared" si="15"/>
        <v>85</v>
      </c>
      <c r="C123" s="92"/>
      <c r="D123" s="59" t="s">
        <v>20</v>
      </c>
      <c r="E123" s="60">
        <v>1</v>
      </c>
      <c r="F123" s="61" t="s">
        <v>16</v>
      </c>
      <c r="G123" s="62">
        <v>0</v>
      </c>
      <c r="H123" s="63">
        <f t="shared" ref="H123:H125" si="31">E123*G123</f>
        <v>0</v>
      </c>
      <c r="I123" s="64"/>
      <c r="J123" s="64"/>
      <c r="K123" s="118"/>
    </row>
    <row r="124" spans="1:11" s="119" customFormat="1" ht="11.65" outlineLevel="2">
      <c r="A124" s="91">
        <f t="shared" si="14"/>
        <v>121</v>
      </c>
      <c r="B124" s="91">
        <f t="shared" si="15"/>
        <v>86</v>
      </c>
      <c r="C124" s="92"/>
      <c r="D124" s="59" t="s">
        <v>24</v>
      </c>
      <c r="E124" s="60">
        <v>1</v>
      </c>
      <c r="F124" s="61" t="s">
        <v>16</v>
      </c>
      <c r="G124" s="62">
        <v>0</v>
      </c>
      <c r="H124" s="63">
        <f t="shared" si="31"/>
        <v>0</v>
      </c>
      <c r="I124" s="64"/>
      <c r="J124" s="64"/>
      <c r="K124" s="118"/>
    </row>
    <row r="125" spans="1:11" s="119" customFormat="1" ht="11.65" outlineLevel="2">
      <c r="A125" s="91">
        <f t="shared" si="14"/>
        <v>122</v>
      </c>
      <c r="B125" s="91">
        <f t="shared" si="15"/>
        <v>87</v>
      </c>
      <c r="C125" s="92"/>
      <c r="D125" s="59" t="s">
        <v>25</v>
      </c>
      <c r="E125" s="60">
        <v>1</v>
      </c>
      <c r="F125" s="61" t="s">
        <v>16</v>
      </c>
      <c r="G125" s="62">
        <v>0</v>
      </c>
      <c r="H125" s="63">
        <f t="shared" si="31"/>
        <v>0</v>
      </c>
      <c r="I125" s="64"/>
      <c r="J125" s="64"/>
      <c r="K125" s="118"/>
    </row>
    <row r="126" spans="1:11" s="117" customFormat="1" ht="13.15" outlineLevel="1">
      <c r="A126" s="21">
        <f t="shared" si="14"/>
        <v>123</v>
      </c>
      <c r="B126" s="21"/>
      <c r="C126" s="84"/>
      <c r="D126" s="115" t="s">
        <v>76</v>
      </c>
      <c r="E126" s="67"/>
      <c r="F126" s="68"/>
      <c r="G126" s="69"/>
      <c r="H126" s="70">
        <f>SUBTOTAL(9,H127:H129)</f>
        <v>0</v>
      </c>
      <c r="I126" s="86"/>
      <c r="J126" s="86"/>
      <c r="K126" s="116"/>
    </row>
    <row r="127" spans="1:11" s="119" customFormat="1" ht="11.65" outlineLevel="2">
      <c r="A127" s="91">
        <f t="shared" si="14"/>
        <v>124</v>
      </c>
      <c r="B127" s="91">
        <f t="shared" si="15"/>
        <v>88</v>
      </c>
      <c r="C127" s="92"/>
      <c r="D127" s="59" t="s">
        <v>20</v>
      </c>
      <c r="E127" s="60">
        <v>1</v>
      </c>
      <c r="F127" s="61" t="s">
        <v>16</v>
      </c>
      <c r="G127" s="62">
        <v>0</v>
      </c>
      <c r="H127" s="63">
        <f t="shared" ref="H127:H129" si="32">E127*G127</f>
        <v>0</v>
      </c>
      <c r="I127" s="64"/>
      <c r="J127" s="64"/>
      <c r="K127" s="118"/>
    </row>
    <row r="128" spans="1:11" s="119" customFormat="1" ht="11.65" outlineLevel="2">
      <c r="A128" s="91">
        <f t="shared" si="14"/>
        <v>125</v>
      </c>
      <c r="B128" s="91">
        <f t="shared" si="15"/>
        <v>89</v>
      </c>
      <c r="C128" s="92"/>
      <c r="D128" s="59" t="s">
        <v>24</v>
      </c>
      <c r="E128" s="60">
        <v>1</v>
      </c>
      <c r="F128" s="61" t="s">
        <v>16</v>
      </c>
      <c r="G128" s="62">
        <v>0</v>
      </c>
      <c r="H128" s="63">
        <f t="shared" si="32"/>
        <v>0</v>
      </c>
      <c r="I128" s="64"/>
      <c r="J128" s="64"/>
      <c r="K128" s="118"/>
    </row>
    <row r="129" spans="1:11" s="119" customFormat="1" ht="11.65" outlineLevel="2">
      <c r="A129" s="91">
        <f t="shared" si="14"/>
        <v>126</v>
      </c>
      <c r="B129" s="91">
        <f t="shared" si="15"/>
        <v>90</v>
      </c>
      <c r="C129" s="92"/>
      <c r="D129" s="59" t="s">
        <v>25</v>
      </c>
      <c r="E129" s="60">
        <v>1</v>
      </c>
      <c r="F129" s="61" t="s">
        <v>16</v>
      </c>
      <c r="G129" s="62">
        <v>0</v>
      </c>
      <c r="H129" s="63">
        <f t="shared" si="32"/>
        <v>0</v>
      </c>
      <c r="I129" s="64"/>
      <c r="J129" s="64"/>
      <c r="K129" s="118"/>
    </row>
    <row r="130" spans="1:11" s="117" customFormat="1" ht="13.15" outlineLevel="1">
      <c r="A130" s="21">
        <f t="shared" si="14"/>
        <v>127</v>
      </c>
      <c r="B130" s="21">
        <f t="shared" si="15"/>
        <v>91</v>
      </c>
      <c r="C130" s="84"/>
      <c r="D130" s="115" t="s">
        <v>77</v>
      </c>
      <c r="E130" s="67">
        <v>1</v>
      </c>
      <c r="F130" s="68" t="s">
        <v>16</v>
      </c>
      <c r="G130" s="79">
        <v>0</v>
      </c>
      <c r="H130" s="70">
        <f t="shared" ref="H130" si="33">E130*G130</f>
        <v>0</v>
      </c>
      <c r="I130" s="86"/>
      <c r="J130" s="86"/>
      <c r="K130" s="116"/>
    </row>
    <row r="131" spans="1:11" s="117" customFormat="1" ht="13.15" outlineLevel="1">
      <c r="A131" s="21">
        <f t="shared" si="14"/>
        <v>128</v>
      </c>
      <c r="B131" s="21"/>
      <c r="C131" s="84"/>
      <c r="D131" s="115" t="s">
        <v>78</v>
      </c>
      <c r="E131" s="67"/>
      <c r="F131" s="68"/>
      <c r="G131" s="69"/>
      <c r="H131" s="70">
        <f>SUBTOTAL(9,H132:H134)</f>
        <v>0</v>
      </c>
      <c r="I131" s="86"/>
      <c r="J131" s="86"/>
      <c r="K131" s="116"/>
    </row>
    <row r="132" spans="1:11" s="119" customFormat="1" ht="11.65" outlineLevel="2">
      <c r="A132" s="91">
        <f t="shared" si="14"/>
        <v>129</v>
      </c>
      <c r="B132" s="91">
        <f t="shared" si="15"/>
        <v>92</v>
      </c>
      <c r="C132" s="92"/>
      <c r="D132" s="59" t="s">
        <v>20</v>
      </c>
      <c r="E132" s="60">
        <v>1</v>
      </c>
      <c r="F132" s="61" t="s">
        <v>16</v>
      </c>
      <c r="G132" s="62">
        <v>0</v>
      </c>
      <c r="H132" s="63">
        <f t="shared" ref="H132:H134" si="34">E132*G132</f>
        <v>0</v>
      </c>
      <c r="I132" s="64"/>
      <c r="J132" s="64"/>
      <c r="K132" s="118"/>
    </row>
    <row r="133" spans="1:11" s="119" customFormat="1" ht="11.65" outlineLevel="2">
      <c r="A133" s="91">
        <f t="shared" si="14"/>
        <v>130</v>
      </c>
      <c r="B133" s="91">
        <f t="shared" si="15"/>
        <v>93</v>
      </c>
      <c r="C133" s="92"/>
      <c r="D133" s="59" t="s">
        <v>24</v>
      </c>
      <c r="E133" s="60">
        <v>1</v>
      </c>
      <c r="F133" s="61" t="s">
        <v>16</v>
      </c>
      <c r="G133" s="62">
        <v>0</v>
      </c>
      <c r="H133" s="63">
        <f t="shared" si="34"/>
        <v>0</v>
      </c>
      <c r="I133" s="64"/>
      <c r="J133" s="64"/>
      <c r="K133" s="118"/>
    </row>
    <row r="134" spans="1:11" s="119" customFormat="1" ht="11.65" outlineLevel="2">
      <c r="A134" s="91">
        <f t="shared" ref="A134:A197" si="35">MAX(A133:A133)+1</f>
        <v>131</v>
      </c>
      <c r="B134" s="91">
        <f t="shared" si="15"/>
        <v>94</v>
      </c>
      <c r="C134" s="92"/>
      <c r="D134" s="59" t="s">
        <v>25</v>
      </c>
      <c r="E134" s="60">
        <v>1</v>
      </c>
      <c r="F134" s="61" t="s">
        <v>16</v>
      </c>
      <c r="G134" s="62">
        <v>0</v>
      </c>
      <c r="H134" s="63">
        <f t="shared" si="34"/>
        <v>0</v>
      </c>
      <c r="I134" s="64"/>
      <c r="J134" s="64"/>
      <c r="K134" s="118"/>
    </row>
    <row r="135" spans="1:11" s="117" customFormat="1" ht="13.15" outlineLevel="1">
      <c r="A135" s="21">
        <f t="shared" si="35"/>
        <v>132</v>
      </c>
      <c r="B135" s="21"/>
      <c r="C135" s="84"/>
      <c r="D135" s="115" t="s">
        <v>79</v>
      </c>
      <c r="E135" s="67"/>
      <c r="F135" s="68"/>
      <c r="G135" s="69"/>
      <c r="H135" s="70">
        <f>SUBTOTAL(9,H136:H138)</f>
        <v>0</v>
      </c>
      <c r="I135" s="86"/>
      <c r="J135" s="86"/>
      <c r="K135" s="116"/>
    </row>
    <row r="136" spans="1:11" s="119" customFormat="1" ht="11.65" outlineLevel="2">
      <c r="A136" s="91">
        <f t="shared" si="35"/>
        <v>133</v>
      </c>
      <c r="B136" s="91">
        <f t="shared" ref="B136:B198" si="36">MAX(B131:B135)+1</f>
        <v>95</v>
      </c>
      <c r="C136" s="92"/>
      <c r="D136" s="59" t="s">
        <v>20</v>
      </c>
      <c r="E136" s="60">
        <v>1</v>
      </c>
      <c r="F136" s="61" t="s">
        <v>16</v>
      </c>
      <c r="G136" s="62">
        <v>0</v>
      </c>
      <c r="H136" s="63">
        <f t="shared" ref="H136:H139" si="37">E136*G136</f>
        <v>0</v>
      </c>
      <c r="I136" s="64"/>
      <c r="J136" s="64"/>
      <c r="K136" s="118"/>
    </row>
    <row r="137" spans="1:11" s="119" customFormat="1" ht="11.65" outlineLevel="2">
      <c r="A137" s="91">
        <f t="shared" si="35"/>
        <v>134</v>
      </c>
      <c r="B137" s="91">
        <f t="shared" si="36"/>
        <v>96</v>
      </c>
      <c r="C137" s="92"/>
      <c r="D137" s="59" t="s">
        <v>24</v>
      </c>
      <c r="E137" s="60">
        <v>1</v>
      </c>
      <c r="F137" s="61" t="s">
        <v>16</v>
      </c>
      <c r="G137" s="62">
        <v>0</v>
      </c>
      <c r="H137" s="63">
        <f t="shared" si="37"/>
        <v>0</v>
      </c>
      <c r="I137" s="64"/>
      <c r="J137" s="64"/>
      <c r="K137" s="118"/>
    </row>
    <row r="138" spans="1:11" s="119" customFormat="1" ht="11.65" outlineLevel="2">
      <c r="A138" s="91">
        <f t="shared" si="35"/>
        <v>135</v>
      </c>
      <c r="B138" s="91">
        <f t="shared" si="36"/>
        <v>97</v>
      </c>
      <c r="C138" s="92"/>
      <c r="D138" s="59" t="s">
        <v>25</v>
      </c>
      <c r="E138" s="60">
        <v>1</v>
      </c>
      <c r="F138" s="61" t="s">
        <v>16</v>
      </c>
      <c r="G138" s="62">
        <v>0</v>
      </c>
      <c r="H138" s="63">
        <f t="shared" si="37"/>
        <v>0</v>
      </c>
      <c r="I138" s="64"/>
      <c r="J138" s="64"/>
      <c r="K138" s="118"/>
    </row>
    <row r="139" spans="1:11" s="117" customFormat="1" ht="13.15" outlineLevel="1">
      <c r="A139" s="21">
        <f t="shared" si="35"/>
        <v>136</v>
      </c>
      <c r="B139" s="21">
        <f t="shared" si="36"/>
        <v>98</v>
      </c>
      <c r="C139" s="84"/>
      <c r="D139" s="115" t="s">
        <v>80</v>
      </c>
      <c r="E139" s="67">
        <v>1</v>
      </c>
      <c r="F139" s="68" t="s">
        <v>16</v>
      </c>
      <c r="G139" s="79">
        <v>0</v>
      </c>
      <c r="H139" s="70">
        <f t="shared" si="37"/>
        <v>0</v>
      </c>
      <c r="I139" s="86"/>
      <c r="J139" s="86"/>
      <c r="K139" s="116"/>
    </row>
    <row r="140" spans="1:11" s="117" customFormat="1" ht="13.15" outlineLevel="1">
      <c r="A140" s="21">
        <f t="shared" si="35"/>
        <v>137</v>
      </c>
      <c r="B140" s="21"/>
      <c r="C140" s="84"/>
      <c r="D140" s="115" t="s">
        <v>81</v>
      </c>
      <c r="E140" s="67"/>
      <c r="F140" s="68"/>
      <c r="G140" s="69"/>
      <c r="H140" s="70">
        <f>SUBTOTAL(9,H141:H143)</f>
        <v>0</v>
      </c>
      <c r="I140" s="86"/>
      <c r="J140" s="86"/>
      <c r="K140" s="116"/>
    </row>
    <row r="141" spans="1:11" s="119" customFormat="1" ht="11.65" outlineLevel="2">
      <c r="A141" s="91">
        <f t="shared" si="35"/>
        <v>138</v>
      </c>
      <c r="B141" s="91">
        <f t="shared" si="36"/>
        <v>99</v>
      </c>
      <c r="C141" s="92"/>
      <c r="D141" s="59" t="s">
        <v>20</v>
      </c>
      <c r="E141" s="60">
        <v>1</v>
      </c>
      <c r="F141" s="61" t="s">
        <v>16</v>
      </c>
      <c r="G141" s="62">
        <v>0</v>
      </c>
      <c r="H141" s="63">
        <f t="shared" ref="H141:H143" si="38">E141*G141</f>
        <v>0</v>
      </c>
      <c r="I141" s="64"/>
      <c r="J141" s="64"/>
      <c r="K141" s="118"/>
    </row>
    <row r="142" spans="1:11" s="119" customFormat="1" ht="11.65" outlineLevel="2">
      <c r="A142" s="91">
        <f t="shared" si="35"/>
        <v>139</v>
      </c>
      <c r="B142" s="91">
        <f t="shared" si="36"/>
        <v>100</v>
      </c>
      <c r="C142" s="92"/>
      <c r="D142" s="59" t="s">
        <v>24</v>
      </c>
      <c r="E142" s="60">
        <v>1</v>
      </c>
      <c r="F142" s="61" t="s">
        <v>16</v>
      </c>
      <c r="G142" s="62">
        <v>0</v>
      </c>
      <c r="H142" s="63">
        <f t="shared" si="38"/>
        <v>0</v>
      </c>
      <c r="I142" s="64"/>
      <c r="J142" s="64"/>
      <c r="K142" s="118"/>
    </row>
    <row r="143" spans="1:11" s="119" customFormat="1" ht="11.65" outlineLevel="2">
      <c r="A143" s="91">
        <f t="shared" si="35"/>
        <v>140</v>
      </c>
      <c r="B143" s="91">
        <f t="shared" si="36"/>
        <v>101</v>
      </c>
      <c r="C143" s="92"/>
      <c r="D143" s="59" t="s">
        <v>25</v>
      </c>
      <c r="E143" s="60">
        <v>1</v>
      </c>
      <c r="F143" s="61" t="s">
        <v>16</v>
      </c>
      <c r="G143" s="62">
        <v>0</v>
      </c>
      <c r="H143" s="63">
        <f t="shared" si="38"/>
        <v>0</v>
      </c>
      <c r="I143" s="64"/>
      <c r="J143" s="64"/>
      <c r="K143" s="118"/>
    </row>
    <row r="144" spans="1:11" s="117" customFormat="1" ht="13.15" outlineLevel="1">
      <c r="A144" s="21">
        <f t="shared" si="35"/>
        <v>141</v>
      </c>
      <c r="B144" s="21">
        <f t="shared" si="36"/>
        <v>102</v>
      </c>
      <c r="C144" s="84"/>
      <c r="D144" s="115" t="s">
        <v>82</v>
      </c>
      <c r="E144" s="67">
        <v>1</v>
      </c>
      <c r="F144" s="68" t="s">
        <v>16</v>
      </c>
      <c r="G144" s="79">
        <v>0</v>
      </c>
      <c r="H144" s="70">
        <f t="shared" ref="H144" si="39">E144*G144</f>
        <v>0</v>
      </c>
      <c r="I144" s="86"/>
      <c r="J144" s="86"/>
      <c r="K144" s="116"/>
    </row>
    <row r="145" spans="1:11" s="117" customFormat="1" ht="13.15" outlineLevel="1">
      <c r="A145" s="103">
        <f t="shared" si="35"/>
        <v>142</v>
      </c>
      <c r="B145" s="103"/>
      <c r="C145" s="104"/>
      <c r="D145" s="105" t="s">
        <v>83</v>
      </c>
      <c r="E145" s="106"/>
      <c r="F145" s="107"/>
      <c r="G145" s="120"/>
      <c r="H145" s="121"/>
      <c r="I145" s="122"/>
      <c r="J145" s="122"/>
      <c r="K145" s="116"/>
    </row>
    <row r="146" spans="1:11" s="117" customFormat="1" ht="13.15" outlineLevel="1">
      <c r="A146" s="103">
        <f t="shared" si="35"/>
        <v>143</v>
      </c>
      <c r="B146" s="103"/>
      <c r="C146" s="104"/>
      <c r="D146" s="105" t="s">
        <v>84</v>
      </c>
      <c r="E146" s="106"/>
      <c r="F146" s="107"/>
      <c r="G146" s="120"/>
      <c r="H146" s="121"/>
      <c r="I146" s="122"/>
      <c r="J146" s="122"/>
      <c r="K146" s="116"/>
    </row>
    <row r="147" spans="1:11" s="117" customFormat="1" ht="13.15" outlineLevel="1">
      <c r="A147" s="21">
        <f t="shared" si="35"/>
        <v>144</v>
      </c>
      <c r="B147" s="21"/>
      <c r="C147" s="84"/>
      <c r="D147" s="115" t="s">
        <v>85</v>
      </c>
      <c r="E147" s="67"/>
      <c r="F147" s="68"/>
      <c r="G147" s="69"/>
      <c r="H147" s="70">
        <f>SUBTOTAL(9,H148:H150)</f>
        <v>0</v>
      </c>
      <c r="I147" s="86"/>
      <c r="J147" s="86"/>
      <c r="K147" s="116"/>
    </row>
    <row r="148" spans="1:11" s="119" customFormat="1" ht="11.65" outlineLevel="2">
      <c r="A148" s="91">
        <f t="shared" si="35"/>
        <v>145</v>
      </c>
      <c r="B148" s="91">
        <f t="shared" si="36"/>
        <v>103</v>
      </c>
      <c r="C148" s="92"/>
      <c r="D148" s="59" t="s">
        <v>20</v>
      </c>
      <c r="E148" s="60">
        <v>1</v>
      </c>
      <c r="F148" s="61" t="s">
        <v>16</v>
      </c>
      <c r="G148" s="62">
        <v>0</v>
      </c>
      <c r="H148" s="63">
        <f t="shared" ref="H148:H150" si="40">E148*G148</f>
        <v>0</v>
      </c>
      <c r="I148" s="64"/>
      <c r="J148" s="64"/>
      <c r="K148" s="118"/>
    </row>
    <row r="149" spans="1:11" s="119" customFormat="1" ht="11.65" outlineLevel="2">
      <c r="A149" s="91">
        <f t="shared" si="35"/>
        <v>146</v>
      </c>
      <c r="B149" s="91">
        <f t="shared" si="36"/>
        <v>104</v>
      </c>
      <c r="C149" s="92"/>
      <c r="D149" s="59" t="s">
        <v>24</v>
      </c>
      <c r="E149" s="60">
        <v>1</v>
      </c>
      <c r="F149" s="61" t="s">
        <v>16</v>
      </c>
      <c r="G149" s="62">
        <v>0</v>
      </c>
      <c r="H149" s="63">
        <f t="shared" si="40"/>
        <v>0</v>
      </c>
      <c r="I149" s="64"/>
      <c r="J149" s="64"/>
      <c r="K149" s="118"/>
    </row>
    <row r="150" spans="1:11" s="119" customFormat="1" ht="11.65" outlineLevel="2">
      <c r="A150" s="91">
        <f t="shared" si="35"/>
        <v>147</v>
      </c>
      <c r="B150" s="91">
        <f t="shared" si="36"/>
        <v>105</v>
      </c>
      <c r="C150" s="92"/>
      <c r="D150" s="59" t="s">
        <v>25</v>
      </c>
      <c r="E150" s="60">
        <v>1</v>
      </c>
      <c r="F150" s="61" t="s">
        <v>16</v>
      </c>
      <c r="G150" s="62">
        <v>0</v>
      </c>
      <c r="H150" s="63">
        <f t="shared" si="40"/>
        <v>0</v>
      </c>
      <c r="I150" s="64"/>
      <c r="J150" s="64"/>
      <c r="K150" s="118"/>
    </row>
    <row r="151" spans="1:11" s="117" customFormat="1" ht="13.15" outlineLevel="1">
      <c r="A151" s="21">
        <f t="shared" si="35"/>
        <v>148</v>
      </c>
      <c r="B151" s="21"/>
      <c r="C151" s="84"/>
      <c r="D151" s="115" t="s">
        <v>86</v>
      </c>
      <c r="E151" s="67"/>
      <c r="F151" s="68"/>
      <c r="G151" s="69"/>
      <c r="H151" s="70">
        <f>SUBTOTAL(9,H152:H154)</f>
        <v>0</v>
      </c>
      <c r="I151" s="86"/>
      <c r="J151" s="86"/>
      <c r="K151" s="116"/>
    </row>
    <row r="152" spans="1:11" s="119" customFormat="1" ht="11.65" outlineLevel="2">
      <c r="A152" s="91">
        <f t="shared" si="35"/>
        <v>149</v>
      </c>
      <c r="B152" s="91">
        <f t="shared" si="36"/>
        <v>106</v>
      </c>
      <c r="C152" s="92"/>
      <c r="D152" s="59" t="s">
        <v>20</v>
      </c>
      <c r="E152" s="60">
        <v>1</v>
      </c>
      <c r="F152" s="61" t="s">
        <v>16</v>
      </c>
      <c r="G152" s="62">
        <v>0</v>
      </c>
      <c r="H152" s="63">
        <f t="shared" ref="H152:H154" si="41">E152*G152</f>
        <v>0</v>
      </c>
      <c r="I152" s="64"/>
      <c r="J152" s="64"/>
      <c r="K152" s="118"/>
    </row>
    <row r="153" spans="1:11" s="119" customFormat="1" ht="11.65" outlineLevel="2">
      <c r="A153" s="91">
        <f t="shared" si="35"/>
        <v>150</v>
      </c>
      <c r="B153" s="91">
        <f t="shared" si="36"/>
        <v>107</v>
      </c>
      <c r="C153" s="92"/>
      <c r="D153" s="59" t="s">
        <v>24</v>
      </c>
      <c r="E153" s="60">
        <v>1</v>
      </c>
      <c r="F153" s="61" t="s">
        <v>16</v>
      </c>
      <c r="G153" s="62">
        <v>0</v>
      </c>
      <c r="H153" s="63">
        <f t="shared" si="41"/>
        <v>0</v>
      </c>
      <c r="I153" s="64"/>
      <c r="J153" s="64"/>
      <c r="K153" s="118"/>
    </row>
    <row r="154" spans="1:11" s="119" customFormat="1" ht="11.65" outlineLevel="2">
      <c r="A154" s="91">
        <f t="shared" si="35"/>
        <v>151</v>
      </c>
      <c r="B154" s="91">
        <f t="shared" si="36"/>
        <v>108</v>
      </c>
      <c r="C154" s="92"/>
      <c r="D154" s="59" t="s">
        <v>25</v>
      </c>
      <c r="E154" s="60">
        <v>1</v>
      </c>
      <c r="F154" s="61" t="s">
        <v>16</v>
      </c>
      <c r="G154" s="62">
        <v>0</v>
      </c>
      <c r="H154" s="63">
        <f t="shared" si="41"/>
        <v>0</v>
      </c>
      <c r="I154" s="64"/>
      <c r="J154" s="64"/>
      <c r="K154" s="118"/>
    </row>
    <row r="155" spans="1:11" s="117" customFormat="1" ht="13.15" outlineLevel="1">
      <c r="A155" s="21">
        <f t="shared" si="35"/>
        <v>152</v>
      </c>
      <c r="B155" s="21"/>
      <c r="C155" s="84"/>
      <c r="D155" s="115" t="s">
        <v>87</v>
      </c>
      <c r="E155" s="67"/>
      <c r="F155" s="68"/>
      <c r="G155" s="69"/>
      <c r="H155" s="70">
        <f>SUBTOTAL(9,H156:H158)</f>
        <v>0</v>
      </c>
      <c r="I155" s="86"/>
      <c r="J155" s="86"/>
      <c r="K155" s="116"/>
    </row>
    <row r="156" spans="1:11" s="119" customFormat="1" ht="11.65" outlineLevel="2">
      <c r="A156" s="91">
        <f t="shared" si="35"/>
        <v>153</v>
      </c>
      <c r="B156" s="91">
        <f t="shared" si="36"/>
        <v>109</v>
      </c>
      <c r="C156" s="92"/>
      <c r="D156" s="59" t="s">
        <v>20</v>
      </c>
      <c r="E156" s="60">
        <v>1</v>
      </c>
      <c r="F156" s="61" t="s">
        <v>16</v>
      </c>
      <c r="G156" s="62">
        <v>0</v>
      </c>
      <c r="H156" s="63">
        <f t="shared" ref="H156:H160" si="42">E156*G156</f>
        <v>0</v>
      </c>
      <c r="I156" s="64"/>
      <c r="J156" s="64"/>
      <c r="K156" s="118"/>
    </row>
    <row r="157" spans="1:11" s="119" customFormat="1" ht="11.65" outlineLevel="2">
      <c r="A157" s="91">
        <f t="shared" si="35"/>
        <v>154</v>
      </c>
      <c r="B157" s="91">
        <f t="shared" si="36"/>
        <v>110</v>
      </c>
      <c r="C157" s="92"/>
      <c r="D157" s="59" t="s">
        <v>24</v>
      </c>
      <c r="E157" s="60">
        <v>1</v>
      </c>
      <c r="F157" s="61" t="s">
        <v>16</v>
      </c>
      <c r="G157" s="62">
        <v>0</v>
      </c>
      <c r="H157" s="63">
        <f t="shared" si="42"/>
        <v>0</v>
      </c>
      <c r="I157" s="64"/>
      <c r="J157" s="64"/>
      <c r="K157" s="118"/>
    </row>
    <row r="158" spans="1:11" s="119" customFormat="1" ht="11.65" outlineLevel="2">
      <c r="A158" s="91">
        <f t="shared" si="35"/>
        <v>155</v>
      </c>
      <c r="B158" s="91">
        <f t="shared" si="36"/>
        <v>111</v>
      </c>
      <c r="C158" s="92"/>
      <c r="D158" s="59" t="s">
        <v>25</v>
      </c>
      <c r="E158" s="60">
        <v>1</v>
      </c>
      <c r="F158" s="61" t="s">
        <v>16</v>
      </c>
      <c r="G158" s="62">
        <v>0</v>
      </c>
      <c r="H158" s="63">
        <f t="shared" si="42"/>
        <v>0</v>
      </c>
      <c r="I158" s="64"/>
      <c r="J158" s="64"/>
      <c r="K158" s="118"/>
    </row>
    <row r="159" spans="1:11" s="117" customFormat="1" ht="13.15" outlineLevel="1">
      <c r="A159" s="21">
        <f t="shared" si="35"/>
        <v>156</v>
      </c>
      <c r="B159" s="21">
        <f t="shared" si="36"/>
        <v>112</v>
      </c>
      <c r="C159" s="66"/>
      <c r="D159" s="115" t="s">
        <v>88</v>
      </c>
      <c r="E159" s="67">
        <v>1</v>
      </c>
      <c r="F159" s="68" t="s">
        <v>16</v>
      </c>
      <c r="G159" s="79">
        <v>0</v>
      </c>
      <c r="H159" s="70">
        <f t="shared" si="42"/>
        <v>0</v>
      </c>
      <c r="I159" s="86"/>
      <c r="J159" s="86"/>
      <c r="K159" s="116"/>
    </row>
    <row r="160" spans="1:11" s="117" customFormat="1" ht="13.15" outlineLevel="1">
      <c r="A160" s="21">
        <f t="shared" si="35"/>
        <v>157</v>
      </c>
      <c r="B160" s="21">
        <f t="shared" si="36"/>
        <v>113</v>
      </c>
      <c r="C160" s="66"/>
      <c r="D160" s="115" t="s">
        <v>89</v>
      </c>
      <c r="E160" s="67">
        <v>1</v>
      </c>
      <c r="F160" s="68" t="s">
        <v>16</v>
      </c>
      <c r="G160" s="79">
        <v>0</v>
      </c>
      <c r="H160" s="70">
        <f t="shared" si="42"/>
        <v>0</v>
      </c>
      <c r="I160" s="86"/>
      <c r="J160" s="86"/>
      <c r="K160" s="116"/>
    </row>
    <row r="161" spans="1:11" s="117" customFormat="1" ht="13.15" outlineLevel="1">
      <c r="A161" s="21">
        <f t="shared" si="35"/>
        <v>158</v>
      </c>
      <c r="B161" s="21"/>
      <c r="C161" s="84"/>
      <c r="D161" s="115" t="s">
        <v>90</v>
      </c>
      <c r="E161" s="67"/>
      <c r="F161" s="68"/>
      <c r="G161" s="69"/>
      <c r="H161" s="70">
        <f>SUBTOTAL(9,H162:H164)</f>
        <v>0</v>
      </c>
      <c r="I161" s="86"/>
      <c r="J161" s="86"/>
      <c r="K161" s="116"/>
    </row>
    <row r="162" spans="1:11" s="119" customFormat="1" ht="11.65" outlineLevel="2">
      <c r="A162" s="91">
        <f t="shared" si="35"/>
        <v>159</v>
      </c>
      <c r="B162" s="91">
        <f t="shared" si="36"/>
        <v>114</v>
      </c>
      <c r="C162" s="92"/>
      <c r="D162" s="59" t="s">
        <v>20</v>
      </c>
      <c r="E162" s="60">
        <v>1</v>
      </c>
      <c r="F162" s="61" t="s">
        <v>16</v>
      </c>
      <c r="G162" s="62">
        <v>0</v>
      </c>
      <c r="H162" s="63">
        <f t="shared" ref="H162:H164" si="43">E162*G162</f>
        <v>0</v>
      </c>
      <c r="I162" s="64"/>
      <c r="J162" s="64"/>
      <c r="K162" s="118"/>
    </row>
    <row r="163" spans="1:11" s="119" customFormat="1" ht="11.65" outlineLevel="2">
      <c r="A163" s="91">
        <f t="shared" si="35"/>
        <v>160</v>
      </c>
      <c r="B163" s="91">
        <f t="shared" si="36"/>
        <v>115</v>
      </c>
      <c r="C163" s="92"/>
      <c r="D163" s="59" t="s">
        <v>24</v>
      </c>
      <c r="E163" s="60">
        <v>1</v>
      </c>
      <c r="F163" s="61" t="s">
        <v>16</v>
      </c>
      <c r="G163" s="62">
        <v>0</v>
      </c>
      <c r="H163" s="63">
        <f t="shared" si="43"/>
        <v>0</v>
      </c>
      <c r="I163" s="64"/>
      <c r="J163" s="64"/>
      <c r="K163" s="118"/>
    </row>
    <row r="164" spans="1:11" s="119" customFormat="1" ht="11.65" outlineLevel="2">
      <c r="A164" s="91">
        <f t="shared" si="35"/>
        <v>161</v>
      </c>
      <c r="B164" s="91">
        <f t="shared" si="36"/>
        <v>116</v>
      </c>
      <c r="C164" s="92"/>
      <c r="D164" s="59" t="s">
        <v>25</v>
      </c>
      <c r="E164" s="60">
        <v>1</v>
      </c>
      <c r="F164" s="61" t="s">
        <v>16</v>
      </c>
      <c r="G164" s="62">
        <v>0</v>
      </c>
      <c r="H164" s="63">
        <f t="shared" si="43"/>
        <v>0</v>
      </c>
      <c r="I164" s="64"/>
      <c r="J164" s="64"/>
      <c r="K164" s="118"/>
    </row>
    <row r="165" spans="1:11" s="117" customFormat="1" ht="13.15" outlineLevel="1">
      <c r="A165" s="21">
        <f t="shared" si="35"/>
        <v>162</v>
      </c>
      <c r="B165" s="21"/>
      <c r="C165" s="84"/>
      <c r="D165" s="115" t="s">
        <v>91</v>
      </c>
      <c r="E165" s="67"/>
      <c r="F165" s="68"/>
      <c r="G165" s="69"/>
      <c r="H165" s="70">
        <f>SUBTOTAL(9,H166:H168)</f>
        <v>0</v>
      </c>
      <c r="I165" s="86"/>
      <c r="J165" s="86"/>
      <c r="K165" s="116"/>
    </row>
    <row r="166" spans="1:11" s="119" customFormat="1" ht="11.65" outlineLevel="2">
      <c r="A166" s="91">
        <f t="shared" si="35"/>
        <v>163</v>
      </c>
      <c r="B166" s="91">
        <f t="shared" si="36"/>
        <v>117</v>
      </c>
      <c r="C166" s="92"/>
      <c r="D166" s="59" t="s">
        <v>20</v>
      </c>
      <c r="E166" s="60">
        <v>1</v>
      </c>
      <c r="F166" s="61" t="s">
        <v>16</v>
      </c>
      <c r="G166" s="62">
        <v>0</v>
      </c>
      <c r="H166" s="63">
        <f t="shared" ref="H166:H168" si="44">E166*G166</f>
        <v>0</v>
      </c>
      <c r="I166" s="64"/>
      <c r="J166" s="64"/>
      <c r="K166" s="118"/>
    </row>
    <row r="167" spans="1:11" s="119" customFormat="1" ht="11.65" outlineLevel="2">
      <c r="A167" s="91">
        <f t="shared" si="35"/>
        <v>164</v>
      </c>
      <c r="B167" s="91">
        <f t="shared" si="36"/>
        <v>118</v>
      </c>
      <c r="C167" s="92"/>
      <c r="D167" s="59" t="s">
        <v>24</v>
      </c>
      <c r="E167" s="60">
        <v>1</v>
      </c>
      <c r="F167" s="61" t="s">
        <v>16</v>
      </c>
      <c r="G167" s="62">
        <v>0</v>
      </c>
      <c r="H167" s="63">
        <f t="shared" si="44"/>
        <v>0</v>
      </c>
      <c r="I167" s="64"/>
      <c r="J167" s="64"/>
      <c r="K167" s="118"/>
    </row>
    <row r="168" spans="1:11" s="119" customFormat="1" ht="11.65" outlineLevel="2">
      <c r="A168" s="91">
        <f t="shared" si="35"/>
        <v>165</v>
      </c>
      <c r="B168" s="91">
        <f t="shared" si="36"/>
        <v>119</v>
      </c>
      <c r="C168" s="92"/>
      <c r="D168" s="59" t="s">
        <v>25</v>
      </c>
      <c r="E168" s="60">
        <v>1</v>
      </c>
      <c r="F168" s="61" t="s">
        <v>16</v>
      </c>
      <c r="G168" s="62">
        <v>0</v>
      </c>
      <c r="H168" s="63">
        <f t="shared" si="44"/>
        <v>0</v>
      </c>
      <c r="I168" s="64"/>
      <c r="J168" s="64"/>
      <c r="K168" s="118"/>
    </row>
    <row r="169" spans="1:11" s="117" customFormat="1" ht="13.15" outlineLevel="1">
      <c r="A169" s="21">
        <f t="shared" si="35"/>
        <v>166</v>
      </c>
      <c r="B169" s="21">
        <f t="shared" si="36"/>
        <v>120</v>
      </c>
      <c r="C169" s="84"/>
      <c r="D169" s="115" t="s">
        <v>92</v>
      </c>
      <c r="E169" s="67">
        <v>1</v>
      </c>
      <c r="F169" s="68" t="s">
        <v>16</v>
      </c>
      <c r="G169" s="79">
        <v>0</v>
      </c>
      <c r="H169" s="70">
        <f t="shared" ref="H169" si="45">E169*G169</f>
        <v>0</v>
      </c>
      <c r="I169" s="86"/>
      <c r="J169" s="86"/>
      <c r="K169" s="116"/>
    </row>
    <row r="170" spans="1:11" s="117" customFormat="1" ht="13.15" outlineLevel="1">
      <c r="A170" s="21">
        <f t="shared" si="35"/>
        <v>167</v>
      </c>
      <c r="B170" s="21">
        <f t="shared" si="36"/>
        <v>121</v>
      </c>
      <c r="C170" s="84"/>
      <c r="D170" s="115" t="s">
        <v>93</v>
      </c>
      <c r="E170" s="67">
        <v>1</v>
      </c>
      <c r="F170" s="68" t="s">
        <v>16</v>
      </c>
      <c r="G170" s="79">
        <v>0</v>
      </c>
      <c r="H170" s="70">
        <f t="shared" ref="H170" si="46">E170*G170</f>
        <v>0</v>
      </c>
      <c r="I170" s="86"/>
      <c r="J170" s="86"/>
      <c r="K170" s="116"/>
    </row>
    <row r="171" spans="1:11" s="117" customFormat="1" ht="13.15" outlineLevel="1">
      <c r="A171" s="21">
        <f t="shared" si="35"/>
        <v>168</v>
      </c>
      <c r="B171" s="21">
        <f t="shared" si="36"/>
        <v>122</v>
      </c>
      <c r="C171" s="84"/>
      <c r="D171" s="115" t="s">
        <v>94</v>
      </c>
      <c r="E171" s="67">
        <v>1</v>
      </c>
      <c r="F171" s="68" t="s">
        <v>16</v>
      </c>
      <c r="G171" s="79">
        <v>0</v>
      </c>
      <c r="H171" s="70">
        <f t="shared" ref="H171" si="47">E171*G171</f>
        <v>0</v>
      </c>
      <c r="I171" s="86"/>
      <c r="J171" s="86"/>
      <c r="K171" s="116"/>
    </row>
    <row r="172" spans="1:11" s="117" customFormat="1" ht="13.15" outlineLevel="1">
      <c r="A172" s="21">
        <f t="shared" si="35"/>
        <v>169</v>
      </c>
      <c r="B172" s="21"/>
      <c r="C172" s="84"/>
      <c r="D172" s="115" t="s">
        <v>95</v>
      </c>
      <c r="E172" s="67"/>
      <c r="F172" s="68"/>
      <c r="G172" s="69"/>
      <c r="H172" s="70">
        <f>SUBTOTAL(9,H173:H175)</f>
        <v>0</v>
      </c>
      <c r="I172" s="86"/>
      <c r="J172" s="86"/>
      <c r="K172" s="116"/>
    </row>
    <row r="173" spans="1:11" s="119" customFormat="1" ht="11.65" outlineLevel="2">
      <c r="A173" s="91">
        <f t="shared" si="35"/>
        <v>170</v>
      </c>
      <c r="B173" s="91">
        <f t="shared" si="36"/>
        <v>123</v>
      </c>
      <c r="C173" s="92"/>
      <c r="D173" s="59" t="s">
        <v>20</v>
      </c>
      <c r="E173" s="60">
        <v>1</v>
      </c>
      <c r="F173" s="61" t="s">
        <v>16</v>
      </c>
      <c r="G173" s="62">
        <v>0</v>
      </c>
      <c r="H173" s="63">
        <f t="shared" ref="H173:H175" si="48">E173*G173</f>
        <v>0</v>
      </c>
      <c r="I173" s="64"/>
      <c r="J173" s="64"/>
      <c r="K173" s="118"/>
    </row>
    <row r="174" spans="1:11" s="119" customFormat="1" ht="11.65" outlineLevel="2">
      <c r="A174" s="91">
        <f t="shared" si="35"/>
        <v>171</v>
      </c>
      <c r="B174" s="91">
        <f t="shared" si="36"/>
        <v>124</v>
      </c>
      <c r="C174" s="92"/>
      <c r="D174" s="59" t="s">
        <v>24</v>
      </c>
      <c r="E174" s="60">
        <v>1</v>
      </c>
      <c r="F174" s="61" t="s">
        <v>16</v>
      </c>
      <c r="G174" s="62">
        <v>0</v>
      </c>
      <c r="H174" s="63">
        <f t="shared" si="48"/>
        <v>0</v>
      </c>
      <c r="I174" s="64"/>
      <c r="J174" s="64"/>
      <c r="K174" s="118"/>
    </row>
    <row r="175" spans="1:11" s="119" customFormat="1" ht="11.65" outlineLevel="2">
      <c r="A175" s="91">
        <f t="shared" si="35"/>
        <v>172</v>
      </c>
      <c r="B175" s="91">
        <f t="shared" si="36"/>
        <v>125</v>
      </c>
      <c r="C175" s="92"/>
      <c r="D175" s="59" t="s">
        <v>25</v>
      </c>
      <c r="E175" s="60">
        <v>1</v>
      </c>
      <c r="F175" s="61" t="s">
        <v>16</v>
      </c>
      <c r="G175" s="62">
        <v>0</v>
      </c>
      <c r="H175" s="63">
        <f t="shared" si="48"/>
        <v>0</v>
      </c>
      <c r="I175" s="64"/>
      <c r="J175" s="64"/>
      <c r="K175" s="118"/>
    </row>
    <row r="176" spans="1:11" s="117" customFormat="1" ht="13.15" outlineLevel="1">
      <c r="A176" s="21">
        <f t="shared" si="35"/>
        <v>173</v>
      </c>
      <c r="B176" s="21"/>
      <c r="C176" s="84"/>
      <c r="D176" s="115" t="s">
        <v>96</v>
      </c>
      <c r="E176" s="67"/>
      <c r="F176" s="68"/>
      <c r="G176" s="69"/>
      <c r="H176" s="70">
        <f>SUBTOTAL(9,H177:H179)</f>
        <v>0</v>
      </c>
      <c r="I176" s="86"/>
      <c r="J176" s="86"/>
      <c r="K176" s="116"/>
    </row>
    <row r="177" spans="1:11" s="119" customFormat="1" ht="11.65" outlineLevel="2">
      <c r="A177" s="91">
        <f t="shared" si="35"/>
        <v>174</v>
      </c>
      <c r="B177" s="91">
        <f t="shared" si="36"/>
        <v>126</v>
      </c>
      <c r="C177" s="92"/>
      <c r="D177" s="59" t="s">
        <v>20</v>
      </c>
      <c r="E177" s="60">
        <v>1</v>
      </c>
      <c r="F177" s="61" t="s">
        <v>16</v>
      </c>
      <c r="G177" s="62">
        <v>0</v>
      </c>
      <c r="H177" s="63">
        <f t="shared" ref="H177:H179" si="49">E177*G177</f>
        <v>0</v>
      </c>
      <c r="I177" s="64"/>
      <c r="J177" s="64"/>
      <c r="K177" s="118"/>
    </row>
    <row r="178" spans="1:11" s="119" customFormat="1" ht="11.65" outlineLevel="2">
      <c r="A178" s="91">
        <f t="shared" si="35"/>
        <v>175</v>
      </c>
      <c r="B178" s="91">
        <f t="shared" si="36"/>
        <v>127</v>
      </c>
      <c r="C178" s="92"/>
      <c r="D178" s="59" t="s">
        <v>24</v>
      </c>
      <c r="E178" s="60">
        <v>1</v>
      </c>
      <c r="F178" s="61" t="s">
        <v>16</v>
      </c>
      <c r="G178" s="62">
        <v>0</v>
      </c>
      <c r="H178" s="63">
        <f t="shared" si="49"/>
        <v>0</v>
      </c>
      <c r="I178" s="64"/>
      <c r="J178" s="64"/>
      <c r="K178" s="118"/>
    </row>
    <row r="179" spans="1:11" s="119" customFormat="1" ht="11.65" outlineLevel="2">
      <c r="A179" s="91">
        <f t="shared" si="35"/>
        <v>176</v>
      </c>
      <c r="B179" s="91">
        <f t="shared" si="36"/>
        <v>128</v>
      </c>
      <c r="C179" s="92"/>
      <c r="D179" s="59" t="s">
        <v>25</v>
      </c>
      <c r="E179" s="60">
        <v>1</v>
      </c>
      <c r="F179" s="61" t="s">
        <v>16</v>
      </c>
      <c r="G179" s="62">
        <v>0</v>
      </c>
      <c r="H179" s="63">
        <f t="shared" si="49"/>
        <v>0</v>
      </c>
      <c r="I179" s="64"/>
      <c r="J179" s="64"/>
      <c r="K179" s="118"/>
    </row>
    <row r="180" spans="1:11" s="117" customFormat="1" ht="13.15" outlineLevel="1">
      <c r="A180" s="21">
        <f t="shared" si="35"/>
        <v>177</v>
      </c>
      <c r="B180" s="21">
        <f t="shared" si="36"/>
        <v>129</v>
      </c>
      <c r="C180" s="84"/>
      <c r="D180" s="115" t="s">
        <v>97</v>
      </c>
      <c r="E180" s="67">
        <v>1</v>
      </c>
      <c r="F180" s="68" t="s">
        <v>16</v>
      </c>
      <c r="G180" s="79">
        <v>0</v>
      </c>
      <c r="H180" s="70">
        <f t="shared" ref="H180" si="50">E180*G180</f>
        <v>0</v>
      </c>
      <c r="I180" s="86"/>
      <c r="J180" s="86"/>
      <c r="K180" s="116"/>
    </row>
    <row r="181" spans="1:11" s="117" customFormat="1" ht="26.25" outlineLevel="1">
      <c r="A181" s="21">
        <f t="shared" si="35"/>
        <v>178</v>
      </c>
      <c r="B181" s="21"/>
      <c r="C181" s="84"/>
      <c r="D181" s="123" t="s">
        <v>98</v>
      </c>
      <c r="E181" s="67"/>
      <c r="F181" s="68"/>
      <c r="G181" s="69"/>
      <c r="H181" s="70">
        <f>SUBTOTAL(9,H182:H184)</f>
        <v>0</v>
      </c>
      <c r="I181" s="86"/>
      <c r="J181" s="86"/>
      <c r="K181" s="116"/>
    </row>
    <row r="182" spans="1:11" s="119" customFormat="1" ht="11.65" outlineLevel="2">
      <c r="A182" s="91">
        <f t="shared" si="35"/>
        <v>179</v>
      </c>
      <c r="B182" s="91">
        <f t="shared" si="36"/>
        <v>130</v>
      </c>
      <c r="C182" s="92"/>
      <c r="D182" s="59" t="s">
        <v>20</v>
      </c>
      <c r="E182" s="60">
        <v>1</v>
      </c>
      <c r="F182" s="61" t="s">
        <v>16</v>
      </c>
      <c r="G182" s="62">
        <v>0</v>
      </c>
      <c r="H182" s="63">
        <f t="shared" ref="H182:H184" si="51">E182*G182</f>
        <v>0</v>
      </c>
      <c r="I182" s="64"/>
      <c r="J182" s="64"/>
      <c r="K182" s="118"/>
    </row>
    <row r="183" spans="1:11" s="119" customFormat="1" ht="11.65" outlineLevel="2">
      <c r="A183" s="91">
        <f t="shared" si="35"/>
        <v>180</v>
      </c>
      <c r="B183" s="91">
        <f t="shared" si="36"/>
        <v>131</v>
      </c>
      <c r="C183" s="92"/>
      <c r="D183" s="59" t="s">
        <v>24</v>
      </c>
      <c r="E183" s="60">
        <v>1</v>
      </c>
      <c r="F183" s="61" t="s">
        <v>16</v>
      </c>
      <c r="G183" s="62">
        <v>0</v>
      </c>
      <c r="H183" s="63">
        <f t="shared" si="51"/>
        <v>0</v>
      </c>
      <c r="I183" s="64"/>
      <c r="J183" s="64"/>
      <c r="K183" s="118"/>
    </row>
    <row r="184" spans="1:11" s="119" customFormat="1" ht="11.65" outlineLevel="2">
      <c r="A184" s="91">
        <f t="shared" si="35"/>
        <v>181</v>
      </c>
      <c r="B184" s="91">
        <f t="shared" si="36"/>
        <v>132</v>
      </c>
      <c r="C184" s="92"/>
      <c r="D184" s="59" t="s">
        <v>25</v>
      </c>
      <c r="E184" s="60">
        <v>1</v>
      </c>
      <c r="F184" s="61" t="s">
        <v>16</v>
      </c>
      <c r="G184" s="62">
        <v>0</v>
      </c>
      <c r="H184" s="63">
        <f t="shared" si="51"/>
        <v>0</v>
      </c>
      <c r="I184" s="64"/>
      <c r="J184" s="64"/>
      <c r="K184" s="118"/>
    </row>
    <row r="185" spans="1:11" s="117" customFormat="1" ht="13.15" outlineLevel="1">
      <c r="A185" s="21">
        <f t="shared" si="35"/>
        <v>182</v>
      </c>
      <c r="B185" s="21">
        <f t="shared" si="36"/>
        <v>133</v>
      </c>
      <c r="C185" s="84"/>
      <c r="D185" s="115" t="s">
        <v>99</v>
      </c>
      <c r="E185" s="67">
        <v>1</v>
      </c>
      <c r="F185" s="68" t="s">
        <v>16</v>
      </c>
      <c r="G185" s="79">
        <v>0</v>
      </c>
      <c r="H185" s="70">
        <f t="shared" ref="H185" si="52">E185*G185</f>
        <v>0</v>
      </c>
      <c r="I185" s="86"/>
      <c r="J185" s="86"/>
      <c r="K185" s="116"/>
    </row>
    <row r="186" spans="1:11" s="117" customFormat="1" ht="13.15" outlineLevel="1">
      <c r="A186" s="21">
        <f t="shared" si="35"/>
        <v>183</v>
      </c>
      <c r="B186" s="21"/>
      <c r="C186" s="84"/>
      <c r="D186" s="115" t="s">
        <v>100</v>
      </c>
      <c r="E186" s="67"/>
      <c r="F186" s="68"/>
      <c r="G186" s="69"/>
      <c r="H186" s="70">
        <f>SUBTOTAL(9,H187:H189)</f>
        <v>0</v>
      </c>
      <c r="I186" s="86"/>
      <c r="J186" s="86"/>
      <c r="K186" s="116"/>
    </row>
    <row r="187" spans="1:11" s="119" customFormat="1" ht="11.65" outlineLevel="2">
      <c r="A187" s="91">
        <f t="shared" si="35"/>
        <v>184</v>
      </c>
      <c r="B187" s="91">
        <f t="shared" si="36"/>
        <v>134</v>
      </c>
      <c r="C187" s="92"/>
      <c r="D187" s="59" t="s">
        <v>20</v>
      </c>
      <c r="E187" s="60">
        <v>1</v>
      </c>
      <c r="F187" s="61" t="s">
        <v>16</v>
      </c>
      <c r="G187" s="62">
        <v>0</v>
      </c>
      <c r="H187" s="63">
        <f t="shared" ref="H187:H189" si="53">E187*G187</f>
        <v>0</v>
      </c>
      <c r="I187" s="64"/>
      <c r="J187" s="64"/>
      <c r="K187" s="118"/>
    </row>
    <row r="188" spans="1:11" s="119" customFormat="1" ht="11.65" outlineLevel="2">
      <c r="A188" s="91">
        <f t="shared" si="35"/>
        <v>185</v>
      </c>
      <c r="B188" s="91">
        <f t="shared" si="36"/>
        <v>135</v>
      </c>
      <c r="C188" s="92"/>
      <c r="D188" s="59" t="s">
        <v>24</v>
      </c>
      <c r="E188" s="60">
        <v>1</v>
      </c>
      <c r="F188" s="61" t="s">
        <v>16</v>
      </c>
      <c r="G188" s="62">
        <v>0</v>
      </c>
      <c r="H188" s="63">
        <f t="shared" si="53"/>
        <v>0</v>
      </c>
      <c r="I188" s="64"/>
      <c r="J188" s="64"/>
      <c r="K188" s="118"/>
    </row>
    <row r="189" spans="1:11" s="119" customFormat="1" ht="11.65" outlineLevel="2">
      <c r="A189" s="91">
        <f t="shared" si="35"/>
        <v>186</v>
      </c>
      <c r="B189" s="91">
        <f t="shared" si="36"/>
        <v>136</v>
      </c>
      <c r="C189" s="92"/>
      <c r="D189" s="59" t="s">
        <v>25</v>
      </c>
      <c r="E189" s="60">
        <v>1</v>
      </c>
      <c r="F189" s="61" t="s">
        <v>16</v>
      </c>
      <c r="G189" s="62">
        <v>0</v>
      </c>
      <c r="H189" s="63">
        <f t="shared" si="53"/>
        <v>0</v>
      </c>
      <c r="I189" s="64"/>
      <c r="J189" s="64"/>
      <c r="K189" s="118"/>
    </row>
    <row r="190" spans="1:11" s="117" customFormat="1" ht="13.15" outlineLevel="1">
      <c r="A190" s="21">
        <f t="shared" si="35"/>
        <v>187</v>
      </c>
      <c r="B190" s="21">
        <f t="shared" si="36"/>
        <v>137</v>
      </c>
      <c r="C190" s="84"/>
      <c r="D190" s="115" t="s">
        <v>101</v>
      </c>
      <c r="E190" s="67">
        <v>1</v>
      </c>
      <c r="F190" s="68" t="s">
        <v>16</v>
      </c>
      <c r="G190" s="79">
        <v>0</v>
      </c>
      <c r="H190" s="70">
        <f t="shared" ref="H190:H191" si="54">E190*G190</f>
        <v>0</v>
      </c>
      <c r="I190" s="86"/>
      <c r="J190" s="86"/>
      <c r="K190" s="116"/>
    </row>
    <row r="191" spans="1:11" s="117" customFormat="1" ht="13.15" outlineLevel="1">
      <c r="A191" s="21">
        <f t="shared" si="35"/>
        <v>188</v>
      </c>
      <c r="B191" s="21">
        <f t="shared" si="36"/>
        <v>138</v>
      </c>
      <c r="C191" s="84"/>
      <c r="D191" s="115" t="s">
        <v>102</v>
      </c>
      <c r="E191" s="67">
        <v>1</v>
      </c>
      <c r="F191" s="68" t="s">
        <v>16</v>
      </c>
      <c r="G191" s="79">
        <v>0</v>
      </c>
      <c r="H191" s="70">
        <f t="shared" si="54"/>
        <v>0</v>
      </c>
      <c r="I191" s="86"/>
      <c r="J191" s="86"/>
      <c r="K191" s="116"/>
    </row>
    <row r="192" spans="1:11" s="117" customFormat="1" ht="13.15" outlineLevel="1">
      <c r="A192" s="21">
        <f t="shared" si="35"/>
        <v>189</v>
      </c>
      <c r="B192" s="21">
        <f t="shared" si="36"/>
        <v>139</v>
      </c>
      <c r="C192" s="84"/>
      <c r="D192" s="115" t="s">
        <v>103</v>
      </c>
      <c r="E192" s="67">
        <v>1</v>
      </c>
      <c r="F192" s="68" t="s">
        <v>16</v>
      </c>
      <c r="G192" s="79">
        <v>0</v>
      </c>
      <c r="H192" s="70">
        <f t="shared" ref="H192" si="55">E192*G192</f>
        <v>0</v>
      </c>
      <c r="I192" s="86"/>
      <c r="J192" s="86"/>
      <c r="K192" s="116"/>
    </row>
    <row r="193" spans="1:11" s="117" customFormat="1" ht="13.15" outlineLevel="1">
      <c r="A193" s="21">
        <f t="shared" si="35"/>
        <v>190</v>
      </c>
      <c r="B193" s="21">
        <f t="shared" si="36"/>
        <v>140</v>
      </c>
      <c r="C193" s="84"/>
      <c r="D193" s="123" t="s">
        <v>104</v>
      </c>
      <c r="E193" s="67">
        <v>1</v>
      </c>
      <c r="F193" s="68" t="s">
        <v>16</v>
      </c>
      <c r="G193" s="79">
        <v>0</v>
      </c>
      <c r="H193" s="70">
        <f t="shared" ref="H193" si="56">E193*G193</f>
        <v>0</v>
      </c>
      <c r="I193" s="86"/>
      <c r="J193" s="86"/>
      <c r="K193" s="116"/>
    </row>
    <row r="194" spans="1:11" s="117" customFormat="1" ht="13.15" outlineLevel="1">
      <c r="A194" s="21">
        <f t="shared" si="35"/>
        <v>191</v>
      </c>
      <c r="B194" s="21">
        <f t="shared" si="36"/>
        <v>141</v>
      </c>
      <c r="C194" s="84"/>
      <c r="D194" s="123" t="s">
        <v>105</v>
      </c>
      <c r="E194" s="67">
        <v>1</v>
      </c>
      <c r="F194" s="68" t="s">
        <v>16</v>
      </c>
      <c r="G194" s="79">
        <v>0</v>
      </c>
      <c r="H194" s="70">
        <f t="shared" ref="H194:H198" si="57">E194*G194</f>
        <v>0</v>
      </c>
      <c r="I194" s="86"/>
      <c r="J194" s="86"/>
      <c r="K194" s="116"/>
    </row>
    <row r="195" spans="1:11" s="117" customFormat="1" ht="13.15" outlineLevel="1">
      <c r="A195" s="21">
        <f t="shared" si="35"/>
        <v>192</v>
      </c>
      <c r="B195" s="21">
        <f t="shared" si="36"/>
        <v>142</v>
      </c>
      <c r="C195" s="84"/>
      <c r="D195" s="115" t="s">
        <v>106</v>
      </c>
      <c r="E195" s="67">
        <v>1</v>
      </c>
      <c r="F195" s="68" t="s">
        <v>16</v>
      </c>
      <c r="G195" s="79">
        <v>0</v>
      </c>
      <c r="H195" s="70">
        <f t="shared" ref="H195:H196" si="58">E195*G195</f>
        <v>0</v>
      </c>
      <c r="I195" s="86"/>
      <c r="J195" s="86"/>
      <c r="K195" s="116"/>
    </row>
    <row r="196" spans="1:11" s="117" customFormat="1" ht="13.15" outlineLevel="1">
      <c r="A196" s="21">
        <f t="shared" si="35"/>
        <v>193</v>
      </c>
      <c r="B196" s="21">
        <f t="shared" si="36"/>
        <v>143</v>
      </c>
      <c r="C196" s="84"/>
      <c r="D196" s="115" t="s">
        <v>107</v>
      </c>
      <c r="E196" s="67">
        <v>1</v>
      </c>
      <c r="F196" s="68" t="s">
        <v>16</v>
      </c>
      <c r="G196" s="79">
        <v>0</v>
      </c>
      <c r="H196" s="70">
        <f t="shared" si="58"/>
        <v>0</v>
      </c>
      <c r="I196" s="86"/>
      <c r="J196" s="86"/>
      <c r="K196" s="116"/>
    </row>
    <row r="197" spans="1:11" s="117" customFormat="1" ht="13.15" outlineLevel="1">
      <c r="A197" s="21">
        <f t="shared" si="35"/>
        <v>194</v>
      </c>
      <c r="B197" s="21">
        <f t="shared" si="36"/>
        <v>144</v>
      </c>
      <c r="C197" s="84"/>
      <c r="D197" s="115" t="s">
        <v>108</v>
      </c>
      <c r="E197" s="67">
        <v>1</v>
      </c>
      <c r="F197" s="68" t="s">
        <v>16</v>
      </c>
      <c r="G197" s="79">
        <v>0</v>
      </c>
      <c r="H197" s="70">
        <f t="shared" ref="H197" si="59">E197*G197</f>
        <v>0</v>
      </c>
      <c r="I197" s="86"/>
      <c r="J197" s="86"/>
      <c r="K197" s="116"/>
    </row>
    <row r="198" spans="1:11" s="117" customFormat="1" ht="13.5" outlineLevel="1" thickBot="1">
      <c r="A198" s="124">
        <f t="shared" ref="A198:A248" si="60">MAX(A197:A197)+1</f>
        <v>195</v>
      </c>
      <c r="B198" s="124">
        <f t="shared" si="36"/>
        <v>145</v>
      </c>
      <c r="C198" s="125"/>
      <c r="D198" s="126" t="s">
        <v>109</v>
      </c>
      <c r="E198" s="127">
        <v>1</v>
      </c>
      <c r="F198" s="128" t="s">
        <v>16</v>
      </c>
      <c r="G198" s="129">
        <v>0</v>
      </c>
      <c r="H198" s="130">
        <f t="shared" si="57"/>
        <v>0</v>
      </c>
      <c r="I198" s="131"/>
      <c r="J198" s="131"/>
      <c r="K198" s="116"/>
    </row>
    <row r="199" spans="1:11" s="30" customFormat="1" ht="14.65" thickBot="1">
      <c r="A199" s="132">
        <f t="shared" si="60"/>
        <v>196</v>
      </c>
      <c r="B199" s="132" t="s">
        <v>3</v>
      </c>
      <c r="C199" s="23" t="s">
        <v>110</v>
      </c>
      <c r="D199" s="133" t="s">
        <v>111</v>
      </c>
      <c r="E199" s="25"/>
      <c r="F199" s="26"/>
      <c r="G199" s="27"/>
      <c r="H199" s="28">
        <f>SUBTOTAL(9,H200:H220)</f>
        <v>0</v>
      </c>
      <c r="I199" s="134">
        <f>IF(ISERR(H199/$H$246),0,H199/$H$246)</f>
        <v>0</v>
      </c>
      <c r="J199" s="135">
        <v>5.3999999999999999E-2</v>
      </c>
      <c r="K199" s="29"/>
    </row>
    <row r="200" spans="1:11" s="117" customFormat="1" ht="13.15" outlineLevel="1">
      <c r="A200" s="136">
        <f t="shared" si="60"/>
        <v>197</v>
      </c>
      <c r="B200" s="136">
        <f t="shared" ref="B200:B242" si="61">MAX(B195:B199)+1</f>
        <v>146</v>
      </c>
      <c r="C200" s="137"/>
      <c r="D200" s="138" t="s">
        <v>112</v>
      </c>
      <c r="E200" s="139">
        <v>1</v>
      </c>
      <c r="F200" s="140" t="s">
        <v>16</v>
      </c>
      <c r="G200" s="141">
        <v>0</v>
      </c>
      <c r="H200" s="142">
        <f t="shared" ref="H200:H214" si="62">E200*G200</f>
        <v>0</v>
      </c>
      <c r="I200" s="143"/>
      <c r="J200" s="143"/>
      <c r="K200" s="116"/>
    </row>
    <row r="201" spans="1:11" s="117" customFormat="1" ht="13.15" outlineLevel="1">
      <c r="A201" s="21">
        <f t="shared" si="60"/>
        <v>198</v>
      </c>
      <c r="B201" s="21">
        <f t="shared" si="61"/>
        <v>147</v>
      </c>
      <c r="C201" s="84"/>
      <c r="D201" s="115" t="s">
        <v>113</v>
      </c>
      <c r="E201" s="67">
        <v>1</v>
      </c>
      <c r="F201" s="68" t="s">
        <v>16</v>
      </c>
      <c r="G201" s="79">
        <v>0</v>
      </c>
      <c r="H201" s="70">
        <f t="shared" si="62"/>
        <v>0</v>
      </c>
      <c r="I201" s="86"/>
      <c r="J201" s="86"/>
      <c r="K201" s="116"/>
    </row>
    <row r="202" spans="1:11" s="117" customFormat="1" ht="13.15" outlineLevel="1">
      <c r="A202" s="21">
        <f t="shared" si="60"/>
        <v>199</v>
      </c>
      <c r="B202" s="21"/>
      <c r="C202" s="84"/>
      <c r="D202" s="115" t="s">
        <v>114</v>
      </c>
      <c r="E202" s="67"/>
      <c r="F202" s="68"/>
      <c r="G202" s="69"/>
      <c r="H202" s="70">
        <f>SUBTOTAL(9,H203:H208)</f>
        <v>0</v>
      </c>
      <c r="I202" s="86"/>
      <c r="J202" s="86"/>
      <c r="K202" s="116"/>
    </row>
    <row r="203" spans="1:11" s="119" customFormat="1" ht="11.65" outlineLevel="2">
      <c r="A203" s="91">
        <f t="shared" si="60"/>
        <v>200</v>
      </c>
      <c r="B203" s="91">
        <f t="shared" si="61"/>
        <v>148</v>
      </c>
      <c r="C203" s="92"/>
      <c r="D203" s="144" t="s">
        <v>115</v>
      </c>
      <c r="E203" s="145">
        <v>1</v>
      </c>
      <c r="F203" s="146" t="s">
        <v>16</v>
      </c>
      <c r="G203" s="147">
        <v>0</v>
      </c>
      <c r="H203" s="148">
        <f t="shared" si="62"/>
        <v>0</v>
      </c>
      <c r="I203" s="149"/>
      <c r="J203" s="149"/>
      <c r="K203" s="118"/>
    </row>
    <row r="204" spans="1:11" s="119" customFormat="1" ht="11.65" outlineLevel="2">
      <c r="A204" s="91">
        <f t="shared" si="60"/>
        <v>201</v>
      </c>
      <c r="B204" s="91">
        <f t="shared" si="61"/>
        <v>149</v>
      </c>
      <c r="C204" s="92"/>
      <c r="D204" s="144" t="s">
        <v>116</v>
      </c>
      <c r="E204" s="145">
        <v>1</v>
      </c>
      <c r="F204" s="146" t="s">
        <v>16</v>
      </c>
      <c r="G204" s="147">
        <v>0</v>
      </c>
      <c r="H204" s="148">
        <f t="shared" ref="H204:H205" si="63">E204*G204</f>
        <v>0</v>
      </c>
      <c r="I204" s="149"/>
      <c r="J204" s="149"/>
      <c r="K204" s="118"/>
    </row>
    <row r="205" spans="1:11" s="119" customFormat="1" ht="11.65" outlineLevel="2">
      <c r="A205" s="91">
        <f t="shared" si="60"/>
        <v>202</v>
      </c>
      <c r="B205" s="91">
        <f t="shared" si="61"/>
        <v>150</v>
      </c>
      <c r="C205" s="92"/>
      <c r="D205" s="144" t="s">
        <v>117</v>
      </c>
      <c r="E205" s="145">
        <v>1</v>
      </c>
      <c r="F205" s="146" t="s">
        <v>16</v>
      </c>
      <c r="G205" s="147">
        <v>0</v>
      </c>
      <c r="H205" s="148">
        <f t="shared" si="63"/>
        <v>0</v>
      </c>
      <c r="I205" s="149"/>
      <c r="J205" s="149"/>
      <c r="K205" s="118"/>
    </row>
    <row r="206" spans="1:11" s="119" customFormat="1" ht="11.65" outlineLevel="2">
      <c r="A206" s="91">
        <f t="shared" si="60"/>
        <v>203</v>
      </c>
      <c r="B206" s="91">
        <f t="shared" si="61"/>
        <v>151</v>
      </c>
      <c r="C206" s="92"/>
      <c r="D206" s="144" t="s">
        <v>118</v>
      </c>
      <c r="E206" s="145">
        <v>1</v>
      </c>
      <c r="F206" s="146" t="s">
        <v>16</v>
      </c>
      <c r="G206" s="147">
        <v>0</v>
      </c>
      <c r="H206" s="148">
        <f t="shared" ref="H206" si="64">E206*G206</f>
        <v>0</v>
      </c>
      <c r="I206" s="149"/>
      <c r="J206" s="149"/>
      <c r="K206" s="118"/>
    </row>
    <row r="207" spans="1:11" s="119" customFormat="1" ht="11.65" outlineLevel="2">
      <c r="A207" s="91">
        <f t="shared" si="60"/>
        <v>204</v>
      </c>
      <c r="B207" s="91">
        <f t="shared" si="61"/>
        <v>152</v>
      </c>
      <c r="C207" s="92"/>
      <c r="D207" s="144" t="s">
        <v>119</v>
      </c>
      <c r="E207" s="145">
        <v>1</v>
      </c>
      <c r="F207" s="146" t="s">
        <v>16</v>
      </c>
      <c r="G207" s="147">
        <v>0</v>
      </c>
      <c r="H207" s="148">
        <f t="shared" ref="H207" si="65">E207*G207</f>
        <v>0</v>
      </c>
      <c r="I207" s="149"/>
      <c r="J207" s="149"/>
      <c r="K207" s="118"/>
    </row>
    <row r="208" spans="1:11" s="119" customFormat="1" ht="11.65" outlineLevel="2">
      <c r="A208" s="91">
        <f t="shared" si="60"/>
        <v>205</v>
      </c>
      <c r="B208" s="91">
        <f t="shared" si="61"/>
        <v>153</v>
      </c>
      <c r="C208" s="92"/>
      <c r="D208" s="144" t="s">
        <v>120</v>
      </c>
      <c r="E208" s="145">
        <v>1</v>
      </c>
      <c r="F208" s="146" t="s">
        <v>16</v>
      </c>
      <c r="G208" s="147">
        <v>0</v>
      </c>
      <c r="H208" s="148">
        <f t="shared" ref="H208:H209" si="66">E208*G208</f>
        <v>0</v>
      </c>
      <c r="I208" s="149"/>
      <c r="J208" s="149"/>
      <c r="K208" s="118"/>
    </row>
    <row r="209" spans="1:11" s="119" customFormat="1" ht="11.65" outlineLevel="2">
      <c r="A209" s="150">
        <f t="shared" si="60"/>
        <v>206</v>
      </c>
      <c r="B209" s="150">
        <f t="shared" si="61"/>
        <v>154</v>
      </c>
      <c r="C209" s="92"/>
      <c r="D209" s="144" t="s">
        <v>121</v>
      </c>
      <c r="E209" s="145">
        <v>1</v>
      </c>
      <c r="F209" s="146" t="s">
        <v>16</v>
      </c>
      <c r="G209" s="147">
        <v>0</v>
      </c>
      <c r="H209" s="148">
        <f t="shared" si="66"/>
        <v>0</v>
      </c>
      <c r="I209" s="151"/>
      <c r="J209" s="151"/>
      <c r="K209" s="118"/>
    </row>
    <row r="210" spans="1:11" s="117" customFormat="1" ht="13.15" outlineLevel="1">
      <c r="A210" s="21">
        <f t="shared" si="60"/>
        <v>207</v>
      </c>
      <c r="B210" s="21">
        <f t="shared" si="61"/>
        <v>155</v>
      </c>
      <c r="C210" s="84"/>
      <c r="D210" s="115" t="s">
        <v>122</v>
      </c>
      <c r="E210" s="67">
        <v>1</v>
      </c>
      <c r="F210" s="68" t="s">
        <v>16</v>
      </c>
      <c r="G210" s="79">
        <v>0</v>
      </c>
      <c r="H210" s="70">
        <f t="shared" si="62"/>
        <v>0</v>
      </c>
      <c r="I210" s="86"/>
      <c r="J210" s="86"/>
      <c r="K210" s="116"/>
    </row>
    <row r="211" spans="1:11" s="117" customFormat="1" ht="13.15" outlineLevel="1">
      <c r="A211" s="21">
        <f t="shared" si="60"/>
        <v>208</v>
      </c>
      <c r="B211" s="21">
        <f t="shared" si="61"/>
        <v>156</v>
      </c>
      <c r="C211" s="84"/>
      <c r="D211" s="115" t="s">
        <v>123</v>
      </c>
      <c r="E211" s="67">
        <v>1</v>
      </c>
      <c r="F211" s="68" t="s">
        <v>16</v>
      </c>
      <c r="G211" s="79">
        <v>0</v>
      </c>
      <c r="H211" s="70">
        <f t="shared" ref="H211" si="67">E211*G211</f>
        <v>0</v>
      </c>
      <c r="I211" s="86"/>
      <c r="J211" s="86"/>
      <c r="K211" s="116"/>
    </row>
    <row r="212" spans="1:11" s="117" customFormat="1" ht="13.15" outlineLevel="1">
      <c r="A212" s="21">
        <f t="shared" si="60"/>
        <v>209</v>
      </c>
      <c r="B212" s="21">
        <f t="shared" si="61"/>
        <v>157</v>
      </c>
      <c r="C212" s="84"/>
      <c r="D212" s="123" t="s">
        <v>124</v>
      </c>
      <c r="E212" s="67">
        <v>1</v>
      </c>
      <c r="F212" s="68" t="s">
        <v>16</v>
      </c>
      <c r="G212" s="79">
        <v>0</v>
      </c>
      <c r="H212" s="70">
        <f t="shared" ref="H212" si="68">E212*G212</f>
        <v>0</v>
      </c>
      <c r="I212" s="86"/>
      <c r="J212" s="86"/>
      <c r="K212" s="116"/>
    </row>
    <row r="213" spans="1:11" s="117" customFormat="1" ht="13.15" outlineLevel="1">
      <c r="A213" s="21">
        <f t="shared" si="60"/>
        <v>210</v>
      </c>
      <c r="B213" s="21">
        <f t="shared" si="61"/>
        <v>158</v>
      </c>
      <c r="C213" s="84"/>
      <c r="D213" s="115" t="s">
        <v>125</v>
      </c>
      <c r="E213" s="67">
        <v>1</v>
      </c>
      <c r="F213" s="68" t="s">
        <v>16</v>
      </c>
      <c r="G213" s="79">
        <v>0</v>
      </c>
      <c r="H213" s="70">
        <f t="shared" ref="H213" si="69">E213*G213</f>
        <v>0</v>
      </c>
      <c r="I213" s="86"/>
      <c r="J213" s="86"/>
      <c r="K213" s="116"/>
    </row>
    <row r="214" spans="1:11" s="117" customFormat="1" ht="13.15" outlineLevel="1">
      <c r="A214" s="21">
        <f t="shared" si="60"/>
        <v>211</v>
      </c>
      <c r="B214" s="21">
        <f t="shared" si="61"/>
        <v>159</v>
      </c>
      <c r="C214" s="84"/>
      <c r="D214" s="115" t="s">
        <v>126</v>
      </c>
      <c r="E214" s="67">
        <v>1</v>
      </c>
      <c r="F214" s="68" t="s">
        <v>16</v>
      </c>
      <c r="G214" s="79">
        <v>0</v>
      </c>
      <c r="H214" s="70">
        <f t="shared" si="62"/>
        <v>0</v>
      </c>
      <c r="I214" s="86"/>
      <c r="J214" s="86"/>
      <c r="K214" s="116"/>
    </row>
    <row r="215" spans="1:11" s="117" customFormat="1" ht="13.15" outlineLevel="1">
      <c r="A215" s="21">
        <f t="shared" si="60"/>
        <v>212</v>
      </c>
      <c r="B215" s="21"/>
      <c r="C215" s="84"/>
      <c r="D215" s="115" t="s">
        <v>127</v>
      </c>
      <c r="E215" s="67"/>
      <c r="F215" s="68"/>
      <c r="G215" s="69"/>
      <c r="H215" s="70">
        <f>SUBTOTAL(9,H216:H220)</f>
        <v>0</v>
      </c>
      <c r="I215" s="86"/>
      <c r="J215" s="86"/>
      <c r="K215" s="116"/>
    </row>
    <row r="216" spans="1:11" s="117" customFormat="1" ht="13.15" outlineLevel="2">
      <c r="A216" s="21">
        <f t="shared" si="60"/>
        <v>213</v>
      </c>
      <c r="B216" s="21">
        <f t="shared" si="61"/>
        <v>160</v>
      </c>
      <c r="C216" s="84"/>
      <c r="D216" s="144" t="s">
        <v>128</v>
      </c>
      <c r="E216" s="145">
        <v>1</v>
      </c>
      <c r="F216" s="146" t="s">
        <v>16</v>
      </c>
      <c r="G216" s="147">
        <v>0</v>
      </c>
      <c r="H216" s="148">
        <f t="shared" ref="H216:H220" si="70">E216*G216</f>
        <v>0</v>
      </c>
      <c r="I216" s="149"/>
      <c r="J216" s="149"/>
      <c r="K216" s="116"/>
    </row>
    <row r="217" spans="1:11" s="117" customFormat="1" ht="13.15" outlineLevel="2">
      <c r="A217" s="21">
        <f t="shared" si="60"/>
        <v>214</v>
      </c>
      <c r="B217" s="21">
        <f t="shared" si="61"/>
        <v>161</v>
      </c>
      <c r="C217" s="84"/>
      <c r="D217" s="144" t="s">
        <v>129</v>
      </c>
      <c r="E217" s="145">
        <v>1</v>
      </c>
      <c r="F217" s="146" t="s">
        <v>16</v>
      </c>
      <c r="G217" s="147">
        <v>0</v>
      </c>
      <c r="H217" s="148">
        <f t="shared" si="70"/>
        <v>0</v>
      </c>
      <c r="I217" s="149"/>
      <c r="J217" s="149"/>
      <c r="K217" s="116"/>
    </row>
    <row r="218" spans="1:11" s="117" customFormat="1" ht="13.15" outlineLevel="2">
      <c r="A218" s="103">
        <f t="shared" si="60"/>
        <v>215</v>
      </c>
      <c r="B218" s="103"/>
      <c r="C218" s="104"/>
      <c r="D218" s="152" t="s">
        <v>130</v>
      </c>
      <c r="E218" s="153"/>
      <c r="F218" s="154"/>
      <c r="G218" s="155"/>
      <c r="H218" s="156"/>
      <c r="I218" s="157"/>
      <c r="J218" s="157"/>
      <c r="K218" s="116"/>
    </row>
    <row r="219" spans="1:11" s="117" customFormat="1" ht="13.15" outlineLevel="2">
      <c r="A219" s="21">
        <f t="shared" si="60"/>
        <v>216</v>
      </c>
      <c r="B219" s="21">
        <f t="shared" si="61"/>
        <v>162</v>
      </c>
      <c r="C219" s="84"/>
      <c r="D219" s="144" t="s">
        <v>131</v>
      </c>
      <c r="E219" s="145">
        <v>1</v>
      </c>
      <c r="F219" s="146" t="s">
        <v>16</v>
      </c>
      <c r="G219" s="147">
        <v>0</v>
      </c>
      <c r="H219" s="148">
        <f t="shared" ref="H219" si="71">E219*G219</f>
        <v>0</v>
      </c>
      <c r="I219" s="149"/>
      <c r="J219" s="149"/>
      <c r="K219" s="116"/>
    </row>
    <row r="220" spans="1:11" s="117" customFormat="1" ht="12.75" outlineLevel="2">
      <c r="A220" s="158">
        <f t="shared" si="60"/>
        <v>217</v>
      </c>
      <c r="B220" s="158">
        <f t="shared" si="61"/>
        <v>163</v>
      </c>
      <c r="C220" s="159"/>
      <c r="D220" s="160" t="s">
        <v>132</v>
      </c>
      <c r="E220" s="161">
        <v>1</v>
      </c>
      <c r="F220" s="162" t="s">
        <v>16</v>
      </c>
      <c r="G220" s="163">
        <v>0</v>
      </c>
      <c r="H220" s="164">
        <f t="shared" si="70"/>
        <v>0</v>
      </c>
      <c r="I220" s="165"/>
      <c r="J220" s="165"/>
      <c r="K220" s="116"/>
    </row>
    <row r="221" spans="1:11" s="30" customFormat="1" ht="15">
      <c r="A221" s="132">
        <f t="shared" si="60"/>
        <v>218</v>
      </c>
      <c r="B221" s="132" t="s">
        <v>3</v>
      </c>
      <c r="C221" s="23" t="s">
        <v>133</v>
      </c>
      <c r="D221" s="23" t="s">
        <v>134</v>
      </c>
      <c r="E221" s="25"/>
      <c r="F221" s="26"/>
      <c r="G221" s="27"/>
      <c r="H221" s="28">
        <f>SUBTOTAL(9,H222:H229)</f>
        <v>0</v>
      </c>
      <c r="I221" s="134">
        <f>IF(ISERR(H221/$H$246),0,H221/$H$246)</f>
        <v>0</v>
      </c>
      <c r="J221" s="135">
        <v>0.06</v>
      </c>
      <c r="K221" s="29"/>
    </row>
    <row r="222" spans="1:11" s="117" customFormat="1" ht="13.5" outlineLevel="1">
      <c r="A222" s="136">
        <f t="shared" si="60"/>
        <v>219</v>
      </c>
      <c r="B222" s="166">
        <f t="shared" si="61"/>
        <v>164</v>
      </c>
      <c r="C222" s="137"/>
      <c r="D222" s="138" t="s">
        <v>135</v>
      </c>
      <c r="E222" s="145">
        <v>1</v>
      </c>
      <c r="F222" s="146" t="s">
        <v>16</v>
      </c>
      <c r="G222" s="147">
        <v>0</v>
      </c>
      <c r="H222" s="148">
        <f t="shared" ref="H222" si="72">E222*G222</f>
        <v>0</v>
      </c>
      <c r="I222" s="143"/>
      <c r="J222" s="143"/>
      <c r="K222" s="116"/>
    </row>
    <row r="223" spans="1:11" s="117" customFormat="1" ht="12.75" outlineLevel="1">
      <c r="A223" s="166">
        <f t="shared" si="60"/>
        <v>220</v>
      </c>
      <c r="B223" s="166">
        <f t="shared" si="61"/>
        <v>165</v>
      </c>
      <c r="C223" s="167"/>
      <c r="D223" s="242" t="s">
        <v>136</v>
      </c>
      <c r="E223" s="145">
        <v>1</v>
      </c>
      <c r="F223" s="146" t="s">
        <v>16</v>
      </c>
      <c r="G223" s="147">
        <v>0</v>
      </c>
      <c r="H223" s="148">
        <f t="shared" ref="H223" si="73">E223*G223</f>
        <v>0</v>
      </c>
      <c r="I223" s="86"/>
      <c r="J223" s="86"/>
      <c r="K223" s="116"/>
    </row>
    <row r="224" spans="1:11" s="117" customFormat="1" ht="26.25" outlineLevel="1">
      <c r="A224" s="21">
        <f t="shared" si="60"/>
        <v>221</v>
      </c>
      <c r="B224" s="21">
        <f t="shared" si="61"/>
        <v>166</v>
      </c>
      <c r="C224" s="167"/>
      <c r="D224" s="168" t="s">
        <v>137</v>
      </c>
      <c r="E224" s="52">
        <v>1</v>
      </c>
      <c r="F224" s="53" t="s">
        <v>16</v>
      </c>
      <c r="G224" s="169">
        <v>0</v>
      </c>
      <c r="H224" s="55">
        <f t="shared" ref="H224:H228" si="74">E224*G224</f>
        <v>0</v>
      </c>
      <c r="I224" s="86"/>
      <c r="J224" s="86"/>
      <c r="K224" s="116"/>
    </row>
    <row r="225" spans="1:11" s="117" customFormat="1" ht="13.15" outlineLevel="1">
      <c r="A225" s="166">
        <f t="shared" si="60"/>
        <v>222</v>
      </c>
      <c r="B225" s="166"/>
      <c r="C225" s="167"/>
      <c r="D225" s="168" t="s">
        <v>138</v>
      </c>
      <c r="E225" s="52"/>
      <c r="F225" s="53"/>
      <c r="G225" s="54"/>
      <c r="H225" s="55">
        <f>SUBTOTAL(9,H226:H227)</f>
        <v>0</v>
      </c>
      <c r="I225" s="86"/>
      <c r="J225" s="86"/>
      <c r="K225" s="116"/>
    </row>
    <row r="226" spans="1:11" s="119" customFormat="1" ht="11.65" outlineLevel="2">
      <c r="A226" s="91">
        <f t="shared" si="60"/>
        <v>223</v>
      </c>
      <c r="B226" s="91">
        <f t="shared" si="61"/>
        <v>167</v>
      </c>
      <c r="C226" s="92"/>
      <c r="D226" s="144" t="s">
        <v>139</v>
      </c>
      <c r="E226" s="145">
        <v>1</v>
      </c>
      <c r="F226" s="146" t="s">
        <v>16</v>
      </c>
      <c r="G226" s="147">
        <v>0</v>
      </c>
      <c r="H226" s="148">
        <f t="shared" si="74"/>
        <v>0</v>
      </c>
      <c r="I226" s="149"/>
      <c r="J226" s="149"/>
      <c r="K226" s="118"/>
    </row>
    <row r="227" spans="1:11" s="119" customFormat="1" ht="11.65" outlineLevel="2">
      <c r="A227" s="91">
        <f t="shared" si="60"/>
        <v>224</v>
      </c>
      <c r="B227" s="91">
        <f t="shared" si="61"/>
        <v>168</v>
      </c>
      <c r="C227" s="92"/>
      <c r="D227" s="144" t="s">
        <v>140</v>
      </c>
      <c r="E227" s="145">
        <v>1</v>
      </c>
      <c r="F227" s="146" t="s">
        <v>16</v>
      </c>
      <c r="G227" s="147">
        <v>0</v>
      </c>
      <c r="H227" s="148">
        <f t="shared" si="74"/>
        <v>0</v>
      </c>
      <c r="I227" s="149"/>
      <c r="J227" s="149"/>
      <c r="K227" s="118"/>
    </row>
    <row r="228" spans="1:11" s="117" customFormat="1" ht="26.25" outlineLevel="1">
      <c r="A228" s="166">
        <f t="shared" si="60"/>
        <v>225</v>
      </c>
      <c r="B228" s="166">
        <f t="shared" si="61"/>
        <v>169</v>
      </c>
      <c r="C228" s="170"/>
      <c r="D228" s="171" t="s">
        <v>141</v>
      </c>
      <c r="E228" s="172">
        <v>1</v>
      </c>
      <c r="F228" s="173" t="s">
        <v>16</v>
      </c>
      <c r="G228" s="174">
        <v>0</v>
      </c>
      <c r="H228" s="175">
        <f t="shared" si="74"/>
        <v>0</v>
      </c>
      <c r="I228" s="86"/>
      <c r="J228" s="86"/>
      <c r="K228" s="116"/>
    </row>
    <row r="229" spans="1:11" s="117" customFormat="1" ht="13.5" outlineLevel="1">
      <c r="A229" s="166">
        <f t="shared" si="60"/>
        <v>226</v>
      </c>
      <c r="B229" s="166">
        <f t="shared" si="61"/>
        <v>170</v>
      </c>
      <c r="C229" s="125"/>
      <c r="D229" s="126" t="s">
        <v>142</v>
      </c>
      <c r="E229" s="127">
        <v>1</v>
      </c>
      <c r="F229" s="128" t="s">
        <v>16</v>
      </c>
      <c r="G229" s="129">
        <v>0</v>
      </c>
      <c r="H229" s="130">
        <f t="shared" ref="H229" si="75">E229*G229</f>
        <v>0</v>
      </c>
      <c r="I229" s="131"/>
      <c r="J229" s="131"/>
      <c r="K229" s="116"/>
    </row>
    <row r="230" spans="1:11" s="30" customFormat="1" ht="15">
      <c r="A230" s="132">
        <f t="shared" si="60"/>
        <v>227</v>
      </c>
      <c r="B230" s="132" t="s">
        <v>3</v>
      </c>
      <c r="C230" s="23" t="s">
        <v>143</v>
      </c>
      <c r="D230" s="133" t="s">
        <v>144</v>
      </c>
      <c r="E230" s="25"/>
      <c r="F230" s="26"/>
      <c r="G230" s="27"/>
      <c r="H230" s="28">
        <f>SUBTOTAL(9,H231:H235)</f>
        <v>0</v>
      </c>
      <c r="I230" s="176">
        <f>IF(ISERR(H230/$H$246),0,H230/$H$246)</f>
        <v>0</v>
      </c>
      <c r="J230" s="177">
        <v>1.7999999999999999E-2</v>
      </c>
      <c r="K230" s="29"/>
    </row>
    <row r="231" spans="1:11" s="30" customFormat="1" ht="15" outlineLevel="1">
      <c r="A231" s="178">
        <f t="shared" si="60"/>
        <v>228</v>
      </c>
      <c r="B231" s="178"/>
      <c r="C231" s="170"/>
      <c r="D231" s="171" t="s">
        <v>145</v>
      </c>
      <c r="E231" s="52"/>
      <c r="F231" s="53"/>
      <c r="G231" s="54"/>
      <c r="H231" s="179">
        <f>SUBTOTAL(9,H232:H235)</f>
        <v>0</v>
      </c>
      <c r="I231" s="180"/>
      <c r="J231" s="180"/>
      <c r="K231" s="29"/>
    </row>
    <row r="232" spans="1:11" s="30" customFormat="1" ht="15" outlineLevel="2">
      <c r="A232" s="178">
        <f t="shared" si="60"/>
        <v>229</v>
      </c>
      <c r="B232" s="178">
        <f t="shared" si="61"/>
        <v>171</v>
      </c>
      <c r="C232" s="170"/>
      <c r="D232" s="181" t="s">
        <v>146</v>
      </c>
      <c r="E232" s="182">
        <v>1</v>
      </c>
      <c r="F232" s="183" t="s">
        <v>16</v>
      </c>
      <c r="G232" s="184">
        <v>0</v>
      </c>
      <c r="H232" s="185">
        <f t="shared" ref="H232:H234" si="76">E232*G232</f>
        <v>0</v>
      </c>
      <c r="I232" s="186"/>
      <c r="J232" s="186"/>
      <c r="K232" s="29"/>
    </row>
    <row r="233" spans="1:11" s="30" customFormat="1" outlineLevel="2">
      <c r="A233" s="178">
        <f t="shared" si="60"/>
        <v>230</v>
      </c>
      <c r="B233" s="178">
        <f t="shared" si="61"/>
        <v>172</v>
      </c>
      <c r="C233" s="170"/>
      <c r="D233" s="181" t="s">
        <v>147</v>
      </c>
      <c r="E233" s="182">
        <v>1</v>
      </c>
      <c r="F233" s="183" t="s">
        <v>16</v>
      </c>
      <c r="G233" s="184">
        <v>0</v>
      </c>
      <c r="H233" s="185">
        <f t="shared" si="76"/>
        <v>0</v>
      </c>
      <c r="I233" s="187"/>
      <c r="J233" s="187"/>
      <c r="K233" s="29"/>
    </row>
    <row r="234" spans="1:11" s="30" customFormat="1" outlineLevel="2">
      <c r="A234" s="188">
        <f t="shared" si="60"/>
        <v>231</v>
      </c>
      <c r="B234" s="188">
        <f t="shared" si="61"/>
        <v>173</v>
      </c>
      <c r="C234" s="111"/>
      <c r="D234" s="189" t="s">
        <v>148</v>
      </c>
      <c r="E234" s="190">
        <v>1</v>
      </c>
      <c r="F234" s="119" t="s">
        <v>16</v>
      </c>
      <c r="G234" s="191">
        <v>0</v>
      </c>
      <c r="H234" s="192">
        <f t="shared" si="76"/>
        <v>0</v>
      </c>
      <c r="I234" s="187"/>
      <c r="J234" s="187"/>
      <c r="K234" s="29"/>
    </row>
    <row r="235" spans="1:11" s="117" customFormat="1" ht="12.75" outlineLevel="2">
      <c r="A235" s="158">
        <f t="shared" si="60"/>
        <v>232</v>
      </c>
      <c r="B235" s="158">
        <f t="shared" si="61"/>
        <v>174</v>
      </c>
      <c r="C235" s="159"/>
      <c r="D235" s="160" t="s">
        <v>149</v>
      </c>
      <c r="E235" s="193">
        <v>1</v>
      </c>
      <c r="F235" s="194" t="s">
        <v>16</v>
      </c>
      <c r="G235" s="195">
        <v>0</v>
      </c>
      <c r="H235" s="196">
        <f t="shared" ref="H235" si="77">E235*G235</f>
        <v>0</v>
      </c>
      <c r="I235" s="86"/>
      <c r="J235" s="86"/>
      <c r="K235" s="116"/>
    </row>
    <row r="236" spans="1:11" s="30" customFormat="1" ht="15">
      <c r="A236" s="197">
        <f t="shared" si="60"/>
        <v>233</v>
      </c>
      <c r="B236" s="132" t="s">
        <v>3</v>
      </c>
      <c r="C236" s="198" t="s">
        <v>150</v>
      </c>
      <c r="D236" s="199" t="s">
        <v>151</v>
      </c>
      <c r="E236" s="200"/>
      <c r="F236" s="201"/>
      <c r="G236" s="202"/>
      <c r="H236" s="203">
        <f>SUBTOTAL(9,H237)</f>
        <v>0</v>
      </c>
      <c r="I236" s="204">
        <f>IF(ISERR(H236/$H$246),0,H236/$H$246)</f>
        <v>0</v>
      </c>
      <c r="J236" s="205">
        <v>1.2E-2</v>
      </c>
      <c r="K236" s="29"/>
    </row>
    <row r="237" spans="1:11" s="30" customFormat="1" ht="15" outlineLevel="1">
      <c r="A237" s="124">
        <f t="shared" si="60"/>
        <v>234</v>
      </c>
      <c r="B237" s="124">
        <f t="shared" si="61"/>
        <v>175</v>
      </c>
      <c r="C237" s="125"/>
      <c r="D237" s="126" t="s">
        <v>152</v>
      </c>
      <c r="E237" s="127">
        <v>1</v>
      </c>
      <c r="F237" s="128" t="s">
        <v>16</v>
      </c>
      <c r="G237" s="129">
        <v>0</v>
      </c>
      <c r="H237" s="130">
        <f>E237*G237</f>
        <v>0</v>
      </c>
      <c r="I237" s="206"/>
      <c r="J237" s="206"/>
      <c r="K237" s="29"/>
    </row>
    <row r="238" spans="1:11" s="30" customFormat="1" ht="15">
      <c r="A238" s="132">
        <f t="shared" si="60"/>
        <v>235</v>
      </c>
      <c r="B238" s="132" t="s">
        <v>3</v>
      </c>
      <c r="C238" s="23" t="s">
        <v>153</v>
      </c>
      <c r="D238" s="133" t="s">
        <v>154</v>
      </c>
      <c r="E238" s="25"/>
      <c r="F238" s="26"/>
      <c r="G238" s="27"/>
      <c r="H238" s="28">
        <f>SUBTOTAL(9,H239:H242)</f>
        <v>0</v>
      </c>
      <c r="I238" s="134">
        <f>IF(ISERR(H238/$H$246),0,H238/$H$246)</f>
        <v>0</v>
      </c>
      <c r="J238" s="135">
        <v>7.1999999999999995E-2</v>
      </c>
      <c r="K238" s="29"/>
    </row>
    <row r="239" spans="1:11" s="117" customFormat="1" ht="13.5" outlineLevel="2">
      <c r="A239" s="136">
        <f t="shared" si="60"/>
        <v>236</v>
      </c>
      <c r="B239" s="136">
        <f t="shared" si="61"/>
        <v>176</v>
      </c>
      <c r="C239" s="137"/>
      <c r="D239" s="138" t="s">
        <v>155</v>
      </c>
      <c r="E239" s="139">
        <v>1</v>
      </c>
      <c r="F239" s="140" t="s">
        <v>16</v>
      </c>
      <c r="G239" s="141">
        <v>0</v>
      </c>
      <c r="H239" s="142">
        <f>E239*G239</f>
        <v>0</v>
      </c>
      <c r="I239" s="207"/>
      <c r="J239" s="143"/>
      <c r="K239" s="116"/>
    </row>
    <row r="240" spans="1:11" s="117" customFormat="1" ht="13.5" outlineLevel="2">
      <c r="A240" s="166">
        <f t="shared" si="60"/>
        <v>237</v>
      </c>
      <c r="B240" s="166">
        <f t="shared" si="61"/>
        <v>177</v>
      </c>
      <c r="C240" s="167"/>
      <c r="D240" s="168" t="s">
        <v>156</v>
      </c>
      <c r="E240" s="52">
        <v>1</v>
      </c>
      <c r="F240" s="53" t="s">
        <v>16</v>
      </c>
      <c r="G240" s="169">
        <v>0</v>
      </c>
      <c r="H240" s="55">
        <f t="shared" ref="H240:H242" si="78">E240*G240</f>
        <v>0</v>
      </c>
      <c r="I240" s="208"/>
      <c r="J240" s="86"/>
      <c r="K240" s="116"/>
    </row>
    <row r="241" spans="1:11" s="117" customFormat="1" ht="26.25" outlineLevel="2">
      <c r="A241" s="166">
        <f t="shared" si="60"/>
        <v>238</v>
      </c>
      <c r="B241" s="166">
        <f t="shared" si="61"/>
        <v>178</v>
      </c>
      <c r="C241" s="167"/>
      <c r="D241" s="209" t="s">
        <v>157</v>
      </c>
      <c r="E241" s="52">
        <v>1</v>
      </c>
      <c r="F241" s="53" t="s">
        <v>16</v>
      </c>
      <c r="G241" s="169">
        <v>0</v>
      </c>
      <c r="H241" s="55">
        <f t="shared" si="78"/>
        <v>0</v>
      </c>
      <c r="I241" s="208"/>
      <c r="J241" s="86"/>
      <c r="K241" s="116"/>
    </row>
    <row r="242" spans="1:11" s="117" customFormat="1" ht="52.9" outlineLevel="2" thickBot="1">
      <c r="A242" s="166">
        <f t="shared" si="60"/>
        <v>239</v>
      </c>
      <c r="B242" s="166">
        <f t="shared" si="61"/>
        <v>179</v>
      </c>
      <c r="C242" s="111"/>
      <c r="D242" s="210" t="s">
        <v>158</v>
      </c>
      <c r="E242" s="127">
        <v>1</v>
      </c>
      <c r="F242" s="128" t="s">
        <v>16</v>
      </c>
      <c r="G242" s="129">
        <v>0</v>
      </c>
      <c r="H242" s="130">
        <f t="shared" si="78"/>
        <v>0</v>
      </c>
      <c r="I242" s="130"/>
      <c r="J242" s="131"/>
      <c r="K242" s="116"/>
    </row>
    <row r="243" spans="1:11" s="30" customFormat="1">
      <c r="A243" s="211">
        <f t="shared" si="60"/>
        <v>240</v>
      </c>
      <c r="B243" s="211"/>
      <c r="C243" s="212" t="s">
        <v>159</v>
      </c>
      <c r="D243" s="212" t="s">
        <v>160</v>
      </c>
      <c r="E243" s="213"/>
      <c r="F243" s="214"/>
      <c r="G243" s="215"/>
      <c r="H243" s="216">
        <f>SUBTOTAL(9,H4:H237)</f>
        <v>0</v>
      </c>
      <c r="I243" s="216"/>
      <c r="J243" s="217"/>
      <c r="K243" s="29"/>
    </row>
    <row r="244" spans="1:11" s="30" customFormat="1" ht="14.65" thickBot="1">
      <c r="A244" s="218">
        <f t="shared" si="60"/>
        <v>241</v>
      </c>
      <c r="B244" s="218"/>
      <c r="C244" s="219" t="s">
        <v>161</v>
      </c>
      <c r="D244" s="219" t="s">
        <v>162</v>
      </c>
      <c r="E244" s="220"/>
      <c r="F244" s="221"/>
      <c r="G244" s="222"/>
      <c r="H244" s="223">
        <f>SUBTOTAL(9,H238:H242)</f>
        <v>0</v>
      </c>
      <c r="I244" s="224"/>
      <c r="J244" s="225"/>
      <c r="K244" s="29"/>
    </row>
    <row r="245" spans="1:11" s="30" customFormat="1" ht="14.25" customHeight="1" thickBot="1">
      <c r="A245" s="226">
        <f t="shared" si="60"/>
        <v>242</v>
      </c>
      <c r="B245" s="226"/>
      <c r="C245" s="227"/>
      <c r="D245" s="227"/>
      <c r="E245" s="228"/>
      <c r="F245" s="229"/>
      <c r="G245" s="230"/>
      <c r="H245" s="231"/>
      <c r="I245" s="231"/>
      <c r="J245" s="232"/>
      <c r="K245" s="29"/>
    </row>
    <row r="246" spans="1:11" s="30" customFormat="1">
      <c r="A246" s="22">
        <f t="shared" si="60"/>
        <v>243</v>
      </c>
      <c r="B246" s="22"/>
      <c r="C246" s="233"/>
      <c r="D246" s="233" t="s">
        <v>163</v>
      </c>
      <c r="E246" s="234"/>
      <c r="F246" s="235"/>
      <c r="G246" s="236"/>
      <c r="H246" s="237">
        <f>H243+H244</f>
        <v>0</v>
      </c>
      <c r="I246" s="237"/>
      <c r="J246" s="238"/>
      <c r="K246" s="29"/>
    </row>
    <row r="247" spans="1:11" s="30" customFormat="1">
      <c r="A247" s="239">
        <f t="shared" si="60"/>
        <v>244</v>
      </c>
      <c r="B247" s="239"/>
      <c r="C247" s="240"/>
      <c r="D247" s="260" t="s">
        <v>164</v>
      </c>
      <c r="E247" s="261">
        <v>21</v>
      </c>
      <c r="F247" s="252" t="s">
        <v>9</v>
      </c>
      <c r="G247" s="262">
        <f>H246/100</f>
        <v>0</v>
      </c>
      <c r="H247" s="263">
        <f>E247*G247</f>
        <v>0</v>
      </c>
      <c r="I247" s="263"/>
      <c r="J247" s="264"/>
      <c r="K247" s="29"/>
    </row>
    <row r="248" spans="1:11" s="30" customFormat="1" ht="14.65" thickBot="1">
      <c r="A248" s="218">
        <f t="shared" si="60"/>
        <v>245</v>
      </c>
      <c r="B248" s="218"/>
      <c r="C248" s="219"/>
      <c r="D248" s="219" t="s">
        <v>165</v>
      </c>
      <c r="E248" s="220"/>
      <c r="F248" s="221"/>
      <c r="G248" s="222"/>
      <c r="H248" s="223">
        <f>H247+H246</f>
        <v>0</v>
      </c>
      <c r="I248" s="223"/>
      <c r="J248" s="225"/>
      <c r="K248" s="29"/>
    </row>
    <row r="249" spans="1:11">
      <c r="C249" s="3"/>
      <c r="D249" s="3"/>
      <c r="E249" s="7"/>
    </row>
    <row r="250" spans="1:11">
      <c r="D250" s="12"/>
    </row>
    <row r="251" spans="1:11" ht="96" customHeight="1">
      <c r="D251" s="243"/>
      <c r="E251" s="244"/>
      <c r="F251" s="244"/>
      <c r="G251" s="244"/>
      <c r="H251" s="244"/>
      <c r="I251" s="14"/>
    </row>
    <row r="253" spans="1:11">
      <c r="D253" s="9"/>
    </row>
    <row r="254" spans="1:11">
      <c r="D254" s="9"/>
    </row>
  </sheetData>
  <sheetProtection algorithmName="SHA-512" hashValue="aaLIoNvhNAfgRzDHfHPawVzcKf3iDVSbx2V074lI0ZHOA2BiUfUFqtWQ5JnPMrVuuUJhxm7A2tt0FHOW18yI8A==" saltValue="d+DSovWmCiVeFaTL9Dsp1g==" spinCount="100000" sheet="1" objects="1" scenarios="1"/>
  <mergeCells count="2">
    <mergeCell ref="D251:H251"/>
    <mergeCell ref="A2:J2"/>
  </mergeCells>
  <conditionalFormatting sqref="I5 I7 I36 I65 I111 I114 I118 I199 I221 I230 I236 I238">
    <cfRule type="cellIs" dxfId="1" priority="2" operator="greaterThan">
      <formula>$J5</formula>
    </cfRule>
  </conditionalFormatting>
  <conditionalFormatting sqref="I244">
    <cfRule type="cellIs" dxfId="0" priority="1" operator="greaterThan">
      <formula>1</formula>
    </cfRule>
  </conditionalFormatting>
  <pageMargins left="0.70866141732283472" right="0.70866141732283472" top="0.78740157480314965" bottom="0.78740157480314965" header="0.31496062992125984" footer="0.31496062992125984"/>
  <pageSetup paperSize="9" scale="60" fitToHeight="0" orientation="portrait" r:id="rId1"/>
  <headerFooter>
    <oddHeader>&amp;LPříloha č.2: Cenová osnova&amp;RNovostavba Základní školy pro Drahelčice a Úhonice</oddHeader>
    <oddFooter>&amp;C&amp;P/&amp;N</oddFooter>
  </headerFooter>
  <ignoredErrors>
    <ignoredError sqref="H115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F70C7D8F77E9049A04C3D5B18BB99E2" ma:contentTypeVersion="11" ma:contentTypeDescription="Vytvoří nový dokument" ma:contentTypeScope="" ma:versionID="eeaeda92dda5527dd9718696637e665a">
  <xsd:schema xmlns:xsd="http://www.w3.org/2001/XMLSchema" xmlns:xs="http://www.w3.org/2001/XMLSchema" xmlns:p="http://schemas.microsoft.com/office/2006/metadata/properties" xmlns:ns2="f96ab498-c259-4821-bd34-941cd0464b84" xmlns:ns3="aef2a3af-47cd-4419-bc09-0caf7f97939d" targetNamespace="http://schemas.microsoft.com/office/2006/metadata/properties" ma:root="true" ma:fieldsID="38b3092b954a0cd51d31062da75bfd96" ns2:_="" ns3:_="">
    <xsd:import namespace="f96ab498-c259-4821-bd34-941cd0464b84"/>
    <xsd:import namespace="aef2a3af-47cd-4419-bc09-0caf7f97939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6ab498-c259-4821-bd34-941cd0464b8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Značky obrázků" ma:readOnly="false" ma:fieldId="{5cf76f15-5ced-4ddc-b409-7134ff3c332f}" ma:taxonomyMulti="true" ma:sspId="2a44f826-d9d4-4f4d-b061-51c0d85fd75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f2a3af-47cd-4419-bc09-0caf7f97939d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5924722-450f-4f33-9ab2-645c35c9703c}" ma:internalName="TaxCatchAll" ma:showField="CatchAllData" ma:web="aef2a3af-47cd-4419-bc09-0caf7f97939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96ab498-c259-4821-bd34-941cd0464b84">
      <Terms xmlns="http://schemas.microsoft.com/office/infopath/2007/PartnerControls"/>
    </lcf76f155ced4ddcb4097134ff3c332f>
    <TaxCatchAll xmlns="aef2a3af-47cd-4419-bc09-0caf7f97939d" xsi:nil="true"/>
  </documentManagement>
</p:properties>
</file>

<file path=customXml/itemProps1.xml><?xml version="1.0" encoding="utf-8"?>
<ds:datastoreItem xmlns:ds="http://schemas.openxmlformats.org/officeDocument/2006/customXml" ds:itemID="{C3C08AF2-284F-4813-826D-CA7644A75CF5}"/>
</file>

<file path=customXml/itemProps2.xml><?xml version="1.0" encoding="utf-8"?>
<ds:datastoreItem xmlns:ds="http://schemas.openxmlformats.org/officeDocument/2006/customXml" ds:itemID="{8445F063-C5C5-4007-8B2D-8600C3662CE9}"/>
</file>

<file path=customXml/itemProps3.xml><?xml version="1.0" encoding="utf-8"?>
<ds:datastoreItem xmlns:ds="http://schemas.openxmlformats.org/officeDocument/2006/customXml" ds:itemID="{0EF4C443-4F6F-4E02-AFD2-501067B76BA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Filip Klimeš</dc:creator>
  <cp:keywords/>
  <dc:description/>
  <cp:lastModifiedBy>Uživatel typu Host</cp:lastModifiedBy>
  <cp:revision/>
  <dcterms:created xsi:type="dcterms:W3CDTF">2024-10-11T08:57:35Z</dcterms:created>
  <dcterms:modified xsi:type="dcterms:W3CDTF">2025-04-16T20:32:56Z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0x010100EF70C7D8F77E9049A04C3D5B18BB99E2</vt:lpwstr>
  </property>
  <property fmtid="{D5CDD505-2E9C-101B-9397-08002B2CF9AE}" pid="3" name="MediaServiceImageTags">
    <vt:lpwstr/>
  </property>
</Properties>
</file>